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3" sheetId="1" r:id="rId4"/>
    <sheet state="visible" name="2022" sheetId="2" r:id="rId5"/>
    <sheet state="visible" name="2021" sheetId="3" r:id="rId6"/>
    <sheet state="visible" name="2020" sheetId="4" r:id="rId7"/>
    <sheet state="visible" name="ForClustering" sheetId="5" r:id="rId8"/>
    <sheet state="visible" name="Last4Seasons" sheetId="6" r:id="rId9"/>
    <sheet state="visible" name="Large Market" sheetId="7" r:id="rId10"/>
    <sheet state="visible" name="Large" sheetId="8" r:id="rId11"/>
    <sheet state="visible" name="Medium" sheetId="9" r:id="rId12"/>
    <sheet state="visible" name="Small" sheetId="10" r:id="rId13"/>
    <sheet state="visible" name="Medium Market" sheetId="11" r:id="rId14"/>
    <sheet state="visible" name="Small Market" sheetId="12" r:id="rId15"/>
    <sheet state="visible" name=" trades" sheetId="13" r:id="rId16"/>
    <sheet state="visible" name="numplayersonarb code" sheetId="14" r:id="rId17"/>
    <sheet state="visible" name="numrookies code" sheetId="15" r:id="rId18"/>
    <sheet state="visible" name="Team valuations" sheetId="16" r:id="rId19"/>
    <sheet state="visible" name="CLUSTEREDmlb" sheetId="17" r:id="rId20"/>
    <sheet state="visible" name="2023 Team Stats" sheetId="18" r:id="rId21"/>
    <sheet state="visible" name="FINALData" sheetId="19" r:id="rId22"/>
    <sheet state="visible" name="2023s" sheetId="20" r:id="rId23"/>
    <sheet state="visible" name="2022s" sheetId="21" r:id="rId24"/>
    <sheet state="visible" name="2021s" sheetId="22" r:id="rId25"/>
    <sheet state="visible" name="2020s" sheetId="23" r:id="rId26"/>
    <sheet state="visible" name="2022 Team Stats" sheetId="24" r:id="rId27"/>
    <sheet state="visible" name="2021 Team Stats" sheetId="25" r:id="rId28"/>
    <sheet state="visible" name="2020 Team Stats" sheetId="26" r:id="rId29"/>
    <sheet state="visible" name="Sheet28" sheetId="27" r:id="rId30"/>
  </sheets>
  <definedNames/>
  <calcPr/>
</workbook>
</file>

<file path=xl/sharedStrings.xml><?xml version="1.0" encoding="utf-8"?>
<sst xmlns="http://schemas.openxmlformats.org/spreadsheetml/2006/main" count="4049" uniqueCount="627">
  <si>
    <t>TeamCode</t>
  </si>
  <si>
    <t>Season</t>
  </si>
  <si>
    <t>Team</t>
  </si>
  <si>
    <t>Total Payroll</t>
  </si>
  <si>
    <t>City Population</t>
  </si>
  <si>
    <t>Win %</t>
  </si>
  <si>
    <t>Catcher $</t>
  </si>
  <si>
    <t>Infield $</t>
  </si>
  <si>
    <t>Outfield $</t>
  </si>
  <si>
    <t>DH $</t>
  </si>
  <si>
    <t>Pitcher $</t>
  </si>
  <si>
    <t>CBT Space</t>
  </si>
  <si>
    <t># players on arb</t>
  </si>
  <si>
    <t># players aquired via trade</t>
  </si>
  <si>
    <t># resigned/extended</t>
  </si>
  <si>
    <t>resigned/extended $ spent</t>
  </si>
  <si>
    <t># free agents signed</t>
  </si>
  <si>
    <t>free agent $ spent</t>
  </si>
  <si>
    <t>Attendence/G</t>
  </si>
  <si>
    <t>Batter Average Age</t>
  </si>
  <si>
    <t>Pitcher average age</t>
  </si>
  <si>
    <t># Rookies</t>
  </si>
  <si>
    <t>Team valuation</t>
  </si>
  <si>
    <t>Arizona Diamondbacks</t>
  </si>
  <si>
    <t>-</t>
  </si>
  <si>
    <t>Atlanta Braves</t>
  </si>
  <si>
    <t>Baltimore Orioles</t>
  </si>
  <si>
    <t>Boston Red Sox</t>
  </si>
  <si>
    <t>Chicago Cubs</t>
  </si>
  <si>
    <t>Chicago White Sox</t>
  </si>
  <si>
    <t>Cincinnati Reds</t>
  </si>
  <si>
    <t>Cleveland Guardians</t>
  </si>
  <si>
    <t>Colorado Rockies</t>
  </si>
  <si>
    <t>Detroit Tigers</t>
  </si>
  <si>
    <t>Houston Astros</t>
  </si>
  <si>
    <t>Kansas City Royals</t>
  </si>
  <si>
    <t>Los Angeles Angels</t>
  </si>
  <si>
    <t>Los Angeles Dodgers</t>
  </si>
  <si>
    <t>Miami Marlins</t>
  </si>
  <si>
    <t>Milwaukee Brewers</t>
  </si>
  <si>
    <t>Minnesota Twins</t>
  </si>
  <si>
    <t>New York Mets</t>
  </si>
  <si>
    <t>New York Yankees</t>
  </si>
  <si>
    <t>Oakland Athletics</t>
  </si>
  <si>
    <t>Philadelphia Phillies</t>
  </si>
  <si>
    <t>Pittsburgh Pirates</t>
  </si>
  <si>
    <t>San Diego Padres</t>
  </si>
  <si>
    <t>San Francisco Giants</t>
  </si>
  <si>
    <t>Seattle Mariners</t>
  </si>
  <si>
    <t>St. Louis Cardinals</t>
  </si>
  <si>
    <t>Tampa Bay Rays</t>
  </si>
  <si>
    <t>Texas Rangers</t>
  </si>
  <si>
    <t>Toronto Blue Jays</t>
  </si>
  <si>
    <t>Washington Nationals</t>
  </si>
  <si>
    <t>Team valuation (millions)</t>
  </si>
  <si>
    <t>N/A</t>
  </si>
  <si>
    <t>Teams</t>
  </si>
  <si>
    <t>23 payroll</t>
  </si>
  <si>
    <t>22 payroll</t>
  </si>
  <si>
    <t>21 payroll</t>
  </si>
  <si>
    <t>20 payroll</t>
  </si>
  <si>
    <t>media market size</t>
  </si>
  <si>
    <t xml:space="preserve">Team valuation (in millions) </t>
  </si>
  <si>
    <t xml:space="preserve">23 attendence/g </t>
  </si>
  <si>
    <t xml:space="preserve">22 attendence/g </t>
  </si>
  <si>
    <t xml:space="preserve">21 attendence/g </t>
  </si>
  <si>
    <t>Where did they lose</t>
  </si>
  <si>
    <t>subsetclust1</t>
  </si>
  <si>
    <t>2020Atlanta Braves</t>
  </si>
  <si>
    <t>2020Boston Red Sox</t>
  </si>
  <si>
    <t>2020Chicago Cubs</t>
  </si>
  <si>
    <t>2020Chicago White Sox</t>
  </si>
  <si>
    <t>2020Colorado Rockies</t>
  </si>
  <si>
    <t>2020Houston Astros</t>
  </si>
  <si>
    <t>2020Los Angeles Angels</t>
  </si>
  <si>
    <t>2020Minnesota Twins</t>
  </si>
  <si>
    <t>2020San Francisco Giants</t>
  </si>
  <si>
    <t>2020St. Louis Cardinals</t>
  </si>
  <si>
    <t>2020Texas Rangers</t>
  </si>
  <si>
    <t>2020Toronto Blue Jays</t>
  </si>
  <si>
    <t>2021Atlanta Braves</t>
  </si>
  <si>
    <t>2021Boston Red Sox</t>
  </si>
  <si>
    <t>2021Chicago Cubs</t>
  </si>
  <si>
    <t>2021Chicago White Sox</t>
  </si>
  <si>
    <t>2021Colorado Rockies</t>
  </si>
  <si>
    <t>2021Houston Astros</t>
  </si>
  <si>
    <t>2021Los Angeles Angels</t>
  </si>
  <si>
    <t>2021Minnesota Twins</t>
  </si>
  <si>
    <t>2021San Francisco Giants</t>
  </si>
  <si>
    <t>2021St. Louis Cardinals</t>
  </si>
  <si>
    <t>2021Texas Rangers</t>
  </si>
  <si>
    <t>2021Toronto Blue Jays</t>
  </si>
  <si>
    <t>2022Atlanta Braves</t>
  </si>
  <si>
    <t>2022Boston Red Sox</t>
  </si>
  <si>
    <t>2022Chicago Cubs</t>
  </si>
  <si>
    <t>2022Chicago White Sox</t>
  </si>
  <si>
    <t>2022Colorado Rockies</t>
  </si>
  <si>
    <t>2022Houston Astros</t>
  </si>
  <si>
    <t>2022Los Angeles Angels</t>
  </si>
  <si>
    <t>2022Minnesota Twins</t>
  </si>
  <si>
    <t>2022San Francisco Giants</t>
  </si>
  <si>
    <t>2022St. Louis Cardinals</t>
  </si>
  <si>
    <t>2022Texas Rangers</t>
  </si>
  <si>
    <t>2022Toronto Blue Jays</t>
  </si>
  <si>
    <t>2023Atlanta Braves</t>
  </si>
  <si>
    <t>2023Boston Red Sox</t>
  </si>
  <si>
    <t>2023Chicago Cubs</t>
  </si>
  <si>
    <t>2023Chicago White Sox</t>
  </si>
  <si>
    <t>2023Colorado Rockies</t>
  </si>
  <si>
    <t>2023Houston Astros</t>
  </si>
  <si>
    <t>2023Los Angeles Angels</t>
  </si>
  <si>
    <t>2023Minnesota Twins</t>
  </si>
  <si>
    <t>2023San Francisco Giants</t>
  </si>
  <si>
    <t>2023St. Louis Cardinals</t>
  </si>
  <si>
    <t>2023Texas Rangers</t>
  </si>
  <si>
    <t>2023Toronto Blue Jays</t>
  </si>
  <si>
    <t>2020Arizona Diamondbacks</t>
  </si>
  <si>
    <t>2020Baltimore Orioles</t>
  </si>
  <si>
    <t>2020Cincinnati Reds</t>
  </si>
  <si>
    <t>2020Cleveland Guardians</t>
  </si>
  <si>
    <t>2020Detroit Tigers</t>
  </si>
  <si>
    <t>2020Kansas City Royals</t>
  </si>
  <si>
    <t>2020Miami Marlins</t>
  </si>
  <si>
    <t>2020Milwaukee Brewers</t>
  </si>
  <si>
    <t>2020Oakland Athletics</t>
  </si>
  <si>
    <t>2020Pittsburgh Pirates</t>
  </si>
  <si>
    <t>2020Seattle Mariners</t>
  </si>
  <si>
    <t>2020Tampa Bay Rays</t>
  </si>
  <si>
    <t>2020Washington Nationals</t>
  </si>
  <si>
    <t>2021Arizona Diamondbacks</t>
  </si>
  <si>
    <t>2021Baltimore Orioles</t>
  </si>
  <si>
    <t>2021Cincinnati Reds</t>
  </si>
  <si>
    <t>2021Cleveland Guardians</t>
  </si>
  <si>
    <t>2021Detroit Tigers</t>
  </si>
  <si>
    <t>2021Kansas City Royals</t>
  </si>
  <si>
    <t>2021Miami Marlins</t>
  </si>
  <si>
    <t>2021Milwaukee Brewers</t>
  </si>
  <si>
    <t>2021Oakland Athletics</t>
  </si>
  <si>
    <t>2021Pittsburgh Pirates</t>
  </si>
  <si>
    <t>2021Seattle Mariners</t>
  </si>
  <si>
    <t>2021Tampa Bay Rays</t>
  </si>
  <si>
    <t>2021Washington Nationals</t>
  </si>
  <si>
    <t>2022Arizona Diamondbacks</t>
  </si>
  <si>
    <t>2022Baltimore Orioles</t>
  </si>
  <si>
    <t>2022Cincinnati Reds</t>
  </si>
  <si>
    <t>2022Cleveland Guardians</t>
  </si>
  <si>
    <t>2022Detroit Tigers</t>
  </si>
  <si>
    <t>2022Kansas City Royals</t>
  </si>
  <si>
    <t>2022Miami Marlins</t>
  </si>
  <si>
    <t>2022Milwaukee Brewers</t>
  </si>
  <si>
    <t>2022Oakland Athletics</t>
  </si>
  <si>
    <t>2022Pittsburgh Pirates</t>
  </si>
  <si>
    <t>2022Seattle Mariners</t>
  </si>
  <si>
    <t>2022Tampa Bay Rays</t>
  </si>
  <si>
    <t>2022Washington Nationals</t>
  </si>
  <si>
    <t>2023Arizona Diamondbacks</t>
  </si>
  <si>
    <t>2023Baltimore Orioles</t>
  </si>
  <si>
    <t>2023Cincinnati Reds</t>
  </si>
  <si>
    <t>2023Cleveland Guardians</t>
  </si>
  <si>
    <t>2023Detroit Tigers</t>
  </si>
  <si>
    <t>2023Kansas City Royals</t>
  </si>
  <si>
    <t>2023Miami Marlins</t>
  </si>
  <si>
    <t>2023Milwaukee Brewers</t>
  </si>
  <si>
    <t>2023Oakland Athletics</t>
  </si>
  <si>
    <t>2023Pittsburgh Pirates</t>
  </si>
  <si>
    <t>2023Seattle Mariners</t>
  </si>
  <si>
    <t>2023Tampa Bay Rays</t>
  </si>
  <si>
    <t>2023Washington Nationals</t>
  </si>
  <si>
    <t>2020Los Angeles Dodgers</t>
  </si>
  <si>
    <t>2020New York Mets</t>
  </si>
  <si>
    <t>2020New York Yankees</t>
  </si>
  <si>
    <t>2020Philadelphia Phillies</t>
  </si>
  <si>
    <t>2020San Diego Padres</t>
  </si>
  <si>
    <t>2021Los Angeles Dodgers</t>
  </si>
  <si>
    <t>2021New York Mets</t>
  </si>
  <si>
    <t>2021New York Yankees</t>
  </si>
  <si>
    <t>2021Philadelphia Phillies</t>
  </si>
  <si>
    <t>2021San Diego Padres</t>
  </si>
  <si>
    <t>2022Los Angeles Dodgers</t>
  </si>
  <si>
    <t>2022New York Mets</t>
  </si>
  <si>
    <t>2022New York Yankees</t>
  </si>
  <si>
    <t>2022Philadelphia Phillies</t>
  </si>
  <si>
    <t>2022San Diego Padres</t>
  </si>
  <si>
    <t>2023Los Angeles Dodgers</t>
  </si>
  <si>
    <t>2023New York Mets</t>
  </si>
  <si>
    <t>2023New York Yankees</t>
  </si>
  <si>
    <t>2023Philadelphia Phillies</t>
  </si>
  <si>
    <t>2023San Diego Padres</t>
  </si>
  <si>
    <t>Total</t>
  </si>
  <si>
    <t>P</t>
  </si>
  <si>
    <t>C</t>
  </si>
  <si>
    <t>INF</t>
  </si>
  <si>
    <t>OF (All)</t>
  </si>
  <si>
    <t>DperP</t>
  </si>
  <si>
    <t>DperC</t>
  </si>
  <si>
    <t>DperINF</t>
  </si>
  <si>
    <t>DperOF</t>
  </si>
  <si>
    <t>Date</t>
  </si>
  <si>
    <t>Name</t>
  </si>
  <si>
    <t>Pos</t>
  </si>
  <si>
    <t>Age</t>
  </si>
  <si>
    <t>Service Time</t>
  </si>
  <si>
    <t>Transaction Details</t>
  </si>
  <si>
    <t>ATL</t>
  </si>
  <si>
    <t>Scott Schebler</t>
  </si>
  <si>
    <t>OF</t>
  </si>
  <si>
    <t>Acquired from Reds</t>
  </si>
  <si>
    <t>BOS</t>
  </si>
  <si>
    <t>Dylan Covey</t>
  </si>
  <si>
    <t>SP/RP</t>
  </si>
  <si>
    <t>Acquired from Rays</t>
  </si>
  <si>
    <t>KCR</t>
  </si>
  <si>
    <t>Franchy Cordero</t>
  </si>
  <si>
    <t>Acquired from Padres</t>
  </si>
  <si>
    <t>Ronald Bolaños</t>
  </si>
  <si>
    <t>SDP</t>
  </si>
  <si>
    <t>Tim Hill</t>
  </si>
  <si>
    <t>RP</t>
  </si>
  <si>
    <t>Acquired from Royals</t>
  </si>
  <si>
    <t>Jorge Mateo</t>
  </si>
  <si>
    <t>SS/2B</t>
  </si>
  <si>
    <t>Acquired from Athletics</t>
  </si>
  <si>
    <t>TBR</t>
  </si>
  <si>
    <t>Esteban Quiroz</t>
  </si>
  <si>
    <t>Acquired from Padres (PTBNL)</t>
  </si>
  <si>
    <t>Jhonny Pereda</t>
  </si>
  <si>
    <t>C/1B</t>
  </si>
  <si>
    <t>Acquired from Cubs</t>
  </si>
  <si>
    <t>OAK</t>
  </si>
  <si>
    <t>Burch Smith</t>
  </si>
  <si>
    <t>RP/SP</t>
  </si>
  <si>
    <t>Acquired from Giants</t>
  </si>
  <si>
    <t>PHI</t>
  </si>
  <si>
    <t>Kyle Garlick</t>
  </si>
  <si>
    <t>Acquired from Dodgers</t>
  </si>
  <si>
    <t>Alex Verdugo</t>
  </si>
  <si>
    <t>Connor Wong</t>
  </si>
  <si>
    <t>C/INF</t>
  </si>
  <si>
    <t>Jeter Downs</t>
  </si>
  <si>
    <t>LAD</t>
  </si>
  <si>
    <t>David Price</t>
  </si>
  <si>
    <t>SP</t>
  </si>
  <si>
    <t>Acquired from Red Sox</t>
  </si>
  <si>
    <t>Mookie Betts</t>
  </si>
  <si>
    <t>Brusdar Graterol</t>
  </si>
  <si>
    <t>Acquired from Twins</t>
  </si>
  <si>
    <t>Luke Raley</t>
  </si>
  <si>
    <t>OF/1B</t>
  </si>
  <si>
    <t>MIN</t>
  </si>
  <si>
    <t>Kenta Maeda</t>
  </si>
  <si>
    <t>Jair Camargo</t>
  </si>
  <si>
    <t>C/3B</t>
  </si>
  <si>
    <t>Emilio Pagán</t>
  </si>
  <si>
    <t>Manuel Margot</t>
  </si>
  <si>
    <t>Logan Driscoll</t>
  </si>
  <si>
    <t>Hunter McMahon</t>
  </si>
  <si>
    <t>Acquired from Nationals</t>
  </si>
  <si>
    <t>WSN</t>
  </si>
  <si>
    <t>Ryne Harper</t>
  </si>
  <si>
    <t>ARI</t>
  </si>
  <si>
    <t>Starling Marte</t>
  </si>
  <si>
    <t>Acquired from Pirates</t>
  </si>
  <si>
    <t>PIT</t>
  </si>
  <si>
    <t>Liover Peguero</t>
  </si>
  <si>
    <t>SS</t>
  </si>
  <si>
    <t>Acquired from Diamondbacks</t>
  </si>
  <si>
    <t>Brennan Malone</t>
  </si>
  <si>
    <t>CHC</t>
  </si>
  <si>
    <t>Travis Lakins Sr.</t>
  </si>
  <si>
    <t>Matt Hall</t>
  </si>
  <si>
    <t>Acquired from Tigers</t>
  </si>
  <si>
    <t>Casey Sadler</t>
  </si>
  <si>
    <t>DET</t>
  </si>
  <si>
    <t>Jhon Nuñez</t>
  </si>
  <si>
    <t>Clayton Daniel</t>
  </si>
  <si>
    <t>Jeffrey Springs</t>
  </si>
  <si>
    <t>Acquired from Rangers</t>
  </si>
  <si>
    <t>MIA</t>
  </si>
  <si>
    <t>Stephen Tarpley</t>
  </si>
  <si>
    <t>Acquired from Yankees</t>
  </si>
  <si>
    <t>NYY</t>
  </si>
  <si>
    <t>James Nelson</t>
  </si>
  <si>
    <t>3B</t>
  </si>
  <si>
    <t>Acquired from Marlins</t>
  </si>
  <si>
    <t>TEX</t>
  </si>
  <si>
    <t>Sam Travis</t>
  </si>
  <si>
    <t>1B/OF</t>
  </si>
  <si>
    <t>Jeremy Beasley</t>
  </si>
  <si>
    <t>Acquired from Angels</t>
  </si>
  <si>
    <t>LAA</t>
  </si>
  <si>
    <t>Matt Andriese</t>
  </si>
  <si>
    <t>Diowill Burgos</t>
  </si>
  <si>
    <t>Acquired from Cardinals</t>
  </si>
  <si>
    <t>STL</t>
  </si>
  <si>
    <t>Austin Dean</t>
  </si>
  <si>
    <t>Alfonso Rivas III</t>
  </si>
  <si>
    <t>Tony Kemp</t>
  </si>
  <si>
    <t>OF/2B</t>
  </si>
  <si>
    <t>Austin Brice</t>
  </si>
  <si>
    <t>Angeudis Santos</t>
  </si>
  <si>
    <t>HOU</t>
  </si>
  <si>
    <t>Austin Pruitt</t>
  </si>
  <si>
    <t>Matthew Liberatore</t>
  </si>
  <si>
    <t>Edgardo Rodriguez</t>
  </si>
  <si>
    <t>José Martínez</t>
  </si>
  <si>
    <t>DH/OF</t>
  </si>
  <si>
    <t>Randy Arozarena</t>
  </si>
  <si>
    <t>Cal Stevenson</t>
  </si>
  <si>
    <t>Acquired from Astros</t>
  </si>
  <si>
    <t>Peyton Battenfield</t>
  </si>
  <si>
    <t>Eric Haase</t>
  </si>
  <si>
    <t>Acquired from Indians</t>
  </si>
  <si>
    <t>Kyle Keller</t>
  </si>
  <si>
    <t>José Estrada</t>
  </si>
  <si>
    <t>CLE</t>
  </si>
  <si>
    <t>Delino DeShields</t>
  </si>
  <si>
    <t>Emmanuel Clase</t>
  </si>
  <si>
    <t>Corey Kluber</t>
  </si>
  <si>
    <t>Garrett Williams</t>
  </si>
  <si>
    <t>Acquired from Giants (PTBNL)</t>
  </si>
  <si>
    <t>Vimael Machín</t>
  </si>
  <si>
    <t>Acquired from Phillies (R5 pick)</t>
  </si>
  <si>
    <t>Michael Reed</t>
  </si>
  <si>
    <t>CHW</t>
  </si>
  <si>
    <t>Nomar Mazara</t>
  </si>
  <si>
    <t>Steele Walker</t>
  </si>
  <si>
    <t>Acquired from White Sox</t>
  </si>
  <si>
    <t>SFG</t>
  </si>
  <si>
    <t>Zack Cozart</t>
  </si>
  <si>
    <t>Will Wilson</t>
  </si>
  <si>
    <t>Tommy Pham</t>
  </si>
  <si>
    <t>Jake Cronenworth</t>
  </si>
  <si>
    <t>INF/RP</t>
  </si>
  <si>
    <t>Hunter Renfroe</t>
  </si>
  <si>
    <t>Xavier Edwards</t>
  </si>
  <si>
    <t>Blake Taylor</t>
  </si>
  <si>
    <t>Acquired from Mets</t>
  </si>
  <si>
    <t>Kenedy Corona</t>
  </si>
  <si>
    <t>MIL</t>
  </si>
  <si>
    <t>Omar Narváez</t>
  </si>
  <si>
    <t>Acquired from Mariners</t>
  </si>
  <si>
    <t>NYM</t>
  </si>
  <si>
    <t>Jake Marisnick</t>
  </si>
  <si>
    <t>SEA</t>
  </si>
  <si>
    <t>Adam Hill</t>
  </si>
  <si>
    <t>Acquired from Brewers</t>
  </si>
  <si>
    <t>BAL</t>
  </si>
  <si>
    <t>Isaac Mattson</t>
  </si>
  <si>
    <t>Kyle Bradish</t>
  </si>
  <si>
    <t>Kyle Brnovich</t>
  </si>
  <si>
    <t>Zach Peek</t>
  </si>
  <si>
    <t>Dylan Bundy</t>
  </si>
  <si>
    <t>Acquired from Orioles</t>
  </si>
  <si>
    <t>Easton Lucas</t>
  </si>
  <si>
    <t>Adenys Bautista</t>
  </si>
  <si>
    <t>Sandy León</t>
  </si>
  <si>
    <t>Jonathan Villar</t>
  </si>
  <si>
    <t>INF/OF</t>
  </si>
  <si>
    <t>Austin Allen</t>
  </si>
  <si>
    <t>Jurickson Profar</t>
  </si>
  <si>
    <t>2B</t>
  </si>
  <si>
    <t>Eric Lauer</t>
  </si>
  <si>
    <t>Luis Urías</t>
  </si>
  <si>
    <t>Zach Davies</t>
  </si>
  <si>
    <t>Trent Grisham</t>
  </si>
  <si>
    <t>Brian O'Grady</t>
  </si>
  <si>
    <t>CIN</t>
  </si>
  <si>
    <t>Justin Shafer</t>
  </si>
  <si>
    <t>Acquired from Blue Jays</t>
  </si>
  <si>
    <t>Dario Agrazal</t>
  </si>
  <si>
    <t>Nestor Cortes</t>
  </si>
  <si>
    <t>Jharel Cotton</t>
  </si>
  <si>
    <t>José De León</t>
  </si>
  <si>
    <t>Cristopher Sánchez</t>
  </si>
  <si>
    <t>Curtis Mead</t>
  </si>
  <si>
    <t>Acquired from Phillies</t>
  </si>
  <si>
    <t>Chad Spanberger</t>
  </si>
  <si>
    <t>TOR</t>
  </si>
  <si>
    <t>Chase Anderson</t>
  </si>
  <si>
    <t>Jonah McReynolds</t>
  </si>
  <si>
    <t>Travis Jankowski</t>
  </si>
  <si>
    <t>Welington Castillo</t>
  </si>
  <si>
    <t>COL</t>
  </si>
  <si>
    <t># trades</t>
  </si>
  <si>
    <t>Rk</t>
  </si>
  <si>
    <t>Yrs</t>
  </si>
  <si>
    <t>From</t>
  </si>
  <si>
    <t>To</t>
  </si>
  <si>
    <t>ASG</t>
  </si>
  <si>
    <t>WAR/pos</t>
  </si>
  <si>
    <t>G</t>
  </si>
  <si>
    <t>PA</t>
  </si>
  <si>
    <t>AB</t>
  </si>
  <si>
    <t>R</t>
  </si>
  <si>
    <t>H</t>
  </si>
  <si>
    <t>HR</t>
  </si>
  <si>
    <t>RBI</t>
  </si>
  <si>
    <t>SB</t>
  </si>
  <si>
    <t>CS</t>
  </si>
  <si>
    <t>BB</t>
  </si>
  <si>
    <t>SO</t>
  </si>
  <si>
    <t>BA</t>
  </si>
  <si>
    <t>OBP</t>
  </si>
  <si>
    <t>SLG</t>
  </si>
  <si>
    <t>OPS</t>
  </si>
  <si>
    <t>Debut</t>
  </si>
  <si>
    <t>Tm</t>
  </si>
  <si>
    <t>Chance Adams</t>
  </si>
  <si>
    <t>Jo Adell</t>
  </si>
  <si>
    <t>Shogo Akiyama</t>
  </si>
  <si>
    <t>Jorge Alcalá</t>
  </si>
  <si>
    <t>Anthony Alford</t>
  </si>
  <si>
    <t>TOT</t>
  </si>
  <si>
    <t>Logan Allen</t>
  </si>
  <si>
    <t>Tejay Antone</t>
  </si>
  <si>
    <t>Jonathan Araúz</t>
  </si>
  <si>
    <t>Michel Báez</t>
  </si>
  <si>
    <t>Anthony Banda</t>
  </si>
  <si>
    <t>Caleb Baragar</t>
  </si>
  <si>
    <t>Gerson Bautista</t>
  </si>
  <si>
    <t>Anthony Bemboom</t>
  </si>
  <si>
    <t>Wes Benjamin</t>
  </si>
  <si>
    <t>Brandon Bielak</t>
  </si>
  <si>
    <t>Alec Bohm</t>
  </si>
  <si>
    <t>JT Brubaker</t>
  </si>
  <si>
    <t>Kris Bubic</t>
  </si>
  <si>
    <t>Génesis Cabrera</t>
  </si>
  <si>
    <t>Ryan Castellani</t>
  </si>
  <si>
    <t>Willi Castro</t>
  </si>
  <si>
    <t>Yu Chang</t>
  </si>
  <si>
    <t>Zack Collins</t>
  </si>
  <si>
    <t>John Curtiss</t>
  </si>
  <si>
    <t>Jonathan Davis</t>
  </si>
  <si>
    <t>Chase De Jong</t>
  </si>
  <si>
    <t>Phillip Diehl</t>
  </si>
  <si>
    <t>Randy Dobnak</t>
  </si>
  <si>
    <t>Mauricio Dubón</t>
  </si>
  <si>
    <t>Justin Dunn</t>
  </si>
  <si>
    <t>Thomas Eshelman</t>
  </si>
  <si>
    <t>Santiago Espinal</t>
  </si>
  <si>
    <t>Paolo Espino</t>
  </si>
  <si>
    <t>Pete Fairbanks</t>
  </si>
  <si>
    <t>Kyle Finnegan</t>
  </si>
  <si>
    <t>Matt Foster</t>
  </si>
  <si>
    <t>Joshua Fuentes</t>
  </si>
  <si>
    <t>Kyle Funkhouser</t>
  </si>
  <si>
    <t>Bryan Garcia</t>
  </si>
  <si>
    <t>Luis García Jr.</t>
  </si>
  <si>
    <t>Rony García</t>
  </si>
  <si>
    <t>Joey Gerber</t>
  </si>
  <si>
    <t>Ian Gibaut</t>
  </si>
  <si>
    <t>Andrés Giménez</t>
  </si>
  <si>
    <t>Kevin Ginkel</t>
  </si>
  <si>
    <t>Tony Gonsolin</t>
  </si>
  <si>
    <t>Victor González</t>
  </si>
  <si>
    <t>Javy Guerra</t>
  </si>
  <si>
    <t>Hunter Harvey</t>
  </si>
  <si>
    <t>Joe Harvey</t>
  </si>
  <si>
    <t>Thomas Hatch</t>
  </si>
  <si>
    <t>Austin Hays</t>
  </si>
  <si>
    <t>Scott Heineman</t>
  </si>
  <si>
    <t>Ben Heller</t>
  </si>
  <si>
    <t>Jimmy Herget</t>
  </si>
  <si>
    <t>Michael Hermosillo</t>
  </si>
  <si>
    <t>Jonathan Hernández</t>
  </si>
  <si>
    <t>Codi Heuer</t>
  </si>
  <si>
    <t>Cam Hill</t>
  </si>
  <si>
    <t>Sam Hilliard</t>
  </si>
  <si>
    <t>Nico Hoerner</t>
  </si>
  <si>
    <t>Cole Irvin</t>
  </si>
  <si>
    <t>Cristian Javier</t>
  </si>
  <si>
    <t>James Karinchak</t>
  </si>
  <si>
    <t>Anthony Kay</t>
  </si>
  <si>
    <t>Mitch Keller</t>
  </si>
  <si>
    <t>Mike Kickham</t>
  </si>
  <si>
    <t>Carter Kieboom</t>
  </si>
  <si>
    <t>Kwang Hyun Kim</t>
  </si>
  <si>
    <t>Michael King</t>
  </si>
  <si>
    <t>Andrew Knizner</t>
  </si>
  <si>
    <t>Brady Lail</t>
  </si>
  <si>
    <t>Kyle Lewis</t>
  </si>
  <si>
    <t>Walker Lockett</t>
  </si>
  <si>
    <t>Tim Lopes</t>
  </si>
  <si>
    <t>Gavin Lux</t>
  </si>
  <si>
    <t>Jesús Luzardo</t>
  </si>
  <si>
    <t>Dillon Maples</t>
  </si>
  <si>
    <t>José Marmolejos</t>
  </si>
  <si>
    <t>Jason Martin</t>
  </si>
  <si>
    <t>Dustin May</t>
  </si>
  <si>
    <t>Jack Mayfield</t>
  </si>
  <si>
    <t>Chris Mazza</t>
  </si>
  <si>
    <t>Ryan McBroom</t>
  </si>
  <si>
    <t>Reggie McClain</t>
  </si>
  <si>
    <t>Kyle McGowin</t>
  </si>
  <si>
    <t>Reese McGuire</t>
  </si>
  <si>
    <t>David McKay</t>
  </si>
  <si>
    <t>Alex McRae</t>
  </si>
  <si>
    <t>Keury Mella</t>
  </si>
  <si>
    <t>Danny Mendick</t>
  </si>
  <si>
    <t>Anthony Misiewicz</t>
  </si>
  <si>
    <t>Adrián Morejón</t>
  </si>
  <si>
    <t>Sean Murphy</t>
  </si>
  <si>
    <t>Nick Nelson</t>
  </si>
  <si>
    <t>Jacob Nottingham</t>
  </si>
  <si>
    <t>Joseph Odom</t>
  </si>
  <si>
    <t>Edward Olivares</t>
  </si>
  <si>
    <t>Enoli Paredes</t>
  </si>
  <si>
    <t>David Peterson</t>
  </si>
  <si>
    <t>Brooks Raley</t>
  </si>
  <si>
    <t>Yohan Ramírez</t>
  </si>
  <si>
    <t>Drew Rasmussen</t>
  </si>
  <si>
    <t>Rangel Ravelo</t>
  </si>
  <si>
    <t>Edwin Ríos</t>
  </si>
  <si>
    <t>Luis Robert Jr.</t>
  </si>
  <si>
    <t>Brendan Rodgers</t>
  </si>
  <si>
    <t>Tyler Rogers</t>
  </si>
  <si>
    <t>Jordan Romano</t>
  </si>
  <si>
    <t>Patrick Sandoval</t>
  </si>
  <si>
    <t>Dennis Santana</t>
  </si>
  <si>
    <t>John Schreiber</t>
  </si>
  <si>
    <t>Andre Scrubb</t>
  </si>
  <si>
    <t>Sam Selman</t>
  </si>
  <si>
    <t>Justus Sheffield</t>
  </si>
  <si>
    <t>Ryan Sherriff</t>
  </si>
  <si>
    <t>Brady Singer</t>
  </si>
  <si>
    <t>Aaron Slegers</t>
  </si>
  <si>
    <t>Devin Smeltzer</t>
  </si>
  <si>
    <t>Cy Sneed</t>
  </si>
  <si>
    <t>Nick Solak</t>
  </si>
  <si>
    <t>Cody Stashak</t>
  </si>
  <si>
    <t>Josh Staumont</t>
  </si>
  <si>
    <t>Garrett Stubbs</t>
  </si>
  <si>
    <t>Cole Sulser</t>
  </si>
  <si>
    <t>Dillon Tate</t>
  </si>
  <si>
    <t>Beau Taylor</t>
  </si>
  <si>
    <t>Ryan Thompson</t>
  </si>
  <si>
    <t>Lewis Thorpe</t>
  </si>
  <si>
    <t>Abraham Toro</t>
  </si>
  <si>
    <t>Jose Trevino</t>
  </si>
  <si>
    <t>Chadwick Tromp</t>
  </si>
  <si>
    <t>Yoshi Tsutsugo</t>
  </si>
  <si>
    <t>Nik Turley</t>
  </si>
  <si>
    <t>Duane Underwood Jr.</t>
  </si>
  <si>
    <t>José Urquidy</t>
  </si>
  <si>
    <t>Phillips Valdéz</t>
  </si>
  <si>
    <t>Daulton Varsho</t>
  </si>
  <si>
    <t>Andrew Velazquez</t>
  </si>
  <si>
    <t>LaMonte Wade Jr.</t>
  </si>
  <si>
    <t>Jared Walsh</t>
  </si>
  <si>
    <t>Logan Webb</t>
  </si>
  <si>
    <t>Jordan Weems</t>
  </si>
  <si>
    <t>Evan White</t>
  </si>
  <si>
    <t>Taylor Widener</t>
  </si>
  <si>
    <t>Devin Williams</t>
  </si>
  <si>
    <t>Bryse Wilson</t>
  </si>
  <si>
    <t>Jake Woodford</t>
  </si>
  <si>
    <t>Kyle Wright</t>
  </si>
  <si>
    <t>Shun Yamaguchi</t>
  </si>
  <si>
    <t>Eric Yardley</t>
  </si>
  <si>
    <t>Huascar Ynoa</t>
  </si>
  <si>
    <t>Kyle Zimmer</t>
  </si>
  <si>
    <t>Tyler Zuber</t>
  </si>
  <si>
    <t>Pitching</t>
  </si>
  <si>
    <t>Share &amp; Export</t>
  </si>
  <si>
    <t>Modify, Export &amp; Share Table</t>
  </si>
  <si>
    <t>Get as Excel Workbook</t>
  </si>
  <si>
    <t>Get table as CSV (for Excel)</t>
  </si>
  <si>
    <t>Get Link to Table</t>
  </si>
  <si>
    <t>About Sharing Tools</t>
  </si>
  <si>
    <t>Video: SR Sharing Tools &amp; How-to</t>
  </si>
  <si>
    <t>Video: Stats Table Tips &amp; Tricks</t>
  </si>
  <si>
    <t>Data Usage Terms</t>
  </si>
  <si>
    <t>Glossary</t>
  </si>
  <si>
    <t>WAR</t>
  </si>
  <si>
    <t>W</t>
  </si>
  <si>
    <t>L</t>
  </si>
  <si>
    <t>W-L%</t>
  </si>
  <si>
    <t>ERA</t>
  </si>
  <si>
    <t>GS</t>
  </si>
  <si>
    <t>GF</t>
  </si>
  <si>
    <t>CG</t>
  </si>
  <si>
    <t>SHO</t>
  </si>
  <si>
    <t>SV</t>
  </si>
  <si>
    <t>IP</t>
  </si>
  <si>
    <t>ER</t>
  </si>
  <si>
    <t>IBB</t>
  </si>
  <si>
    <t>HBP</t>
  </si>
  <si>
    <t>BK</t>
  </si>
  <si>
    <t>WP</t>
  </si>
  <si>
    <t>BF</t>
  </si>
  <si>
    <t>WHIP</t>
  </si>
  <si>
    <t>X23.payroll</t>
  </si>
  <si>
    <t>X22.payroll</t>
  </si>
  <si>
    <t>X21.payroll</t>
  </si>
  <si>
    <t>X20.payroll</t>
  </si>
  <si>
    <t>City.Population</t>
  </si>
  <si>
    <t>media.market.size</t>
  </si>
  <si>
    <t>Team.valuation</t>
  </si>
  <si>
    <t>X23.attendence.g</t>
  </si>
  <si>
    <t>X22.attendence.g</t>
  </si>
  <si>
    <t>X21.attendence.g</t>
  </si>
  <si>
    <t>All P</t>
  </si>
  <si>
    <t>Non-P</t>
  </si>
  <si>
    <t>1B</t>
  </si>
  <si>
    <t>LF</t>
  </si>
  <si>
    <t>CF</t>
  </si>
  <si>
    <t>RF</t>
  </si>
  <si>
    <t>DH</t>
  </si>
  <si>
    <t>PH</t>
  </si>
  <si>
    <t>Team Code</t>
  </si>
  <si>
    <t>Postseason</t>
  </si>
  <si>
    <t>2020Cleveland Indians</t>
  </si>
  <si>
    <t>Cleveland Indians</t>
  </si>
  <si>
    <t>2021Cleveland Indians</t>
  </si>
  <si>
    <t>PAge</t>
  </si>
  <si>
    <t>RA/G</t>
  </si>
  <si>
    <t>ERA+</t>
  </si>
  <si>
    <t>FIP</t>
  </si>
  <si>
    <t>H9</t>
  </si>
  <si>
    <t>HR9</t>
  </si>
  <si>
    <t>BB9</t>
  </si>
  <si>
    <t>SO9</t>
  </si>
  <si>
    <t>SO/W</t>
  </si>
  <si>
    <t>BatAge</t>
  </si>
  <si>
    <t>R/G</t>
  </si>
  <si>
    <t>OPS+</t>
  </si>
  <si>
    <t>League 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</si>
</sst>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2">
    <numFmt numFmtId="164" formatCode="#,##0.000"/>
    <numFmt numFmtId="165" formatCode="&quot;$&quot;#,##0.00"/>
    <numFmt numFmtId="166" formatCode="&quot;$&quot;#,##0"/>
    <numFmt numFmtId="167" formatCode="0.000"/>
    <numFmt numFmtId="168" formatCode="###0.00"/>
    <numFmt numFmtId="169" formatCode="0.0"/>
    <numFmt numFmtId="170" formatCode="#,##0.0"/>
    <numFmt numFmtId="171" formatCode="m/d"/>
    <numFmt numFmtId="172" formatCode="mmm d"/>
    <numFmt numFmtId="173" formatCode="mmmm d"/>
    <numFmt numFmtId="174" formatCode="mmm d, yyyy"/>
    <numFmt numFmtId="175" formatCode="mmmm d, yyyy"/>
  </numFmts>
  <fonts count="59">
    <font>
      <sz val="10.0"/>
      <color rgb="FF000000"/>
      <name val="Arial"/>
      <scheme val="minor"/>
    </font>
    <font>
      <color theme="1"/>
      <name val="Arial"/>
      <scheme val="minor"/>
    </font>
    <font>
      <u/>
      <sz val="9.0"/>
      <color rgb="FF222222"/>
      <name val="Arial"/>
    </font>
    <font>
      <sz val="9.0"/>
      <color rgb="FF696969"/>
      <name val="Arial"/>
    </font>
    <font>
      <sz val="9.0"/>
      <color rgb="FF000000"/>
      <name val="&quot;Google Sans Mono&quot;"/>
    </font>
    <font>
      <color rgb="FF000000"/>
      <name val="Verdana"/>
    </font>
    <font>
      <color rgb="FF3344DD"/>
      <name val="Verdana"/>
    </font>
    <font>
      <sz val="9.0"/>
      <color rgb="FF222222"/>
      <name val="Arial"/>
    </font>
    <font>
      <color theme="1"/>
      <name val="Arial"/>
    </font>
    <font>
      <b/>
      <color theme="1"/>
      <name val="Arial"/>
    </font>
    <font>
      <b/>
      <sz val="9.0"/>
      <color rgb="FFFFFFFF"/>
      <name val="&quot;segoe ui&quot;"/>
    </font>
    <font>
      <sz val="9.0"/>
      <color rgb="FF000000"/>
      <name val="&quot;segoe ui&quot;"/>
    </font>
    <font>
      <sz val="9.0"/>
      <color theme="1"/>
      <name val="&quot;segoe ui&quot;"/>
    </font>
    <font/>
    <font>
      <b/>
      <sz val="8.0"/>
      <color rgb="FF003399"/>
      <name val="&quot;normal Tahoma&quot;"/>
    </font>
    <font>
      <sz val="11.0"/>
      <color rgb="FFCC3333"/>
      <name val="Arial"/>
    </font>
    <font>
      <u/>
      <sz val="9.0"/>
      <color rgb="FF0000FF"/>
      <name val="&quot;segoe ui&quot;"/>
    </font>
    <font>
      <sz val="8.0"/>
      <color rgb="FF666699"/>
      <name val="&quot;Lucida Sans Unicode&quot;"/>
    </font>
    <font>
      <sz val="11.0"/>
      <color rgb="FF696969"/>
      <name val="Arial"/>
    </font>
    <font>
      <u/>
      <sz val="9.0"/>
      <color rgb="FF0000FF"/>
      <name val="&quot;segoe ui&quot;"/>
    </font>
    <font>
      <u/>
      <sz val="9.0"/>
      <color rgb="FF0000FF"/>
      <name val="&quot;segoe ui&quot;"/>
    </font>
    <font>
      <u/>
      <sz val="9.0"/>
      <color rgb="FF0000FF"/>
      <name val="&quot;segoe ui&quot;"/>
    </font>
    <font>
      <u/>
      <sz val="9.0"/>
      <color rgb="FF0000FF"/>
      <name val="&quot;segoe ui&quot;"/>
    </font>
    <font>
      <u/>
      <sz val="9.0"/>
      <color rgb="FF0000FF"/>
      <name val="&quot;segoe ui&quot;"/>
    </font>
    <font>
      <u/>
      <sz val="9.0"/>
      <color rgb="FF0000FF"/>
      <name val="&quot;segoe ui&quot;"/>
    </font>
    <font>
      <u/>
      <sz val="9.0"/>
      <color rgb="FF0000FF"/>
      <name val="&quot;segoe ui&quot;"/>
    </font>
    <font>
      <u/>
      <sz val="9.0"/>
      <color rgb="FF0000FF"/>
      <name val="&quot;segoe ui&quot;"/>
    </font>
    <font>
      <u/>
      <sz val="9.0"/>
      <color rgb="FF0000FF"/>
      <name val="&quot;segoe ui&quot;"/>
    </font>
    <font>
      <u/>
      <sz val="9.0"/>
      <color rgb="FF0000FF"/>
      <name val="&quot;segoe ui&quot;"/>
    </font>
    <font>
      <u/>
      <sz val="9.0"/>
      <color rgb="FF0000FF"/>
      <name val="&quot;segoe ui&quot;"/>
    </font>
    <font>
      <u/>
      <sz val="9.0"/>
      <color rgb="FF0000FF"/>
      <name val="&quot;segoe ui&quot;"/>
    </font>
    <font>
      <u/>
      <sz val="9.0"/>
      <color rgb="FF0000FF"/>
      <name val="&quot;segoe ui&quot;"/>
    </font>
    <font>
      <u/>
      <sz val="9.0"/>
      <color rgb="FF0000FF"/>
      <name val="&quot;segoe ui&quot;"/>
    </font>
    <font>
      <u/>
      <sz val="9.0"/>
      <color rgb="FF0000FF"/>
      <name val="&quot;segoe ui&quot;"/>
    </font>
    <font>
      <u/>
      <sz val="9.0"/>
      <color rgb="FF0000FF"/>
      <name val="&quot;segoe ui&quot;"/>
    </font>
    <font>
      <u/>
      <sz val="9.0"/>
      <color rgb="FF0000FF"/>
      <name val="&quot;segoe ui&quot;"/>
    </font>
    <font>
      <u/>
      <sz val="9.0"/>
      <color rgb="FF0000FF"/>
      <name val="&quot;segoe ui&quot;"/>
    </font>
    <font>
      <u/>
      <sz val="9.0"/>
      <color rgb="FF0000FF"/>
      <name val="&quot;segoe ui&quot;"/>
    </font>
    <font>
      <u/>
      <sz val="9.0"/>
      <color rgb="FF0000FF"/>
      <name val="&quot;segoe ui&quot;"/>
    </font>
    <font>
      <u/>
      <sz val="9.0"/>
      <color rgb="FF0000FF"/>
      <name val="&quot;segoe ui&quot;"/>
    </font>
    <font>
      <u/>
      <sz val="9.0"/>
      <color rgb="FF0000FF"/>
      <name val="&quot;segoe ui&quot;"/>
    </font>
    <font>
      <u/>
      <sz val="9.0"/>
      <color rgb="FF0000FF"/>
      <name val="&quot;segoe ui&quot;"/>
    </font>
    <font>
      <u/>
      <sz val="9.0"/>
      <color rgb="FF0000FF"/>
      <name val="&quot;segoe ui&quot;"/>
    </font>
    <font>
      <u/>
      <sz val="9.0"/>
      <color rgb="FF0000FF"/>
      <name val="&quot;segoe ui&quot;"/>
    </font>
    <font>
      <u/>
      <sz val="9.0"/>
      <color rgb="FF0000FF"/>
      <name val="&quot;segoe ui&quot;"/>
    </font>
    <font>
      <u/>
      <sz val="9.0"/>
      <color rgb="FF0000FF"/>
      <name val="&quot;segoe ui&quot;"/>
    </font>
    <font>
      <u/>
      <sz val="9.0"/>
      <color rgb="FF0000FF"/>
      <name val="&quot;segoe ui&quot;"/>
    </font>
    <font>
      <b/>
      <color rgb="FF990000"/>
      <name val="Verdana"/>
    </font>
    <font>
      <u/>
      <color rgb="FF3344DD"/>
      <name val="Verdana"/>
    </font>
    <font>
      <b/>
      <color rgb="FF000000"/>
      <name val="Verdana"/>
    </font>
    <font>
      <u/>
      <color rgb="FF3344DD"/>
      <name val="Verdana"/>
    </font>
    <font>
      <b/>
      <color rgb="FF82081B"/>
      <name val="&quot;Helvetica Neue&quot;"/>
    </font>
    <font>
      <b/>
      <sz val="11.0"/>
      <color rgb="FF990000"/>
      <name val="&quot;Helvetica Neue&quot;"/>
    </font>
    <font>
      <b/>
      <u/>
      <sz val="11.0"/>
      <color rgb="FF3344DD"/>
      <name val="&quot;Helvetica Neue&quot;"/>
    </font>
    <font>
      <color rgb="FF990000"/>
      <name val="Verdana"/>
    </font>
    <font>
      <b/>
      <u/>
      <color rgb="FF3344DD"/>
      <name val="Verdana"/>
    </font>
    <font>
      <b/>
      <u/>
      <color rgb="FF3344DD"/>
      <name val="Verdana"/>
    </font>
    <font>
      <b/>
      <color rgb="FF3344DD"/>
      <name val="Verdana"/>
    </font>
    <font>
      <b/>
      <color theme="1"/>
      <name val="Arial"/>
      <scheme val="minor"/>
    </font>
  </fonts>
  <fills count="38">
    <fill>
      <patternFill patternType="none"/>
    </fill>
    <fill>
      <patternFill patternType="lightGray"/>
    </fill>
    <fill>
      <patternFill patternType="solid">
        <fgColor rgb="FFFFFFF0"/>
        <bgColor rgb="FFFFFFF0"/>
      </patternFill>
    </fill>
    <fill>
      <patternFill patternType="solid">
        <fgColor rgb="FFFFFFFF"/>
        <bgColor rgb="FFFFFFFF"/>
      </patternFill>
    </fill>
    <fill>
      <patternFill patternType="solid">
        <fgColor rgb="FFFFFF88"/>
        <bgColor rgb="FFFFFF88"/>
      </patternFill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DE4406"/>
        <bgColor rgb="FFDE4406"/>
      </patternFill>
    </fill>
    <fill>
      <patternFill patternType="solid">
        <fgColor rgb="FFB71234"/>
        <bgColor rgb="FFB71234"/>
      </patternFill>
    </fill>
    <fill>
      <patternFill patternType="solid">
        <fgColor rgb="FFED4C09"/>
        <bgColor rgb="FFED4C09"/>
      </patternFill>
    </fill>
    <fill>
      <patternFill patternType="solid">
        <fgColor rgb="FFC60C30"/>
        <bgColor rgb="FFC60C30"/>
      </patternFill>
    </fill>
    <fill>
      <patternFill patternType="solid">
        <fgColor rgb="FF003279"/>
        <bgColor rgb="FF003279"/>
      </patternFill>
    </fill>
    <fill>
      <patternFill patternType="solid">
        <fgColor rgb="FFC0C0C0"/>
        <bgColor rgb="FFC0C0C0"/>
      </patternFill>
    </fill>
    <fill>
      <patternFill patternType="solid">
        <fgColor rgb="FFD30335"/>
        <bgColor rgb="FFD30335"/>
      </patternFill>
    </fill>
    <fill>
      <patternFill patternType="solid">
        <fgColor rgb="FFFF7F00"/>
        <bgColor rgb="FFFF7F00"/>
      </patternFill>
    </fill>
    <fill>
      <patternFill patternType="solid">
        <fgColor rgb="FF74B4FA"/>
        <bgColor rgb="FF74B4FA"/>
      </patternFill>
    </fill>
    <fill>
      <patternFill patternType="solid">
        <fgColor rgb="FF083C6B"/>
        <bgColor rgb="FF083C6B"/>
      </patternFill>
    </fill>
    <fill>
      <patternFill patternType="solid">
        <fgColor rgb="FF00A3E0"/>
        <bgColor rgb="FF00A3E0"/>
      </patternFill>
    </fill>
    <fill>
      <patternFill patternType="solid">
        <fgColor rgb="FF13294B"/>
        <bgColor rgb="FF13294B"/>
      </patternFill>
    </fill>
    <fill>
      <patternFill patternType="solid">
        <fgColor rgb="FF072754"/>
        <bgColor rgb="FF072754"/>
      </patternFill>
    </fill>
    <fill>
      <patternFill patternType="solid">
        <fgColor rgb="FFFB4F14"/>
        <bgColor rgb="FFFB4F14"/>
      </patternFill>
    </fill>
    <fill>
      <patternFill patternType="solid">
        <fgColor rgb="FF1C2841"/>
        <bgColor rgb="FF1C2841"/>
      </patternFill>
    </fill>
    <fill>
      <patternFill patternType="solid">
        <fgColor rgb="FF003831"/>
        <bgColor rgb="FF003831"/>
      </patternFill>
    </fill>
    <fill>
      <patternFill patternType="solid">
        <fgColor rgb="FFBA0C2F"/>
        <bgColor rgb="FFBA0C2F"/>
      </patternFill>
    </fill>
    <fill>
      <patternFill patternType="solid">
        <fgColor rgb="FFFDB829"/>
        <bgColor rgb="FFFDB829"/>
      </patternFill>
    </fill>
    <fill>
      <patternFill patternType="solid">
        <fgColor rgb="FF473729"/>
        <bgColor rgb="FF473729"/>
      </patternFill>
    </fill>
    <fill>
      <patternFill patternType="solid">
        <fgColor rgb="FFF2552C"/>
        <bgColor rgb="FFF2552C"/>
      </patternFill>
    </fill>
    <fill>
      <patternFill patternType="solid">
        <fgColor rgb="FFC41E3A"/>
        <bgColor rgb="FFC41E3A"/>
      </patternFill>
    </fill>
    <fill>
      <patternFill patternType="solid">
        <fgColor rgb="FFFFD700"/>
        <bgColor rgb="FFFFD700"/>
      </patternFill>
    </fill>
    <fill>
      <patternFill patternType="solid">
        <fgColor rgb="FFBD1021"/>
        <bgColor rgb="FFBD1021"/>
      </patternFill>
    </fill>
    <fill>
      <patternFill patternType="solid">
        <fgColor rgb="FF003DA5"/>
        <bgColor rgb="FF003DA5"/>
      </patternFill>
    </fill>
    <fill>
      <patternFill patternType="solid">
        <fgColor rgb="FFBA122B"/>
        <bgColor rgb="FFBA122B"/>
      </patternFill>
    </fill>
    <fill>
      <patternFill patternType="solid">
        <fgColor rgb="FFEEEEEE"/>
        <bgColor rgb="FFEEEEEE"/>
      </patternFill>
    </fill>
    <fill>
      <patternFill patternType="solid">
        <fgColor rgb="FF333366"/>
        <bgColor rgb="FF333366"/>
      </patternFill>
    </fill>
    <fill>
      <patternFill patternType="solid">
        <fgColor rgb="FF005C5C"/>
        <bgColor rgb="FF005C5C"/>
      </patternFill>
    </fill>
    <fill>
      <patternFill patternType="solid">
        <fgColor rgb="FFA71930"/>
        <bgColor rgb="FFA71930"/>
      </patternFill>
    </fill>
    <fill>
      <patternFill patternType="solid">
        <fgColor rgb="FFC6011F"/>
        <bgColor rgb="FFC6011F"/>
      </patternFill>
    </fill>
    <fill>
      <patternFill patternType="solid">
        <fgColor rgb="FFDBD7CB"/>
        <bgColor rgb="FFDBD7CB"/>
      </patternFill>
    </fill>
  </fills>
  <borders count="21">
    <border/>
    <border>
      <left style="thin">
        <color rgb="FFDDDDDD"/>
      </left>
      <right style="thin">
        <color rgb="FFDDDDDD"/>
      </right>
      <bottom style="thin">
        <color rgb="FFDDDDDD"/>
      </bottom>
    </border>
    <border>
      <left style="thin">
        <color rgb="FFDDDDDD"/>
      </left>
      <right style="thin">
        <color rgb="FFEEEEEE"/>
      </right>
      <bottom style="thin">
        <color rgb="FFDDDDDD"/>
      </bottom>
    </border>
    <border>
      <left style="thin">
        <color rgb="FFDDDDDD"/>
      </left>
      <bottom style="hair">
        <color rgb="FFDDDDDD"/>
      </bottom>
    </border>
    <border>
      <left style="thin">
        <color rgb="FFDDDDDD"/>
      </left>
      <bottom style="thin">
        <color rgb="FF747678"/>
      </bottom>
    </border>
    <border>
      <left style="thin">
        <color rgb="FFEEEEEE"/>
      </left>
      <right style="thin">
        <color rgb="FFEEEEEE"/>
      </right>
      <top style="thin">
        <color rgb="FFEEEEEE"/>
      </top>
      <bottom style="thin">
        <color rgb="FFEEEEEE"/>
      </bottom>
    </border>
    <border>
      <left style="thin">
        <color rgb="FFEEEEEE"/>
      </left>
      <right style="thin">
        <color rgb="FFEEEEEE"/>
      </right>
      <top style="thin">
        <color rgb="FFEEEEEE"/>
      </top>
    </border>
    <border>
      <left style="thin">
        <color rgb="FFEEEEEE"/>
      </left>
      <right style="thin">
        <color rgb="FFEEEEEE"/>
      </right>
      <bottom style="thin">
        <color rgb="FFEEEEEE"/>
      </bottom>
    </border>
    <border>
      <left style="thin">
        <color rgb="FFEEEEEE"/>
      </left>
      <top style="thick">
        <color rgb="FFFFFFFF"/>
      </top>
      <bottom style="thin">
        <color rgb="FFEEEEEE"/>
      </bottom>
    </border>
    <border>
      <top style="thick">
        <color rgb="FFFFFFFF"/>
      </top>
      <bottom style="thin">
        <color rgb="FFEEEEEE"/>
      </bottom>
    </border>
    <border>
      <right style="thin">
        <color rgb="FFEEEEEE"/>
      </right>
      <top style="thick">
        <color rgb="FFFFFFFF"/>
      </top>
      <bottom style="thin">
        <color rgb="FFEEEEEE"/>
      </bottom>
    </border>
    <border>
      <left style="thin">
        <color rgb="FFEEEEEE"/>
      </left>
      <top style="thick">
        <color rgb="FFFFFFFF"/>
      </top>
      <bottom style="thick">
        <color rgb="FFFFFFFF"/>
      </bottom>
    </border>
    <border>
      <top style="thick">
        <color rgb="FFFFFFFF"/>
      </top>
      <bottom style="thick">
        <color rgb="FFFFFFFF"/>
      </bottom>
    </border>
    <border>
      <right style="thin">
        <color rgb="FFEEEEEE"/>
      </right>
      <top style="thick">
        <color rgb="FFFFFFFF"/>
      </top>
      <bottom style="thick">
        <color rgb="FFFFFFFF"/>
      </bottom>
    </border>
    <border>
      <bottom style="medium">
        <color rgb="FF6678B1"/>
      </bottom>
    </border>
    <border>
      <bottom style="thin">
        <color rgb="FFFFFFFF"/>
      </bottom>
    </border>
    <border>
      <bottom style="thin">
        <color rgb="FFEFEFEF"/>
      </bottom>
    </border>
    <border>
      <left style="thin">
        <color rgb="FF747678"/>
      </left>
      <bottom style="thin">
        <color rgb="FF747678"/>
      </bottom>
    </border>
    <border>
      <left style="thin">
        <color rgb="FF747678"/>
      </left>
      <bottom style="hair">
        <color rgb="FFDDDDDD"/>
      </bottom>
    </border>
    <border>
      <left style="thin">
        <color rgb="FF747678"/>
      </left>
      <top style="thin">
        <color rgb="FF747678"/>
      </top>
      <bottom style="thin">
        <color rgb="FF747678"/>
      </bottom>
    </border>
    <border>
      <left style="thin">
        <color rgb="FFDDDDDD"/>
      </left>
      <top style="thin">
        <color rgb="FF747678"/>
      </top>
      <bottom style="thin">
        <color rgb="FF747678"/>
      </bottom>
    </border>
  </borders>
  <cellStyleXfs count="1">
    <xf borderId="0" fillId="0" fontId="0" numFmtId="0" applyAlignment="1" applyFont="1"/>
  </cellStyleXfs>
  <cellXfs count="2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0" xfId="0" applyFont="1"/>
    <xf borderId="1" fillId="0" fontId="2" numFmtId="0" xfId="0" applyAlignment="1" applyBorder="1" applyFont="1">
      <alignment horizontal="left" readingOrder="0"/>
    </xf>
    <xf borderId="2" fillId="2" fontId="3" numFmtId="166" xfId="0" applyAlignment="1" applyBorder="1" applyFill="1" applyFont="1" applyNumberFormat="1">
      <alignment horizontal="right" readingOrder="0"/>
    </xf>
    <xf borderId="2" fillId="3" fontId="3" numFmtId="166" xfId="0" applyAlignment="1" applyBorder="1" applyFill="1" applyFont="1" applyNumberFormat="1">
      <alignment horizontal="right" readingOrder="0"/>
    </xf>
    <xf borderId="0" fillId="0" fontId="1" numFmtId="9" xfId="0" applyAlignment="1" applyFont="1" applyNumberFormat="1">
      <alignment readingOrder="0"/>
    </xf>
    <xf borderId="0" fillId="0" fontId="1" numFmtId="3" xfId="0" applyFont="1" applyNumberFormat="1"/>
    <xf borderId="0" fillId="0" fontId="1" numFmtId="164" xfId="0" applyFont="1" applyNumberFormat="1"/>
    <xf borderId="0" fillId="0" fontId="1" numFmtId="20" xfId="0" applyAlignment="1" applyFont="1" applyNumberFormat="1">
      <alignment readingOrder="0"/>
    </xf>
    <xf borderId="0" fillId="0" fontId="1" numFmtId="165" xfId="0" applyFont="1" applyNumberFormat="1"/>
    <xf borderId="0" fillId="0" fontId="1" numFmtId="167" xfId="0" applyAlignment="1" applyFont="1" applyNumberFormat="1">
      <alignment readingOrder="0"/>
    </xf>
    <xf borderId="0" fillId="3" fontId="4" numFmtId="0" xfId="0" applyFont="1"/>
    <xf borderId="3" fillId="4" fontId="5" numFmtId="3" xfId="0" applyAlignment="1" applyBorder="1" applyFill="1" applyFont="1" applyNumberFormat="1">
      <alignment horizontal="right" readingOrder="0" shrinkToFit="0" wrapText="0"/>
    </xf>
    <xf borderId="3" fillId="4" fontId="5" numFmtId="0" xfId="0" applyAlignment="1" applyBorder="1" applyFont="1">
      <alignment horizontal="right" readingOrder="0" shrinkToFit="0" wrapText="0"/>
    </xf>
    <xf borderId="3" fillId="4" fontId="5" numFmtId="0" xfId="0" applyAlignment="1" applyBorder="1" applyFont="1">
      <alignment horizontal="right" shrinkToFit="0" wrapText="0"/>
    </xf>
    <xf borderId="3" fillId="4" fontId="5" numFmtId="166" xfId="0" applyAlignment="1" applyBorder="1" applyFont="1" applyNumberFormat="1">
      <alignment horizontal="right" readingOrder="0" shrinkToFit="0" wrapText="0"/>
    </xf>
    <xf borderId="3" fillId="4" fontId="5" numFmtId="20" xfId="0" applyAlignment="1" applyBorder="1" applyFont="1" applyNumberFormat="1">
      <alignment horizontal="right" readingOrder="0" shrinkToFit="0" wrapText="0"/>
    </xf>
    <xf borderId="3" fillId="4" fontId="5" numFmtId="9" xfId="0" applyAlignment="1" applyBorder="1" applyFont="1" applyNumberFormat="1">
      <alignment horizontal="right" readingOrder="0" shrinkToFit="0" wrapText="0"/>
    </xf>
    <xf borderId="3" fillId="4" fontId="6" numFmtId="0" xfId="0" applyAlignment="1" applyBorder="1" applyFont="1">
      <alignment horizontal="left" readingOrder="0" shrinkToFit="0" wrapText="0"/>
    </xf>
    <xf borderId="3" fillId="3" fontId="5" numFmtId="3" xfId="0" applyAlignment="1" applyBorder="1" applyFont="1" applyNumberFormat="1">
      <alignment horizontal="right" readingOrder="0" shrinkToFit="0" wrapText="0"/>
    </xf>
    <xf borderId="3" fillId="3" fontId="5" numFmtId="0" xfId="0" applyAlignment="1" applyBorder="1" applyFont="1">
      <alignment horizontal="right" readingOrder="0" shrinkToFit="0" wrapText="0"/>
    </xf>
    <xf borderId="3" fillId="3" fontId="5" numFmtId="0" xfId="0" applyAlignment="1" applyBorder="1" applyFont="1">
      <alignment horizontal="right" shrinkToFit="0" wrapText="0"/>
    </xf>
    <xf borderId="3" fillId="3" fontId="5" numFmtId="166" xfId="0" applyAlignment="1" applyBorder="1" applyFont="1" applyNumberFormat="1">
      <alignment horizontal="right" readingOrder="0" shrinkToFit="0" wrapText="0"/>
    </xf>
    <xf borderId="3" fillId="3" fontId="5" numFmtId="20" xfId="0" applyAlignment="1" applyBorder="1" applyFont="1" applyNumberFormat="1">
      <alignment horizontal="right" readingOrder="0" shrinkToFit="0" wrapText="0"/>
    </xf>
    <xf borderId="3" fillId="3" fontId="5" numFmtId="9" xfId="0" applyAlignment="1" applyBorder="1" applyFont="1" applyNumberFormat="1">
      <alignment horizontal="right" readingOrder="0" shrinkToFit="0" wrapText="0"/>
    </xf>
    <xf borderId="3" fillId="3" fontId="6" numFmtId="0" xfId="0" applyAlignment="1" applyBorder="1" applyFont="1">
      <alignment horizontal="left" readingOrder="0" shrinkToFit="0" wrapText="0"/>
    </xf>
    <xf borderId="4" fillId="3" fontId="5" numFmtId="3" xfId="0" applyAlignment="1" applyBorder="1" applyFont="1" applyNumberFormat="1">
      <alignment horizontal="right" readingOrder="0" shrinkToFit="0" wrapText="0"/>
    </xf>
    <xf borderId="4" fillId="3" fontId="5" numFmtId="0" xfId="0" applyAlignment="1" applyBorder="1" applyFont="1">
      <alignment horizontal="right" readingOrder="0" shrinkToFit="0" wrapText="0"/>
    </xf>
    <xf borderId="4" fillId="3" fontId="5" numFmtId="0" xfId="0" applyAlignment="1" applyBorder="1" applyFont="1">
      <alignment horizontal="right" shrinkToFit="0" wrapText="0"/>
    </xf>
    <xf borderId="4" fillId="3" fontId="5" numFmtId="166" xfId="0" applyAlignment="1" applyBorder="1" applyFont="1" applyNumberFormat="1">
      <alignment horizontal="right" readingOrder="0" shrinkToFit="0" wrapText="0"/>
    </xf>
    <xf borderId="4" fillId="3" fontId="5" numFmtId="20" xfId="0" applyAlignment="1" applyBorder="1" applyFont="1" applyNumberFormat="1">
      <alignment horizontal="right" readingOrder="0" shrinkToFit="0" wrapText="0"/>
    </xf>
    <xf borderId="4" fillId="3" fontId="5" numFmtId="9" xfId="0" applyAlignment="1" applyBorder="1" applyFont="1" applyNumberFormat="1">
      <alignment horizontal="right" readingOrder="0" shrinkToFit="0" wrapText="0"/>
    </xf>
    <xf borderId="4" fillId="3" fontId="6" numFmtId="0" xfId="0" applyAlignment="1" applyBorder="1" applyFont="1">
      <alignment horizontal="left" readingOrder="0" shrinkToFit="0" wrapText="0"/>
    </xf>
    <xf borderId="0" fillId="0" fontId="1" numFmtId="167" xfId="0" applyFont="1" applyNumberFormat="1"/>
    <xf borderId="0" fillId="0" fontId="1" numFmtId="168" xfId="0" applyAlignment="1" applyFont="1" applyNumberFormat="1">
      <alignment readingOrder="0"/>
    </xf>
    <xf borderId="0" fillId="0" fontId="1" numFmtId="168" xfId="0" applyFont="1" applyNumberFormat="1"/>
    <xf borderId="0" fillId="5" fontId="1" numFmtId="168" xfId="0" applyAlignment="1" applyFill="1" applyFont="1" applyNumberFormat="1">
      <alignment readingOrder="0"/>
    </xf>
    <xf borderId="0" fillId="0" fontId="1" numFmtId="168" xfId="0" applyAlignment="1" applyFont="1" applyNumberFormat="1">
      <alignment readingOrder="0"/>
    </xf>
    <xf borderId="0" fillId="0" fontId="1" numFmtId="0" xfId="0" applyFont="1"/>
    <xf borderId="0" fillId="0" fontId="1" numFmtId="168" xfId="0" applyFont="1" applyNumberFormat="1"/>
    <xf borderId="1" fillId="0" fontId="1" numFmtId="168" xfId="0" applyAlignment="1" applyBorder="1" applyFont="1" applyNumberFormat="1">
      <alignment readingOrder="0"/>
    </xf>
    <xf borderId="2" fillId="0" fontId="1" numFmtId="168" xfId="0" applyAlignment="1" applyBorder="1" applyFont="1" applyNumberFormat="1">
      <alignment readingOrder="0"/>
    </xf>
    <xf borderId="0" fillId="0" fontId="7" numFmtId="168" xfId="0" applyAlignment="1" applyFont="1" applyNumberFormat="1">
      <alignment horizontal="left" readingOrder="0"/>
    </xf>
    <xf borderId="0" fillId="3" fontId="3" numFmtId="168" xfId="0" applyAlignment="1" applyFont="1" applyNumberFormat="1">
      <alignment horizontal="right" readingOrder="0"/>
    </xf>
    <xf borderId="0" fillId="2" fontId="3" numFmtId="168" xfId="0" applyAlignment="1" applyFont="1" applyNumberFormat="1">
      <alignment horizontal="right" readingOrder="0"/>
    </xf>
    <xf borderId="0" fillId="5" fontId="1" numFmtId="168" xfId="0" applyFont="1" applyNumberFormat="1"/>
    <xf borderId="0" fillId="0" fontId="8" numFmtId="164" xfId="0" applyAlignment="1" applyFont="1" applyNumberFormat="1">
      <alignment vertical="bottom"/>
    </xf>
    <xf borderId="0" fillId="0" fontId="9" numFmtId="0" xfId="0" applyAlignment="1" applyFont="1">
      <alignment horizontal="center" vertical="bottom"/>
    </xf>
    <xf borderId="0" fillId="0" fontId="9" numFmtId="169" xfId="0" applyAlignment="1" applyFont="1" applyNumberFormat="1">
      <alignment horizontal="center" vertical="bottom"/>
    </xf>
    <xf borderId="0" fillId="0" fontId="9" numFmtId="3" xfId="0" applyAlignment="1" applyFont="1" applyNumberFormat="1">
      <alignment horizontal="center" readingOrder="0" vertical="bottom"/>
    </xf>
    <xf borderId="0" fillId="0" fontId="9" numFmtId="3" xfId="0" applyAlignment="1" applyFont="1" applyNumberFormat="1">
      <alignment vertical="bottom"/>
    </xf>
    <xf borderId="0" fillId="0" fontId="8" numFmtId="0" xfId="0" applyAlignment="1" applyFont="1">
      <alignment vertical="bottom"/>
    </xf>
    <xf borderId="0" fillId="0" fontId="8" numFmtId="164" xfId="0" applyAlignment="1" applyFont="1" applyNumberFormat="1">
      <alignment horizontal="right" vertical="bottom"/>
    </xf>
    <xf borderId="0" fillId="0" fontId="8" numFmtId="170" xfId="0" applyAlignment="1" applyFont="1" applyNumberFormat="1">
      <alignment horizontal="right" vertical="bottom"/>
    </xf>
    <xf borderId="0" fillId="0" fontId="8" numFmtId="3" xfId="0" applyAlignment="1" applyFont="1" applyNumberFormat="1">
      <alignment horizontal="right" vertical="bottom"/>
    </xf>
    <xf borderId="0" fillId="0" fontId="8" numFmtId="9" xfId="0" applyAlignment="1" applyFont="1" applyNumberFormat="1">
      <alignment vertical="bottom"/>
    </xf>
    <xf borderId="0" fillId="0" fontId="8" numFmtId="0" xfId="0" applyAlignment="1" applyFont="1">
      <alignment vertical="bottom"/>
    </xf>
    <xf borderId="0" fillId="0" fontId="8" numFmtId="170" xfId="0" applyAlignment="1" applyFont="1" applyNumberFormat="1">
      <alignment horizontal="right" readingOrder="0" vertical="bottom"/>
    </xf>
    <xf borderId="0" fillId="0" fontId="9" numFmtId="168" xfId="0" applyAlignment="1" applyFont="1" applyNumberFormat="1">
      <alignment horizontal="center" vertical="bottom"/>
    </xf>
    <xf borderId="0" fillId="0" fontId="9" numFmtId="168" xfId="0" applyAlignment="1" applyFont="1" applyNumberFormat="1">
      <alignment vertical="bottom"/>
    </xf>
    <xf borderId="0" fillId="0" fontId="9" numFmtId="165" xfId="0" applyAlignment="1" applyFont="1" applyNumberFormat="1">
      <alignment vertical="bottom"/>
    </xf>
    <xf borderId="0" fillId="0" fontId="8" numFmtId="168" xfId="0" applyAlignment="1" applyFont="1" applyNumberFormat="1">
      <alignment vertical="bottom"/>
    </xf>
    <xf borderId="0" fillId="0" fontId="8" numFmtId="168" xfId="0" applyAlignment="1" applyFont="1" applyNumberFormat="1">
      <alignment horizontal="right" vertical="bottom"/>
    </xf>
    <xf borderId="0" fillId="0" fontId="8" numFmtId="166" xfId="0" applyAlignment="1" applyFont="1" applyNumberFormat="1">
      <alignment horizontal="right" vertical="bottom"/>
    </xf>
    <xf borderId="0" fillId="0" fontId="8" numFmtId="3" xfId="0" applyAlignment="1" applyFont="1" applyNumberFormat="1">
      <alignment vertical="bottom"/>
    </xf>
    <xf borderId="0" fillId="0" fontId="8" numFmtId="166" xfId="0" applyAlignment="1" applyFont="1" applyNumberFormat="1">
      <alignment vertical="bottom"/>
    </xf>
    <xf borderId="0" fillId="0" fontId="8" numFmtId="20" xfId="0" applyAlignment="1" applyFont="1" applyNumberFormat="1">
      <alignment vertical="bottom"/>
    </xf>
    <xf borderId="0" fillId="0" fontId="8" numFmtId="169" xfId="0" applyAlignment="1" applyFont="1" applyNumberFormat="1">
      <alignment horizontal="right" vertical="bottom"/>
    </xf>
    <xf borderId="5" fillId="6" fontId="10" numFmtId="0" xfId="0" applyAlignment="1" applyBorder="1" applyFill="1" applyFont="1">
      <alignment horizontal="center" readingOrder="0"/>
    </xf>
    <xf borderId="5" fillId="6" fontId="10" numFmtId="0" xfId="0" applyAlignment="1" applyBorder="1" applyFont="1">
      <alignment horizontal="left" readingOrder="0"/>
    </xf>
    <xf borderId="6" fillId="3" fontId="11" numFmtId="171" xfId="0" applyAlignment="1" applyBorder="1" applyFont="1" applyNumberFormat="1">
      <alignment horizontal="center" readingOrder="0" shrinkToFit="0" wrapText="0"/>
    </xf>
    <xf borderId="6" fillId="7" fontId="12" numFmtId="0" xfId="0" applyAlignment="1" applyBorder="1" applyFill="1" applyFont="1">
      <alignment horizontal="center" readingOrder="0" shrinkToFit="0" wrapText="0"/>
    </xf>
    <xf borderId="6" fillId="3" fontId="11" numFmtId="0" xfId="0" applyAlignment="1" applyBorder="1" applyFont="1">
      <alignment horizontal="left" readingOrder="0" shrinkToFit="0" wrapText="0"/>
    </xf>
    <xf borderId="6" fillId="3" fontId="11" numFmtId="0" xfId="0" applyAlignment="1" applyBorder="1" applyFont="1">
      <alignment horizontal="center" readingOrder="0" shrinkToFit="0" wrapText="0"/>
    </xf>
    <xf borderId="7" fillId="3" fontId="11" numFmtId="171" xfId="0" applyAlignment="1" applyBorder="1" applyFont="1" applyNumberFormat="1">
      <alignment horizontal="center" readingOrder="0" shrinkToFit="0" wrapText="0"/>
    </xf>
    <xf borderId="7" fillId="8" fontId="12" numFmtId="0" xfId="0" applyAlignment="1" applyBorder="1" applyFill="1" applyFont="1">
      <alignment horizontal="center" readingOrder="0" shrinkToFit="0" wrapText="0"/>
    </xf>
    <xf borderId="7" fillId="3" fontId="11" numFmtId="0" xfId="0" applyAlignment="1" applyBorder="1" applyFont="1">
      <alignment horizontal="left" readingOrder="0" shrinkToFit="0" wrapText="0"/>
    </xf>
    <xf borderId="7" fillId="3" fontId="11" numFmtId="0" xfId="0" applyAlignment="1" applyBorder="1" applyFont="1">
      <alignment horizontal="center" readingOrder="0" shrinkToFit="0" wrapText="0"/>
    </xf>
    <xf borderId="5" fillId="3" fontId="11" numFmtId="171" xfId="0" applyAlignment="1" applyBorder="1" applyFont="1" applyNumberFormat="1">
      <alignment horizontal="center" readingOrder="0" shrinkToFit="0" wrapText="0"/>
    </xf>
    <xf borderId="5" fillId="8" fontId="12" numFmtId="0" xfId="0" applyAlignment="1" applyBorder="1" applyFont="1">
      <alignment horizontal="center" readingOrder="0" shrinkToFit="0" wrapText="0"/>
    </xf>
    <xf borderId="5" fillId="3" fontId="11" numFmtId="0" xfId="0" applyAlignment="1" applyBorder="1" applyFont="1">
      <alignment horizontal="left" readingOrder="0" shrinkToFit="0" wrapText="0"/>
    </xf>
    <xf borderId="5" fillId="3" fontId="11" numFmtId="0" xfId="0" applyAlignment="1" applyBorder="1" applyFont="1">
      <alignment horizontal="center" readingOrder="0" shrinkToFit="0" wrapText="0"/>
    </xf>
    <xf borderId="5" fillId="9" fontId="12" numFmtId="0" xfId="0" applyAlignment="1" applyBorder="1" applyFill="1" applyFont="1">
      <alignment horizontal="center" readingOrder="0" shrinkToFit="0" wrapText="0"/>
    </xf>
    <xf borderId="5" fillId="10" fontId="12" numFmtId="0" xfId="0" applyAlignment="1" applyBorder="1" applyFill="1" applyFont="1">
      <alignment horizontal="center" readingOrder="0" shrinkToFit="0" wrapText="0"/>
    </xf>
    <xf borderId="5" fillId="3" fontId="11" numFmtId="172" xfId="0" applyAlignment="1" applyBorder="1" applyFont="1" applyNumberFormat="1">
      <alignment horizontal="center" readingOrder="0" shrinkToFit="0" wrapText="0"/>
    </xf>
    <xf borderId="5" fillId="11" fontId="12" numFmtId="0" xfId="0" applyAlignment="1" applyBorder="1" applyFill="1" applyFont="1">
      <alignment horizontal="center" readingOrder="0" shrinkToFit="0" wrapText="0"/>
    </xf>
    <xf borderId="5" fillId="3" fontId="11" numFmtId="0" xfId="0" applyAlignment="1" applyBorder="1" applyFont="1">
      <alignment horizontal="center" shrinkToFit="0" wrapText="0"/>
    </xf>
    <xf borderId="5" fillId="12" fontId="12" numFmtId="0" xfId="0" applyAlignment="1" applyBorder="1" applyFill="1" applyFont="1">
      <alignment horizontal="center" readingOrder="0" shrinkToFit="0" wrapText="0"/>
    </xf>
    <xf borderId="5" fillId="13" fontId="12" numFmtId="0" xfId="0" applyAlignment="1" applyBorder="1" applyFill="1" applyFont="1">
      <alignment horizontal="center" readingOrder="0" shrinkToFit="0" wrapText="0"/>
    </xf>
    <xf borderId="5" fillId="7" fontId="12" numFmtId="0" xfId="0" applyAlignment="1" applyBorder="1" applyFont="1">
      <alignment horizontal="center" readingOrder="0" shrinkToFit="0" wrapText="0"/>
    </xf>
    <xf borderId="5" fillId="14" fontId="12" numFmtId="0" xfId="0" applyAlignment="1" applyBorder="1" applyFill="1" applyFont="1">
      <alignment horizontal="center" readingOrder="0" shrinkToFit="0" wrapText="0"/>
    </xf>
    <xf borderId="5" fillId="15" fontId="12" numFmtId="0" xfId="0" applyAlignment="1" applyBorder="1" applyFill="1" applyFont="1">
      <alignment horizontal="center" readingOrder="0" shrinkToFit="0" wrapText="0"/>
    </xf>
    <xf borderId="5" fillId="16" fontId="12" numFmtId="0" xfId="0" applyAlignment="1" applyBorder="1" applyFill="1" applyFont="1">
      <alignment horizontal="center" readingOrder="0" shrinkToFit="0" wrapText="0"/>
    </xf>
    <xf borderId="5" fillId="17" fontId="12" numFmtId="0" xfId="0" applyAlignment="1" applyBorder="1" applyFill="1" applyFont="1">
      <alignment horizontal="center" readingOrder="0" shrinkToFit="0" wrapText="0"/>
    </xf>
    <xf borderId="5" fillId="18" fontId="12" numFmtId="0" xfId="0" applyAlignment="1" applyBorder="1" applyFill="1" applyFont="1">
      <alignment horizontal="center" readingOrder="0" shrinkToFit="0" wrapText="0"/>
    </xf>
    <xf borderId="5" fillId="19" fontId="12" numFmtId="0" xfId="0" applyAlignment="1" applyBorder="1" applyFill="1" applyFont="1">
      <alignment horizontal="center" readingOrder="0" shrinkToFit="0" wrapText="0"/>
    </xf>
    <xf borderId="5" fillId="3" fontId="11" numFmtId="0" xfId="0" applyAlignment="1" applyBorder="1" applyFont="1">
      <alignment horizontal="center" shrinkToFit="0" wrapText="0"/>
    </xf>
    <xf borderId="5" fillId="20" fontId="12" numFmtId="0" xfId="0" applyAlignment="1" applyBorder="1" applyFill="1" applyFont="1">
      <alignment horizontal="center" readingOrder="0" shrinkToFit="0" wrapText="0"/>
    </xf>
    <xf borderId="5" fillId="21" fontId="12" numFmtId="0" xfId="0" applyAlignment="1" applyBorder="1" applyFill="1" applyFont="1">
      <alignment horizontal="center" readingOrder="0" shrinkToFit="0" wrapText="0"/>
    </xf>
    <xf borderId="5" fillId="22" fontId="12" numFmtId="0" xfId="0" applyAlignment="1" applyBorder="1" applyFill="1" applyFont="1">
      <alignment horizontal="center" readingOrder="0" shrinkToFit="0" wrapText="0"/>
    </xf>
    <xf borderId="5" fillId="23" fontId="12" numFmtId="0" xfId="0" applyAlignment="1" applyBorder="1" applyFill="1" applyFont="1">
      <alignment horizontal="center" readingOrder="0" shrinkToFit="0" wrapText="0"/>
    </xf>
    <xf borderId="5" fillId="24" fontId="12" numFmtId="0" xfId="0" applyAlignment="1" applyBorder="1" applyFill="1" applyFont="1">
      <alignment horizontal="center" readingOrder="0" shrinkToFit="0" wrapText="0"/>
    </xf>
    <xf borderId="5" fillId="25" fontId="12" numFmtId="0" xfId="0" applyAlignment="1" applyBorder="1" applyFill="1" applyFont="1">
      <alignment horizontal="center" readingOrder="0" shrinkToFit="0" wrapText="0"/>
    </xf>
    <xf borderId="5" fillId="26" fontId="12" numFmtId="0" xfId="0" applyAlignment="1" applyBorder="1" applyFill="1" applyFont="1">
      <alignment horizontal="center" readingOrder="0" shrinkToFit="0" wrapText="0"/>
    </xf>
    <xf borderId="5" fillId="27" fontId="12" numFmtId="0" xfId="0" applyAlignment="1" applyBorder="1" applyFill="1" applyFont="1">
      <alignment horizontal="center" readingOrder="0" shrinkToFit="0" wrapText="0"/>
    </xf>
    <xf borderId="5" fillId="28" fontId="12" numFmtId="0" xfId="0" applyAlignment="1" applyBorder="1" applyFill="1" applyFont="1">
      <alignment horizontal="center" readingOrder="0" shrinkToFit="0" wrapText="0"/>
    </xf>
    <xf borderId="5" fillId="29" fontId="12" numFmtId="0" xfId="0" applyAlignment="1" applyBorder="1" applyFill="1" applyFont="1">
      <alignment horizontal="center" readingOrder="0" shrinkToFit="0" wrapText="0"/>
    </xf>
    <xf borderId="5" fillId="30" fontId="12" numFmtId="0" xfId="0" applyAlignment="1" applyBorder="1" applyFill="1" applyFont="1">
      <alignment horizontal="center" readingOrder="0" shrinkToFit="0" wrapText="0"/>
    </xf>
    <xf borderId="5" fillId="31" fontId="12" numFmtId="0" xfId="0" applyAlignment="1" applyBorder="1" applyFill="1" applyFont="1">
      <alignment horizontal="center" readingOrder="0" shrinkToFit="0" wrapText="0"/>
    </xf>
    <xf borderId="6" fillId="3" fontId="11" numFmtId="172" xfId="0" applyAlignment="1" applyBorder="1" applyFont="1" applyNumberFormat="1">
      <alignment horizontal="center" readingOrder="0" shrinkToFit="0" wrapText="0"/>
    </xf>
    <xf borderId="6" fillId="31" fontId="12" numFmtId="0" xfId="0" applyAlignment="1" applyBorder="1" applyFont="1">
      <alignment horizontal="center" readingOrder="0" shrinkToFit="0" wrapText="0"/>
    </xf>
    <xf borderId="8" fillId="32" fontId="11" numFmtId="171" xfId="0" applyAlignment="1" applyBorder="1" applyFill="1" applyFont="1" applyNumberFormat="1">
      <alignment horizontal="center" readingOrder="0" shrinkToFit="0" wrapText="0"/>
    </xf>
    <xf borderId="9" fillId="32" fontId="11" numFmtId="0" xfId="0" applyAlignment="1" applyBorder="1" applyFont="1">
      <alignment horizontal="center" readingOrder="0" shrinkToFit="0" wrapText="0"/>
    </xf>
    <xf borderId="9" fillId="32" fontId="11" numFmtId="171" xfId="0" applyAlignment="1" applyBorder="1" applyFont="1" applyNumberFormat="1">
      <alignment horizontal="center" shrinkToFit="0" wrapText="0"/>
    </xf>
    <xf borderId="10" fillId="32" fontId="11" numFmtId="0" xfId="0" applyAlignment="1" applyBorder="1" applyFont="1">
      <alignment horizontal="center" readingOrder="0" shrinkToFit="0" wrapText="0"/>
    </xf>
    <xf borderId="5" fillId="33" fontId="12" numFmtId="0" xfId="0" applyAlignment="1" applyBorder="1" applyFill="1" applyFont="1">
      <alignment horizontal="center" readingOrder="0" shrinkToFit="0" wrapText="0"/>
    </xf>
    <xf borderId="5" fillId="34" fontId="12" numFmtId="0" xfId="0" applyAlignment="1" applyBorder="1" applyFill="1" applyFont="1">
      <alignment horizontal="center" readingOrder="0" shrinkToFit="0" wrapText="0"/>
    </xf>
    <xf borderId="8" fillId="32" fontId="11" numFmtId="172" xfId="0" applyAlignment="1" applyBorder="1" applyFont="1" applyNumberFormat="1">
      <alignment horizontal="center" readingOrder="0" shrinkToFit="0" wrapText="0"/>
    </xf>
    <xf borderId="5" fillId="35" fontId="12" numFmtId="0" xfId="0" applyAlignment="1" applyBorder="1" applyFill="1" applyFont="1">
      <alignment horizontal="center" readingOrder="0" shrinkToFit="0" wrapText="0"/>
    </xf>
    <xf borderId="5" fillId="36" fontId="12" numFmtId="0" xfId="0" applyAlignment="1" applyBorder="1" applyFill="1" applyFont="1">
      <alignment horizontal="center" readingOrder="0" shrinkToFit="0" wrapText="0"/>
    </xf>
    <xf borderId="8" fillId="32" fontId="11" numFmtId="172" xfId="0" applyAlignment="1" applyBorder="1" applyFont="1" applyNumberFormat="1">
      <alignment horizontal="center" shrinkToFit="0" wrapText="0"/>
    </xf>
    <xf borderId="9" fillId="0" fontId="13" numFmtId="0" xfId="0" applyBorder="1" applyFont="1"/>
    <xf borderId="10" fillId="0" fontId="13" numFmtId="0" xfId="0" applyBorder="1" applyFont="1"/>
    <xf borderId="11" fillId="32" fontId="11" numFmtId="172" xfId="0" applyAlignment="1" applyBorder="1" applyFont="1" applyNumberFormat="1">
      <alignment horizontal="center" shrinkToFit="0" wrapText="0"/>
    </xf>
    <xf borderId="12" fillId="0" fontId="13" numFmtId="0" xfId="0" applyBorder="1" applyFont="1"/>
    <xf borderId="13" fillId="0" fontId="13" numFmtId="0" xfId="0" applyBorder="1" applyFont="1"/>
    <xf borderId="5" fillId="3" fontId="11" numFmtId="171" xfId="0" applyAlignment="1" applyBorder="1" applyFont="1" applyNumberFormat="1">
      <alignment horizontal="center" shrinkToFit="0" wrapText="0"/>
    </xf>
    <xf borderId="5" fillId="3" fontId="11" numFmtId="172" xfId="0" applyAlignment="1" applyBorder="1" applyFont="1" applyNumberFormat="1">
      <alignment horizontal="center" shrinkToFit="0" wrapText="0"/>
    </xf>
    <xf borderId="11" fillId="32" fontId="11" numFmtId="171" xfId="0" applyAlignment="1" applyBorder="1" applyFont="1" applyNumberFormat="1">
      <alignment horizontal="center" shrinkToFit="0" wrapText="0"/>
    </xf>
    <xf borderId="11" fillId="32" fontId="11" numFmtId="0" xfId="0" applyAlignment="1" applyBorder="1" applyFont="1">
      <alignment horizontal="center" shrinkToFit="0" wrapText="0"/>
    </xf>
    <xf borderId="8" fillId="32" fontId="11" numFmtId="171" xfId="0" applyAlignment="1" applyBorder="1" applyFont="1" applyNumberFormat="1">
      <alignment horizontal="center" shrinkToFit="0" wrapText="0"/>
    </xf>
    <xf borderId="11" fillId="32" fontId="11" numFmtId="173" xfId="0" applyAlignment="1" applyBorder="1" applyFont="1" applyNumberFormat="1">
      <alignment horizontal="center" shrinkToFit="0" wrapText="0"/>
    </xf>
    <xf borderId="5" fillId="3" fontId="11" numFmtId="173" xfId="0" applyAlignment="1" applyBorder="1" applyFont="1" applyNumberFormat="1">
      <alignment horizontal="center" readingOrder="0" shrinkToFit="0" wrapText="0"/>
    </xf>
    <xf borderId="5" fillId="3" fontId="11" numFmtId="173" xfId="0" applyAlignment="1" applyBorder="1" applyFont="1" applyNumberFormat="1">
      <alignment horizontal="center" shrinkToFit="0" wrapText="0"/>
    </xf>
    <xf borderId="11" fillId="32" fontId="11" numFmtId="0" xfId="0" applyAlignment="1" applyBorder="1" applyFont="1">
      <alignment horizontal="center" shrinkToFit="0" wrapText="0"/>
    </xf>
    <xf borderId="14" fillId="3" fontId="14" numFmtId="0" xfId="0" applyAlignment="1" applyBorder="1" applyFont="1">
      <alignment horizontal="center" readingOrder="0"/>
    </xf>
    <xf borderId="15" fillId="0" fontId="15" numFmtId="0" xfId="0" applyAlignment="1" applyBorder="1" applyFont="1">
      <alignment horizontal="left" readingOrder="0"/>
    </xf>
    <xf borderId="5" fillId="13" fontId="16" numFmtId="0" xfId="0" applyAlignment="1" applyBorder="1" applyFont="1">
      <alignment horizontal="center" readingOrder="0" shrinkToFit="0" wrapText="0"/>
    </xf>
    <xf borderId="16" fillId="37" fontId="17" numFmtId="0" xfId="0" applyAlignment="1" applyBorder="1" applyFill="1" applyFont="1">
      <alignment horizontal="center" readingOrder="0"/>
    </xf>
    <xf borderId="15" fillId="0" fontId="18" numFmtId="166" xfId="0" applyAlignment="1" applyBorder="1" applyFont="1" applyNumberFormat="1">
      <alignment horizontal="center" readingOrder="0"/>
    </xf>
    <xf borderId="15" fillId="0" fontId="18" numFmtId="166" xfId="0" applyAlignment="1" applyBorder="1" applyFont="1" applyNumberFormat="1">
      <alignment horizontal="right" readingOrder="0"/>
    </xf>
    <xf borderId="16" fillId="3" fontId="17" numFmtId="0" xfId="0" applyAlignment="1" applyBorder="1" applyFont="1">
      <alignment horizontal="center"/>
    </xf>
    <xf borderId="15" fillId="3" fontId="18" numFmtId="166" xfId="0" applyAlignment="1" applyBorder="1" applyFont="1" applyNumberFormat="1">
      <alignment horizontal="center" readingOrder="0"/>
    </xf>
    <xf borderId="15" fillId="3" fontId="18" numFmtId="0" xfId="0" applyAlignment="1" applyBorder="1" applyFont="1">
      <alignment horizontal="center" readingOrder="0"/>
    </xf>
    <xf borderId="15" fillId="3" fontId="18" numFmtId="166" xfId="0" applyAlignment="1" applyBorder="1" applyFont="1" applyNumberFormat="1">
      <alignment horizontal="right" readingOrder="0"/>
    </xf>
    <xf borderId="5" fillId="35" fontId="19" numFmtId="0" xfId="0" applyAlignment="1" applyBorder="1" applyFont="1">
      <alignment horizontal="center" readingOrder="0" shrinkToFit="0" wrapText="0"/>
    </xf>
    <xf borderId="15" fillId="0" fontId="18" numFmtId="0" xfId="0" applyAlignment="1" applyBorder="1" applyFont="1">
      <alignment horizontal="center" readingOrder="0"/>
    </xf>
    <xf borderId="16" fillId="3" fontId="17" numFmtId="0" xfId="0" applyAlignment="1" applyBorder="1" applyFont="1">
      <alignment horizontal="center" readingOrder="0"/>
    </xf>
    <xf borderId="5" fillId="8" fontId="20" numFmtId="0" xfId="0" applyAlignment="1" applyBorder="1" applyFont="1">
      <alignment horizontal="center" readingOrder="0" shrinkToFit="0" wrapText="0"/>
    </xf>
    <xf borderId="5" fillId="9" fontId="21" numFmtId="0" xfId="0" applyAlignment="1" applyBorder="1" applyFont="1">
      <alignment horizontal="center" readingOrder="0" shrinkToFit="0" wrapText="0"/>
    </xf>
    <xf borderId="5" fillId="10" fontId="22" numFmtId="0" xfId="0" applyAlignment="1" applyBorder="1" applyFont="1">
      <alignment horizontal="center" readingOrder="0" shrinkToFit="0" wrapText="0"/>
    </xf>
    <xf borderId="5" fillId="11" fontId="23" numFmtId="0" xfId="0" applyAlignment="1" applyBorder="1" applyFont="1">
      <alignment horizontal="center" readingOrder="0" shrinkToFit="0" wrapText="0"/>
    </xf>
    <xf borderId="5" fillId="12" fontId="24" numFmtId="0" xfId="0" applyAlignment="1" applyBorder="1" applyFont="1">
      <alignment horizontal="center" readingOrder="0" shrinkToFit="0" wrapText="0"/>
    </xf>
    <xf borderId="5" fillId="33" fontId="25" numFmtId="0" xfId="0" applyAlignment="1" applyBorder="1" applyFont="1">
      <alignment horizontal="center" readingOrder="0" shrinkToFit="0" wrapText="0"/>
    </xf>
    <xf borderId="5" fillId="7" fontId="26" numFmtId="0" xfId="0" applyAlignment="1" applyBorder="1" applyFont="1">
      <alignment horizontal="center" readingOrder="0" shrinkToFit="0" wrapText="0"/>
    </xf>
    <xf borderId="5" fillId="14" fontId="27" numFmtId="0" xfId="0" applyAlignment="1" applyBorder="1" applyFont="1">
      <alignment horizontal="center" readingOrder="0" shrinkToFit="0" wrapText="0"/>
    </xf>
    <xf borderId="5" fillId="15" fontId="28" numFmtId="0" xfId="0" applyAlignment="1" applyBorder="1" applyFont="1">
      <alignment horizontal="center" readingOrder="0" shrinkToFit="0" wrapText="0"/>
    </xf>
    <xf borderId="5" fillId="16" fontId="29" numFmtId="0" xfId="0" applyAlignment="1" applyBorder="1" applyFont="1">
      <alignment horizontal="center" readingOrder="0" shrinkToFit="0" wrapText="0"/>
    </xf>
    <xf borderId="5" fillId="17" fontId="30" numFmtId="0" xfId="0" applyAlignment="1" applyBorder="1" applyFont="1">
      <alignment horizontal="center" readingOrder="0" shrinkToFit="0" wrapText="0"/>
    </xf>
    <xf borderId="5" fillId="18" fontId="31" numFmtId="0" xfId="0" applyAlignment="1" applyBorder="1" applyFont="1">
      <alignment horizontal="center" readingOrder="0" shrinkToFit="0" wrapText="0"/>
    </xf>
    <xf borderId="5" fillId="20" fontId="32" numFmtId="0" xfId="0" applyAlignment="1" applyBorder="1" applyFont="1">
      <alignment horizontal="center" readingOrder="0" shrinkToFit="0" wrapText="0"/>
    </xf>
    <xf borderId="5" fillId="21" fontId="33" numFmtId="0" xfId="0" applyAlignment="1" applyBorder="1" applyFont="1">
      <alignment horizontal="center" readingOrder="0" shrinkToFit="0" wrapText="0"/>
    </xf>
    <xf borderId="5" fillId="23" fontId="34" numFmtId="0" xfId="0" applyAlignment="1" applyBorder="1" applyFont="1">
      <alignment horizontal="center" readingOrder="0" shrinkToFit="0" wrapText="0"/>
    </xf>
    <xf borderId="5" fillId="24" fontId="35" numFmtId="0" xfId="0" applyAlignment="1" applyBorder="1" applyFont="1">
      <alignment horizontal="center" readingOrder="0" shrinkToFit="0" wrapText="0"/>
    </xf>
    <xf borderId="5" fillId="25" fontId="36" numFmtId="0" xfId="0" applyAlignment="1" applyBorder="1" applyFont="1">
      <alignment horizontal="center" readingOrder="0" shrinkToFit="0" wrapText="0"/>
    </xf>
    <xf borderId="5" fillId="34" fontId="37" numFmtId="0" xfId="0" applyAlignment="1" applyBorder="1" applyFont="1">
      <alignment horizontal="center" readingOrder="0" shrinkToFit="0" wrapText="0"/>
    </xf>
    <xf borderId="5" fillId="27" fontId="38" numFmtId="0" xfId="0" applyAlignment="1" applyBorder="1" applyFont="1">
      <alignment horizontal="center" readingOrder="0" shrinkToFit="0" wrapText="0"/>
    </xf>
    <xf borderId="5" fillId="28" fontId="39" numFmtId="0" xfId="0" applyAlignment="1" applyBorder="1" applyFont="1">
      <alignment horizontal="center" readingOrder="0" shrinkToFit="0" wrapText="0"/>
    </xf>
    <xf borderId="5" fillId="29" fontId="40" numFmtId="0" xfId="0" applyAlignment="1" applyBorder="1" applyFont="1">
      <alignment horizontal="center" readingOrder="0" shrinkToFit="0" wrapText="0"/>
    </xf>
    <xf borderId="5" fillId="30" fontId="41" numFmtId="0" xfId="0" applyAlignment="1" applyBorder="1" applyFont="1">
      <alignment horizontal="center" readingOrder="0" shrinkToFit="0" wrapText="0"/>
    </xf>
    <xf borderId="16" fillId="37" fontId="17" numFmtId="0" xfId="0" applyAlignment="1" applyBorder="1" applyFont="1">
      <alignment horizontal="center"/>
    </xf>
    <xf borderId="5" fillId="36" fontId="42" numFmtId="0" xfId="0" applyAlignment="1" applyBorder="1" applyFont="1">
      <alignment horizontal="center" readingOrder="0" shrinkToFit="0" wrapText="0"/>
    </xf>
    <xf borderId="5" fillId="22" fontId="43" numFmtId="0" xfId="0" applyAlignment="1" applyBorder="1" applyFont="1">
      <alignment horizontal="center" readingOrder="0" shrinkToFit="0" wrapText="0"/>
    </xf>
    <xf borderId="5" fillId="26" fontId="44" numFmtId="0" xfId="0" applyAlignment="1" applyBorder="1" applyFont="1">
      <alignment horizontal="center" readingOrder="0" shrinkToFit="0" wrapText="0"/>
    </xf>
    <xf borderId="5" fillId="31" fontId="45" numFmtId="0" xfId="0" applyAlignment="1" applyBorder="1" applyFont="1">
      <alignment horizontal="center" readingOrder="0" shrinkToFit="0" wrapText="0"/>
    </xf>
    <xf borderId="5" fillId="19" fontId="46" numFmtId="0" xfId="0" applyAlignment="1" applyBorder="1" applyFont="1">
      <alignment horizontal="center" readingOrder="0" shrinkToFit="0" wrapText="0"/>
    </xf>
    <xf borderId="15" fillId="3" fontId="18" numFmtId="0" xfId="0" applyAlignment="1" applyBorder="1" applyFont="1">
      <alignment horizontal="center"/>
    </xf>
    <xf borderId="15" fillId="0" fontId="18" numFmtId="0" xfId="0" applyAlignment="1" applyBorder="1" applyFont="1">
      <alignment horizontal="center"/>
    </xf>
    <xf borderId="0" fillId="3" fontId="18" numFmtId="0" xfId="0" applyFont="1"/>
    <xf borderId="0" fillId="32" fontId="47" numFmtId="0" xfId="0" applyAlignment="1" applyFont="1">
      <alignment horizontal="center" readingOrder="0" shrinkToFit="0" wrapText="0"/>
    </xf>
    <xf borderId="17" fillId="32" fontId="47" numFmtId="0" xfId="0" applyAlignment="1" applyBorder="1" applyFont="1">
      <alignment horizontal="center" readingOrder="0" shrinkToFit="0" wrapText="0"/>
    </xf>
    <xf borderId="4" fillId="32" fontId="47" numFmtId="0" xfId="0" applyAlignment="1" applyBorder="1" applyFont="1">
      <alignment horizontal="left" readingOrder="0" shrinkToFit="0" wrapText="0"/>
    </xf>
    <xf borderId="4" fillId="32" fontId="47" numFmtId="0" xfId="0" applyAlignment="1" applyBorder="1" applyFont="1">
      <alignment horizontal="center" readingOrder="0" shrinkToFit="0" wrapText="0"/>
    </xf>
    <xf borderId="18" fillId="3" fontId="5" numFmtId="0" xfId="0" applyAlignment="1" applyBorder="1" applyFont="1">
      <alignment horizontal="right" readingOrder="0" shrinkToFit="0" wrapText="0"/>
    </xf>
    <xf borderId="3" fillId="3" fontId="48" numFmtId="0" xfId="0" applyAlignment="1" applyBorder="1" applyFont="1">
      <alignment horizontal="left" readingOrder="0" shrinkToFit="0" wrapText="0"/>
    </xf>
    <xf borderId="3" fillId="3" fontId="5" numFmtId="0" xfId="0" applyAlignment="1" applyBorder="1" applyFont="1">
      <alignment horizontal="right" shrinkToFit="0" wrapText="0"/>
    </xf>
    <xf borderId="3" fillId="3" fontId="5" numFmtId="174" xfId="0" applyAlignment="1" applyBorder="1" applyFont="1" applyNumberFormat="1">
      <alignment horizontal="left" readingOrder="0" shrinkToFit="0" wrapText="0"/>
    </xf>
    <xf borderId="0" fillId="3" fontId="6" numFmtId="0" xfId="0" applyAlignment="1" applyFont="1">
      <alignment horizontal="left" readingOrder="0" shrinkToFit="0" wrapText="0"/>
    </xf>
    <xf borderId="3" fillId="3" fontId="5" numFmtId="0" xfId="0" applyAlignment="1" applyBorder="1" applyFont="1">
      <alignment horizontal="left" readingOrder="0" shrinkToFit="0" wrapText="0"/>
    </xf>
    <xf borderId="3" fillId="3" fontId="5" numFmtId="0" xfId="0" applyAlignment="1" applyBorder="1" applyFont="1">
      <alignment horizontal="left" shrinkToFit="0" wrapText="0"/>
    </xf>
    <xf borderId="3" fillId="3" fontId="5" numFmtId="175" xfId="0" applyAlignment="1" applyBorder="1" applyFont="1" applyNumberFormat="1">
      <alignment horizontal="left" readingOrder="0" shrinkToFit="0" wrapText="0"/>
    </xf>
    <xf borderId="19" fillId="32" fontId="47" numFmtId="0" xfId="0" applyAlignment="1" applyBorder="1" applyFont="1">
      <alignment horizontal="center" readingOrder="0" shrinkToFit="0" wrapText="0"/>
    </xf>
    <xf borderId="20" fillId="32" fontId="49" numFmtId="0" xfId="0" applyAlignment="1" applyBorder="1" applyFont="1">
      <alignment horizontal="left" readingOrder="0" shrinkToFit="0" wrapText="0"/>
    </xf>
    <xf borderId="20" fillId="32" fontId="49" numFmtId="0" xfId="0" applyAlignment="1" applyBorder="1" applyFont="1">
      <alignment horizontal="center" readingOrder="0" shrinkToFit="0" wrapText="0"/>
    </xf>
    <xf borderId="0" fillId="3" fontId="5" numFmtId="0" xfId="0" applyAlignment="1" applyFont="1">
      <alignment horizontal="left" readingOrder="0" shrinkToFit="0" wrapText="0"/>
    </xf>
    <xf borderId="0" fillId="3" fontId="5" numFmtId="0" xfId="0" applyAlignment="1" applyFont="1">
      <alignment horizontal="left" shrinkToFit="0" wrapText="0"/>
    </xf>
    <xf borderId="0" fillId="32" fontId="49" numFmtId="0" xfId="0" applyAlignment="1" applyFont="1">
      <alignment horizontal="center" readingOrder="0" shrinkToFit="0" wrapText="0"/>
    </xf>
    <xf borderId="0" fillId="3" fontId="5" numFmtId="0" xfId="0" applyAlignment="1" applyFont="1">
      <alignment horizontal="left" shrinkToFit="0" wrapText="0"/>
    </xf>
    <xf borderId="17" fillId="3" fontId="5" numFmtId="0" xfId="0" applyAlignment="1" applyBorder="1" applyFont="1">
      <alignment horizontal="right" readingOrder="0" shrinkToFit="0" wrapText="0"/>
    </xf>
    <xf borderId="4" fillId="3" fontId="50" numFmtId="0" xfId="0" applyAlignment="1" applyBorder="1" applyFont="1">
      <alignment horizontal="left" readingOrder="0" shrinkToFit="0" wrapText="0"/>
    </xf>
    <xf borderId="4" fillId="3" fontId="5" numFmtId="175" xfId="0" applyAlignment="1" applyBorder="1" applyFont="1" applyNumberFormat="1">
      <alignment horizontal="left" readingOrder="0" shrinkToFit="0" wrapText="0"/>
    </xf>
    <xf borderId="0" fillId="3" fontId="51" numFmtId="0" xfId="0" applyAlignment="1" applyFont="1">
      <alignment horizontal="left" readingOrder="0"/>
    </xf>
    <xf borderId="0" fillId="0" fontId="52" numFmtId="0" xfId="0" applyAlignment="1" applyFont="1">
      <alignment horizontal="left" readingOrder="0"/>
    </xf>
    <xf borderId="0" fillId="0" fontId="53" numFmtId="0" xfId="0" applyAlignment="1" applyFont="1">
      <alignment horizontal="left" readingOrder="0"/>
    </xf>
    <xf borderId="18" fillId="3" fontId="54" numFmtId="0" xfId="0" applyAlignment="1" applyBorder="1" applyFont="1">
      <alignment horizontal="right" readingOrder="0" shrinkToFit="0" wrapText="0"/>
    </xf>
    <xf borderId="3" fillId="0" fontId="55" numFmtId="0" xfId="0" applyAlignment="1" applyBorder="1" applyFont="1">
      <alignment horizontal="left" readingOrder="0" shrinkToFit="0" wrapText="0"/>
    </xf>
    <xf borderId="3" fillId="0" fontId="47" numFmtId="0" xfId="0" applyAlignment="1" applyBorder="1" applyFont="1">
      <alignment horizontal="right" readingOrder="0" shrinkToFit="0" wrapText="0"/>
    </xf>
    <xf borderId="3" fillId="0" fontId="47" numFmtId="174" xfId="0" applyAlignment="1" applyBorder="1" applyFont="1" applyNumberFormat="1">
      <alignment horizontal="left" readingOrder="0" shrinkToFit="0" wrapText="0"/>
    </xf>
    <xf borderId="3" fillId="0" fontId="47" numFmtId="0" xfId="0" applyAlignment="1" applyBorder="1" applyFont="1">
      <alignment horizontal="right" shrinkToFit="0" wrapText="0"/>
    </xf>
    <xf borderId="3" fillId="0" fontId="47" numFmtId="0" xfId="0" applyAlignment="1" applyBorder="1" applyFont="1">
      <alignment horizontal="left" shrinkToFit="0" wrapText="0"/>
    </xf>
    <xf borderId="3" fillId="0" fontId="47" numFmtId="175" xfId="0" applyAlignment="1" applyBorder="1" applyFont="1" applyNumberFormat="1">
      <alignment horizontal="left" readingOrder="0" shrinkToFit="0" wrapText="0"/>
    </xf>
    <xf borderId="20" fillId="32" fontId="47" numFmtId="0" xfId="0" applyAlignment="1" applyBorder="1" applyFont="1">
      <alignment horizontal="left" readingOrder="0" shrinkToFit="0" wrapText="0"/>
    </xf>
    <xf borderId="20" fillId="32" fontId="47" numFmtId="0" xfId="0" applyAlignment="1" applyBorder="1" applyFont="1">
      <alignment horizontal="center" readingOrder="0" shrinkToFit="0" wrapText="0"/>
    </xf>
    <xf borderId="3" fillId="0" fontId="47" numFmtId="0" xfId="0" applyAlignment="1" applyBorder="1" applyFont="1">
      <alignment horizontal="left" readingOrder="0" shrinkToFit="0" wrapText="0"/>
    </xf>
    <xf borderId="3" fillId="0" fontId="47" numFmtId="0" xfId="0" applyAlignment="1" applyBorder="1" applyFont="1">
      <alignment horizontal="right" shrinkToFit="0" wrapText="0"/>
    </xf>
    <xf borderId="17" fillId="3" fontId="54" numFmtId="0" xfId="0" applyAlignment="1" applyBorder="1" applyFont="1">
      <alignment horizontal="right" readingOrder="0" shrinkToFit="0" wrapText="0"/>
    </xf>
    <xf borderId="4" fillId="0" fontId="56" numFmtId="0" xfId="0" applyAlignment="1" applyBorder="1" applyFont="1">
      <alignment horizontal="left" readingOrder="0" shrinkToFit="0" wrapText="0"/>
    </xf>
    <xf borderId="4" fillId="0" fontId="47" numFmtId="0" xfId="0" applyAlignment="1" applyBorder="1" applyFont="1">
      <alignment horizontal="right" readingOrder="0" shrinkToFit="0" wrapText="0"/>
    </xf>
    <xf borderId="4" fillId="0" fontId="47" numFmtId="174" xfId="0" applyAlignment="1" applyBorder="1" applyFont="1" applyNumberFormat="1">
      <alignment horizontal="left" readingOrder="0" shrinkToFit="0" wrapText="0"/>
    </xf>
    <xf borderId="3" fillId="0" fontId="57" numFmtId="0" xfId="0" applyAlignment="1" applyBorder="1" applyFont="1">
      <alignment horizontal="left" readingOrder="0" shrinkToFit="0" wrapText="0"/>
    </xf>
    <xf borderId="4" fillId="0" fontId="57" numFmtId="0" xfId="0" applyAlignment="1" applyBorder="1" applyFont="1">
      <alignment horizontal="left" readingOrder="0" shrinkToFit="0" wrapText="0"/>
    </xf>
    <xf borderId="0" fillId="0" fontId="58" numFmtId="0" xfId="0" applyAlignment="1" applyFont="1">
      <alignment horizontal="center" readingOrder="0"/>
    </xf>
    <xf borderId="0" fillId="0" fontId="58" numFmtId="169" xfId="0" applyAlignment="1" applyFont="1" applyNumberFormat="1">
      <alignment horizontal="center"/>
    </xf>
    <xf borderId="0" fillId="0" fontId="1" numFmtId="169" xfId="0" applyAlignment="1" applyFont="1" applyNumberFormat="1">
      <alignment readingOrder="0"/>
    </xf>
    <xf borderId="0" fillId="0" fontId="8" numFmtId="169" xfId="0" applyAlignment="1" applyFont="1" applyNumberFormat="1">
      <alignment readingOrder="0" vertical="bottom"/>
    </xf>
    <xf borderId="0" fillId="0" fontId="1" numFmtId="169" xfId="0" applyFont="1" applyNumberFormat="1"/>
    <xf borderId="0" fillId="0" fontId="8" numFmtId="169" xfId="0" applyAlignment="1" applyFont="1" applyNumberFormat="1">
      <alignment vertical="bottom"/>
    </xf>
    <xf borderId="0" fillId="0" fontId="58" numFmtId="169" xfId="0" applyAlignment="1" applyFont="1" applyNumberFormat="1">
      <alignment horizontal="center" readingOrder="0"/>
    </xf>
    <xf borderId="0" fillId="0" fontId="9" numFmtId="169" xfId="0" applyAlignment="1" applyFont="1" applyNumberFormat="1">
      <alignment horizontal="center" readingOrder="0" vertical="bottom"/>
    </xf>
    <xf borderId="0" fillId="0" fontId="9" numFmtId="0" xfId="0" applyAlignment="1" applyFont="1">
      <alignment vertical="bottom"/>
    </xf>
    <xf borderId="0" fillId="0" fontId="8" numFmtId="0" xfId="0" applyAlignment="1" applyFont="1">
      <alignment readingOrder="0" vertical="bottom"/>
    </xf>
    <xf borderId="0" fillId="0" fontId="8" numFmtId="166" xfId="0" applyAlignment="1" applyFont="1" applyNumberFormat="1">
      <alignment readingOrder="0" vertical="bottom"/>
    </xf>
    <xf borderId="0" fillId="0" fontId="8" numFmtId="165" xfId="0" applyAlignment="1" applyFont="1" applyNumberFormat="1">
      <alignment vertical="bottom"/>
    </xf>
    <xf borderId="0" fillId="0" fontId="58" numFmtId="0" xfId="0" applyAlignment="1" applyFont="1">
      <alignment horizontal="center"/>
    </xf>
    <xf borderId="0" fillId="0" fontId="58" numFmtId="167" xfId="0" applyAlignment="1" applyFont="1" applyNumberFormat="1">
      <alignment horizontal="center" readingOrder="0"/>
    </xf>
    <xf borderId="0" fillId="0" fontId="9" numFmtId="169" xfId="0" applyAlignment="1" applyFont="1" applyNumberFormat="1">
      <alignment vertical="bottom"/>
    </xf>
    <xf borderId="0" fillId="0" fontId="58" numFmtId="0" xfId="0" applyAlignment="1" applyFont="1">
      <alignment readingOrder="0"/>
    </xf>
    <xf borderId="0" fillId="0" fontId="58" numFmtId="167" xfId="0" applyFont="1" applyNumberFormat="1"/>
    <xf borderId="0" fillId="0" fontId="58" numFmtId="0" xfId="0" applyFont="1"/>
    <xf borderId="0" fillId="0" fontId="58" numFmtId="165" xfId="0" applyFont="1" applyNumberFormat="1"/>
    <xf borderId="0" fillId="0" fontId="1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0" Type="http://schemas.openxmlformats.org/officeDocument/2006/relationships/worksheet" Target="worksheets/sheet27.xml"/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spotrac.com/mlb/transactions/2023/oakland-athletics/signed-free-agent/" TargetMode="External"/><Relationship Id="rId42" Type="http://schemas.openxmlformats.org/officeDocument/2006/relationships/hyperlink" Target="https://www.spotrac.com/mlb/transactions/2023/philadelphia-phillies/signed-free-agent/" TargetMode="External"/><Relationship Id="rId41" Type="http://schemas.openxmlformats.org/officeDocument/2006/relationships/hyperlink" Target="https://www.spotrac.com/mlb/transactions/2023/philadelphia-phillies/" TargetMode="External"/><Relationship Id="rId44" Type="http://schemas.openxmlformats.org/officeDocument/2006/relationships/hyperlink" Target="https://www.spotrac.com/mlb/transactions/2023/pittsburgh-pirates/signed-free-agent/" TargetMode="External"/><Relationship Id="rId43" Type="http://schemas.openxmlformats.org/officeDocument/2006/relationships/hyperlink" Target="https://www.spotrac.com/mlb/transactions/2023/pittsburgh-pirates/" TargetMode="External"/><Relationship Id="rId46" Type="http://schemas.openxmlformats.org/officeDocument/2006/relationships/hyperlink" Target="https://www.spotrac.com/mlb/transactions/2023/san-diego-padres/signed-free-agent/" TargetMode="External"/><Relationship Id="rId45" Type="http://schemas.openxmlformats.org/officeDocument/2006/relationships/hyperlink" Target="https://www.spotrac.com/mlb/transactions/2023/san-diego-padres/" TargetMode="External"/><Relationship Id="rId1" Type="http://schemas.openxmlformats.org/officeDocument/2006/relationships/hyperlink" Target="https://www.spotrac.com/mlb/transactions/2023/arizona-diamondbacks/" TargetMode="External"/><Relationship Id="rId2" Type="http://schemas.openxmlformats.org/officeDocument/2006/relationships/hyperlink" Target="https://www.spotrac.com/mlb/transactions/2023/arizona-diamondbacks/signed-free-agent/" TargetMode="External"/><Relationship Id="rId3" Type="http://schemas.openxmlformats.org/officeDocument/2006/relationships/hyperlink" Target="https://www.spotrac.com/mlb/transactions/2023/atlanta-braves/" TargetMode="External"/><Relationship Id="rId4" Type="http://schemas.openxmlformats.org/officeDocument/2006/relationships/hyperlink" Target="https://www.spotrac.com/mlb/transactions/2023/atlanta-braves/signed-free-agent/" TargetMode="External"/><Relationship Id="rId9" Type="http://schemas.openxmlformats.org/officeDocument/2006/relationships/hyperlink" Target="https://www.spotrac.com/mlb/transactions/2023/chicago-cubs/" TargetMode="External"/><Relationship Id="rId48" Type="http://schemas.openxmlformats.org/officeDocument/2006/relationships/hyperlink" Target="https://www.spotrac.com/mlb/transactions/2023/seattle-mariners/signed-free-agent/" TargetMode="External"/><Relationship Id="rId47" Type="http://schemas.openxmlformats.org/officeDocument/2006/relationships/hyperlink" Target="https://www.spotrac.com/mlb/transactions/2023/seattle-mariners/" TargetMode="External"/><Relationship Id="rId49" Type="http://schemas.openxmlformats.org/officeDocument/2006/relationships/hyperlink" Target="https://www.spotrac.com/mlb/transactions/2023/san-francisco-giants/" TargetMode="External"/><Relationship Id="rId5" Type="http://schemas.openxmlformats.org/officeDocument/2006/relationships/hyperlink" Target="https://www.spotrac.com/mlb/transactions/2023/baltimore-orioles/" TargetMode="External"/><Relationship Id="rId6" Type="http://schemas.openxmlformats.org/officeDocument/2006/relationships/hyperlink" Target="https://www.spotrac.com/mlb/transactions/2023/baltimore-orioles/signed-free-agent/" TargetMode="External"/><Relationship Id="rId7" Type="http://schemas.openxmlformats.org/officeDocument/2006/relationships/hyperlink" Target="https://www.spotrac.com/mlb/transactions/2023/boston-red-sox/" TargetMode="External"/><Relationship Id="rId8" Type="http://schemas.openxmlformats.org/officeDocument/2006/relationships/hyperlink" Target="https://www.spotrac.com/mlb/transactions/2023/boston-red-sox/signed-free-agent/" TargetMode="External"/><Relationship Id="rId31" Type="http://schemas.openxmlformats.org/officeDocument/2006/relationships/hyperlink" Target="https://www.spotrac.com/mlb/transactions/2023/milwaukee-brewers/" TargetMode="External"/><Relationship Id="rId30" Type="http://schemas.openxmlformats.org/officeDocument/2006/relationships/hyperlink" Target="https://www.spotrac.com/mlb/transactions/2023/miami-marlins/signed-free-agent/" TargetMode="External"/><Relationship Id="rId33" Type="http://schemas.openxmlformats.org/officeDocument/2006/relationships/hyperlink" Target="https://www.spotrac.com/mlb/transactions/2023/minnesota-twins/" TargetMode="External"/><Relationship Id="rId32" Type="http://schemas.openxmlformats.org/officeDocument/2006/relationships/hyperlink" Target="https://www.spotrac.com/mlb/transactions/2023/milwaukee-brewers/signed-free-agent/" TargetMode="External"/><Relationship Id="rId35" Type="http://schemas.openxmlformats.org/officeDocument/2006/relationships/hyperlink" Target="https://www.spotrac.com/mlb/transactions/2023/new-york-mets/" TargetMode="External"/><Relationship Id="rId34" Type="http://schemas.openxmlformats.org/officeDocument/2006/relationships/hyperlink" Target="https://www.spotrac.com/mlb/transactions/2023/minnesota-twins/signed-free-agent/" TargetMode="External"/><Relationship Id="rId37" Type="http://schemas.openxmlformats.org/officeDocument/2006/relationships/hyperlink" Target="https://www.spotrac.com/mlb/transactions/2023/new-york-yankees/" TargetMode="External"/><Relationship Id="rId36" Type="http://schemas.openxmlformats.org/officeDocument/2006/relationships/hyperlink" Target="https://www.spotrac.com/mlb/transactions/2023/new-york-mets/signed-free-agent/" TargetMode="External"/><Relationship Id="rId39" Type="http://schemas.openxmlformats.org/officeDocument/2006/relationships/hyperlink" Target="https://www.spotrac.com/mlb/transactions/2023/oakland-athletics/" TargetMode="External"/><Relationship Id="rId38" Type="http://schemas.openxmlformats.org/officeDocument/2006/relationships/hyperlink" Target="https://www.spotrac.com/mlb/transactions/2023/new-york-yankees/signed-free-agent/" TargetMode="External"/><Relationship Id="rId61" Type="http://schemas.openxmlformats.org/officeDocument/2006/relationships/drawing" Target="../drawings/drawing1.xml"/><Relationship Id="rId20" Type="http://schemas.openxmlformats.org/officeDocument/2006/relationships/hyperlink" Target="https://www.spotrac.com/mlb/transactions/2023/detroit-tigers/signed-free-agent/" TargetMode="External"/><Relationship Id="rId22" Type="http://schemas.openxmlformats.org/officeDocument/2006/relationships/hyperlink" Target="https://www.spotrac.com/mlb/transactions/2023/houston-astros/signed-free-agent/" TargetMode="External"/><Relationship Id="rId21" Type="http://schemas.openxmlformats.org/officeDocument/2006/relationships/hyperlink" Target="https://www.spotrac.com/mlb/transactions/2023/houston-astros/" TargetMode="External"/><Relationship Id="rId24" Type="http://schemas.openxmlformats.org/officeDocument/2006/relationships/hyperlink" Target="https://www.spotrac.com/mlb/transactions/2023/kansas-city-royals/signed-free-agent/" TargetMode="External"/><Relationship Id="rId23" Type="http://schemas.openxmlformats.org/officeDocument/2006/relationships/hyperlink" Target="https://www.spotrac.com/mlb/transactions/2023/kansas-city-royals/" TargetMode="External"/><Relationship Id="rId60" Type="http://schemas.openxmlformats.org/officeDocument/2006/relationships/hyperlink" Target="https://www.spotrac.com/mlb/transactions/2023/washington-nationals/signed-free-agent/" TargetMode="External"/><Relationship Id="rId26" Type="http://schemas.openxmlformats.org/officeDocument/2006/relationships/hyperlink" Target="https://www.spotrac.com/mlb/transactions/2023/los-angeles-angels/signed-free-agent/" TargetMode="External"/><Relationship Id="rId25" Type="http://schemas.openxmlformats.org/officeDocument/2006/relationships/hyperlink" Target="https://www.spotrac.com/mlb/transactions/2023/los-angeles-angels/" TargetMode="External"/><Relationship Id="rId28" Type="http://schemas.openxmlformats.org/officeDocument/2006/relationships/hyperlink" Target="https://www.spotrac.com/mlb/transactions/2023/los-angeles-dodgers/signed-free-agent/" TargetMode="External"/><Relationship Id="rId27" Type="http://schemas.openxmlformats.org/officeDocument/2006/relationships/hyperlink" Target="https://www.spotrac.com/mlb/transactions/2023/los-angeles-dodgers/" TargetMode="External"/><Relationship Id="rId29" Type="http://schemas.openxmlformats.org/officeDocument/2006/relationships/hyperlink" Target="https://www.spotrac.com/mlb/transactions/2023/miami-marlins/" TargetMode="External"/><Relationship Id="rId51" Type="http://schemas.openxmlformats.org/officeDocument/2006/relationships/hyperlink" Target="https://www.spotrac.com/mlb/transactions/2023/st-louis-cardinals/" TargetMode="External"/><Relationship Id="rId50" Type="http://schemas.openxmlformats.org/officeDocument/2006/relationships/hyperlink" Target="https://www.spotrac.com/mlb/transactions/2023/san-francisco-giants/signed-free-agent/" TargetMode="External"/><Relationship Id="rId53" Type="http://schemas.openxmlformats.org/officeDocument/2006/relationships/hyperlink" Target="https://www.spotrac.com/mlb/transactions/2023/tampa-bay-rays/" TargetMode="External"/><Relationship Id="rId52" Type="http://schemas.openxmlformats.org/officeDocument/2006/relationships/hyperlink" Target="https://www.spotrac.com/mlb/transactions/2023/st-louis-cardinals/signed-free-agent/" TargetMode="External"/><Relationship Id="rId11" Type="http://schemas.openxmlformats.org/officeDocument/2006/relationships/hyperlink" Target="https://www.spotrac.com/mlb/transactions/2023/chicago-white-sox/" TargetMode="External"/><Relationship Id="rId55" Type="http://schemas.openxmlformats.org/officeDocument/2006/relationships/hyperlink" Target="https://www.spotrac.com/mlb/transactions/2023/texas-rangers/" TargetMode="External"/><Relationship Id="rId10" Type="http://schemas.openxmlformats.org/officeDocument/2006/relationships/hyperlink" Target="https://www.spotrac.com/mlb/transactions/2023/chicago-cubs/signed-free-agent/" TargetMode="External"/><Relationship Id="rId54" Type="http://schemas.openxmlformats.org/officeDocument/2006/relationships/hyperlink" Target="https://www.spotrac.com/mlb/transactions/2023/tampa-bay-rays/signed-free-agent/" TargetMode="External"/><Relationship Id="rId13" Type="http://schemas.openxmlformats.org/officeDocument/2006/relationships/hyperlink" Target="https://www.spotrac.com/mlb/transactions/2023/cincinnati-reds/" TargetMode="External"/><Relationship Id="rId57" Type="http://schemas.openxmlformats.org/officeDocument/2006/relationships/hyperlink" Target="https://www.spotrac.com/mlb/transactions/2023/toronto-blue-jays/" TargetMode="External"/><Relationship Id="rId12" Type="http://schemas.openxmlformats.org/officeDocument/2006/relationships/hyperlink" Target="https://www.spotrac.com/mlb/transactions/2023/chicago-white-sox/signed-free-agent/" TargetMode="External"/><Relationship Id="rId56" Type="http://schemas.openxmlformats.org/officeDocument/2006/relationships/hyperlink" Target="https://www.spotrac.com/mlb/transactions/2023/texas-rangers/signed-free-agent/" TargetMode="External"/><Relationship Id="rId15" Type="http://schemas.openxmlformats.org/officeDocument/2006/relationships/hyperlink" Target="https://www.spotrac.com/mlb/transactions/2023/cleveland-guardians/" TargetMode="External"/><Relationship Id="rId59" Type="http://schemas.openxmlformats.org/officeDocument/2006/relationships/hyperlink" Target="https://www.spotrac.com/mlb/transactions/2023/washington-nationals/" TargetMode="External"/><Relationship Id="rId14" Type="http://schemas.openxmlformats.org/officeDocument/2006/relationships/hyperlink" Target="https://www.spotrac.com/mlb/transactions/2023/cincinnati-reds/signed-free-agent/" TargetMode="External"/><Relationship Id="rId58" Type="http://schemas.openxmlformats.org/officeDocument/2006/relationships/hyperlink" Target="https://www.spotrac.com/mlb/transactions/2023/toronto-blue-jays/signed-free-agent/" TargetMode="External"/><Relationship Id="rId17" Type="http://schemas.openxmlformats.org/officeDocument/2006/relationships/hyperlink" Target="https://www.spotrac.com/mlb/transactions/2023/colorado-rockies/" TargetMode="External"/><Relationship Id="rId16" Type="http://schemas.openxmlformats.org/officeDocument/2006/relationships/hyperlink" Target="https://www.spotrac.com/mlb/transactions/2023/cleveland-guardians/signed-free-agent/" TargetMode="External"/><Relationship Id="rId19" Type="http://schemas.openxmlformats.org/officeDocument/2006/relationships/hyperlink" Target="https://www.spotrac.com/mlb/transactions/2023/detroit-tigers/" TargetMode="External"/><Relationship Id="rId18" Type="http://schemas.openxmlformats.org/officeDocument/2006/relationships/hyperlink" Target="https://www.spotrac.com/mlb/transactions/2023/colorado-rockies/signed-free-agent/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fangraphs.com/roster-resource/depth-charts/phillies" TargetMode="External"/><Relationship Id="rId190" Type="http://schemas.openxmlformats.org/officeDocument/2006/relationships/hyperlink" Target="https://www.fangraphs.com/roster-resource/depth-charts/white-sox" TargetMode="External"/><Relationship Id="rId42" Type="http://schemas.openxmlformats.org/officeDocument/2006/relationships/hyperlink" Target="https://www.fangraphs.com/roster-resource/depth-charts/pirates" TargetMode="External"/><Relationship Id="rId41" Type="http://schemas.openxmlformats.org/officeDocument/2006/relationships/hyperlink" Target="https://www.fangraphs.com/roster-resource/depth-charts/phillies" TargetMode="External"/><Relationship Id="rId44" Type="http://schemas.openxmlformats.org/officeDocument/2006/relationships/hyperlink" Target="https://www.fangraphs.com/roster-resource/depth-charts/pirates" TargetMode="External"/><Relationship Id="rId194" Type="http://schemas.openxmlformats.org/officeDocument/2006/relationships/hyperlink" Target="https://www.fangraphs.com/roster-resource/depth-charts/orioles" TargetMode="External"/><Relationship Id="rId43" Type="http://schemas.openxmlformats.org/officeDocument/2006/relationships/hyperlink" Target="https://www.fangraphs.com/roster-resource/depth-charts/pirates" TargetMode="External"/><Relationship Id="rId193" Type="http://schemas.openxmlformats.org/officeDocument/2006/relationships/hyperlink" Target="https://www.fangraphs.com/roster-resource/depth-charts/orioles" TargetMode="External"/><Relationship Id="rId46" Type="http://schemas.openxmlformats.org/officeDocument/2006/relationships/hyperlink" Target="https://www.fangraphs.com/roster-resource/depth-charts/padres" TargetMode="External"/><Relationship Id="rId192" Type="http://schemas.openxmlformats.org/officeDocument/2006/relationships/hyperlink" Target="https://www.fangraphs.com/roster-resource/depth-charts/marlins" TargetMode="External"/><Relationship Id="rId45" Type="http://schemas.openxmlformats.org/officeDocument/2006/relationships/hyperlink" Target="https://www.fangraphs.com/roster-resource/depth-charts/pirates" TargetMode="External"/><Relationship Id="rId191" Type="http://schemas.openxmlformats.org/officeDocument/2006/relationships/hyperlink" Target="https://www.fangraphs.com/roster-resource/depth-charts/red-sox" TargetMode="External"/><Relationship Id="rId48" Type="http://schemas.openxmlformats.org/officeDocument/2006/relationships/hyperlink" Target="https://www.fangraphs.com/roster-resource/depth-charts/padres" TargetMode="External"/><Relationship Id="rId187" Type="http://schemas.openxmlformats.org/officeDocument/2006/relationships/hyperlink" Target="https://www.fangraphs.com/roster-resource/depth-charts/reds" TargetMode="External"/><Relationship Id="rId47" Type="http://schemas.openxmlformats.org/officeDocument/2006/relationships/hyperlink" Target="https://www.fangraphs.com/roster-resource/depth-charts/padres" TargetMode="External"/><Relationship Id="rId186" Type="http://schemas.openxmlformats.org/officeDocument/2006/relationships/hyperlink" Target="https://www.fangraphs.com/roster-resource/depth-charts/athletics" TargetMode="External"/><Relationship Id="rId185" Type="http://schemas.openxmlformats.org/officeDocument/2006/relationships/hyperlink" Target="https://www.fangraphs.com/roster-resource/depth-charts/marlins" TargetMode="External"/><Relationship Id="rId49" Type="http://schemas.openxmlformats.org/officeDocument/2006/relationships/hyperlink" Target="https://www.fangraphs.com/roster-resource/depth-charts/padres" TargetMode="External"/><Relationship Id="rId184" Type="http://schemas.openxmlformats.org/officeDocument/2006/relationships/hyperlink" Target="https://www.fangraphs.com/roster-resource/depth-charts/pirates" TargetMode="External"/><Relationship Id="rId189" Type="http://schemas.openxmlformats.org/officeDocument/2006/relationships/hyperlink" Target="https://www.fangraphs.com/roster-resource/depth-charts/red-sox" TargetMode="External"/><Relationship Id="rId188" Type="http://schemas.openxmlformats.org/officeDocument/2006/relationships/hyperlink" Target="https://www.fangraphs.com/roster-resource/depth-charts/guardians" TargetMode="External"/><Relationship Id="rId31" Type="http://schemas.openxmlformats.org/officeDocument/2006/relationships/hyperlink" Target="https://www.fangraphs.com/roster-resource/depth-charts/brewers" TargetMode="External"/><Relationship Id="rId30" Type="http://schemas.openxmlformats.org/officeDocument/2006/relationships/hyperlink" Target="https://www.fangraphs.com/roster-resource/depth-charts/brewers" TargetMode="External"/><Relationship Id="rId33" Type="http://schemas.openxmlformats.org/officeDocument/2006/relationships/hyperlink" Target="https://www.fangraphs.com/roster-resource/depth-charts/mets" TargetMode="External"/><Relationship Id="rId183" Type="http://schemas.openxmlformats.org/officeDocument/2006/relationships/hyperlink" Target="https://www.fangraphs.com/roster-resource/depth-charts/rangers" TargetMode="External"/><Relationship Id="rId32" Type="http://schemas.openxmlformats.org/officeDocument/2006/relationships/hyperlink" Target="https://www.fangraphs.com/roster-resource/depth-charts/mets" TargetMode="External"/><Relationship Id="rId182" Type="http://schemas.openxmlformats.org/officeDocument/2006/relationships/hyperlink" Target="https://www.fangraphs.com/roster-resource/depth-charts/rays" TargetMode="External"/><Relationship Id="rId35" Type="http://schemas.openxmlformats.org/officeDocument/2006/relationships/hyperlink" Target="https://www.fangraphs.com/roster-resource/depth-charts/mets" TargetMode="External"/><Relationship Id="rId181" Type="http://schemas.openxmlformats.org/officeDocument/2006/relationships/hyperlink" Target="https://www.fangraphs.com/roster-resource/depth-charts/red-sox" TargetMode="External"/><Relationship Id="rId34" Type="http://schemas.openxmlformats.org/officeDocument/2006/relationships/hyperlink" Target="https://www.fangraphs.com/roster-resource/depth-charts/mets" TargetMode="External"/><Relationship Id="rId180" Type="http://schemas.openxmlformats.org/officeDocument/2006/relationships/hyperlink" Target="https://www.fangraphs.com/roster-resource/depth-charts/guardians" TargetMode="External"/><Relationship Id="rId37" Type="http://schemas.openxmlformats.org/officeDocument/2006/relationships/hyperlink" Target="https://www.fangraphs.com/roster-resource/depth-charts/mets" TargetMode="External"/><Relationship Id="rId176" Type="http://schemas.openxmlformats.org/officeDocument/2006/relationships/hyperlink" Target="https://www.fangraphs.com/roster-resource/depth-charts/phillies" TargetMode="External"/><Relationship Id="rId297" Type="http://schemas.openxmlformats.org/officeDocument/2006/relationships/hyperlink" Target="https://www.fangraphs.com/roster-resource/depth-charts/guardians" TargetMode="External"/><Relationship Id="rId36" Type="http://schemas.openxmlformats.org/officeDocument/2006/relationships/hyperlink" Target="https://www.fangraphs.com/roster-resource/depth-charts/mets" TargetMode="External"/><Relationship Id="rId175" Type="http://schemas.openxmlformats.org/officeDocument/2006/relationships/hyperlink" Target="https://www.fangraphs.com/roster-resource/depth-charts/athletics" TargetMode="External"/><Relationship Id="rId296" Type="http://schemas.openxmlformats.org/officeDocument/2006/relationships/hyperlink" Target="https://www.fangraphs.com/roster-resource/depth-charts/guardians" TargetMode="External"/><Relationship Id="rId39" Type="http://schemas.openxmlformats.org/officeDocument/2006/relationships/hyperlink" Target="https://www.fangraphs.com/roster-resource/depth-charts/yankees" TargetMode="External"/><Relationship Id="rId174" Type="http://schemas.openxmlformats.org/officeDocument/2006/relationships/hyperlink" Target="https://www.fangraphs.com/roster-resource/depth-charts/giants" TargetMode="External"/><Relationship Id="rId295" Type="http://schemas.openxmlformats.org/officeDocument/2006/relationships/hyperlink" Target="https://www.fangraphs.com/roster-resource/depth-charts/cubs" TargetMode="External"/><Relationship Id="rId38" Type="http://schemas.openxmlformats.org/officeDocument/2006/relationships/hyperlink" Target="https://www.fangraphs.com/roster-resource/depth-charts/yankees" TargetMode="External"/><Relationship Id="rId173" Type="http://schemas.openxmlformats.org/officeDocument/2006/relationships/hyperlink" Target="https://www.fangraphs.com/roster-resource/depth-charts/yankees" TargetMode="External"/><Relationship Id="rId294" Type="http://schemas.openxmlformats.org/officeDocument/2006/relationships/hyperlink" Target="https://www.fangraphs.com/roster-resource/depth-charts/braves" TargetMode="External"/><Relationship Id="rId179" Type="http://schemas.openxmlformats.org/officeDocument/2006/relationships/hyperlink" Target="https://www.fangraphs.com/roster-resource/depth-charts/tigers" TargetMode="External"/><Relationship Id="rId178" Type="http://schemas.openxmlformats.org/officeDocument/2006/relationships/hyperlink" Target="https://www.fangraphs.com/roster-resource/depth-charts/cubs" TargetMode="External"/><Relationship Id="rId299" Type="http://schemas.openxmlformats.org/officeDocument/2006/relationships/hyperlink" Target="https://www.fangraphs.com/roster-resource/depth-charts/marlins" TargetMode="External"/><Relationship Id="rId177" Type="http://schemas.openxmlformats.org/officeDocument/2006/relationships/hyperlink" Target="https://www.fangraphs.com/roster-resource/depth-charts/orioles" TargetMode="External"/><Relationship Id="rId298" Type="http://schemas.openxmlformats.org/officeDocument/2006/relationships/hyperlink" Target="https://www.fangraphs.com/roster-resource/depth-charts/rockies" TargetMode="External"/><Relationship Id="rId20" Type="http://schemas.openxmlformats.org/officeDocument/2006/relationships/hyperlink" Target="https://www.fangraphs.com/roster-resource/depth-charts/royals" TargetMode="External"/><Relationship Id="rId22" Type="http://schemas.openxmlformats.org/officeDocument/2006/relationships/hyperlink" Target="https://www.fangraphs.com/roster-resource/depth-charts/royals" TargetMode="External"/><Relationship Id="rId21" Type="http://schemas.openxmlformats.org/officeDocument/2006/relationships/hyperlink" Target="https://www.fangraphs.com/roster-resource/depth-charts/royals" TargetMode="External"/><Relationship Id="rId24" Type="http://schemas.openxmlformats.org/officeDocument/2006/relationships/hyperlink" Target="https://www.fangraphs.com/roster-resource/depth-charts/angels" TargetMode="External"/><Relationship Id="rId23" Type="http://schemas.openxmlformats.org/officeDocument/2006/relationships/hyperlink" Target="https://www.fangraphs.com/roster-resource/depth-charts/royals" TargetMode="External"/><Relationship Id="rId26" Type="http://schemas.openxmlformats.org/officeDocument/2006/relationships/hyperlink" Target="https://www.fangraphs.com/roster-resource/depth-charts/marlins" TargetMode="External"/><Relationship Id="rId25" Type="http://schemas.openxmlformats.org/officeDocument/2006/relationships/hyperlink" Target="https://www.fangraphs.com/roster-resource/depth-charts/dodgers" TargetMode="External"/><Relationship Id="rId28" Type="http://schemas.openxmlformats.org/officeDocument/2006/relationships/hyperlink" Target="https://www.fangraphs.com/roster-resource/depth-charts/marlins" TargetMode="External"/><Relationship Id="rId27" Type="http://schemas.openxmlformats.org/officeDocument/2006/relationships/hyperlink" Target="https://www.fangraphs.com/roster-resource/depth-charts/marlins" TargetMode="External"/><Relationship Id="rId29" Type="http://schemas.openxmlformats.org/officeDocument/2006/relationships/hyperlink" Target="https://www.fangraphs.com/roster-resource/depth-charts/brewers" TargetMode="External"/><Relationship Id="rId11" Type="http://schemas.openxmlformats.org/officeDocument/2006/relationships/hyperlink" Target="https://www.fangraphs.com/roster-resource/depth-charts/white-sox" TargetMode="External"/><Relationship Id="rId10" Type="http://schemas.openxmlformats.org/officeDocument/2006/relationships/hyperlink" Target="https://www.fangraphs.com/roster-resource/depth-charts/white-sox" TargetMode="External"/><Relationship Id="rId13" Type="http://schemas.openxmlformats.org/officeDocument/2006/relationships/hyperlink" Target="https://www.fangraphs.com/roster-resource/depth-charts/guardians" TargetMode="External"/><Relationship Id="rId12" Type="http://schemas.openxmlformats.org/officeDocument/2006/relationships/hyperlink" Target="https://www.fangraphs.com/roster-resource/depth-charts/guardians" TargetMode="External"/><Relationship Id="rId15" Type="http://schemas.openxmlformats.org/officeDocument/2006/relationships/hyperlink" Target="https://www.fangraphs.com/roster-resource/depth-charts/rockies" TargetMode="External"/><Relationship Id="rId198" Type="http://schemas.openxmlformats.org/officeDocument/2006/relationships/hyperlink" Target="https://www.fangraphs.com/roster-resource/depth-charts/royals" TargetMode="External"/><Relationship Id="rId14" Type="http://schemas.openxmlformats.org/officeDocument/2006/relationships/hyperlink" Target="https://www.fangraphs.com/roster-resource/depth-charts/rockies" TargetMode="External"/><Relationship Id="rId197" Type="http://schemas.openxmlformats.org/officeDocument/2006/relationships/hyperlink" Target="https://www.fangraphs.com/roster-resource/depth-charts/royals" TargetMode="External"/><Relationship Id="rId17" Type="http://schemas.openxmlformats.org/officeDocument/2006/relationships/hyperlink" Target="https://www.fangraphs.com/roster-resource/depth-charts/tigers" TargetMode="External"/><Relationship Id="rId196" Type="http://schemas.openxmlformats.org/officeDocument/2006/relationships/hyperlink" Target="https://www.fangraphs.com/roster-resource/depth-charts/red-sox" TargetMode="External"/><Relationship Id="rId16" Type="http://schemas.openxmlformats.org/officeDocument/2006/relationships/hyperlink" Target="https://www.fangraphs.com/roster-resource/depth-charts/tigers" TargetMode="External"/><Relationship Id="rId195" Type="http://schemas.openxmlformats.org/officeDocument/2006/relationships/hyperlink" Target="https://www.fangraphs.com/roster-resource/depth-charts/athletics" TargetMode="External"/><Relationship Id="rId19" Type="http://schemas.openxmlformats.org/officeDocument/2006/relationships/hyperlink" Target="https://www.fangraphs.com/roster-resource/depth-charts/royals" TargetMode="External"/><Relationship Id="rId18" Type="http://schemas.openxmlformats.org/officeDocument/2006/relationships/hyperlink" Target="https://www.fangraphs.com/roster-resource/depth-charts/astros" TargetMode="External"/><Relationship Id="rId199" Type="http://schemas.openxmlformats.org/officeDocument/2006/relationships/hyperlink" Target="https://www.fangraphs.com/roster-resource/depth-charts/royals" TargetMode="External"/><Relationship Id="rId84" Type="http://schemas.openxmlformats.org/officeDocument/2006/relationships/hyperlink" Target="https://www.fangraphs.com/roster-resource/depth-charts/angels" TargetMode="External"/><Relationship Id="rId83" Type="http://schemas.openxmlformats.org/officeDocument/2006/relationships/hyperlink" Target="https://www.fangraphs.com/roster-resource/depth-charts/angels" TargetMode="External"/><Relationship Id="rId86" Type="http://schemas.openxmlformats.org/officeDocument/2006/relationships/hyperlink" Target="https://www.fangraphs.com/roster-resource/depth-charts/cardinals" TargetMode="External"/><Relationship Id="rId85" Type="http://schemas.openxmlformats.org/officeDocument/2006/relationships/hyperlink" Target="https://www.fangraphs.com/roster-resource/depth-charts/mets" TargetMode="External"/><Relationship Id="rId88" Type="http://schemas.openxmlformats.org/officeDocument/2006/relationships/hyperlink" Target="https://www.fangraphs.com/roster-resource/depth-charts/cardinals" TargetMode="External"/><Relationship Id="rId150" Type="http://schemas.openxmlformats.org/officeDocument/2006/relationships/hyperlink" Target="https://www.fangraphs.com/roster-resource/depth-charts/cardinals" TargetMode="External"/><Relationship Id="rId271" Type="http://schemas.openxmlformats.org/officeDocument/2006/relationships/hyperlink" Target="https://www.fangraphs.com/roster-resource/depth-charts/mariners" TargetMode="External"/><Relationship Id="rId87" Type="http://schemas.openxmlformats.org/officeDocument/2006/relationships/hyperlink" Target="https://www.fangraphs.com/roster-resource/depth-charts/cardinals" TargetMode="External"/><Relationship Id="rId270" Type="http://schemas.openxmlformats.org/officeDocument/2006/relationships/hyperlink" Target="https://www.fangraphs.com/roster-resource/depth-charts/brewers" TargetMode="External"/><Relationship Id="rId89" Type="http://schemas.openxmlformats.org/officeDocument/2006/relationships/hyperlink" Target="https://www.fangraphs.com/roster-resource/depth-charts/cardinals" TargetMode="External"/><Relationship Id="rId80" Type="http://schemas.openxmlformats.org/officeDocument/2006/relationships/hyperlink" Target="https://www.fangraphs.com/roster-resource/depth-charts/rockies" TargetMode="External"/><Relationship Id="rId82" Type="http://schemas.openxmlformats.org/officeDocument/2006/relationships/hyperlink" Target="https://www.fangraphs.com/roster-resource/depth-charts/royals" TargetMode="External"/><Relationship Id="rId81" Type="http://schemas.openxmlformats.org/officeDocument/2006/relationships/hyperlink" Target="https://www.fangraphs.com/roster-resource/depth-charts/rockies" TargetMode="External"/><Relationship Id="rId1" Type="http://schemas.openxmlformats.org/officeDocument/2006/relationships/hyperlink" Target="https://www.fangraphs.com/roster-resource/depth-charts/guardians" TargetMode="External"/><Relationship Id="rId2" Type="http://schemas.openxmlformats.org/officeDocument/2006/relationships/hyperlink" Target="https://www.fangraphs.com/roster-resource/depth-charts/diamondbacks" TargetMode="External"/><Relationship Id="rId3" Type="http://schemas.openxmlformats.org/officeDocument/2006/relationships/hyperlink" Target="https://www.fangraphs.com/roster-resource/depth-charts/diamondbacks" TargetMode="External"/><Relationship Id="rId149" Type="http://schemas.openxmlformats.org/officeDocument/2006/relationships/hyperlink" Target="https://www.fangraphs.com/roster-resource/depth-charts/astros" TargetMode="External"/><Relationship Id="rId4" Type="http://schemas.openxmlformats.org/officeDocument/2006/relationships/hyperlink" Target="https://www.fangraphs.com/roster-resource/depth-charts/braves" TargetMode="External"/><Relationship Id="rId148" Type="http://schemas.openxmlformats.org/officeDocument/2006/relationships/hyperlink" Target="https://www.fangraphs.com/roster-resource/depth-charts/tigers" TargetMode="External"/><Relationship Id="rId269" Type="http://schemas.openxmlformats.org/officeDocument/2006/relationships/hyperlink" Target="https://www.fangraphs.com/roster-resource/depth-charts/brewers" TargetMode="External"/><Relationship Id="rId9" Type="http://schemas.openxmlformats.org/officeDocument/2006/relationships/hyperlink" Target="https://www.fangraphs.com/roster-resource/depth-charts/white-sox" TargetMode="External"/><Relationship Id="rId143" Type="http://schemas.openxmlformats.org/officeDocument/2006/relationships/hyperlink" Target="https://www.fangraphs.com/roster-resource/depth-charts/mets" TargetMode="External"/><Relationship Id="rId264" Type="http://schemas.openxmlformats.org/officeDocument/2006/relationships/hyperlink" Target="https://www.fangraphs.com/roster-resource/depth-charts/giants" TargetMode="External"/><Relationship Id="rId142" Type="http://schemas.openxmlformats.org/officeDocument/2006/relationships/hyperlink" Target="https://www.fangraphs.com/roster-resource/depth-charts/angels" TargetMode="External"/><Relationship Id="rId263" Type="http://schemas.openxmlformats.org/officeDocument/2006/relationships/hyperlink" Target="https://www.fangraphs.com/roster-resource/depth-charts/mets" TargetMode="External"/><Relationship Id="rId141" Type="http://schemas.openxmlformats.org/officeDocument/2006/relationships/hyperlink" Target="https://www.fangraphs.com/roster-resource/depth-charts/pirates" TargetMode="External"/><Relationship Id="rId262" Type="http://schemas.openxmlformats.org/officeDocument/2006/relationships/hyperlink" Target="https://www.fangraphs.com/roster-resource/depth-charts/marlins" TargetMode="External"/><Relationship Id="rId140" Type="http://schemas.openxmlformats.org/officeDocument/2006/relationships/hyperlink" Target="https://www.fangraphs.com/roster-resource/depth-charts/angels" TargetMode="External"/><Relationship Id="rId261" Type="http://schemas.openxmlformats.org/officeDocument/2006/relationships/hyperlink" Target="https://www.fangraphs.com/roster-resource/depth-charts/tigers" TargetMode="External"/><Relationship Id="rId5" Type="http://schemas.openxmlformats.org/officeDocument/2006/relationships/hyperlink" Target="https://www.fangraphs.com/roster-resource/depth-charts/orioles" TargetMode="External"/><Relationship Id="rId147" Type="http://schemas.openxmlformats.org/officeDocument/2006/relationships/hyperlink" Target="https://www.fangraphs.com/roster-resource/depth-charts/red-sox" TargetMode="External"/><Relationship Id="rId268" Type="http://schemas.openxmlformats.org/officeDocument/2006/relationships/hyperlink" Target="https://www.fangraphs.com/roster-resource/depth-charts/athletics" TargetMode="External"/><Relationship Id="rId6" Type="http://schemas.openxmlformats.org/officeDocument/2006/relationships/hyperlink" Target="https://www.fangraphs.com/roster-resource/depth-charts/orioles" TargetMode="External"/><Relationship Id="rId146" Type="http://schemas.openxmlformats.org/officeDocument/2006/relationships/hyperlink" Target="https://www.fangraphs.com/roster-resource/depth-charts/giants" TargetMode="External"/><Relationship Id="rId267" Type="http://schemas.openxmlformats.org/officeDocument/2006/relationships/hyperlink" Target="https://www.fangraphs.com/roster-resource/depth-charts/rockies" TargetMode="External"/><Relationship Id="rId7" Type="http://schemas.openxmlformats.org/officeDocument/2006/relationships/hyperlink" Target="https://www.fangraphs.com/roster-resource/depth-charts/red-sox" TargetMode="External"/><Relationship Id="rId145" Type="http://schemas.openxmlformats.org/officeDocument/2006/relationships/hyperlink" Target="https://www.fangraphs.com/roster-resource/depth-charts/astros" TargetMode="External"/><Relationship Id="rId266" Type="http://schemas.openxmlformats.org/officeDocument/2006/relationships/hyperlink" Target="https://www.fangraphs.com/roster-resource/depth-charts/rays" TargetMode="External"/><Relationship Id="rId8" Type="http://schemas.openxmlformats.org/officeDocument/2006/relationships/hyperlink" Target="https://www.fangraphs.com/roster-resource/depth-charts/cubs" TargetMode="External"/><Relationship Id="rId144" Type="http://schemas.openxmlformats.org/officeDocument/2006/relationships/hyperlink" Target="https://www.fangraphs.com/roster-resource/depth-charts/mets" TargetMode="External"/><Relationship Id="rId265" Type="http://schemas.openxmlformats.org/officeDocument/2006/relationships/hyperlink" Target="https://www.fangraphs.com/roster-resource/depth-charts/rays" TargetMode="External"/><Relationship Id="rId73" Type="http://schemas.openxmlformats.org/officeDocument/2006/relationships/hyperlink" Target="https://www.fangraphs.com/roster-resource/depth-charts/mariners" TargetMode="External"/><Relationship Id="rId72" Type="http://schemas.openxmlformats.org/officeDocument/2006/relationships/hyperlink" Target="https://www.fangraphs.com/roster-resource/depth-charts/mariners" TargetMode="External"/><Relationship Id="rId75" Type="http://schemas.openxmlformats.org/officeDocument/2006/relationships/hyperlink" Target="https://www.fangraphs.com/roster-resource/depth-charts/giants" TargetMode="External"/><Relationship Id="rId74" Type="http://schemas.openxmlformats.org/officeDocument/2006/relationships/hyperlink" Target="https://www.fangraphs.com/roster-resource/depth-charts/giants" TargetMode="External"/><Relationship Id="rId77" Type="http://schemas.openxmlformats.org/officeDocument/2006/relationships/hyperlink" Target="https://www.fangraphs.com/roster-resource/depth-charts/nationals" TargetMode="External"/><Relationship Id="rId260" Type="http://schemas.openxmlformats.org/officeDocument/2006/relationships/hyperlink" Target="https://www.fangraphs.com/roster-resource/depth-charts/tigers" TargetMode="External"/><Relationship Id="rId76" Type="http://schemas.openxmlformats.org/officeDocument/2006/relationships/hyperlink" Target="https://www.fangraphs.com/roster-resource/depth-charts/rays" TargetMode="External"/><Relationship Id="rId79" Type="http://schemas.openxmlformats.org/officeDocument/2006/relationships/hyperlink" Target="https://www.fangraphs.com/roster-resource/depth-charts/braves" TargetMode="External"/><Relationship Id="rId78" Type="http://schemas.openxmlformats.org/officeDocument/2006/relationships/hyperlink" Target="https://www.fangraphs.com/roster-resource/depth-charts/nationals" TargetMode="External"/><Relationship Id="rId71" Type="http://schemas.openxmlformats.org/officeDocument/2006/relationships/hyperlink" Target="https://www.fangraphs.com/roster-resource/depth-charts/mariners" TargetMode="External"/><Relationship Id="rId70" Type="http://schemas.openxmlformats.org/officeDocument/2006/relationships/hyperlink" Target="https://www.fangraphs.com/roster-resource/depth-charts/athletics" TargetMode="External"/><Relationship Id="rId139" Type="http://schemas.openxmlformats.org/officeDocument/2006/relationships/hyperlink" Target="https://www.fangraphs.com/roster-resource/depth-charts/rockies" TargetMode="External"/><Relationship Id="rId138" Type="http://schemas.openxmlformats.org/officeDocument/2006/relationships/hyperlink" Target="https://www.fangraphs.com/roster-resource/depth-charts/rangers" TargetMode="External"/><Relationship Id="rId259" Type="http://schemas.openxmlformats.org/officeDocument/2006/relationships/hyperlink" Target="https://www.fangraphs.com/roster-resource/depth-charts/braves" TargetMode="External"/><Relationship Id="rId137" Type="http://schemas.openxmlformats.org/officeDocument/2006/relationships/hyperlink" Target="https://www.fangraphs.com/roster-resource/depth-charts/royals" TargetMode="External"/><Relationship Id="rId258" Type="http://schemas.openxmlformats.org/officeDocument/2006/relationships/hyperlink" Target="https://www.fangraphs.com/roster-resource/depth-charts/athletics" TargetMode="External"/><Relationship Id="rId132" Type="http://schemas.openxmlformats.org/officeDocument/2006/relationships/hyperlink" Target="https://www.fangraphs.com/roster-resource/depth-charts/guardians" TargetMode="External"/><Relationship Id="rId253" Type="http://schemas.openxmlformats.org/officeDocument/2006/relationships/hyperlink" Target="https://www.fangraphs.com/roster-resource/depth-charts/brewers" TargetMode="External"/><Relationship Id="rId131" Type="http://schemas.openxmlformats.org/officeDocument/2006/relationships/hyperlink" Target="https://www.fangraphs.com/roster-resource/depth-charts/dodgers" TargetMode="External"/><Relationship Id="rId252" Type="http://schemas.openxmlformats.org/officeDocument/2006/relationships/hyperlink" Target="https://www.fangraphs.com/roster-resource/depth-charts/brewers" TargetMode="External"/><Relationship Id="rId130" Type="http://schemas.openxmlformats.org/officeDocument/2006/relationships/hyperlink" Target="https://www.fangraphs.com/roster-resource/depth-charts/athletics" TargetMode="External"/><Relationship Id="rId251" Type="http://schemas.openxmlformats.org/officeDocument/2006/relationships/hyperlink" Target="https://www.fangraphs.com/roster-resource/depth-charts/brewers" TargetMode="External"/><Relationship Id="rId250" Type="http://schemas.openxmlformats.org/officeDocument/2006/relationships/hyperlink" Target="https://www.fangraphs.com/roster-resource/depth-charts/braves" TargetMode="External"/><Relationship Id="rId136" Type="http://schemas.openxmlformats.org/officeDocument/2006/relationships/hyperlink" Target="https://www.fangraphs.com/roster-resource/depth-charts/royals" TargetMode="External"/><Relationship Id="rId257" Type="http://schemas.openxmlformats.org/officeDocument/2006/relationships/hyperlink" Target="https://www.fangraphs.com/roster-resource/depth-charts/athletics" TargetMode="External"/><Relationship Id="rId135" Type="http://schemas.openxmlformats.org/officeDocument/2006/relationships/hyperlink" Target="https://www.fangraphs.com/roster-resource/depth-charts/mariners" TargetMode="External"/><Relationship Id="rId256" Type="http://schemas.openxmlformats.org/officeDocument/2006/relationships/hyperlink" Target="https://www.fangraphs.com/roster-resource/depth-charts/athletics" TargetMode="External"/><Relationship Id="rId134" Type="http://schemas.openxmlformats.org/officeDocument/2006/relationships/hyperlink" Target="https://www.fangraphs.com/roster-resource/depth-charts/mets" TargetMode="External"/><Relationship Id="rId255" Type="http://schemas.openxmlformats.org/officeDocument/2006/relationships/hyperlink" Target="https://www.fangraphs.com/roster-resource/depth-charts/athletics" TargetMode="External"/><Relationship Id="rId133" Type="http://schemas.openxmlformats.org/officeDocument/2006/relationships/hyperlink" Target="https://www.fangraphs.com/roster-resource/depth-charts/mets" TargetMode="External"/><Relationship Id="rId254" Type="http://schemas.openxmlformats.org/officeDocument/2006/relationships/hyperlink" Target="https://www.fangraphs.com/roster-resource/depth-charts/athletics" TargetMode="External"/><Relationship Id="rId62" Type="http://schemas.openxmlformats.org/officeDocument/2006/relationships/hyperlink" Target="https://www.fangraphs.com/roster-resource/depth-charts/cubs" TargetMode="External"/><Relationship Id="rId61" Type="http://schemas.openxmlformats.org/officeDocument/2006/relationships/hyperlink" Target="https://www.fangraphs.com/roster-resource/depth-charts/diamondbacks" TargetMode="External"/><Relationship Id="rId64" Type="http://schemas.openxmlformats.org/officeDocument/2006/relationships/hyperlink" Target="https://www.fangraphs.com/roster-resource/depth-charts/reds" TargetMode="External"/><Relationship Id="rId63" Type="http://schemas.openxmlformats.org/officeDocument/2006/relationships/hyperlink" Target="https://www.fangraphs.com/roster-resource/depth-charts/cubs" TargetMode="External"/><Relationship Id="rId66" Type="http://schemas.openxmlformats.org/officeDocument/2006/relationships/hyperlink" Target="https://www.fangraphs.com/roster-resource/depth-charts/royals" TargetMode="External"/><Relationship Id="rId172" Type="http://schemas.openxmlformats.org/officeDocument/2006/relationships/hyperlink" Target="https://www.fangraphs.com/roster-resource/depth-charts/braves" TargetMode="External"/><Relationship Id="rId293" Type="http://schemas.openxmlformats.org/officeDocument/2006/relationships/hyperlink" Target="https://www.fangraphs.com/roster-resource/depth-charts/diamondbacks" TargetMode="External"/><Relationship Id="rId65" Type="http://schemas.openxmlformats.org/officeDocument/2006/relationships/hyperlink" Target="https://www.fangraphs.com/roster-resource/depth-charts/guardians" TargetMode="External"/><Relationship Id="rId171" Type="http://schemas.openxmlformats.org/officeDocument/2006/relationships/hyperlink" Target="https://www.fangraphs.com/roster-resource/depth-charts/mariners" TargetMode="External"/><Relationship Id="rId292" Type="http://schemas.openxmlformats.org/officeDocument/2006/relationships/hyperlink" Target="https://www.fangraphs.com/roster-resource/depth-charts/blue-jays" TargetMode="External"/><Relationship Id="rId68" Type="http://schemas.openxmlformats.org/officeDocument/2006/relationships/hyperlink" Target="https://www.fangraphs.com/roster-resource/depth-charts/mets" TargetMode="External"/><Relationship Id="rId170" Type="http://schemas.openxmlformats.org/officeDocument/2006/relationships/hyperlink" Target="https://www.fangraphs.com/roster-resource/depth-charts/diamondbacks" TargetMode="External"/><Relationship Id="rId291" Type="http://schemas.openxmlformats.org/officeDocument/2006/relationships/hyperlink" Target="https://www.fangraphs.com/roster-resource/depth-charts/blue-jays" TargetMode="External"/><Relationship Id="rId67" Type="http://schemas.openxmlformats.org/officeDocument/2006/relationships/hyperlink" Target="https://www.fangraphs.com/roster-resource/depth-charts/brewers" TargetMode="External"/><Relationship Id="rId290" Type="http://schemas.openxmlformats.org/officeDocument/2006/relationships/hyperlink" Target="https://www.fangraphs.com/roster-resource/depth-charts/mariners" TargetMode="External"/><Relationship Id="rId60" Type="http://schemas.openxmlformats.org/officeDocument/2006/relationships/hyperlink" Target="https://www.fangraphs.com/roster-resource/depth-charts/diamondbacks" TargetMode="External"/><Relationship Id="rId165" Type="http://schemas.openxmlformats.org/officeDocument/2006/relationships/hyperlink" Target="https://www.fangraphs.com/roster-resource/depth-charts/rays" TargetMode="External"/><Relationship Id="rId286" Type="http://schemas.openxmlformats.org/officeDocument/2006/relationships/hyperlink" Target="https://www.fangraphs.com/roster-resource/depth-charts/mets" TargetMode="External"/><Relationship Id="rId69" Type="http://schemas.openxmlformats.org/officeDocument/2006/relationships/hyperlink" Target="https://www.fangraphs.com/roster-resource/depth-charts/athletics" TargetMode="External"/><Relationship Id="rId164" Type="http://schemas.openxmlformats.org/officeDocument/2006/relationships/hyperlink" Target="https://www.fangraphs.com/roster-resource/depth-charts/blue-jays" TargetMode="External"/><Relationship Id="rId285" Type="http://schemas.openxmlformats.org/officeDocument/2006/relationships/hyperlink" Target="https://www.fangraphs.com/roster-resource/depth-charts/mets" TargetMode="External"/><Relationship Id="rId163" Type="http://schemas.openxmlformats.org/officeDocument/2006/relationships/hyperlink" Target="https://www.fangraphs.com/roster-resource/depth-charts/pirates" TargetMode="External"/><Relationship Id="rId284" Type="http://schemas.openxmlformats.org/officeDocument/2006/relationships/hyperlink" Target="https://www.fangraphs.com/roster-resource/depth-charts/twins" TargetMode="External"/><Relationship Id="rId162" Type="http://schemas.openxmlformats.org/officeDocument/2006/relationships/hyperlink" Target="https://www.fangraphs.com/roster-resource/depth-charts/brewers" TargetMode="External"/><Relationship Id="rId283" Type="http://schemas.openxmlformats.org/officeDocument/2006/relationships/hyperlink" Target="https://www.fangraphs.com/roster-resource/depth-charts/twins" TargetMode="External"/><Relationship Id="rId169" Type="http://schemas.openxmlformats.org/officeDocument/2006/relationships/hyperlink" Target="https://www.fangraphs.com/roster-resource/depth-charts/brewers" TargetMode="External"/><Relationship Id="rId168" Type="http://schemas.openxmlformats.org/officeDocument/2006/relationships/hyperlink" Target="https://www.fangraphs.com/roster-resource/depth-charts/diamondbacks" TargetMode="External"/><Relationship Id="rId289" Type="http://schemas.openxmlformats.org/officeDocument/2006/relationships/hyperlink" Target="https://www.fangraphs.com/roster-resource/depth-charts/mariners" TargetMode="External"/><Relationship Id="rId167" Type="http://schemas.openxmlformats.org/officeDocument/2006/relationships/hyperlink" Target="https://www.fangraphs.com/roster-resource/depth-charts/giants" TargetMode="External"/><Relationship Id="rId288" Type="http://schemas.openxmlformats.org/officeDocument/2006/relationships/hyperlink" Target="https://www.fangraphs.com/roster-resource/depth-charts/diamondbacks" TargetMode="External"/><Relationship Id="rId166" Type="http://schemas.openxmlformats.org/officeDocument/2006/relationships/hyperlink" Target="https://www.fangraphs.com/roster-resource/depth-charts/athletics" TargetMode="External"/><Relationship Id="rId287" Type="http://schemas.openxmlformats.org/officeDocument/2006/relationships/hyperlink" Target="https://www.fangraphs.com/roster-resource/depth-charts/pirates" TargetMode="External"/><Relationship Id="rId51" Type="http://schemas.openxmlformats.org/officeDocument/2006/relationships/hyperlink" Target="https://www.fangraphs.com/roster-resource/depth-charts/mariners" TargetMode="External"/><Relationship Id="rId50" Type="http://schemas.openxmlformats.org/officeDocument/2006/relationships/hyperlink" Target="https://www.fangraphs.com/roster-resource/depth-charts/padres" TargetMode="External"/><Relationship Id="rId53" Type="http://schemas.openxmlformats.org/officeDocument/2006/relationships/hyperlink" Target="https://www.fangraphs.com/roster-resource/depth-charts/cardinals" TargetMode="External"/><Relationship Id="rId52" Type="http://schemas.openxmlformats.org/officeDocument/2006/relationships/hyperlink" Target="https://www.fangraphs.com/roster-resource/depth-charts/cardinals" TargetMode="External"/><Relationship Id="rId55" Type="http://schemas.openxmlformats.org/officeDocument/2006/relationships/hyperlink" Target="https://www.fangraphs.com/roster-resource/depth-charts/rays" TargetMode="External"/><Relationship Id="rId161" Type="http://schemas.openxmlformats.org/officeDocument/2006/relationships/hyperlink" Target="https://www.fangraphs.com/roster-resource/depth-charts/diamondbacks" TargetMode="External"/><Relationship Id="rId282" Type="http://schemas.openxmlformats.org/officeDocument/2006/relationships/hyperlink" Target="https://www.fangraphs.com/roster-resource/depth-charts/brewers" TargetMode="External"/><Relationship Id="rId54" Type="http://schemas.openxmlformats.org/officeDocument/2006/relationships/hyperlink" Target="https://www.fangraphs.com/roster-resource/depth-charts/cardinals" TargetMode="External"/><Relationship Id="rId160" Type="http://schemas.openxmlformats.org/officeDocument/2006/relationships/hyperlink" Target="https://www.fangraphs.com/roster-resource/depth-charts/orioles" TargetMode="External"/><Relationship Id="rId281" Type="http://schemas.openxmlformats.org/officeDocument/2006/relationships/hyperlink" Target="https://www.fangraphs.com/roster-resource/depth-charts/marlins" TargetMode="External"/><Relationship Id="rId57" Type="http://schemas.openxmlformats.org/officeDocument/2006/relationships/hyperlink" Target="https://www.fangraphs.com/roster-resource/depth-charts/rays" TargetMode="External"/><Relationship Id="rId280" Type="http://schemas.openxmlformats.org/officeDocument/2006/relationships/hyperlink" Target="https://www.fangraphs.com/roster-resource/depth-charts/angels" TargetMode="External"/><Relationship Id="rId56" Type="http://schemas.openxmlformats.org/officeDocument/2006/relationships/hyperlink" Target="https://www.fangraphs.com/roster-resource/depth-charts/rays" TargetMode="External"/><Relationship Id="rId159" Type="http://schemas.openxmlformats.org/officeDocument/2006/relationships/hyperlink" Target="https://www.fangraphs.com/roster-resource/depth-charts/phillies" TargetMode="External"/><Relationship Id="rId59" Type="http://schemas.openxmlformats.org/officeDocument/2006/relationships/hyperlink" Target="https://www.fangraphs.com/roster-resource/depth-charts/blue-jays" TargetMode="External"/><Relationship Id="rId154" Type="http://schemas.openxmlformats.org/officeDocument/2006/relationships/hyperlink" Target="https://www.fangraphs.com/roster-resource/depth-charts/rays" TargetMode="External"/><Relationship Id="rId275" Type="http://schemas.openxmlformats.org/officeDocument/2006/relationships/hyperlink" Target="https://www.fangraphs.com/roster-resource/depth-charts/brewers" TargetMode="External"/><Relationship Id="rId58" Type="http://schemas.openxmlformats.org/officeDocument/2006/relationships/hyperlink" Target="https://www.fangraphs.com/roster-resource/depth-charts/rangers" TargetMode="External"/><Relationship Id="rId153" Type="http://schemas.openxmlformats.org/officeDocument/2006/relationships/hyperlink" Target="https://www.fangraphs.com/roster-resource/depth-charts/pirates" TargetMode="External"/><Relationship Id="rId274" Type="http://schemas.openxmlformats.org/officeDocument/2006/relationships/hyperlink" Target="https://www.fangraphs.com/roster-resource/depth-charts/angels" TargetMode="External"/><Relationship Id="rId152" Type="http://schemas.openxmlformats.org/officeDocument/2006/relationships/hyperlink" Target="https://www.fangraphs.com/roster-resource/depth-charts/braves" TargetMode="External"/><Relationship Id="rId273" Type="http://schemas.openxmlformats.org/officeDocument/2006/relationships/hyperlink" Target="https://www.fangraphs.com/roster-resource/depth-charts/pirates" TargetMode="External"/><Relationship Id="rId151" Type="http://schemas.openxmlformats.org/officeDocument/2006/relationships/hyperlink" Target="https://www.fangraphs.com/roster-resource/depth-charts/twins" TargetMode="External"/><Relationship Id="rId272" Type="http://schemas.openxmlformats.org/officeDocument/2006/relationships/hyperlink" Target="https://www.fangraphs.com/roster-resource/depth-charts/red-sox" TargetMode="External"/><Relationship Id="rId158" Type="http://schemas.openxmlformats.org/officeDocument/2006/relationships/hyperlink" Target="https://www.fangraphs.com/roster-resource/depth-charts/royals" TargetMode="External"/><Relationship Id="rId279" Type="http://schemas.openxmlformats.org/officeDocument/2006/relationships/hyperlink" Target="https://www.fangraphs.com/roster-resource/depth-charts/reds" TargetMode="External"/><Relationship Id="rId157" Type="http://schemas.openxmlformats.org/officeDocument/2006/relationships/hyperlink" Target="https://www.fangraphs.com/roster-resource/depth-charts/tigers" TargetMode="External"/><Relationship Id="rId278" Type="http://schemas.openxmlformats.org/officeDocument/2006/relationships/hyperlink" Target="https://www.fangraphs.com/roster-resource/depth-charts/reds" TargetMode="External"/><Relationship Id="rId156" Type="http://schemas.openxmlformats.org/officeDocument/2006/relationships/hyperlink" Target="https://www.fangraphs.com/roster-resource/depth-charts/rangers" TargetMode="External"/><Relationship Id="rId277" Type="http://schemas.openxmlformats.org/officeDocument/2006/relationships/hyperlink" Target="https://www.fangraphs.com/roster-resource/depth-charts/brewers" TargetMode="External"/><Relationship Id="rId155" Type="http://schemas.openxmlformats.org/officeDocument/2006/relationships/hyperlink" Target="https://www.fangraphs.com/roster-resource/depth-charts/dodgers" TargetMode="External"/><Relationship Id="rId276" Type="http://schemas.openxmlformats.org/officeDocument/2006/relationships/hyperlink" Target="https://www.fangraphs.com/roster-resource/depth-charts/brewers" TargetMode="External"/><Relationship Id="rId107" Type="http://schemas.openxmlformats.org/officeDocument/2006/relationships/hyperlink" Target="https://www.fangraphs.com/roster-resource/depth-charts/white-sox" TargetMode="External"/><Relationship Id="rId228" Type="http://schemas.openxmlformats.org/officeDocument/2006/relationships/hyperlink" Target="https://www.fangraphs.com/roster-resource/depth-charts/braves" TargetMode="External"/><Relationship Id="rId106" Type="http://schemas.openxmlformats.org/officeDocument/2006/relationships/hyperlink" Target="https://www.fangraphs.com/roster-resource/depth-charts/white-sox" TargetMode="External"/><Relationship Id="rId227" Type="http://schemas.openxmlformats.org/officeDocument/2006/relationships/hyperlink" Target="https://www.fangraphs.com/roster-resource/depth-charts/tigers" TargetMode="External"/><Relationship Id="rId105" Type="http://schemas.openxmlformats.org/officeDocument/2006/relationships/hyperlink" Target="https://www.fangraphs.com/roster-resource/depth-charts/red-sox" TargetMode="External"/><Relationship Id="rId226" Type="http://schemas.openxmlformats.org/officeDocument/2006/relationships/hyperlink" Target="https://www.fangraphs.com/roster-resource/depth-charts/astros" TargetMode="External"/><Relationship Id="rId104" Type="http://schemas.openxmlformats.org/officeDocument/2006/relationships/hyperlink" Target="https://www.fangraphs.com/roster-resource/depth-charts/mets" TargetMode="External"/><Relationship Id="rId225" Type="http://schemas.openxmlformats.org/officeDocument/2006/relationships/hyperlink" Target="https://www.fangraphs.com/roster-resource/depth-charts/orioles" TargetMode="External"/><Relationship Id="rId109" Type="http://schemas.openxmlformats.org/officeDocument/2006/relationships/hyperlink" Target="https://www.fangraphs.com/roster-resource/depth-charts/angels" TargetMode="External"/><Relationship Id="rId108" Type="http://schemas.openxmlformats.org/officeDocument/2006/relationships/hyperlink" Target="https://www.fangraphs.com/roster-resource/depth-charts/guardians" TargetMode="External"/><Relationship Id="rId229" Type="http://schemas.openxmlformats.org/officeDocument/2006/relationships/hyperlink" Target="https://www.fangraphs.com/roster-resource/depth-charts/yankees" TargetMode="External"/><Relationship Id="rId220" Type="http://schemas.openxmlformats.org/officeDocument/2006/relationships/hyperlink" Target="https://www.fangraphs.com/roster-resource/depth-charts/phillies" TargetMode="External"/><Relationship Id="rId103" Type="http://schemas.openxmlformats.org/officeDocument/2006/relationships/hyperlink" Target="https://www.fangraphs.com/roster-resource/depth-charts/mets" TargetMode="External"/><Relationship Id="rId224" Type="http://schemas.openxmlformats.org/officeDocument/2006/relationships/hyperlink" Target="https://www.fangraphs.com/roster-resource/depth-charts/phillies" TargetMode="External"/><Relationship Id="rId102" Type="http://schemas.openxmlformats.org/officeDocument/2006/relationships/hyperlink" Target="https://www.fangraphs.com/roster-resource/depth-charts/marlins" TargetMode="External"/><Relationship Id="rId223" Type="http://schemas.openxmlformats.org/officeDocument/2006/relationships/hyperlink" Target="https://www.fangraphs.com/roster-resource/depth-charts/brewers" TargetMode="External"/><Relationship Id="rId101" Type="http://schemas.openxmlformats.org/officeDocument/2006/relationships/hyperlink" Target="https://www.fangraphs.com/roster-resource/depth-charts/dodgers" TargetMode="External"/><Relationship Id="rId222" Type="http://schemas.openxmlformats.org/officeDocument/2006/relationships/hyperlink" Target="https://www.fangraphs.com/roster-resource/depth-charts/mariners" TargetMode="External"/><Relationship Id="rId100" Type="http://schemas.openxmlformats.org/officeDocument/2006/relationships/hyperlink" Target="https://www.fangraphs.com/roster-resource/depth-charts/dodgers" TargetMode="External"/><Relationship Id="rId221" Type="http://schemas.openxmlformats.org/officeDocument/2006/relationships/hyperlink" Target="https://www.fangraphs.com/roster-resource/depth-charts/phillies" TargetMode="External"/><Relationship Id="rId217" Type="http://schemas.openxmlformats.org/officeDocument/2006/relationships/hyperlink" Target="https://www.fangraphs.com/roster-resource/depth-charts/tigers" TargetMode="External"/><Relationship Id="rId216" Type="http://schemas.openxmlformats.org/officeDocument/2006/relationships/hyperlink" Target="https://www.fangraphs.com/roster-resource/depth-charts/tigers" TargetMode="External"/><Relationship Id="rId215" Type="http://schemas.openxmlformats.org/officeDocument/2006/relationships/hyperlink" Target="https://www.fangraphs.com/roster-resource/depth-charts/giants" TargetMode="External"/><Relationship Id="rId214" Type="http://schemas.openxmlformats.org/officeDocument/2006/relationships/hyperlink" Target="https://www.fangraphs.com/roster-resource/depth-charts/phillies" TargetMode="External"/><Relationship Id="rId219" Type="http://schemas.openxmlformats.org/officeDocument/2006/relationships/hyperlink" Target="https://www.fangraphs.com/roster-resource/depth-charts/brewers" TargetMode="External"/><Relationship Id="rId218" Type="http://schemas.openxmlformats.org/officeDocument/2006/relationships/hyperlink" Target="https://www.fangraphs.com/roster-resource/depth-charts/tigers" TargetMode="External"/><Relationship Id="rId213" Type="http://schemas.openxmlformats.org/officeDocument/2006/relationships/hyperlink" Target="https://www.fangraphs.com/roster-resource/depth-charts/nationals" TargetMode="External"/><Relationship Id="rId212" Type="http://schemas.openxmlformats.org/officeDocument/2006/relationships/hyperlink" Target="https://www.fangraphs.com/roster-resource/depth-charts/blue-jays" TargetMode="External"/><Relationship Id="rId211" Type="http://schemas.openxmlformats.org/officeDocument/2006/relationships/hyperlink" Target="https://www.fangraphs.com/roster-resource/depth-charts/pirates" TargetMode="External"/><Relationship Id="rId210" Type="http://schemas.openxmlformats.org/officeDocument/2006/relationships/hyperlink" Target="https://www.fangraphs.com/roster-resource/depth-charts/twins" TargetMode="External"/><Relationship Id="rId129" Type="http://schemas.openxmlformats.org/officeDocument/2006/relationships/hyperlink" Target="https://www.fangraphs.com/roster-resource/depth-charts/orioles" TargetMode="External"/><Relationship Id="rId128" Type="http://schemas.openxmlformats.org/officeDocument/2006/relationships/hyperlink" Target="https://www.fangraphs.com/roster-resource/depth-charts/blue-jays" TargetMode="External"/><Relationship Id="rId249" Type="http://schemas.openxmlformats.org/officeDocument/2006/relationships/hyperlink" Target="https://www.fangraphs.com/roster-resource/depth-charts/reds" TargetMode="External"/><Relationship Id="rId127" Type="http://schemas.openxmlformats.org/officeDocument/2006/relationships/hyperlink" Target="https://www.fangraphs.com/roster-resource/depth-charts/cardinals" TargetMode="External"/><Relationship Id="rId248" Type="http://schemas.openxmlformats.org/officeDocument/2006/relationships/hyperlink" Target="https://www.fangraphs.com/roster-resource/depth-charts/rays" TargetMode="External"/><Relationship Id="rId126" Type="http://schemas.openxmlformats.org/officeDocument/2006/relationships/hyperlink" Target="https://www.fangraphs.com/roster-resource/depth-charts/rockies" TargetMode="External"/><Relationship Id="rId247" Type="http://schemas.openxmlformats.org/officeDocument/2006/relationships/hyperlink" Target="https://www.fangraphs.com/roster-resource/depth-charts/brewers" TargetMode="External"/><Relationship Id="rId121" Type="http://schemas.openxmlformats.org/officeDocument/2006/relationships/hyperlink" Target="https://www.fangraphs.com/roster-resource/depth-charts/dodgers" TargetMode="External"/><Relationship Id="rId242" Type="http://schemas.openxmlformats.org/officeDocument/2006/relationships/hyperlink" Target="https://www.fangraphs.com/roster-resource/depth-charts/braves" TargetMode="External"/><Relationship Id="rId120" Type="http://schemas.openxmlformats.org/officeDocument/2006/relationships/hyperlink" Target="https://www.fangraphs.com/roster-resource/depth-charts/red-sox" TargetMode="External"/><Relationship Id="rId241" Type="http://schemas.openxmlformats.org/officeDocument/2006/relationships/hyperlink" Target="https://www.fangraphs.com/roster-resource/depth-charts/pirates" TargetMode="External"/><Relationship Id="rId240" Type="http://schemas.openxmlformats.org/officeDocument/2006/relationships/hyperlink" Target="https://www.fangraphs.com/roster-resource/depth-charts/rockies" TargetMode="External"/><Relationship Id="rId125" Type="http://schemas.openxmlformats.org/officeDocument/2006/relationships/hyperlink" Target="https://www.fangraphs.com/roster-resource/depth-charts/rockies" TargetMode="External"/><Relationship Id="rId246" Type="http://schemas.openxmlformats.org/officeDocument/2006/relationships/hyperlink" Target="https://www.fangraphs.com/roster-resource/depth-charts/dodgers" TargetMode="External"/><Relationship Id="rId124" Type="http://schemas.openxmlformats.org/officeDocument/2006/relationships/hyperlink" Target="https://www.fangraphs.com/roster-resource/depth-charts/braves" TargetMode="External"/><Relationship Id="rId245" Type="http://schemas.openxmlformats.org/officeDocument/2006/relationships/hyperlink" Target="https://www.fangraphs.com/roster-resource/depth-charts/dodgers" TargetMode="External"/><Relationship Id="rId123" Type="http://schemas.openxmlformats.org/officeDocument/2006/relationships/hyperlink" Target="https://www.fangraphs.com/roster-resource/depth-charts/braves" TargetMode="External"/><Relationship Id="rId244" Type="http://schemas.openxmlformats.org/officeDocument/2006/relationships/hyperlink" Target="https://www.fangraphs.com/roster-resource/depth-charts/royals" TargetMode="External"/><Relationship Id="rId122" Type="http://schemas.openxmlformats.org/officeDocument/2006/relationships/hyperlink" Target="https://www.fangraphs.com/roster-resource/depth-charts/marlins" TargetMode="External"/><Relationship Id="rId243" Type="http://schemas.openxmlformats.org/officeDocument/2006/relationships/hyperlink" Target="https://www.fangraphs.com/roster-resource/depth-charts/red-sox" TargetMode="External"/><Relationship Id="rId95" Type="http://schemas.openxmlformats.org/officeDocument/2006/relationships/hyperlink" Target="https://www.fangraphs.com/roster-resource/depth-charts/white-sox" TargetMode="External"/><Relationship Id="rId94" Type="http://schemas.openxmlformats.org/officeDocument/2006/relationships/hyperlink" Target="https://www.fangraphs.com/roster-resource/depth-charts/blue-jays" TargetMode="External"/><Relationship Id="rId97" Type="http://schemas.openxmlformats.org/officeDocument/2006/relationships/hyperlink" Target="https://www.fangraphs.com/roster-resource/depth-charts/white-sox" TargetMode="External"/><Relationship Id="rId96" Type="http://schemas.openxmlformats.org/officeDocument/2006/relationships/hyperlink" Target="https://www.fangraphs.com/roster-resource/depth-charts/white-sox" TargetMode="External"/><Relationship Id="rId99" Type="http://schemas.openxmlformats.org/officeDocument/2006/relationships/hyperlink" Target="https://www.fangraphs.com/roster-resource/depth-charts/astros" TargetMode="External"/><Relationship Id="rId98" Type="http://schemas.openxmlformats.org/officeDocument/2006/relationships/hyperlink" Target="https://www.fangraphs.com/roster-resource/depth-charts/white-sox" TargetMode="External"/><Relationship Id="rId91" Type="http://schemas.openxmlformats.org/officeDocument/2006/relationships/hyperlink" Target="https://www.fangraphs.com/roster-resource/depth-charts/rangers" TargetMode="External"/><Relationship Id="rId90" Type="http://schemas.openxmlformats.org/officeDocument/2006/relationships/hyperlink" Target="https://www.fangraphs.com/roster-resource/depth-charts/cardinals" TargetMode="External"/><Relationship Id="rId93" Type="http://schemas.openxmlformats.org/officeDocument/2006/relationships/hyperlink" Target="https://www.fangraphs.com/roster-resource/depth-charts/rangers" TargetMode="External"/><Relationship Id="rId92" Type="http://schemas.openxmlformats.org/officeDocument/2006/relationships/hyperlink" Target="https://www.fangraphs.com/roster-resource/depth-charts/rangers" TargetMode="External"/><Relationship Id="rId118" Type="http://schemas.openxmlformats.org/officeDocument/2006/relationships/hyperlink" Target="https://www.fangraphs.com/roster-resource/depth-charts/blue-jays" TargetMode="External"/><Relationship Id="rId239" Type="http://schemas.openxmlformats.org/officeDocument/2006/relationships/hyperlink" Target="https://www.fangraphs.com/roster-resource/depth-charts/orioles" TargetMode="External"/><Relationship Id="rId117" Type="http://schemas.openxmlformats.org/officeDocument/2006/relationships/hyperlink" Target="https://www.fangraphs.com/roster-resource/depth-charts/mariners" TargetMode="External"/><Relationship Id="rId238" Type="http://schemas.openxmlformats.org/officeDocument/2006/relationships/hyperlink" Target="https://www.fangraphs.com/roster-resource/depth-charts/giants" TargetMode="External"/><Relationship Id="rId116" Type="http://schemas.openxmlformats.org/officeDocument/2006/relationships/hyperlink" Target="https://www.fangraphs.com/roster-resource/depth-charts/giants" TargetMode="External"/><Relationship Id="rId237" Type="http://schemas.openxmlformats.org/officeDocument/2006/relationships/hyperlink" Target="https://www.fangraphs.com/roster-resource/depth-charts/white-sox" TargetMode="External"/><Relationship Id="rId115" Type="http://schemas.openxmlformats.org/officeDocument/2006/relationships/hyperlink" Target="https://www.fangraphs.com/roster-resource/depth-charts/pirates" TargetMode="External"/><Relationship Id="rId236" Type="http://schemas.openxmlformats.org/officeDocument/2006/relationships/hyperlink" Target="https://www.fangraphs.com/roster-resource/depth-charts/braves" TargetMode="External"/><Relationship Id="rId119" Type="http://schemas.openxmlformats.org/officeDocument/2006/relationships/hyperlink" Target="https://www.fangraphs.com/roster-resource/depth-charts/red-sox" TargetMode="External"/><Relationship Id="rId110" Type="http://schemas.openxmlformats.org/officeDocument/2006/relationships/hyperlink" Target="https://www.fangraphs.com/roster-resource/depth-charts/angels" TargetMode="External"/><Relationship Id="rId231" Type="http://schemas.openxmlformats.org/officeDocument/2006/relationships/hyperlink" Target="https://www.fangraphs.com/roster-resource/depth-charts/diamondbacks" TargetMode="External"/><Relationship Id="rId230" Type="http://schemas.openxmlformats.org/officeDocument/2006/relationships/hyperlink" Target="https://www.fangraphs.com/roster-resource/depth-charts/yankees" TargetMode="External"/><Relationship Id="rId114" Type="http://schemas.openxmlformats.org/officeDocument/2006/relationships/hyperlink" Target="https://www.fangraphs.com/roster-resource/depth-charts/twins" TargetMode="External"/><Relationship Id="rId235" Type="http://schemas.openxmlformats.org/officeDocument/2006/relationships/hyperlink" Target="https://www.fangraphs.com/roster-resource/depth-charts/blue-jays" TargetMode="External"/><Relationship Id="rId113" Type="http://schemas.openxmlformats.org/officeDocument/2006/relationships/hyperlink" Target="https://www.fangraphs.com/roster-resource/depth-charts/brewers" TargetMode="External"/><Relationship Id="rId234" Type="http://schemas.openxmlformats.org/officeDocument/2006/relationships/hyperlink" Target="https://www.fangraphs.com/roster-resource/depth-charts/pirates" TargetMode="External"/><Relationship Id="rId112" Type="http://schemas.openxmlformats.org/officeDocument/2006/relationships/hyperlink" Target="https://www.fangraphs.com/roster-resource/depth-charts/marlins" TargetMode="External"/><Relationship Id="rId233" Type="http://schemas.openxmlformats.org/officeDocument/2006/relationships/hyperlink" Target="https://www.fangraphs.com/roster-resource/depth-charts/diamondbacks" TargetMode="External"/><Relationship Id="rId111" Type="http://schemas.openxmlformats.org/officeDocument/2006/relationships/hyperlink" Target="https://www.fangraphs.com/roster-resource/depth-charts/dodgers" TargetMode="External"/><Relationship Id="rId232" Type="http://schemas.openxmlformats.org/officeDocument/2006/relationships/hyperlink" Target="https://www.fangraphs.com/roster-resource/depth-charts/diamondbacks" TargetMode="External"/><Relationship Id="rId305" Type="http://schemas.openxmlformats.org/officeDocument/2006/relationships/hyperlink" Target="https://www.fangraphs.com/roster-resource/depth-charts/rays" TargetMode="External"/><Relationship Id="rId304" Type="http://schemas.openxmlformats.org/officeDocument/2006/relationships/hyperlink" Target="https://www.fangraphs.com/roster-resource/depth-charts/rays" TargetMode="External"/><Relationship Id="rId303" Type="http://schemas.openxmlformats.org/officeDocument/2006/relationships/hyperlink" Target="https://www.fangraphs.com/roster-resource/depth-charts/rays" TargetMode="External"/><Relationship Id="rId302" Type="http://schemas.openxmlformats.org/officeDocument/2006/relationships/hyperlink" Target="https://www.fangraphs.com/roster-resource/depth-charts/rays" TargetMode="External"/><Relationship Id="rId309" Type="http://schemas.openxmlformats.org/officeDocument/2006/relationships/hyperlink" Target="https://www.fangraphs.com/roster-resource/depth-charts/pirates" TargetMode="External"/><Relationship Id="rId308" Type="http://schemas.openxmlformats.org/officeDocument/2006/relationships/hyperlink" Target="https://www.fangraphs.com/roster-resource/depth-charts/brewers" TargetMode="External"/><Relationship Id="rId307" Type="http://schemas.openxmlformats.org/officeDocument/2006/relationships/hyperlink" Target="https://www.fangraphs.com/roster-resource/depth-charts/marlins" TargetMode="External"/><Relationship Id="rId306" Type="http://schemas.openxmlformats.org/officeDocument/2006/relationships/hyperlink" Target="https://www.fangraphs.com/roster-resource/depth-charts/reds" TargetMode="External"/><Relationship Id="rId301" Type="http://schemas.openxmlformats.org/officeDocument/2006/relationships/hyperlink" Target="https://www.fangraphs.com/roster-resource/depth-charts/giants" TargetMode="External"/><Relationship Id="rId300" Type="http://schemas.openxmlformats.org/officeDocument/2006/relationships/hyperlink" Target="https://www.fangraphs.com/roster-resource/depth-charts/marlins" TargetMode="External"/><Relationship Id="rId206" Type="http://schemas.openxmlformats.org/officeDocument/2006/relationships/hyperlink" Target="https://www.fangraphs.com/roster-resource/depth-charts/mets" TargetMode="External"/><Relationship Id="rId205" Type="http://schemas.openxmlformats.org/officeDocument/2006/relationships/hyperlink" Target="https://www.fangraphs.com/roster-resource/depth-charts/rockies" TargetMode="External"/><Relationship Id="rId204" Type="http://schemas.openxmlformats.org/officeDocument/2006/relationships/hyperlink" Target="https://www.fangraphs.com/roster-resource/depth-charts/twins" TargetMode="External"/><Relationship Id="rId203" Type="http://schemas.openxmlformats.org/officeDocument/2006/relationships/hyperlink" Target="https://www.fangraphs.com/roster-resource/depth-charts/twins" TargetMode="External"/><Relationship Id="rId209" Type="http://schemas.openxmlformats.org/officeDocument/2006/relationships/hyperlink" Target="https://www.fangraphs.com/roster-resource/depth-charts/marlins" TargetMode="External"/><Relationship Id="rId208" Type="http://schemas.openxmlformats.org/officeDocument/2006/relationships/hyperlink" Target="https://www.fangraphs.com/roster-resource/depth-charts/dodgers" TargetMode="External"/><Relationship Id="rId207" Type="http://schemas.openxmlformats.org/officeDocument/2006/relationships/hyperlink" Target="https://www.fangraphs.com/roster-resource/depth-charts/orioles" TargetMode="External"/><Relationship Id="rId202" Type="http://schemas.openxmlformats.org/officeDocument/2006/relationships/hyperlink" Target="https://www.fangraphs.com/roster-resource/depth-charts/twins" TargetMode="External"/><Relationship Id="rId201" Type="http://schemas.openxmlformats.org/officeDocument/2006/relationships/hyperlink" Target="https://www.fangraphs.com/roster-resource/depth-charts/marlins" TargetMode="External"/><Relationship Id="rId200" Type="http://schemas.openxmlformats.org/officeDocument/2006/relationships/hyperlink" Target="https://www.fangraphs.com/roster-resource/depth-charts/twins" TargetMode="External"/><Relationship Id="rId316" Type="http://schemas.openxmlformats.org/officeDocument/2006/relationships/hyperlink" Target="https://www.fangraphs.com/roster-resource/depth-charts/rockies" TargetMode="External"/><Relationship Id="rId315" Type="http://schemas.openxmlformats.org/officeDocument/2006/relationships/hyperlink" Target="https://www.fangraphs.com/roster-resource/depth-charts/braves" TargetMode="External"/><Relationship Id="rId314" Type="http://schemas.openxmlformats.org/officeDocument/2006/relationships/hyperlink" Target="https://www.fangraphs.com/roster-resource/depth-charts/rangers" TargetMode="External"/><Relationship Id="rId313" Type="http://schemas.openxmlformats.org/officeDocument/2006/relationships/hyperlink" Target="https://www.fangraphs.com/roster-resource/depth-charts/cardinals" TargetMode="External"/><Relationship Id="rId317" Type="http://schemas.openxmlformats.org/officeDocument/2006/relationships/drawing" Target="../drawings/drawing14.xml"/><Relationship Id="rId312" Type="http://schemas.openxmlformats.org/officeDocument/2006/relationships/hyperlink" Target="https://www.fangraphs.com/roster-resource/depth-charts/mariners" TargetMode="External"/><Relationship Id="rId311" Type="http://schemas.openxmlformats.org/officeDocument/2006/relationships/hyperlink" Target="https://www.fangraphs.com/roster-resource/depth-charts/braves" TargetMode="External"/><Relationship Id="rId310" Type="http://schemas.openxmlformats.org/officeDocument/2006/relationships/hyperlink" Target="https://www.fangraphs.com/roster-resource/depth-charts/rays" TargetMode="External"/></Relationships>
</file>

<file path=xl/worksheets/_rels/sheet15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baseball-reference.com/teams/CHW/2020.shtml" TargetMode="External"/><Relationship Id="rId194" Type="http://schemas.openxmlformats.org/officeDocument/2006/relationships/hyperlink" Target="https://www.baseball-reference.com/teams/SDP/2020.shtml" TargetMode="External"/><Relationship Id="rId193" Type="http://schemas.openxmlformats.org/officeDocument/2006/relationships/hyperlink" Target="https://www.baseball-reference.com/players/m/morejad01.shtml" TargetMode="External"/><Relationship Id="rId192" Type="http://schemas.openxmlformats.org/officeDocument/2006/relationships/hyperlink" Target="https://www.baseball-reference.com/teams/SEA/2020.shtml" TargetMode="External"/><Relationship Id="rId191" Type="http://schemas.openxmlformats.org/officeDocument/2006/relationships/hyperlink" Target="https://www.baseball-reference.com/players/m/misiean01.shtml" TargetMode="External"/><Relationship Id="rId187" Type="http://schemas.openxmlformats.org/officeDocument/2006/relationships/hyperlink" Target="https://www.baseball-reference.com/players/m/mellake01.shtml" TargetMode="External"/><Relationship Id="rId186" Type="http://schemas.openxmlformats.org/officeDocument/2006/relationships/hyperlink" Target="https://www.baseball-reference.com/teams/CHW/2020.shtml" TargetMode="External"/><Relationship Id="rId185" Type="http://schemas.openxmlformats.org/officeDocument/2006/relationships/hyperlink" Target="https://www.baseball-reference.com/players/m/mcraeal01.shtml" TargetMode="External"/><Relationship Id="rId184" Type="http://schemas.openxmlformats.org/officeDocument/2006/relationships/hyperlink" Target="https://www.baseball-reference.com/teams/DET/2020.shtml" TargetMode="External"/><Relationship Id="rId189" Type="http://schemas.openxmlformats.org/officeDocument/2006/relationships/hyperlink" Target="https://www.baseball-reference.com/players/m/mendida01.shtml" TargetMode="External"/><Relationship Id="rId188" Type="http://schemas.openxmlformats.org/officeDocument/2006/relationships/hyperlink" Target="https://www.baseball-reference.com/teams/ARI/2020.shtml" TargetMode="External"/><Relationship Id="rId183" Type="http://schemas.openxmlformats.org/officeDocument/2006/relationships/hyperlink" Target="https://www.baseball-reference.com/players/m/mckayda02.shtml" TargetMode="External"/><Relationship Id="rId182" Type="http://schemas.openxmlformats.org/officeDocument/2006/relationships/hyperlink" Target="https://www.baseball-reference.com/teams/TOR/2020.shtml" TargetMode="External"/><Relationship Id="rId181" Type="http://schemas.openxmlformats.org/officeDocument/2006/relationships/hyperlink" Target="https://www.baseball-reference.com/players/m/mcguire01.shtml" TargetMode="External"/><Relationship Id="rId180" Type="http://schemas.openxmlformats.org/officeDocument/2006/relationships/hyperlink" Target="https://www.baseball-reference.com/teams/WSN/2020.shtml" TargetMode="External"/><Relationship Id="rId176" Type="http://schemas.openxmlformats.org/officeDocument/2006/relationships/hyperlink" Target="https://www.baseball-reference.com/teams/KCR/2020.shtml" TargetMode="External"/><Relationship Id="rId297" Type="http://schemas.openxmlformats.org/officeDocument/2006/relationships/hyperlink" Target="https://www.baseball-reference.com/players/w/widenta01.shtml" TargetMode="External"/><Relationship Id="rId175" Type="http://schemas.openxmlformats.org/officeDocument/2006/relationships/hyperlink" Target="https://www.baseball-reference.com/players/m/mcbrory01.shtml" TargetMode="External"/><Relationship Id="rId296" Type="http://schemas.openxmlformats.org/officeDocument/2006/relationships/hyperlink" Target="https://www.baseball-reference.com/teams/SEA/2020.shtml" TargetMode="External"/><Relationship Id="rId174" Type="http://schemas.openxmlformats.org/officeDocument/2006/relationships/hyperlink" Target="https://www.baseball-reference.com/teams/BOS/2020.shtml" TargetMode="External"/><Relationship Id="rId295" Type="http://schemas.openxmlformats.org/officeDocument/2006/relationships/hyperlink" Target="https://www.baseball-reference.com/players/w/whiteev01.shtml" TargetMode="External"/><Relationship Id="rId173" Type="http://schemas.openxmlformats.org/officeDocument/2006/relationships/hyperlink" Target="https://www.baseball-reference.com/players/m/mazzach01.shtml" TargetMode="External"/><Relationship Id="rId294" Type="http://schemas.openxmlformats.org/officeDocument/2006/relationships/hyperlink" Target="https://www.baseball-reference.com/teams/OAK/2020.shtml" TargetMode="External"/><Relationship Id="rId179" Type="http://schemas.openxmlformats.org/officeDocument/2006/relationships/hyperlink" Target="https://www.baseball-reference.com/players/m/mcgowky01.shtml" TargetMode="External"/><Relationship Id="rId178" Type="http://schemas.openxmlformats.org/officeDocument/2006/relationships/hyperlink" Target="https://www.baseball-reference.com/teams/PHI/2020.shtml" TargetMode="External"/><Relationship Id="rId299" Type="http://schemas.openxmlformats.org/officeDocument/2006/relationships/hyperlink" Target="https://www.baseball-reference.com/players/w/willide03.shtml" TargetMode="External"/><Relationship Id="rId177" Type="http://schemas.openxmlformats.org/officeDocument/2006/relationships/hyperlink" Target="https://www.baseball-reference.com/players/m/mcclare01.shtml" TargetMode="External"/><Relationship Id="rId298" Type="http://schemas.openxmlformats.org/officeDocument/2006/relationships/hyperlink" Target="https://www.baseball-reference.com/teams/ARI/2020.shtml" TargetMode="External"/><Relationship Id="rId198" Type="http://schemas.openxmlformats.org/officeDocument/2006/relationships/hyperlink" Target="https://www.baseball-reference.com/teams/NYY/2020.shtml" TargetMode="External"/><Relationship Id="rId197" Type="http://schemas.openxmlformats.org/officeDocument/2006/relationships/hyperlink" Target="https://www.baseball-reference.com/players/n/nelsoni01.shtml" TargetMode="External"/><Relationship Id="rId196" Type="http://schemas.openxmlformats.org/officeDocument/2006/relationships/hyperlink" Target="https://www.baseball-reference.com/teams/OAK/2020.shtml" TargetMode="External"/><Relationship Id="rId195" Type="http://schemas.openxmlformats.org/officeDocument/2006/relationships/hyperlink" Target="https://www.baseball-reference.com/players/m/murphse01.shtml" TargetMode="External"/><Relationship Id="rId199" Type="http://schemas.openxmlformats.org/officeDocument/2006/relationships/hyperlink" Target="https://www.baseball-reference.com/players/n/nottija01.shtml" TargetMode="External"/><Relationship Id="rId150" Type="http://schemas.openxmlformats.org/officeDocument/2006/relationships/hyperlink" Target="https://www.baseball-reference.com/players/l/lewisky01.shtml" TargetMode="External"/><Relationship Id="rId271" Type="http://schemas.openxmlformats.org/officeDocument/2006/relationships/hyperlink" Target="https://www.baseball-reference.com/players/t/trompch01.shtml" TargetMode="External"/><Relationship Id="rId392" Type="http://schemas.openxmlformats.org/officeDocument/2006/relationships/hyperlink" Target="https://www.baseball-reference.com/teams/ARI/2020.shtml" TargetMode="External"/><Relationship Id="rId270" Type="http://schemas.openxmlformats.org/officeDocument/2006/relationships/hyperlink" Target="https://www.baseball-reference.com/teams/TEX/2020.shtml" TargetMode="External"/><Relationship Id="rId391" Type="http://schemas.openxmlformats.org/officeDocument/2006/relationships/hyperlink" Target="https://www.baseball-reference.com/players/g/ginkeke01.shtml" TargetMode="External"/><Relationship Id="rId390" Type="http://schemas.openxmlformats.org/officeDocument/2006/relationships/hyperlink" Target="https://www.baseball-reference.com/teams/TEX/2020.shtml" TargetMode="External"/><Relationship Id="rId1" Type="http://schemas.openxmlformats.org/officeDocument/2006/relationships/hyperlink" Target="https://www.baseball-reference.com/players/a/adamsch01.shtml" TargetMode="External"/><Relationship Id="rId2" Type="http://schemas.openxmlformats.org/officeDocument/2006/relationships/hyperlink" Target="https://www.baseball-reference.com/teams/KCR/2020.shtml" TargetMode="External"/><Relationship Id="rId3" Type="http://schemas.openxmlformats.org/officeDocument/2006/relationships/hyperlink" Target="https://www.baseball-reference.com/players/a/adelljo01.shtml" TargetMode="External"/><Relationship Id="rId149" Type="http://schemas.openxmlformats.org/officeDocument/2006/relationships/hyperlink" Target="https://www.baseball-reference.com/teams/BAL/2020.shtml" TargetMode="External"/><Relationship Id="rId4" Type="http://schemas.openxmlformats.org/officeDocument/2006/relationships/hyperlink" Target="https://www.baseball-reference.com/teams/LAA/2020.shtml" TargetMode="External"/><Relationship Id="rId148" Type="http://schemas.openxmlformats.org/officeDocument/2006/relationships/hyperlink" Target="https://www.baseball-reference.com/players/l/lakintr01.shtml" TargetMode="External"/><Relationship Id="rId269" Type="http://schemas.openxmlformats.org/officeDocument/2006/relationships/hyperlink" Target="https://www.baseball-reference.com/players/t/trevijo01.shtml" TargetMode="External"/><Relationship Id="rId9" Type="http://schemas.openxmlformats.org/officeDocument/2006/relationships/hyperlink" Target="https://www.baseball-reference.com/players/a/alforan01.shtml" TargetMode="External"/><Relationship Id="rId143" Type="http://schemas.openxmlformats.org/officeDocument/2006/relationships/hyperlink" Target="https://www.baseball-reference.com/players/k/kingmi01.shtml" TargetMode="External"/><Relationship Id="rId264" Type="http://schemas.openxmlformats.org/officeDocument/2006/relationships/hyperlink" Target="https://www.baseball-reference.com/teams/TBR/2020.shtml" TargetMode="External"/><Relationship Id="rId385" Type="http://schemas.openxmlformats.org/officeDocument/2006/relationships/hyperlink" Target="https://www.baseball-reference.com/players/g/garciro03.shtml" TargetMode="External"/><Relationship Id="rId142" Type="http://schemas.openxmlformats.org/officeDocument/2006/relationships/hyperlink" Target="https://www.baseball-reference.com/teams/STL/2020.shtml" TargetMode="External"/><Relationship Id="rId263" Type="http://schemas.openxmlformats.org/officeDocument/2006/relationships/hyperlink" Target="https://www.baseball-reference.com/players/t/thompry02.shtml" TargetMode="External"/><Relationship Id="rId384" Type="http://schemas.openxmlformats.org/officeDocument/2006/relationships/hyperlink" Target="https://www.baseball-reference.com/teams/DET/2020.shtml" TargetMode="External"/><Relationship Id="rId141" Type="http://schemas.openxmlformats.org/officeDocument/2006/relationships/hyperlink" Target="https://www.baseball-reference.com/players/k/kimkw01.shtml" TargetMode="External"/><Relationship Id="rId262" Type="http://schemas.openxmlformats.org/officeDocument/2006/relationships/hyperlink" Target="https://www.baseball-reference.com/teams/HOU/2020.shtml" TargetMode="External"/><Relationship Id="rId383" Type="http://schemas.openxmlformats.org/officeDocument/2006/relationships/hyperlink" Target="https://www.baseball-reference.com/players/g/garcibr01.shtml" TargetMode="External"/><Relationship Id="rId140" Type="http://schemas.openxmlformats.org/officeDocument/2006/relationships/hyperlink" Target="https://www.baseball-reference.com/teams/WSN/2020.shtml" TargetMode="External"/><Relationship Id="rId261" Type="http://schemas.openxmlformats.org/officeDocument/2006/relationships/hyperlink" Target="https://www.baseball-reference.com/players/t/taylobl01.shtml" TargetMode="External"/><Relationship Id="rId382" Type="http://schemas.openxmlformats.org/officeDocument/2006/relationships/hyperlink" Target="https://www.baseball-reference.com/teams/DET/2020.shtml" TargetMode="External"/><Relationship Id="rId5" Type="http://schemas.openxmlformats.org/officeDocument/2006/relationships/hyperlink" Target="https://www.baseball-reference.com/players/a/akiyash01.shtml" TargetMode="External"/><Relationship Id="rId147" Type="http://schemas.openxmlformats.org/officeDocument/2006/relationships/hyperlink" Target="https://www.baseball-reference.com/players/l/lailbr01.shtml" TargetMode="External"/><Relationship Id="rId268" Type="http://schemas.openxmlformats.org/officeDocument/2006/relationships/hyperlink" Target="https://www.baseball-reference.com/teams/HOU/2020.shtml" TargetMode="External"/><Relationship Id="rId389" Type="http://schemas.openxmlformats.org/officeDocument/2006/relationships/hyperlink" Target="https://www.baseball-reference.com/players/g/gibauia01.shtml" TargetMode="External"/><Relationship Id="rId6" Type="http://schemas.openxmlformats.org/officeDocument/2006/relationships/hyperlink" Target="https://www.baseball-reference.com/teams/CIN/2020.shtml" TargetMode="External"/><Relationship Id="rId146" Type="http://schemas.openxmlformats.org/officeDocument/2006/relationships/hyperlink" Target="https://www.baseball-reference.com/teams/STL/2020.shtml" TargetMode="External"/><Relationship Id="rId267" Type="http://schemas.openxmlformats.org/officeDocument/2006/relationships/hyperlink" Target="https://www.baseball-reference.com/players/t/toroab01.shtml" TargetMode="External"/><Relationship Id="rId388" Type="http://schemas.openxmlformats.org/officeDocument/2006/relationships/hyperlink" Target="https://www.baseball-reference.com/teams/SEA/2020.shtml" TargetMode="External"/><Relationship Id="rId7" Type="http://schemas.openxmlformats.org/officeDocument/2006/relationships/hyperlink" Target="https://www.baseball-reference.com/players/a/alcaljo01.shtml" TargetMode="External"/><Relationship Id="rId145" Type="http://schemas.openxmlformats.org/officeDocument/2006/relationships/hyperlink" Target="https://www.baseball-reference.com/players/k/kniznan01.shtml" TargetMode="External"/><Relationship Id="rId266" Type="http://schemas.openxmlformats.org/officeDocument/2006/relationships/hyperlink" Target="https://www.baseball-reference.com/teams/MIN/2020.shtml" TargetMode="External"/><Relationship Id="rId387" Type="http://schemas.openxmlformats.org/officeDocument/2006/relationships/hyperlink" Target="https://www.baseball-reference.com/players/g/gerbejo01.shtml" TargetMode="External"/><Relationship Id="rId8" Type="http://schemas.openxmlformats.org/officeDocument/2006/relationships/hyperlink" Target="https://www.baseball-reference.com/teams/MIN/2020.shtml" TargetMode="External"/><Relationship Id="rId144" Type="http://schemas.openxmlformats.org/officeDocument/2006/relationships/hyperlink" Target="https://www.baseball-reference.com/teams/NYY/2020.shtml" TargetMode="External"/><Relationship Id="rId265" Type="http://schemas.openxmlformats.org/officeDocument/2006/relationships/hyperlink" Target="https://www.baseball-reference.com/players/t/thorple01.shtml" TargetMode="External"/><Relationship Id="rId386" Type="http://schemas.openxmlformats.org/officeDocument/2006/relationships/hyperlink" Target="https://www.baseball-reference.com/teams/DET/2020.shtml" TargetMode="External"/><Relationship Id="rId260" Type="http://schemas.openxmlformats.org/officeDocument/2006/relationships/hyperlink" Target="https://www.baseball-reference.com/teams/CLE/2020.shtml" TargetMode="External"/><Relationship Id="rId381" Type="http://schemas.openxmlformats.org/officeDocument/2006/relationships/hyperlink" Target="https://www.baseball-reference.com/players/f/funkhky01.shtml" TargetMode="External"/><Relationship Id="rId380" Type="http://schemas.openxmlformats.org/officeDocument/2006/relationships/hyperlink" Target="https://www.baseball-reference.com/teams/COL/2020.shtml" TargetMode="External"/><Relationship Id="rId139" Type="http://schemas.openxmlformats.org/officeDocument/2006/relationships/hyperlink" Target="https://www.baseball-reference.com/players/k/kieboca01.shtml" TargetMode="External"/><Relationship Id="rId138" Type="http://schemas.openxmlformats.org/officeDocument/2006/relationships/hyperlink" Target="https://www.baseball-reference.com/teams/BOS/2020.shtml" TargetMode="External"/><Relationship Id="rId259" Type="http://schemas.openxmlformats.org/officeDocument/2006/relationships/hyperlink" Target="https://www.baseball-reference.com/players/t/taylobe11.shtml" TargetMode="External"/><Relationship Id="rId137" Type="http://schemas.openxmlformats.org/officeDocument/2006/relationships/hyperlink" Target="https://www.baseball-reference.com/players/k/kickhmi01.shtml" TargetMode="External"/><Relationship Id="rId258" Type="http://schemas.openxmlformats.org/officeDocument/2006/relationships/hyperlink" Target="https://www.baseball-reference.com/teams/BAL/2020.shtml" TargetMode="External"/><Relationship Id="rId379" Type="http://schemas.openxmlformats.org/officeDocument/2006/relationships/hyperlink" Target="https://www.baseball-reference.com/players/f/fuentjo01.shtml" TargetMode="External"/><Relationship Id="rId132" Type="http://schemas.openxmlformats.org/officeDocument/2006/relationships/hyperlink" Target="https://www.baseball-reference.com/teams/CLE/2020.shtml" TargetMode="External"/><Relationship Id="rId253" Type="http://schemas.openxmlformats.org/officeDocument/2006/relationships/hyperlink" Target="https://www.baseball-reference.com/players/s/stubbga01.shtml" TargetMode="External"/><Relationship Id="rId374" Type="http://schemas.openxmlformats.org/officeDocument/2006/relationships/hyperlink" Target="https://www.baseball-reference.com/teams/TBR/2020.shtml" TargetMode="External"/><Relationship Id="rId495" Type="http://schemas.openxmlformats.org/officeDocument/2006/relationships/hyperlink" Target="https://www.baseball-reference.com/teams/SFG/2020.shtml" TargetMode="External"/><Relationship Id="rId131" Type="http://schemas.openxmlformats.org/officeDocument/2006/relationships/hyperlink" Target="https://www.baseball-reference.com/players/k/karinja01.shtml" TargetMode="External"/><Relationship Id="rId252" Type="http://schemas.openxmlformats.org/officeDocument/2006/relationships/hyperlink" Target="https://www.baseball-reference.com/teams/KCR/2020.shtml" TargetMode="External"/><Relationship Id="rId373" Type="http://schemas.openxmlformats.org/officeDocument/2006/relationships/hyperlink" Target="https://www.baseball-reference.com/players/f/fairbpe01.shtml" TargetMode="External"/><Relationship Id="rId494" Type="http://schemas.openxmlformats.org/officeDocument/2006/relationships/hyperlink" Target="https://www.baseball-reference.com/players/s/selmasa01.shtml" TargetMode="External"/><Relationship Id="rId130" Type="http://schemas.openxmlformats.org/officeDocument/2006/relationships/hyperlink" Target="https://www.baseball-reference.com/teams/HOU/2020.shtml" TargetMode="External"/><Relationship Id="rId251" Type="http://schemas.openxmlformats.org/officeDocument/2006/relationships/hyperlink" Target="https://www.baseball-reference.com/players/s/staumjo01.shtml" TargetMode="External"/><Relationship Id="rId372" Type="http://schemas.openxmlformats.org/officeDocument/2006/relationships/hyperlink" Target="https://www.baseball-reference.com/teams/WSN/2020.shtml" TargetMode="External"/><Relationship Id="rId493" Type="http://schemas.openxmlformats.org/officeDocument/2006/relationships/hyperlink" Target="https://www.baseball-reference.com/teams/HOU/2020.shtml" TargetMode="External"/><Relationship Id="rId250" Type="http://schemas.openxmlformats.org/officeDocument/2006/relationships/hyperlink" Target="https://www.baseball-reference.com/teams/MIN/2020.shtml" TargetMode="External"/><Relationship Id="rId371" Type="http://schemas.openxmlformats.org/officeDocument/2006/relationships/hyperlink" Target="https://www.baseball-reference.com/players/e/espinpa01.shtml" TargetMode="External"/><Relationship Id="rId492" Type="http://schemas.openxmlformats.org/officeDocument/2006/relationships/hyperlink" Target="https://www.baseball-reference.com/players/s/scruban01.shtml" TargetMode="External"/><Relationship Id="rId136" Type="http://schemas.openxmlformats.org/officeDocument/2006/relationships/hyperlink" Target="https://www.baseball-reference.com/teams/PIT/2020.shtml" TargetMode="External"/><Relationship Id="rId257" Type="http://schemas.openxmlformats.org/officeDocument/2006/relationships/hyperlink" Target="https://www.baseball-reference.com/players/t/tatedi01.shtml" TargetMode="External"/><Relationship Id="rId378" Type="http://schemas.openxmlformats.org/officeDocument/2006/relationships/hyperlink" Target="https://www.baseball-reference.com/teams/CHW/2020.shtml" TargetMode="External"/><Relationship Id="rId499" Type="http://schemas.openxmlformats.org/officeDocument/2006/relationships/hyperlink" Target="https://www.baseball-reference.com/teams/TBR/2020.shtml" TargetMode="External"/><Relationship Id="rId135" Type="http://schemas.openxmlformats.org/officeDocument/2006/relationships/hyperlink" Target="https://www.baseball-reference.com/players/k/kellemi03.shtml" TargetMode="External"/><Relationship Id="rId256" Type="http://schemas.openxmlformats.org/officeDocument/2006/relationships/hyperlink" Target="https://www.baseball-reference.com/teams/BAL/2020.shtml" TargetMode="External"/><Relationship Id="rId377" Type="http://schemas.openxmlformats.org/officeDocument/2006/relationships/hyperlink" Target="https://www.baseball-reference.com/players/f/fostema01.shtml" TargetMode="External"/><Relationship Id="rId498" Type="http://schemas.openxmlformats.org/officeDocument/2006/relationships/hyperlink" Target="https://www.baseball-reference.com/players/s/sherrry01.shtml" TargetMode="External"/><Relationship Id="rId134" Type="http://schemas.openxmlformats.org/officeDocument/2006/relationships/hyperlink" Target="https://www.baseball-reference.com/teams/TOR/2020.shtml" TargetMode="External"/><Relationship Id="rId255" Type="http://schemas.openxmlformats.org/officeDocument/2006/relationships/hyperlink" Target="https://www.baseball-reference.com/players/s/sulseco01.shtml" TargetMode="External"/><Relationship Id="rId376" Type="http://schemas.openxmlformats.org/officeDocument/2006/relationships/hyperlink" Target="https://www.baseball-reference.com/teams/WSN/2020.shtml" TargetMode="External"/><Relationship Id="rId497" Type="http://schemas.openxmlformats.org/officeDocument/2006/relationships/hyperlink" Target="https://www.baseball-reference.com/teams/SEA/2020.shtml" TargetMode="External"/><Relationship Id="rId133" Type="http://schemas.openxmlformats.org/officeDocument/2006/relationships/hyperlink" Target="https://www.baseball-reference.com/players/k/kayan01.shtml" TargetMode="External"/><Relationship Id="rId254" Type="http://schemas.openxmlformats.org/officeDocument/2006/relationships/hyperlink" Target="https://www.baseball-reference.com/teams/HOU/2020.shtml" TargetMode="External"/><Relationship Id="rId375" Type="http://schemas.openxmlformats.org/officeDocument/2006/relationships/hyperlink" Target="https://www.baseball-reference.com/players/f/finneky01.shtml" TargetMode="External"/><Relationship Id="rId496" Type="http://schemas.openxmlformats.org/officeDocument/2006/relationships/hyperlink" Target="https://www.baseball-reference.com/players/s/sheffju01.shtml" TargetMode="External"/><Relationship Id="rId172" Type="http://schemas.openxmlformats.org/officeDocument/2006/relationships/hyperlink" Target="https://www.baseball-reference.com/teams/HOU/2020.shtml" TargetMode="External"/><Relationship Id="rId293" Type="http://schemas.openxmlformats.org/officeDocument/2006/relationships/hyperlink" Target="https://www.baseball-reference.com/players/w/weemsjo01.shtml" TargetMode="External"/><Relationship Id="rId171" Type="http://schemas.openxmlformats.org/officeDocument/2006/relationships/hyperlink" Target="https://www.baseball-reference.com/players/m/mayfija01.shtml" TargetMode="External"/><Relationship Id="rId292" Type="http://schemas.openxmlformats.org/officeDocument/2006/relationships/hyperlink" Target="https://www.baseball-reference.com/teams/SFG/2020.shtml" TargetMode="External"/><Relationship Id="rId170" Type="http://schemas.openxmlformats.org/officeDocument/2006/relationships/hyperlink" Target="https://www.baseball-reference.com/teams/LAD/2020.shtml" TargetMode="External"/><Relationship Id="rId291" Type="http://schemas.openxmlformats.org/officeDocument/2006/relationships/hyperlink" Target="https://www.baseball-reference.com/players/w/webblo01.shtml" TargetMode="External"/><Relationship Id="rId290" Type="http://schemas.openxmlformats.org/officeDocument/2006/relationships/hyperlink" Target="https://www.baseball-reference.com/teams/LAA/2020.shtml" TargetMode="External"/><Relationship Id="rId165" Type="http://schemas.openxmlformats.org/officeDocument/2006/relationships/hyperlink" Target="https://www.baseball-reference.com/players/m/martija03.shtml" TargetMode="External"/><Relationship Id="rId286" Type="http://schemas.openxmlformats.org/officeDocument/2006/relationships/hyperlink" Target="https://www.baseball-reference.com/teams/BAL/2020.shtml" TargetMode="External"/><Relationship Id="rId164" Type="http://schemas.openxmlformats.org/officeDocument/2006/relationships/hyperlink" Target="https://www.baseball-reference.com/teams/SEA/2020.shtml" TargetMode="External"/><Relationship Id="rId285" Type="http://schemas.openxmlformats.org/officeDocument/2006/relationships/hyperlink" Target="https://www.baseball-reference.com/players/v/velazan01.shtml" TargetMode="External"/><Relationship Id="rId163" Type="http://schemas.openxmlformats.org/officeDocument/2006/relationships/hyperlink" Target="https://www.baseball-reference.com/players/m/marmojo01.shtml" TargetMode="External"/><Relationship Id="rId284" Type="http://schemas.openxmlformats.org/officeDocument/2006/relationships/hyperlink" Target="https://www.baseball-reference.com/teams/ARI/2020.shtml" TargetMode="External"/><Relationship Id="rId162" Type="http://schemas.openxmlformats.org/officeDocument/2006/relationships/hyperlink" Target="https://www.baseball-reference.com/teams/CHC/2020.shtml" TargetMode="External"/><Relationship Id="rId283" Type="http://schemas.openxmlformats.org/officeDocument/2006/relationships/hyperlink" Target="https://www.baseball-reference.com/players/v/varshda01.shtml" TargetMode="External"/><Relationship Id="rId169" Type="http://schemas.openxmlformats.org/officeDocument/2006/relationships/hyperlink" Target="https://www.baseball-reference.com/players/m/maydu01.shtml" TargetMode="External"/><Relationship Id="rId168" Type="http://schemas.openxmlformats.org/officeDocument/2006/relationships/hyperlink" Target="https://www.baseball-reference.com/teams/SDP/2020.shtml" TargetMode="External"/><Relationship Id="rId289" Type="http://schemas.openxmlformats.org/officeDocument/2006/relationships/hyperlink" Target="https://www.baseball-reference.com/players/w/walshja01.shtml" TargetMode="External"/><Relationship Id="rId167" Type="http://schemas.openxmlformats.org/officeDocument/2006/relationships/hyperlink" Target="https://www.baseball-reference.com/players/m/mateojo01.shtml" TargetMode="External"/><Relationship Id="rId288" Type="http://schemas.openxmlformats.org/officeDocument/2006/relationships/hyperlink" Target="https://www.baseball-reference.com/teams/MIN/2020.shtml" TargetMode="External"/><Relationship Id="rId166" Type="http://schemas.openxmlformats.org/officeDocument/2006/relationships/hyperlink" Target="https://www.baseball-reference.com/teams/PIT/2020.shtml" TargetMode="External"/><Relationship Id="rId287" Type="http://schemas.openxmlformats.org/officeDocument/2006/relationships/hyperlink" Target="https://www.baseball-reference.com/players/w/wadela01.shtml" TargetMode="External"/><Relationship Id="rId161" Type="http://schemas.openxmlformats.org/officeDocument/2006/relationships/hyperlink" Target="https://www.baseball-reference.com/players/m/mapledi01.shtml" TargetMode="External"/><Relationship Id="rId282" Type="http://schemas.openxmlformats.org/officeDocument/2006/relationships/hyperlink" Target="https://www.baseball-reference.com/teams/BOS/2020.shtml" TargetMode="External"/><Relationship Id="rId160" Type="http://schemas.openxmlformats.org/officeDocument/2006/relationships/hyperlink" Target="https://www.baseball-reference.com/teams/OAK/2020.shtml" TargetMode="External"/><Relationship Id="rId281" Type="http://schemas.openxmlformats.org/officeDocument/2006/relationships/hyperlink" Target="https://www.baseball-reference.com/players/v/valdeph01.shtml" TargetMode="External"/><Relationship Id="rId280" Type="http://schemas.openxmlformats.org/officeDocument/2006/relationships/hyperlink" Target="https://www.baseball-reference.com/teams/HOU/2020.shtml" TargetMode="External"/><Relationship Id="rId159" Type="http://schemas.openxmlformats.org/officeDocument/2006/relationships/hyperlink" Target="https://www.baseball-reference.com/players/m/machivi01.shtml" TargetMode="External"/><Relationship Id="rId154" Type="http://schemas.openxmlformats.org/officeDocument/2006/relationships/hyperlink" Target="https://www.baseball-reference.com/teams/SEA/2020.shtml" TargetMode="External"/><Relationship Id="rId275" Type="http://schemas.openxmlformats.org/officeDocument/2006/relationships/hyperlink" Target="https://www.baseball-reference.com/players/t/turleni01.shtml" TargetMode="External"/><Relationship Id="rId396" Type="http://schemas.openxmlformats.org/officeDocument/2006/relationships/hyperlink" Target="https://www.baseball-reference.com/teams/LAD/2020.shtml" TargetMode="External"/><Relationship Id="rId153" Type="http://schemas.openxmlformats.org/officeDocument/2006/relationships/hyperlink" Target="https://www.baseball-reference.com/players/l/lopesti01.shtml" TargetMode="External"/><Relationship Id="rId274" Type="http://schemas.openxmlformats.org/officeDocument/2006/relationships/hyperlink" Target="https://www.baseball-reference.com/teams/TBR/2020.shtml" TargetMode="External"/><Relationship Id="rId395" Type="http://schemas.openxmlformats.org/officeDocument/2006/relationships/hyperlink" Target="https://www.baseball-reference.com/players/g/gonzavi02.shtml" TargetMode="External"/><Relationship Id="rId152" Type="http://schemas.openxmlformats.org/officeDocument/2006/relationships/hyperlink" Target="https://www.baseball-reference.com/players/l/lockewa01.shtml" TargetMode="External"/><Relationship Id="rId273" Type="http://schemas.openxmlformats.org/officeDocument/2006/relationships/hyperlink" Target="https://www.baseball-reference.com/players/t/tsutsyo01.shtml" TargetMode="External"/><Relationship Id="rId394" Type="http://schemas.openxmlformats.org/officeDocument/2006/relationships/hyperlink" Target="https://www.baseball-reference.com/teams/LAD/2020.shtml" TargetMode="External"/><Relationship Id="rId151" Type="http://schemas.openxmlformats.org/officeDocument/2006/relationships/hyperlink" Target="https://www.baseball-reference.com/teams/SEA/2020.shtml" TargetMode="External"/><Relationship Id="rId272" Type="http://schemas.openxmlformats.org/officeDocument/2006/relationships/hyperlink" Target="https://www.baseball-reference.com/teams/SFG/2020.shtml" TargetMode="External"/><Relationship Id="rId393" Type="http://schemas.openxmlformats.org/officeDocument/2006/relationships/hyperlink" Target="https://www.baseball-reference.com/players/g/gonsoto01.shtml" TargetMode="External"/><Relationship Id="rId158" Type="http://schemas.openxmlformats.org/officeDocument/2006/relationships/hyperlink" Target="https://www.baseball-reference.com/teams/OAK/2020.shtml" TargetMode="External"/><Relationship Id="rId279" Type="http://schemas.openxmlformats.org/officeDocument/2006/relationships/hyperlink" Target="https://www.baseball-reference.com/players/u/urquijo01.shtml" TargetMode="External"/><Relationship Id="rId157" Type="http://schemas.openxmlformats.org/officeDocument/2006/relationships/hyperlink" Target="https://www.baseball-reference.com/players/l/luzarje01.shtml" TargetMode="External"/><Relationship Id="rId278" Type="http://schemas.openxmlformats.org/officeDocument/2006/relationships/hyperlink" Target="https://www.baseball-reference.com/teams/CHC/2020.shtml" TargetMode="External"/><Relationship Id="rId399" Type="http://schemas.openxmlformats.org/officeDocument/2006/relationships/hyperlink" Target="https://www.baseball-reference.com/players/g/guerrja02.shtml" TargetMode="External"/><Relationship Id="rId156" Type="http://schemas.openxmlformats.org/officeDocument/2006/relationships/hyperlink" Target="https://www.baseball-reference.com/teams/LAD/2020.shtml" TargetMode="External"/><Relationship Id="rId277" Type="http://schemas.openxmlformats.org/officeDocument/2006/relationships/hyperlink" Target="https://www.baseball-reference.com/players/u/underdu01.shtml" TargetMode="External"/><Relationship Id="rId398" Type="http://schemas.openxmlformats.org/officeDocument/2006/relationships/hyperlink" Target="https://www.baseball-reference.com/teams/LAD/2020.shtml" TargetMode="External"/><Relationship Id="rId155" Type="http://schemas.openxmlformats.org/officeDocument/2006/relationships/hyperlink" Target="https://www.baseball-reference.com/players/l/luxga01.shtml" TargetMode="External"/><Relationship Id="rId276" Type="http://schemas.openxmlformats.org/officeDocument/2006/relationships/hyperlink" Target="https://www.baseball-reference.com/teams/PIT/2020.shtml" TargetMode="External"/><Relationship Id="rId397" Type="http://schemas.openxmlformats.org/officeDocument/2006/relationships/hyperlink" Target="https://www.baseball-reference.com/players/g/gratebr01.shtml" TargetMode="External"/><Relationship Id="rId40" Type="http://schemas.openxmlformats.org/officeDocument/2006/relationships/hyperlink" Target="https://www.baseball-reference.com/teams/DET/2020.shtml" TargetMode="External"/><Relationship Id="rId42" Type="http://schemas.openxmlformats.org/officeDocument/2006/relationships/hyperlink" Target="https://www.baseball-reference.com/teams/CLE/2020.shtml" TargetMode="External"/><Relationship Id="rId41" Type="http://schemas.openxmlformats.org/officeDocument/2006/relationships/hyperlink" Target="https://www.baseball-reference.com/players/c/changyu01.shtml" TargetMode="External"/><Relationship Id="rId44" Type="http://schemas.openxmlformats.org/officeDocument/2006/relationships/hyperlink" Target="https://www.baseball-reference.com/teams/CHW/2020.shtml" TargetMode="External"/><Relationship Id="rId43" Type="http://schemas.openxmlformats.org/officeDocument/2006/relationships/hyperlink" Target="https://www.baseball-reference.com/players/c/colliza01.shtml" TargetMode="External"/><Relationship Id="rId46" Type="http://schemas.openxmlformats.org/officeDocument/2006/relationships/hyperlink" Target="https://www.baseball-reference.com/teams/SDP/2020.shtml" TargetMode="External"/><Relationship Id="rId45" Type="http://schemas.openxmlformats.org/officeDocument/2006/relationships/hyperlink" Target="https://www.baseball-reference.com/players/c/croneja01.shtml" TargetMode="External"/><Relationship Id="rId509" Type="http://schemas.openxmlformats.org/officeDocument/2006/relationships/hyperlink" Target="https://www.baseball-reference.com/teams/MIN/2020.shtml" TargetMode="External"/><Relationship Id="rId508" Type="http://schemas.openxmlformats.org/officeDocument/2006/relationships/hyperlink" Target="https://www.baseball-reference.com/players/s/stashco01.shtml" TargetMode="External"/><Relationship Id="rId503" Type="http://schemas.openxmlformats.org/officeDocument/2006/relationships/hyperlink" Target="https://www.baseball-reference.com/teams/TBR/2020.shtml" TargetMode="External"/><Relationship Id="rId502" Type="http://schemas.openxmlformats.org/officeDocument/2006/relationships/hyperlink" Target="https://www.baseball-reference.com/players/s/slegeaa01.shtml" TargetMode="External"/><Relationship Id="rId501" Type="http://schemas.openxmlformats.org/officeDocument/2006/relationships/hyperlink" Target="https://www.baseball-reference.com/teams/KCR/2020.shtml" TargetMode="External"/><Relationship Id="rId500" Type="http://schemas.openxmlformats.org/officeDocument/2006/relationships/hyperlink" Target="https://www.baseball-reference.com/players/s/singebr01.shtml" TargetMode="External"/><Relationship Id="rId507" Type="http://schemas.openxmlformats.org/officeDocument/2006/relationships/hyperlink" Target="https://www.baseball-reference.com/teams/HOU/2020.shtml" TargetMode="External"/><Relationship Id="rId506" Type="http://schemas.openxmlformats.org/officeDocument/2006/relationships/hyperlink" Target="https://www.baseball-reference.com/players/s/sneedcy01.shtml" TargetMode="External"/><Relationship Id="rId505" Type="http://schemas.openxmlformats.org/officeDocument/2006/relationships/hyperlink" Target="https://www.baseball-reference.com/teams/MIN/2020.shtml" TargetMode="External"/><Relationship Id="rId504" Type="http://schemas.openxmlformats.org/officeDocument/2006/relationships/hyperlink" Target="https://www.baseball-reference.com/players/s/smeltde01.shtml" TargetMode="External"/><Relationship Id="rId48" Type="http://schemas.openxmlformats.org/officeDocument/2006/relationships/hyperlink" Target="https://www.baseball-reference.com/teams/TBR/2020.shtml" TargetMode="External"/><Relationship Id="rId47" Type="http://schemas.openxmlformats.org/officeDocument/2006/relationships/hyperlink" Target="https://www.baseball-reference.com/players/c/curtijo02.shtml" TargetMode="External"/><Relationship Id="rId49" Type="http://schemas.openxmlformats.org/officeDocument/2006/relationships/hyperlink" Target="https://www.baseball-reference.com/players/d/davisjo05.shtml" TargetMode="External"/><Relationship Id="rId31" Type="http://schemas.openxmlformats.org/officeDocument/2006/relationships/hyperlink" Target="https://www.baseball-reference.com/players/b/brubajt01.shtml" TargetMode="External"/><Relationship Id="rId30" Type="http://schemas.openxmlformats.org/officeDocument/2006/relationships/hyperlink" Target="https://www.baseball-reference.com/teams/PHI/2020.shtml" TargetMode="External"/><Relationship Id="rId33" Type="http://schemas.openxmlformats.org/officeDocument/2006/relationships/hyperlink" Target="https://www.baseball-reference.com/players/b/bubickr01.shtml" TargetMode="External"/><Relationship Id="rId32" Type="http://schemas.openxmlformats.org/officeDocument/2006/relationships/hyperlink" Target="https://www.baseball-reference.com/teams/PIT/2020.shtml" TargetMode="External"/><Relationship Id="rId35" Type="http://schemas.openxmlformats.org/officeDocument/2006/relationships/hyperlink" Target="https://www.baseball-reference.com/players/c/cabrege01.shtml" TargetMode="External"/><Relationship Id="rId34" Type="http://schemas.openxmlformats.org/officeDocument/2006/relationships/hyperlink" Target="https://www.baseball-reference.com/teams/KCR/2020.shtml" TargetMode="External"/><Relationship Id="rId37" Type="http://schemas.openxmlformats.org/officeDocument/2006/relationships/hyperlink" Target="https://www.baseball-reference.com/players/c/castery01.shtml" TargetMode="External"/><Relationship Id="rId36" Type="http://schemas.openxmlformats.org/officeDocument/2006/relationships/hyperlink" Target="https://www.baseball-reference.com/teams/STL/2020.shtml" TargetMode="External"/><Relationship Id="rId39" Type="http://schemas.openxmlformats.org/officeDocument/2006/relationships/hyperlink" Target="https://www.baseball-reference.com/players/c/castrwi01.shtml" TargetMode="External"/><Relationship Id="rId38" Type="http://schemas.openxmlformats.org/officeDocument/2006/relationships/hyperlink" Target="https://www.baseball-reference.com/teams/COL/2020.shtml" TargetMode="External"/><Relationship Id="rId20" Type="http://schemas.openxmlformats.org/officeDocument/2006/relationships/hyperlink" Target="https://www.baseball-reference.com/players/b/baragca01.shtml" TargetMode="External"/><Relationship Id="rId22" Type="http://schemas.openxmlformats.org/officeDocument/2006/relationships/hyperlink" Target="https://www.baseball-reference.com/players/b/bautige01.shtml" TargetMode="External"/><Relationship Id="rId21" Type="http://schemas.openxmlformats.org/officeDocument/2006/relationships/hyperlink" Target="https://www.baseball-reference.com/teams/SFG/2020.shtml" TargetMode="External"/><Relationship Id="rId24" Type="http://schemas.openxmlformats.org/officeDocument/2006/relationships/hyperlink" Target="https://www.baseball-reference.com/teams/LAA/2020.shtml" TargetMode="External"/><Relationship Id="rId23" Type="http://schemas.openxmlformats.org/officeDocument/2006/relationships/hyperlink" Target="https://www.baseball-reference.com/players/b/bemboan01.shtml" TargetMode="External"/><Relationship Id="rId409" Type="http://schemas.openxmlformats.org/officeDocument/2006/relationships/hyperlink" Target="https://www.baseball-reference.com/players/h/hellebe01.shtml" TargetMode="External"/><Relationship Id="rId404" Type="http://schemas.openxmlformats.org/officeDocument/2006/relationships/hyperlink" Target="https://www.baseball-reference.com/teams/BAL/2020.shtml" TargetMode="External"/><Relationship Id="rId525" Type="http://schemas.openxmlformats.org/officeDocument/2006/relationships/hyperlink" Target="https://www.baseball-reference.com/teams/PIT/2020.shtml" TargetMode="External"/><Relationship Id="rId403" Type="http://schemas.openxmlformats.org/officeDocument/2006/relationships/hyperlink" Target="https://www.baseball-reference.com/players/h/harvehu01.shtml" TargetMode="External"/><Relationship Id="rId524" Type="http://schemas.openxmlformats.org/officeDocument/2006/relationships/hyperlink" Target="https://www.baseball-reference.com/players/t/turleni01.shtml" TargetMode="External"/><Relationship Id="rId402" Type="http://schemas.openxmlformats.org/officeDocument/2006/relationships/hyperlink" Target="https://www.baseball-reference.com/teams/BOS/2020.shtml" TargetMode="External"/><Relationship Id="rId523" Type="http://schemas.openxmlformats.org/officeDocument/2006/relationships/hyperlink" Target="https://www.baseball-reference.com/teams/MIN/2020.shtml" TargetMode="External"/><Relationship Id="rId401" Type="http://schemas.openxmlformats.org/officeDocument/2006/relationships/hyperlink" Target="https://www.baseball-reference.com/players/h/hallma02.shtml" TargetMode="External"/><Relationship Id="rId522" Type="http://schemas.openxmlformats.org/officeDocument/2006/relationships/hyperlink" Target="https://www.baseball-reference.com/players/t/thorple01.shtml" TargetMode="External"/><Relationship Id="rId408" Type="http://schemas.openxmlformats.org/officeDocument/2006/relationships/hyperlink" Target="https://www.baseball-reference.com/teams/TOR/2020.shtml" TargetMode="External"/><Relationship Id="rId529" Type="http://schemas.openxmlformats.org/officeDocument/2006/relationships/hyperlink" Target="https://www.baseball-reference.com/teams/HOU/2020.shtml" TargetMode="External"/><Relationship Id="rId407" Type="http://schemas.openxmlformats.org/officeDocument/2006/relationships/hyperlink" Target="https://www.baseball-reference.com/players/h/hatchto01.shtml" TargetMode="External"/><Relationship Id="rId528" Type="http://schemas.openxmlformats.org/officeDocument/2006/relationships/hyperlink" Target="https://www.baseball-reference.com/players/u/urquijo01.shtml" TargetMode="External"/><Relationship Id="rId406" Type="http://schemas.openxmlformats.org/officeDocument/2006/relationships/hyperlink" Target="https://www.baseball-reference.com/teams/COL/2020.shtml" TargetMode="External"/><Relationship Id="rId527" Type="http://schemas.openxmlformats.org/officeDocument/2006/relationships/hyperlink" Target="https://www.baseball-reference.com/teams/CHC/2020.shtml" TargetMode="External"/><Relationship Id="rId405" Type="http://schemas.openxmlformats.org/officeDocument/2006/relationships/hyperlink" Target="https://www.baseball-reference.com/players/h/harvejo01.shtml" TargetMode="External"/><Relationship Id="rId526" Type="http://schemas.openxmlformats.org/officeDocument/2006/relationships/hyperlink" Target="https://www.baseball-reference.com/players/u/underdu01.shtml" TargetMode="External"/><Relationship Id="rId26" Type="http://schemas.openxmlformats.org/officeDocument/2006/relationships/hyperlink" Target="https://www.baseball-reference.com/teams/TEX/2020.shtml" TargetMode="External"/><Relationship Id="rId25" Type="http://schemas.openxmlformats.org/officeDocument/2006/relationships/hyperlink" Target="https://www.baseball-reference.com/players/b/benjawe01.shtml" TargetMode="External"/><Relationship Id="rId28" Type="http://schemas.openxmlformats.org/officeDocument/2006/relationships/hyperlink" Target="https://www.baseball-reference.com/teams/HOU/2020.shtml" TargetMode="External"/><Relationship Id="rId27" Type="http://schemas.openxmlformats.org/officeDocument/2006/relationships/hyperlink" Target="https://www.baseball-reference.com/players/b/bielabr01.shtml" TargetMode="External"/><Relationship Id="rId400" Type="http://schemas.openxmlformats.org/officeDocument/2006/relationships/hyperlink" Target="https://www.baseball-reference.com/teams/SDP/2020.shtml" TargetMode="External"/><Relationship Id="rId521" Type="http://schemas.openxmlformats.org/officeDocument/2006/relationships/hyperlink" Target="https://www.baseball-reference.com/teams/TBR/2020.shtml" TargetMode="External"/><Relationship Id="rId29" Type="http://schemas.openxmlformats.org/officeDocument/2006/relationships/hyperlink" Target="https://www.baseball-reference.com/players/b/bohmal01.shtml" TargetMode="External"/><Relationship Id="rId520" Type="http://schemas.openxmlformats.org/officeDocument/2006/relationships/hyperlink" Target="https://www.baseball-reference.com/players/t/thompry02.shtml" TargetMode="External"/><Relationship Id="rId11" Type="http://schemas.openxmlformats.org/officeDocument/2006/relationships/hyperlink" Target="https://www.baseball-reference.com/teams/CLE/2020.shtml" TargetMode="External"/><Relationship Id="rId10" Type="http://schemas.openxmlformats.org/officeDocument/2006/relationships/hyperlink" Target="https://www.baseball-reference.com/players/a/allenlo01.shtml" TargetMode="External"/><Relationship Id="rId13" Type="http://schemas.openxmlformats.org/officeDocument/2006/relationships/hyperlink" Target="https://www.baseball-reference.com/teams/CIN/2020.shtml" TargetMode="External"/><Relationship Id="rId12" Type="http://schemas.openxmlformats.org/officeDocument/2006/relationships/hyperlink" Target="https://www.baseball-reference.com/players/a/antonte01.shtml" TargetMode="External"/><Relationship Id="rId519" Type="http://schemas.openxmlformats.org/officeDocument/2006/relationships/hyperlink" Target="https://www.baseball-reference.com/teams/HOU/2020.shtml" TargetMode="External"/><Relationship Id="rId514" Type="http://schemas.openxmlformats.org/officeDocument/2006/relationships/hyperlink" Target="https://www.baseball-reference.com/players/s/sulseco01.shtml" TargetMode="External"/><Relationship Id="rId513" Type="http://schemas.openxmlformats.org/officeDocument/2006/relationships/hyperlink" Target="https://www.baseball-reference.com/teams/HOU/2020.shtml" TargetMode="External"/><Relationship Id="rId512" Type="http://schemas.openxmlformats.org/officeDocument/2006/relationships/hyperlink" Target="https://www.baseball-reference.com/players/s/stubbga01.shtml" TargetMode="External"/><Relationship Id="rId511" Type="http://schemas.openxmlformats.org/officeDocument/2006/relationships/hyperlink" Target="https://www.baseball-reference.com/teams/KCR/2020.shtml" TargetMode="External"/><Relationship Id="rId518" Type="http://schemas.openxmlformats.org/officeDocument/2006/relationships/hyperlink" Target="https://www.baseball-reference.com/players/t/taylobl01.shtml" TargetMode="External"/><Relationship Id="rId517" Type="http://schemas.openxmlformats.org/officeDocument/2006/relationships/hyperlink" Target="https://www.baseball-reference.com/teams/BAL/2020.shtml" TargetMode="External"/><Relationship Id="rId516" Type="http://schemas.openxmlformats.org/officeDocument/2006/relationships/hyperlink" Target="https://www.baseball-reference.com/players/t/tatedi01.shtml" TargetMode="External"/><Relationship Id="rId515" Type="http://schemas.openxmlformats.org/officeDocument/2006/relationships/hyperlink" Target="https://www.baseball-reference.com/teams/BAL/2020.shtml" TargetMode="External"/><Relationship Id="rId15" Type="http://schemas.openxmlformats.org/officeDocument/2006/relationships/hyperlink" Target="https://www.baseball-reference.com/teams/BOS/2020.shtml" TargetMode="External"/><Relationship Id="rId14" Type="http://schemas.openxmlformats.org/officeDocument/2006/relationships/hyperlink" Target="https://www.baseball-reference.com/players/a/arauzjo01.shtml" TargetMode="External"/><Relationship Id="rId17" Type="http://schemas.openxmlformats.org/officeDocument/2006/relationships/hyperlink" Target="https://www.baseball-reference.com/teams/SDP/2020.shtml" TargetMode="External"/><Relationship Id="rId16" Type="http://schemas.openxmlformats.org/officeDocument/2006/relationships/hyperlink" Target="https://www.baseball-reference.com/players/b/baezmi01.shtml" TargetMode="External"/><Relationship Id="rId19" Type="http://schemas.openxmlformats.org/officeDocument/2006/relationships/hyperlink" Target="https://www.baseball-reference.com/teams/TBR/2020.shtml" TargetMode="External"/><Relationship Id="rId510" Type="http://schemas.openxmlformats.org/officeDocument/2006/relationships/hyperlink" Target="https://www.baseball-reference.com/players/s/staumjo01.shtml" TargetMode="External"/><Relationship Id="rId18" Type="http://schemas.openxmlformats.org/officeDocument/2006/relationships/hyperlink" Target="https://www.baseball-reference.com/players/b/bandaan01.shtml" TargetMode="External"/><Relationship Id="rId84" Type="http://schemas.openxmlformats.org/officeDocument/2006/relationships/hyperlink" Target="https://www.baseball-reference.com/teams/SEA/2020.shtml" TargetMode="External"/><Relationship Id="rId83" Type="http://schemas.openxmlformats.org/officeDocument/2006/relationships/hyperlink" Target="https://www.baseball-reference.com/players/g/gerbejo01.shtml" TargetMode="External"/><Relationship Id="rId86" Type="http://schemas.openxmlformats.org/officeDocument/2006/relationships/hyperlink" Target="https://www.baseball-reference.com/teams/TEX/2020.shtml" TargetMode="External"/><Relationship Id="rId85" Type="http://schemas.openxmlformats.org/officeDocument/2006/relationships/hyperlink" Target="https://www.baseball-reference.com/players/g/gibauia01.shtml" TargetMode="External"/><Relationship Id="rId88" Type="http://schemas.openxmlformats.org/officeDocument/2006/relationships/hyperlink" Target="https://www.baseball-reference.com/teams/NYM/2020.shtml" TargetMode="External"/><Relationship Id="rId87" Type="http://schemas.openxmlformats.org/officeDocument/2006/relationships/hyperlink" Target="https://www.baseball-reference.com/players/g/gimenan01.shtml" TargetMode="External"/><Relationship Id="rId89" Type="http://schemas.openxmlformats.org/officeDocument/2006/relationships/hyperlink" Target="https://www.baseball-reference.com/players/g/ginkeke01.shtml" TargetMode="External"/><Relationship Id="rId80" Type="http://schemas.openxmlformats.org/officeDocument/2006/relationships/hyperlink" Target="https://www.baseball-reference.com/teams/WSN/2020.shtml" TargetMode="External"/><Relationship Id="rId82" Type="http://schemas.openxmlformats.org/officeDocument/2006/relationships/hyperlink" Target="https://www.baseball-reference.com/teams/DET/2020.shtml" TargetMode="External"/><Relationship Id="rId81" Type="http://schemas.openxmlformats.org/officeDocument/2006/relationships/hyperlink" Target="https://www.baseball-reference.com/players/g/garciro03.shtml" TargetMode="External"/><Relationship Id="rId73" Type="http://schemas.openxmlformats.org/officeDocument/2006/relationships/hyperlink" Target="https://www.baseball-reference.com/players/f/fuentjo01.shtml" TargetMode="External"/><Relationship Id="rId72" Type="http://schemas.openxmlformats.org/officeDocument/2006/relationships/hyperlink" Target="https://www.baseball-reference.com/teams/CHW/2020.shtml" TargetMode="External"/><Relationship Id="rId75" Type="http://schemas.openxmlformats.org/officeDocument/2006/relationships/hyperlink" Target="https://www.baseball-reference.com/players/f/funkhky01.shtml" TargetMode="External"/><Relationship Id="rId74" Type="http://schemas.openxmlformats.org/officeDocument/2006/relationships/hyperlink" Target="https://www.baseball-reference.com/teams/COL/2020.shtml" TargetMode="External"/><Relationship Id="rId77" Type="http://schemas.openxmlformats.org/officeDocument/2006/relationships/hyperlink" Target="https://www.baseball-reference.com/players/g/garcibr01.shtml" TargetMode="External"/><Relationship Id="rId76" Type="http://schemas.openxmlformats.org/officeDocument/2006/relationships/hyperlink" Target="https://www.baseball-reference.com/teams/DET/2020.shtml" TargetMode="External"/><Relationship Id="rId79" Type="http://schemas.openxmlformats.org/officeDocument/2006/relationships/hyperlink" Target="https://www.baseball-reference.com/players/g/garcilu04.shtml" TargetMode="External"/><Relationship Id="rId78" Type="http://schemas.openxmlformats.org/officeDocument/2006/relationships/hyperlink" Target="https://www.baseball-reference.com/teams/DET/2020.shtml" TargetMode="External"/><Relationship Id="rId71" Type="http://schemas.openxmlformats.org/officeDocument/2006/relationships/hyperlink" Target="https://www.baseball-reference.com/players/f/fostema01.shtml" TargetMode="External"/><Relationship Id="rId70" Type="http://schemas.openxmlformats.org/officeDocument/2006/relationships/hyperlink" Target="https://www.baseball-reference.com/teams/WSN/2020.shtml" TargetMode="External"/><Relationship Id="rId62" Type="http://schemas.openxmlformats.org/officeDocument/2006/relationships/hyperlink" Target="https://www.baseball-reference.com/teams/BAL/2020.shtml" TargetMode="External"/><Relationship Id="rId61" Type="http://schemas.openxmlformats.org/officeDocument/2006/relationships/hyperlink" Target="https://www.baseball-reference.com/players/e/eshelto01.shtml" TargetMode="External"/><Relationship Id="rId64" Type="http://schemas.openxmlformats.org/officeDocument/2006/relationships/hyperlink" Target="https://www.baseball-reference.com/teams/TOR/2020.shtml" TargetMode="External"/><Relationship Id="rId63" Type="http://schemas.openxmlformats.org/officeDocument/2006/relationships/hyperlink" Target="https://www.baseball-reference.com/players/e/espinsa01.shtml" TargetMode="External"/><Relationship Id="rId66" Type="http://schemas.openxmlformats.org/officeDocument/2006/relationships/hyperlink" Target="https://www.baseball-reference.com/teams/WSN/2020.shtml" TargetMode="External"/><Relationship Id="rId65" Type="http://schemas.openxmlformats.org/officeDocument/2006/relationships/hyperlink" Target="https://www.baseball-reference.com/players/e/espinpa01.shtml" TargetMode="External"/><Relationship Id="rId68" Type="http://schemas.openxmlformats.org/officeDocument/2006/relationships/hyperlink" Target="https://www.baseball-reference.com/teams/TBR/2020.shtml" TargetMode="External"/><Relationship Id="rId67" Type="http://schemas.openxmlformats.org/officeDocument/2006/relationships/hyperlink" Target="https://www.baseball-reference.com/players/f/fairbpe01.shtml" TargetMode="External"/><Relationship Id="rId60" Type="http://schemas.openxmlformats.org/officeDocument/2006/relationships/hyperlink" Target="https://www.baseball-reference.com/teams/SEA/2020.shtml" TargetMode="External"/><Relationship Id="rId69" Type="http://schemas.openxmlformats.org/officeDocument/2006/relationships/hyperlink" Target="https://www.baseball-reference.com/players/f/finneky01.shtml" TargetMode="External"/><Relationship Id="rId51" Type="http://schemas.openxmlformats.org/officeDocument/2006/relationships/hyperlink" Target="https://www.baseball-reference.com/players/d/dejonch01.shtml" TargetMode="External"/><Relationship Id="rId50" Type="http://schemas.openxmlformats.org/officeDocument/2006/relationships/hyperlink" Target="https://www.baseball-reference.com/teams/TOR/2020.shtml" TargetMode="External"/><Relationship Id="rId53" Type="http://schemas.openxmlformats.org/officeDocument/2006/relationships/hyperlink" Target="https://www.baseball-reference.com/players/d/diehlph01.shtml" TargetMode="External"/><Relationship Id="rId52" Type="http://schemas.openxmlformats.org/officeDocument/2006/relationships/hyperlink" Target="https://www.baseball-reference.com/teams/HOU/2020.shtml" TargetMode="External"/><Relationship Id="rId55" Type="http://schemas.openxmlformats.org/officeDocument/2006/relationships/hyperlink" Target="https://www.baseball-reference.com/players/d/dobnara01.shtml" TargetMode="External"/><Relationship Id="rId54" Type="http://schemas.openxmlformats.org/officeDocument/2006/relationships/hyperlink" Target="https://www.baseball-reference.com/teams/COL/2020.shtml" TargetMode="External"/><Relationship Id="rId57" Type="http://schemas.openxmlformats.org/officeDocument/2006/relationships/hyperlink" Target="https://www.baseball-reference.com/players/d/dubonma01.shtml" TargetMode="External"/><Relationship Id="rId56" Type="http://schemas.openxmlformats.org/officeDocument/2006/relationships/hyperlink" Target="https://www.baseball-reference.com/teams/MIN/2020.shtml" TargetMode="External"/><Relationship Id="rId59" Type="http://schemas.openxmlformats.org/officeDocument/2006/relationships/hyperlink" Target="https://www.baseball-reference.com/players/d/dunnju01.shtml" TargetMode="External"/><Relationship Id="rId58" Type="http://schemas.openxmlformats.org/officeDocument/2006/relationships/hyperlink" Target="https://www.baseball-reference.com/teams/SFG/2020.shtml" TargetMode="External"/><Relationship Id="rId107" Type="http://schemas.openxmlformats.org/officeDocument/2006/relationships/hyperlink" Target="https://www.baseball-reference.com/players/h/haysau01.shtml" TargetMode="External"/><Relationship Id="rId228" Type="http://schemas.openxmlformats.org/officeDocument/2006/relationships/hyperlink" Target="https://www.baseball-reference.com/teams/LAD/2020.shtml" TargetMode="External"/><Relationship Id="rId349" Type="http://schemas.openxmlformats.org/officeDocument/2006/relationships/hyperlink" Target="https://www.baseball-reference.com/players/c/castery01.shtml" TargetMode="External"/><Relationship Id="rId106" Type="http://schemas.openxmlformats.org/officeDocument/2006/relationships/hyperlink" Target="https://www.baseball-reference.com/teams/TOR/2020.shtml" TargetMode="External"/><Relationship Id="rId227" Type="http://schemas.openxmlformats.org/officeDocument/2006/relationships/hyperlink" Target="https://www.baseball-reference.com/players/s/santade01.shtml" TargetMode="External"/><Relationship Id="rId348" Type="http://schemas.openxmlformats.org/officeDocument/2006/relationships/hyperlink" Target="https://www.baseball-reference.com/teams/STL/2020.shtml" TargetMode="External"/><Relationship Id="rId469" Type="http://schemas.openxmlformats.org/officeDocument/2006/relationships/hyperlink" Target="https://www.baseball-reference.com/players/m/morejad01.shtml" TargetMode="External"/><Relationship Id="rId105" Type="http://schemas.openxmlformats.org/officeDocument/2006/relationships/hyperlink" Target="https://www.baseball-reference.com/players/h/hatchto01.shtml" TargetMode="External"/><Relationship Id="rId226" Type="http://schemas.openxmlformats.org/officeDocument/2006/relationships/hyperlink" Target="https://www.baseball-reference.com/teams/LAA/2020.shtml" TargetMode="External"/><Relationship Id="rId347" Type="http://schemas.openxmlformats.org/officeDocument/2006/relationships/hyperlink" Target="https://www.baseball-reference.com/players/c/cabrege01.shtml" TargetMode="External"/><Relationship Id="rId468" Type="http://schemas.openxmlformats.org/officeDocument/2006/relationships/hyperlink" Target="https://www.baseball-reference.com/teams/SEA/2020.shtml" TargetMode="External"/><Relationship Id="rId104" Type="http://schemas.openxmlformats.org/officeDocument/2006/relationships/hyperlink" Target="https://www.baseball-reference.com/teams/COL/2020.shtml" TargetMode="External"/><Relationship Id="rId225" Type="http://schemas.openxmlformats.org/officeDocument/2006/relationships/hyperlink" Target="https://www.baseball-reference.com/players/s/sandopa02.shtml" TargetMode="External"/><Relationship Id="rId346" Type="http://schemas.openxmlformats.org/officeDocument/2006/relationships/hyperlink" Target="https://www.baseball-reference.com/teams/KCR/2020.shtml" TargetMode="External"/><Relationship Id="rId467" Type="http://schemas.openxmlformats.org/officeDocument/2006/relationships/hyperlink" Target="https://www.baseball-reference.com/players/m/misiean01.shtml" TargetMode="External"/><Relationship Id="rId109" Type="http://schemas.openxmlformats.org/officeDocument/2006/relationships/hyperlink" Target="https://www.baseball-reference.com/players/h/heinesc01.shtml" TargetMode="External"/><Relationship Id="rId108" Type="http://schemas.openxmlformats.org/officeDocument/2006/relationships/hyperlink" Target="https://www.baseball-reference.com/teams/BAL/2020.shtml" TargetMode="External"/><Relationship Id="rId229" Type="http://schemas.openxmlformats.org/officeDocument/2006/relationships/hyperlink" Target="https://www.baseball-reference.com/players/s/schrejo01.shtml" TargetMode="External"/><Relationship Id="rId220" Type="http://schemas.openxmlformats.org/officeDocument/2006/relationships/hyperlink" Target="https://www.baseball-reference.com/teams/COL/2020.shtml" TargetMode="External"/><Relationship Id="rId341" Type="http://schemas.openxmlformats.org/officeDocument/2006/relationships/hyperlink" Target="https://www.baseball-reference.com/players/b/bielabr01.shtml" TargetMode="External"/><Relationship Id="rId462" Type="http://schemas.openxmlformats.org/officeDocument/2006/relationships/hyperlink" Target="https://www.baseball-reference.com/teams/CHW/2020.shtml" TargetMode="External"/><Relationship Id="rId340" Type="http://schemas.openxmlformats.org/officeDocument/2006/relationships/hyperlink" Target="https://www.baseball-reference.com/teams/TEX/2020.shtml" TargetMode="External"/><Relationship Id="rId461" Type="http://schemas.openxmlformats.org/officeDocument/2006/relationships/hyperlink" Target="https://www.baseball-reference.com/players/m/mcraeal01.shtml" TargetMode="External"/><Relationship Id="rId460" Type="http://schemas.openxmlformats.org/officeDocument/2006/relationships/hyperlink" Target="https://www.baseball-reference.com/teams/DET/2020.shtml" TargetMode="External"/><Relationship Id="rId103" Type="http://schemas.openxmlformats.org/officeDocument/2006/relationships/hyperlink" Target="https://www.baseball-reference.com/players/h/harvejo01.shtml" TargetMode="External"/><Relationship Id="rId224" Type="http://schemas.openxmlformats.org/officeDocument/2006/relationships/hyperlink" Target="https://www.baseball-reference.com/teams/TOR/2020.shtml" TargetMode="External"/><Relationship Id="rId345" Type="http://schemas.openxmlformats.org/officeDocument/2006/relationships/hyperlink" Target="https://www.baseball-reference.com/players/b/bubickr01.shtml" TargetMode="External"/><Relationship Id="rId466" Type="http://schemas.openxmlformats.org/officeDocument/2006/relationships/hyperlink" Target="https://www.baseball-reference.com/teams/CHW/2020.shtml" TargetMode="External"/><Relationship Id="rId102" Type="http://schemas.openxmlformats.org/officeDocument/2006/relationships/hyperlink" Target="https://www.baseball-reference.com/teams/BAL/2020.shtml" TargetMode="External"/><Relationship Id="rId223" Type="http://schemas.openxmlformats.org/officeDocument/2006/relationships/hyperlink" Target="https://www.baseball-reference.com/players/r/romanjo03.shtml" TargetMode="External"/><Relationship Id="rId344" Type="http://schemas.openxmlformats.org/officeDocument/2006/relationships/hyperlink" Target="https://www.baseball-reference.com/teams/PIT/2020.shtml" TargetMode="External"/><Relationship Id="rId465" Type="http://schemas.openxmlformats.org/officeDocument/2006/relationships/hyperlink" Target="https://www.baseball-reference.com/players/m/mendida01.shtml" TargetMode="External"/><Relationship Id="rId101" Type="http://schemas.openxmlformats.org/officeDocument/2006/relationships/hyperlink" Target="https://www.baseball-reference.com/players/h/harvehu01.shtml" TargetMode="External"/><Relationship Id="rId222" Type="http://schemas.openxmlformats.org/officeDocument/2006/relationships/hyperlink" Target="https://www.baseball-reference.com/teams/SFG/2020.shtml" TargetMode="External"/><Relationship Id="rId343" Type="http://schemas.openxmlformats.org/officeDocument/2006/relationships/hyperlink" Target="https://www.baseball-reference.com/players/b/brubajt01.shtml" TargetMode="External"/><Relationship Id="rId464" Type="http://schemas.openxmlformats.org/officeDocument/2006/relationships/hyperlink" Target="https://www.baseball-reference.com/teams/ARI/2020.shtml" TargetMode="External"/><Relationship Id="rId100" Type="http://schemas.openxmlformats.org/officeDocument/2006/relationships/hyperlink" Target="https://www.baseball-reference.com/teams/BOS/2020.shtml" TargetMode="External"/><Relationship Id="rId221" Type="http://schemas.openxmlformats.org/officeDocument/2006/relationships/hyperlink" Target="https://www.baseball-reference.com/players/r/rogerty01.shtml" TargetMode="External"/><Relationship Id="rId342" Type="http://schemas.openxmlformats.org/officeDocument/2006/relationships/hyperlink" Target="https://www.baseball-reference.com/teams/HOU/2020.shtml" TargetMode="External"/><Relationship Id="rId463" Type="http://schemas.openxmlformats.org/officeDocument/2006/relationships/hyperlink" Target="https://www.baseball-reference.com/players/m/mellake01.shtml" TargetMode="External"/><Relationship Id="rId217" Type="http://schemas.openxmlformats.org/officeDocument/2006/relationships/hyperlink" Target="https://www.baseball-reference.com/players/r/roberlu01.shtml" TargetMode="External"/><Relationship Id="rId338" Type="http://schemas.openxmlformats.org/officeDocument/2006/relationships/hyperlink" Target="https://www.baseball-reference.com/teams/LAA/2020.shtml" TargetMode="External"/><Relationship Id="rId459" Type="http://schemas.openxmlformats.org/officeDocument/2006/relationships/hyperlink" Target="https://www.baseball-reference.com/players/m/mckayda02.shtml" TargetMode="External"/><Relationship Id="rId216" Type="http://schemas.openxmlformats.org/officeDocument/2006/relationships/hyperlink" Target="https://www.baseball-reference.com/teams/LAD/2020.shtml" TargetMode="External"/><Relationship Id="rId337" Type="http://schemas.openxmlformats.org/officeDocument/2006/relationships/hyperlink" Target="https://www.baseball-reference.com/players/b/bemboan01.shtml" TargetMode="External"/><Relationship Id="rId458" Type="http://schemas.openxmlformats.org/officeDocument/2006/relationships/hyperlink" Target="https://www.baseball-reference.com/teams/TOR/2020.shtml" TargetMode="External"/><Relationship Id="rId215" Type="http://schemas.openxmlformats.org/officeDocument/2006/relationships/hyperlink" Target="https://www.baseball-reference.com/players/r/riosed01.shtml" TargetMode="External"/><Relationship Id="rId336" Type="http://schemas.openxmlformats.org/officeDocument/2006/relationships/hyperlink" Target="https://www.baseball-reference.com/players/b/bautige01.shtml" TargetMode="External"/><Relationship Id="rId457" Type="http://schemas.openxmlformats.org/officeDocument/2006/relationships/hyperlink" Target="https://www.baseball-reference.com/players/m/mcguire01.shtml" TargetMode="External"/><Relationship Id="rId214" Type="http://schemas.openxmlformats.org/officeDocument/2006/relationships/hyperlink" Target="https://www.baseball-reference.com/teams/STL/2020.shtml" TargetMode="External"/><Relationship Id="rId335" Type="http://schemas.openxmlformats.org/officeDocument/2006/relationships/hyperlink" Target="https://www.baseball-reference.com/teams/SFG/2020.shtml" TargetMode="External"/><Relationship Id="rId456" Type="http://schemas.openxmlformats.org/officeDocument/2006/relationships/hyperlink" Target="https://www.baseball-reference.com/teams/WSN/2020.shtml" TargetMode="External"/><Relationship Id="rId219" Type="http://schemas.openxmlformats.org/officeDocument/2006/relationships/hyperlink" Target="https://www.baseball-reference.com/players/r/rodgebr02.shtml" TargetMode="External"/><Relationship Id="rId218" Type="http://schemas.openxmlformats.org/officeDocument/2006/relationships/hyperlink" Target="https://www.baseball-reference.com/teams/CHW/2020.shtml" TargetMode="External"/><Relationship Id="rId339" Type="http://schemas.openxmlformats.org/officeDocument/2006/relationships/hyperlink" Target="https://www.baseball-reference.com/players/b/benjawe01.shtml" TargetMode="External"/><Relationship Id="rId330" Type="http://schemas.openxmlformats.org/officeDocument/2006/relationships/hyperlink" Target="https://www.baseball-reference.com/players/b/baezmi01.shtml" TargetMode="External"/><Relationship Id="rId451" Type="http://schemas.openxmlformats.org/officeDocument/2006/relationships/hyperlink" Target="https://www.baseball-reference.com/players/m/mazzach01.shtml" TargetMode="External"/><Relationship Id="rId450" Type="http://schemas.openxmlformats.org/officeDocument/2006/relationships/hyperlink" Target="https://www.baseball-reference.com/teams/HOU/2020.shtml" TargetMode="External"/><Relationship Id="rId213" Type="http://schemas.openxmlformats.org/officeDocument/2006/relationships/hyperlink" Target="https://www.baseball-reference.com/players/r/ravelra01.shtml" TargetMode="External"/><Relationship Id="rId334" Type="http://schemas.openxmlformats.org/officeDocument/2006/relationships/hyperlink" Target="https://www.baseball-reference.com/players/b/baragca01.shtml" TargetMode="External"/><Relationship Id="rId455" Type="http://schemas.openxmlformats.org/officeDocument/2006/relationships/hyperlink" Target="https://www.baseball-reference.com/players/m/mcgowky01.shtml" TargetMode="External"/><Relationship Id="rId212" Type="http://schemas.openxmlformats.org/officeDocument/2006/relationships/hyperlink" Target="https://www.baseball-reference.com/teams/MIL/2020.shtml" TargetMode="External"/><Relationship Id="rId333" Type="http://schemas.openxmlformats.org/officeDocument/2006/relationships/hyperlink" Target="https://www.baseball-reference.com/teams/TBR/2020.shtml" TargetMode="External"/><Relationship Id="rId454" Type="http://schemas.openxmlformats.org/officeDocument/2006/relationships/hyperlink" Target="https://www.baseball-reference.com/teams/PHI/2020.shtml" TargetMode="External"/><Relationship Id="rId211" Type="http://schemas.openxmlformats.org/officeDocument/2006/relationships/hyperlink" Target="https://www.baseball-reference.com/players/r/rasmudr01.shtml" TargetMode="External"/><Relationship Id="rId332" Type="http://schemas.openxmlformats.org/officeDocument/2006/relationships/hyperlink" Target="https://www.baseball-reference.com/players/b/bandaan01.shtml" TargetMode="External"/><Relationship Id="rId453" Type="http://schemas.openxmlformats.org/officeDocument/2006/relationships/hyperlink" Target="https://www.baseball-reference.com/players/m/mcclare01.shtml" TargetMode="External"/><Relationship Id="rId210" Type="http://schemas.openxmlformats.org/officeDocument/2006/relationships/hyperlink" Target="https://www.baseball-reference.com/teams/SEA/2020.shtml" TargetMode="External"/><Relationship Id="rId331" Type="http://schemas.openxmlformats.org/officeDocument/2006/relationships/hyperlink" Target="https://www.baseball-reference.com/teams/SDP/2020.shtml" TargetMode="External"/><Relationship Id="rId452" Type="http://schemas.openxmlformats.org/officeDocument/2006/relationships/hyperlink" Target="https://www.baseball-reference.com/teams/BOS/2020.shtml" TargetMode="External"/><Relationship Id="rId370" Type="http://schemas.openxmlformats.org/officeDocument/2006/relationships/hyperlink" Target="https://www.baseball-reference.com/teams/TOR/2020.shtml" TargetMode="External"/><Relationship Id="rId491" Type="http://schemas.openxmlformats.org/officeDocument/2006/relationships/hyperlink" Target="https://www.baseball-reference.com/teams/DET/2020.shtml" TargetMode="External"/><Relationship Id="rId490" Type="http://schemas.openxmlformats.org/officeDocument/2006/relationships/hyperlink" Target="https://www.baseball-reference.com/players/s/schrejo01.shtml" TargetMode="External"/><Relationship Id="rId129" Type="http://schemas.openxmlformats.org/officeDocument/2006/relationships/hyperlink" Target="https://www.baseball-reference.com/players/j/javiecr01.shtml" TargetMode="External"/><Relationship Id="rId128" Type="http://schemas.openxmlformats.org/officeDocument/2006/relationships/hyperlink" Target="https://www.baseball-reference.com/teams/PHI/2020.shtml" TargetMode="External"/><Relationship Id="rId249" Type="http://schemas.openxmlformats.org/officeDocument/2006/relationships/hyperlink" Target="https://www.baseball-reference.com/players/s/stashco01.shtml" TargetMode="External"/><Relationship Id="rId127" Type="http://schemas.openxmlformats.org/officeDocument/2006/relationships/hyperlink" Target="https://www.baseball-reference.com/players/i/irvinco01.shtml" TargetMode="External"/><Relationship Id="rId248" Type="http://schemas.openxmlformats.org/officeDocument/2006/relationships/hyperlink" Target="https://www.baseball-reference.com/teams/TEX/2020.shtml" TargetMode="External"/><Relationship Id="rId369" Type="http://schemas.openxmlformats.org/officeDocument/2006/relationships/hyperlink" Target="https://www.baseball-reference.com/players/e/espinsa01.shtml" TargetMode="External"/><Relationship Id="rId126" Type="http://schemas.openxmlformats.org/officeDocument/2006/relationships/hyperlink" Target="https://www.baseball-reference.com/teams/CHC/2020.shtml" TargetMode="External"/><Relationship Id="rId247" Type="http://schemas.openxmlformats.org/officeDocument/2006/relationships/hyperlink" Target="https://www.baseball-reference.com/players/s/solakni01.shtml" TargetMode="External"/><Relationship Id="rId368" Type="http://schemas.openxmlformats.org/officeDocument/2006/relationships/hyperlink" Target="https://www.baseball-reference.com/teams/BAL/2020.shtml" TargetMode="External"/><Relationship Id="rId489" Type="http://schemas.openxmlformats.org/officeDocument/2006/relationships/hyperlink" Target="https://www.baseball-reference.com/teams/LAD/2020.shtml" TargetMode="External"/><Relationship Id="rId121" Type="http://schemas.openxmlformats.org/officeDocument/2006/relationships/hyperlink" Target="https://www.baseball-reference.com/players/h/hillca02.shtml" TargetMode="External"/><Relationship Id="rId242" Type="http://schemas.openxmlformats.org/officeDocument/2006/relationships/hyperlink" Target="https://www.baseball-reference.com/teams/TBR/2020.shtml" TargetMode="External"/><Relationship Id="rId363" Type="http://schemas.openxmlformats.org/officeDocument/2006/relationships/hyperlink" Target="https://www.baseball-reference.com/players/d/dobnara01.shtml" TargetMode="External"/><Relationship Id="rId484" Type="http://schemas.openxmlformats.org/officeDocument/2006/relationships/hyperlink" Target="https://www.baseball-reference.com/players/r/romanjo03.shtml" TargetMode="External"/><Relationship Id="rId120" Type="http://schemas.openxmlformats.org/officeDocument/2006/relationships/hyperlink" Target="https://www.baseball-reference.com/teams/CHW/2020.shtml" TargetMode="External"/><Relationship Id="rId241" Type="http://schemas.openxmlformats.org/officeDocument/2006/relationships/hyperlink" Target="https://www.baseball-reference.com/players/s/slegeaa01.shtml" TargetMode="External"/><Relationship Id="rId362" Type="http://schemas.openxmlformats.org/officeDocument/2006/relationships/hyperlink" Target="https://www.baseball-reference.com/teams/COL/2020.shtml" TargetMode="External"/><Relationship Id="rId483" Type="http://schemas.openxmlformats.org/officeDocument/2006/relationships/hyperlink" Target="https://www.baseball-reference.com/teams/SFG/2020.shtml" TargetMode="External"/><Relationship Id="rId240" Type="http://schemas.openxmlformats.org/officeDocument/2006/relationships/hyperlink" Target="https://www.baseball-reference.com/teams/KCR/2020.shtml" TargetMode="External"/><Relationship Id="rId361" Type="http://schemas.openxmlformats.org/officeDocument/2006/relationships/hyperlink" Target="https://www.baseball-reference.com/players/d/diehlph01.shtml" TargetMode="External"/><Relationship Id="rId482" Type="http://schemas.openxmlformats.org/officeDocument/2006/relationships/hyperlink" Target="https://www.baseball-reference.com/players/r/rogerty01.shtml" TargetMode="External"/><Relationship Id="rId360" Type="http://schemas.openxmlformats.org/officeDocument/2006/relationships/hyperlink" Target="https://www.baseball-reference.com/teams/HOU/2020.shtml" TargetMode="External"/><Relationship Id="rId481" Type="http://schemas.openxmlformats.org/officeDocument/2006/relationships/hyperlink" Target="https://www.baseball-reference.com/teams/MIL/2020.shtml" TargetMode="External"/><Relationship Id="rId125" Type="http://schemas.openxmlformats.org/officeDocument/2006/relationships/hyperlink" Target="https://www.baseball-reference.com/players/h/hoernni01.shtml" TargetMode="External"/><Relationship Id="rId246" Type="http://schemas.openxmlformats.org/officeDocument/2006/relationships/hyperlink" Target="https://www.baseball-reference.com/teams/HOU/2020.shtml" TargetMode="External"/><Relationship Id="rId367" Type="http://schemas.openxmlformats.org/officeDocument/2006/relationships/hyperlink" Target="https://www.baseball-reference.com/players/e/eshelto01.shtml" TargetMode="External"/><Relationship Id="rId488" Type="http://schemas.openxmlformats.org/officeDocument/2006/relationships/hyperlink" Target="https://www.baseball-reference.com/players/s/santade01.shtml" TargetMode="External"/><Relationship Id="rId124" Type="http://schemas.openxmlformats.org/officeDocument/2006/relationships/hyperlink" Target="https://www.baseball-reference.com/teams/COL/2020.shtml" TargetMode="External"/><Relationship Id="rId245" Type="http://schemas.openxmlformats.org/officeDocument/2006/relationships/hyperlink" Target="https://www.baseball-reference.com/players/s/sneedcy01.shtml" TargetMode="External"/><Relationship Id="rId366" Type="http://schemas.openxmlformats.org/officeDocument/2006/relationships/hyperlink" Target="https://www.baseball-reference.com/teams/SEA/2020.shtml" TargetMode="External"/><Relationship Id="rId487" Type="http://schemas.openxmlformats.org/officeDocument/2006/relationships/hyperlink" Target="https://www.baseball-reference.com/teams/LAA/2020.shtml" TargetMode="External"/><Relationship Id="rId123" Type="http://schemas.openxmlformats.org/officeDocument/2006/relationships/hyperlink" Target="https://www.baseball-reference.com/players/h/hillisa01.shtml" TargetMode="External"/><Relationship Id="rId244" Type="http://schemas.openxmlformats.org/officeDocument/2006/relationships/hyperlink" Target="https://www.baseball-reference.com/teams/MIN/2020.shtml" TargetMode="External"/><Relationship Id="rId365" Type="http://schemas.openxmlformats.org/officeDocument/2006/relationships/hyperlink" Target="https://www.baseball-reference.com/players/d/dunnju01.shtml" TargetMode="External"/><Relationship Id="rId486" Type="http://schemas.openxmlformats.org/officeDocument/2006/relationships/hyperlink" Target="https://www.baseball-reference.com/players/s/sandopa02.shtml" TargetMode="External"/><Relationship Id="rId122" Type="http://schemas.openxmlformats.org/officeDocument/2006/relationships/hyperlink" Target="https://www.baseball-reference.com/teams/CLE/2020.shtml" TargetMode="External"/><Relationship Id="rId243" Type="http://schemas.openxmlformats.org/officeDocument/2006/relationships/hyperlink" Target="https://www.baseball-reference.com/players/s/smeltde01.shtml" TargetMode="External"/><Relationship Id="rId364" Type="http://schemas.openxmlformats.org/officeDocument/2006/relationships/hyperlink" Target="https://www.baseball-reference.com/teams/MIN/2020.shtml" TargetMode="External"/><Relationship Id="rId485" Type="http://schemas.openxmlformats.org/officeDocument/2006/relationships/hyperlink" Target="https://www.baseball-reference.com/teams/TOR/2020.shtml" TargetMode="External"/><Relationship Id="rId95" Type="http://schemas.openxmlformats.org/officeDocument/2006/relationships/hyperlink" Target="https://www.baseball-reference.com/players/g/gratebr01.shtml" TargetMode="External"/><Relationship Id="rId94" Type="http://schemas.openxmlformats.org/officeDocument/2006/relationships/hyperlink" Target="https://www.baseball-reference.com/teams/LAD/2020.shtml" TargetMode="External"/><Relationship Id="rId97" Type="http://schemas.openxmlformats.org/officeDocument/2006/relationships/hyperlink" Target="https://www.baseball-reference.com/players/g/guerrja02.shtml" TargetMode="External"/><Relationship Id="rId96" Type="http://schemas.openxmlformats.org/officeDocument/2006/relationships/hyperlink" Target="https://www.baseball-reference.com/teams/LAD/2020.shtml" TargetMode="External"/><Relationship Id="rId99" Type="http://schemas.openxmlformats.org/officeDocument/2006/relationships/hyperlink" Target="https://www.baseball-reference.com/players/h/hallma02.shtml" TargetMode="External"/><Relationship Id="rId480" Type="http://schemas.openxmlformats.org/officeDocument/2006/relationships/hyperlink" Target="https://www.baseball-reference.com/players/r/rasmudr01.shtml" TargetMode="External"/><Relationship Id="rId98" Type="http://schemas.openxmlformats.org/officeDocument/2006/relationships/hyperlink" Target="https://www.baseball-reference.com/teams/SDP/2020.shtml" TargetMode="External"/><Relationship Id="rId91" Type="http://schemas.openxmlformats.org/officeDocument/2006/relationships/hyperlink" Target="https://www.baseball-reference.com/players/g/gonsoto01.shtml" TargetMode="External"/><Relationship Id="rId90" Type="http://schemas.openxmlformats.org/officeDocument/2006/relationships/hyperlink" Target="https://www.baseball-reference.com/teams/ARI/2020.shtml" TargetMode="External"/><Relationship Id="rId93" Type="http://schemas.openxmlformats.org/officeDocument/2006/relationships/hyperlink" Target="https://www.baseball-reference.com/players/g/gonzavi02.shtml" TargetMode="External"/><Relationship Id="rId92" Type="http://schemas.openxmlformats.org/officeDocument/2006/relationships/hyperlink" Target="https://www.baseball-reference.com/teams/LAD/2020.shtml" TargetMode="External"/><Relationship Id="rId118" Type="http://schemas.openxmlformats.org/officeDocument/2006/relationships/hyperlink" Target="https://www.baseball-reference.com/teams/TEX/2020.shtml" TargetMode="External"/><Relationship Id="rId239" Type="http://schemas.openxmlformats.org/officeDocument/2006/relationships/hyperlink" Target="https://www.baseball-reference.com/players/s/singebr01.shtml" TargetMode="External"/><Relationship Id="rId117" Type="http://schemas.openxmlformats.org/officeDocument/2006/relationships/hyperlink" Target="https://www.baseball-reference.com/players/h/hernajo02.shtml" TargetMode="External"/><Relationship Id="rId238" Type="http://schemas.openxmlformats.org/officeDocument/2006/relationships/hyperlink" Target="https://www.baseball-reference.com/teams/TBR/2020.shtml" TargetMode="External"/><Relationship Id="rId359" Type="http://schemas.openxmlformats.org/officeDocument/2006/relationships/hyperlink" Target="https://www.baseball-reference.com/players/d/dejonch01.shtml" TargetMode="External"/><Relationship Id="rId116" Type="http://schemas.openxmlformats.org/officeDocument/2006/relationships/hyperlink" Target="https://www.baseball-reference.com/teams/LAA/2020.shtml" TargetMode="External"/><Relationship Id="rId237" Type="http://schemas.openxmlformats.org/officeDocument/2006/relationships/hyperlink" Target="https://www.baseball-reference.com/players/s/sherrry01.shtml" TargetMode="External"/><Relationship Id="rId358" Type="http://schemas.openxmlformats.org/officeDocument/2006/relationships/hyperlink" Target="https://www.baseball-reference.com/teams/TBR/2020.shtml" TargetMode="External"/><Relationship Id="rId479" Type="http://schemas.openxmlformats.org/officeDocument/2006/relationships/hyperlink" Target="https://www.baseball-reference.com/teams/SEA/2020.shtml" TargetMode="External"/><Relationship Id="rId115" Type="http://schemas.openxmlformats.org/officeDocument/2006/relationships/hyperlink" Target="https://www.baseball-reference.com/players/h/hermomi01.shtml" TargetMode="External"/><Relationship Id="rId236" Type="http://schemas.openxmlformats.org/officeDocument/2006/relationships/hyperlink" Target="https://www.baseball-reference.com/teams/SEA/2020.shtml" TargetMode="External"/><Relationship Id="rId357" Type="http://schemas.openxmlformats.org/officeDocument/2006/relationships/hyperlink" Target="https://www.baseball-reference.com/players/c/curtijo02.shtml" TargetMode="External"/><Relationship Id="rId478" Type="http://schemas.openxmlformats.org/officeDocument/2006/relationships/hyperlink" Target="https://www.baseball-reference.com/players/r/ramiryo01.shtml" TargetMode="External"/><Relationship Id="rId119" Type="http://schemas.openxmlformats.org/officeDocument/2006/relationships/hyperlink" Target="https://www.baseball-reference.com/players/h/heuerco01.shtml" TargetMode="External"/><Relationship Id="rId110" Type="http://schemas.openxmlformats.org/officeDocument/2006/relationships/hyperlink" Target="https://www.baseball-reference.com/teams/TEX/2020.shtml" TargetMode="External"/><Relationship Id="rId231" Type="http://schemas.openxmlformats.org/officeDocument/2006/relationships/hyperlink" Target="https://www.baseball-reference.com/players/s/scruban01.shtml" TargetMode="External"/><Relationship Id="rId352" Type="http://schemas.openxmlformats.org/officeDocument/2006/relationships/hyperlink" Target="https://www.baseball-reference.com/teams/DET/2020.shtml" TargetMode="External"/><Relationship Id="rId473" Type="http://schemas.openxmlformats.org/officeDocument/2006/relationships/hyperlink" Target="https://www.baseball-reference.com/players/p/pareden01.shtml" TargetMode="External"/><Relationship Id="rId230" Type="http://schemas.openxmlformats.org/officeDocument/2006/relationships/hyperlink" Target="https://www.baseball-reference.com/teams/DET/2020.shtml" TargetMode="External"/><Relationship Id="rId351" Type="http://schemas.openxmlformats.org/officeDocument/2006/relationships/hyperlink" Target="https://www.baseball-reference.com/players/c/castrwi01.shtml" TargetMode="External"/><Relationship Id="rId472" Type="http://schemas.openxmlformats.org/officeDocument/2006/relationships/hyperlink" Target="https://www.baseball-reference.com/teams/NYY/2020.shtml" TargetMode="External"/><Relationship Id="rId350" Type="http://schemas.openxmlformats.org/officeDocument/2006/relationships/hyperlink" Target="https://www.baseball-reference.com/teams/COL/2020.shtml" TargetMode="External"/><Relationship Id="rId471" Type="http://schemas.openxmlformats.org/officeDocument/2006/relationships/hyperlink" Target="https://www.baseball-reference.com/players/n/nelsoni01.shtml" TargetMode="External"/><Relationship Id="rId470" Type="http://schemas.openxmlformats.org/officeDocument/2006/relationships/hyperlink" Target="https://www.baseball-reference.com/teams/SDP/2020.shtml" TargetMode="External"/><Relationship Id="rId114" Type="http://schemas.openxmlformats.org/officeDocument/2006/relationships/hyperlink" Target="https://www.baseball-reference.com/teams/TEX/2020.shtml" TargetMode="External"/><Relationship Id="rId235" Type="http://schemas.openxmlformats.org/officeDocument/2006/relationships/hyperlink" Target="https://www.baseball-reference.com/players/s/sheffju01.shtml" TargetMode="External"/><Relationship Id="rId356" Type="http://schemas.openxmlformats.org/officeDocument/2006/relationships/hyperlink" Target="https://www.baseball-reference.com/teams/SDP/2020.shtml" TargetMode="External"/><Relationship Id="rId477" Type="http://schemas.openxmlformats.org/officeDocument/2006/relationships/hyperlink" Target="https://www.baseball-reference.com/players/r/raleybr01.shtml" TargetMode="External"/><Relationship Id="rId113" Type="http://schemas.openxmlformats.org/officeDocument/2006/relationships/hyperlink" Target="https://www.baseball-reference.com/players/h/hergeji01.shtml" TargetMode="External"/><Relationship Id="rId234" Type="http://schemas.openxmlformats.org/officeDocument/2006/relationships/hyperlink" Target="https://www.baseball-reference.com/teams/SFG/2020.shtml" TargetMode="External"/><Relationship Id="rId355" Type="http://schemas.openxmlformats.org/officeDocument/2006/relationships/hyperlink" Target="https://www.baseball-reference.com/players/c/croneja01.shtml" TargetMode="External"/><Relationship Id="rId476" Type="http://schemas.openxmlformats.org/officeDocument/2006/relationships/hyperlink" Target="https://www.baseball-reference.com/teams/NYM/2020.shtml" TargetMode="External"/><Relationship Id="rId112" Type="http://schemas.openxmlformats.org/officeDocument/2006/relationships/hyperlink" Target="https://www.baseball-reference.com/teams/NYY/2020.shtml" TargetMode="External"/><Relationship Id="rId233" Type="http://schemas.openxmlformats.org/officeDocument/2006/relationships/hyperlink" Target="https://www.baseball-reference.com/players/s/selmasa01.shtml" TargetMode="External"/><Relationship Id="rId354" Type="http://schemas.openxmlformats.org/officeDocument/2006/relationships/hyperlink" Target="https://www.baseball-reference.com/teams/CLE/2020.shtml" TargetMode="External"/><Relationship Id="rId475" Type="http://schemas.openxmlformats.org/officeDocument/2006/relationships/hyperlink" Target="https://www.baseball-reference.com/players/p/peterda01.shtml" TargetMode="External"/><Relationship Id="rId111" Type="http://schemas.openxmlformats.org/officeDocument/2006/relationships/hyperlink" Target="https://www.baseball-reference.com/players/h/hellebe01.shtml" TargetMode="External"/><Relationship Id="rId232" Type="http://schemas.openxmlformats.org/officeDocument/2006/relationships/hyperlink" Target="https://www.baseball-reference.com/teams/HOU/2020.shtml" TargetMode="External"/><Relationship Id="rId353" Type="http://schemas.openxmlformats.org/officeDocument/2006/relationships/hyperlink" Target="https://www.baseball-reference.com/players/c/changyu01.shtml" TargetMode="External"/><Relationship Id="rId474" Type="http://schemas.openxmlformats.org/officeDocument/2006/relationships/hyperlink" Target="https://www.baseball-reference.com/teams/HOU/2020.shtml" TargetMode="External"/><Relationship Id="rId305" Type="http://schemas.openxmlformats.org/officeDocument/2006/relationships/hyperlink" Target="https://www.baseball-reference.com/players/w/wrighky01.shtml" TargetMode="External"/><Relationship Id="rId426" Type="http://schemas.openxmlformats.org/officeDocument/2006/relationships/hyperlink" Target="https://www.baseball-reference.com/teams/TOR/2020.shtml" TargetMode="External"/><Relationship Id="rId547" Type="http://schemas.openxmlformats.org/officeDocument/2006/relationships/hyperlink" Target="https://www.baseball-reference.com/teams/ATL/2020.shtml" TargetMode="External"/><Relationship Id="rId304" Type="http://schemas.openxmlformats.org/officeDocument/2006/relationships/hyperlink" Target="https://www.baseball-reference.com/teams/STL/2020.shtml" TargetMode="External"/><Relationship Id="rId425" Type="http://schemas.openxmlformats.org/officeDocument/2006/relationships/hyperlink" Target="https://www.baseball-reference.com/players/k/kayan01.shtml" TargetMode="External"/><Relationship Id="rId546" Type="http://schemas.openxmlformats.org/officeDocument/2006/relationships/hyperlink" Target="https://www.baseball-reference.com/players/w/wrighky01.shtml" TargetMode="External"/><Relationship Id="rId303" Type="http://schemas.openxmlformats.org/officeDocument/2006/relationships/hyperlink" Target="https://www.baseball-reference.com/players/w/woodfja01.shtml" TargetMode="External"/><Relationship Id="rId424" Type="http://schemas.openxmlformats.org/officeDocument/2006/relationships/hyperlink" Target="https://www.baseball-reference.com/teams/CLE/2020.shtml" TargetMode="External"/><Relationship Id="rId545" Type="http://schemas.openxmlformats.org/officeDocument/2006/relationships/hyperlink" Target="https://www.baseball-reference.com/teams/STL/2020.shtml" TargetMode="External"/><Relationship Id="rId302" Type="http://schemas.openxmlformats.org/officeDocument/2006/relationships/hyperlink" Target="https://www.baseball-reference.com/teams/ATL/2020.shtml" TargetMode="External"/><Relationship Id="rId423" Type="http://schemas.openxmlformats.org/officeDocument/2006/relationships/hyperlink" Target="https://www.baseball-reference.com/players/k/karinja01.shtml" TargetMode="External"/><Relationship Id="rId544" Type="http://schemas.openxmlformats.org/officeDocument/2006/relationships/hyperlink" Target="https://www.baseball-reference.com/players/w/woodfja01.shtml" TargetMode="External"/><Relationship Id="rId309" Type="http://schemas.openxmlformats.org/officeDocument/2006/relationships/hyperlink" Target="https://www.baseball-reference.com/players/y/yardler01.shtml" TargetMode="External"/><Relationship Id="rId308" Type="http://schemas.openxmlformats.org/officeDocument/2006/relationships/hyperlink" Target="https://www.baseball-reference.com/teams/TOR/2020.shtml" TargetMode="External"/><Relationship Id="rId429" Type="http://schemas.openxmlformats.org/officeDocument/2006/relationships/hyperlink" Target="https://www.baseball-reference.com/players/k/kickhmi01.shtml" TargetMode="External"/><Relationship Id="rId307" Type="http://schemas.openxmlformats.org/officeDocument/2006/relationships/hyperlink" Target="https://www.baseball-reference.com/players/y/yamagsh01.shtml" TargetMode="External"/><Relationship Id="rId428" Type="http://schemas.openxmlformats.org/officeDocument/2006/relationships/hyperlink" Target="https://www.baseball-reference.com/teams/PIT/2020.shtml" TargetMode="External"/><Relationship Id="rId549" Type="http://schemas.openxmlformats.org/officeDocument/2006/relationships/hyperlink" Target="https://www.baseball-reference.com/teams/TOR/2020.shtml" TargetMode="External"/><Relationship Id="rId306" Type="http://schemas.openxmlformats.org/officeDocument/2006/relationships/hyperlink" Target="https://www.baseball-reference.com/teams/ATL/2020.shtml" TargetMode="External"/><Relationship Id="rId427" Type="http://schemas.openxmlformats.org/officeDocument/2006/relationships/hyperlink" Target="https://www.baseball-reference.com/players/k/kellemi03.shtml" TargetMode="External"/><Relationship Id="rId548" Type="http://schemas.openxmlformats.org/officeDocument/2006/relationships/hyperlink" Target="https://www.baseball-reference.com/players/y/yamagsh01.shtml" TargetMode="External"/><Relationship Id="rId301" Type="http://schemas.openxmlformats.org/officeDocument/2006/relationships/hyperlink" Target="https://www.baseball-reference.com/players/w/wilsobr02.shtml" TargetMode="External"/><Relationship Id="rId422" Type="http://schemas.openxmlformats.org/officeDocument/2006/relationships/hyperlink" Target="https://www.baseball-reference.com/teams/HOU/2020.shtml" TargetMode="External"/><Relationship Id="rId543" Type="http://schemas.openxmlformats.org/officeDocument/2006/relationships/hyperlink" Target="https://www.baseball-reference.com/teams/ATL/2020.shtml" TargetMode="External"/><Relationship Id="rId300" Type="http://schemas.openxmlformats.org/officeDocument/2006/relationships/hyperlink" Target="https://www.baseball-reference.com/teams/MIL/2020.shtml" TargetMode="External"/><Relationship Id="rId421" Type="http://schemas.openxmlformats.org/officeDocument/2006/relationships/hyperlink" Target="https://www.baseball-reference.com/players/j/javiecr01.shtml" TargetMode="External"/><Relationship Id="rId542" Type="http://schemas.openxmlformats.org/officeDocument/2006/relationships/hyperlink" Target="https://www.baseball-reference.com/players/w/wilsobr02.shtml" TargetMode="External"/><Relationship Id="rId420" Type="http://schemas.openxmlformats.org/officeDocument/2006/relationships/hyperlink" Target="https://www.baseball-reference.com/teams/PHI/2020.shtml" TargetMode="External"/><Relationship Id="rId541" Type="http://schemas.openxmlformats.org/officeDocument/2006/relationships/hyperlink" Target="https://www.baseball-reference.com/teams/MIL/2020.shtml" TargetMode="External"/><Relationship Id="rId540" Type="http://schemas.openxmlformats.org/officeDocument/2006/relationships/hyperlink" Target="https://www.baseball-reference.com/players/w/willide03.shtml" TargetMode="External"/><Relationship Id="rId415" Type="http://schemas.openxmlformats.org/officeDocument/2006/relationships/hyperlink" Target="https://www.baseball-reference.com/players/h/heuerco01.shtml" TargetMode="External"/><Relationship Id="rId536" Type="http://schemas.openxmlformats.org/officeDocument/2006/relationships/hyperlink" Target="https://www.baseball-reference.com/players/w/weemsjo01.shtml" TargetMode="External"/><Relationship Id="rId414" Type="http://schemas.openxmlformats.org/officeDocument/2006/relationships/hyperlink" Target="https://www.baseball-reference.com/teams/TEX/2020.shtml" TargetMode="External"/><Relationship Id="rId535" Type="http://schemas.openxmlformats.org/officeDocument/2006/relationships/hyperlink" Target="https://www.baseball-reference.com/teams/SFG/2020.shtml" TargetMode="External"/><Relationship Id="rId413" Type="http://schemas.openxmlformats.org/officeDocument/2006/relationships/hyperlink" Target="https://www.baseball-reference.com/players/h/hernajo02.shtml" TargetMode="External"/><Relationship Id="rId534" Type="http://schemas.openxmlformats.org/officeDocument/2006/relationships/hyperlink" Target="https://www.baseball-reference.com/players/w/webblo01.shtml" TargetMode="External"/><Relationship Id="rId412" Type="http://schemas.openxmlformats.org/officeDocument/2006/relationships/hyperlink" Target="https://www.baseball-reference.com/teams/TEX/2020.shtml" TargetMode="External"/><Relationship Id="rId533" Type="http://schemas.openxmlformats.org/officeDocument/2006/relationships/hyperlink" Target="https://www.baseball-reference.com/teams/LAA/2020.shtml" TargetMode="External"/><Relationship Id="rId419" Type="http://schemas.openxmlformats.org/officeDocument/2006/relationships/hyperlink" Target="https://www.baseball-reference.com/players/i/irvinco01.shtml" TargetMode="External"/><Relationship Id="rId418" Type="http://schemas.openxmlformats.org/officeDocument/2006/relationships/hyperlink" Target="https://www.baseball-reference.com/teams/CLE/2020.shtml" TargetMode="External"/><Relationship Id="rId539" Type="http://schemas.openxmlformats.org/officeDocument/2006/relationships/hyperlink" Target="https://www.baseball-reference.com/teams/ARI/2020.shtml" TargetMode="External"/><Relationship Id="rId417" Type="http://schemas.openxmlformats.org/officeDocument/2006/relationships/hyperlink" Target="https://www.baseball-reference.com/players/h/hillca02.shtml" TargetMode="External"/><Relationship Id="rId538" Type="http://schemas.openxmlformats.org/officeDocument/2006/relationships/hyperlink" Target="https://www.baseball-reference.com/players/w/widenta01.shtml" TargetMode="External"/><Relationship Id="rId416" Type="http://schemas.openxmlformats.org/officeDocument/2006/relationships/hyperlink" Target="https://www.baseball-reference.com/teams/CHW/2020.shtml" TargetMode="External"/><Relationship Id="rId537" Type="http://schemas.openxmlformats.org/officeDocument/2006/relationships/hyperlink" Target="https://www.baseball-reference.com/teams/OAK/2020.shtml" TargetMode="External"/><Relationship Id="rId411" Type="http://schemas.openxmlformats.org/officeDocument/2006/relationships/hyperlink" Target="https://www.baseball-reference.com/players/h/hergeji01.shtml" TargetMode="External"/><Relationship Id="rId532" Type="http://schemas.openxmlformats.org/officeDocument/2006/relationships/hyperlink" Target="https://www.baseball-reference.com/players/w/walshja01.shtml" TargetMode="External"/><Relationship Id="rId410" Type="http://schemas.openxmlformats.org/officeDocument/2006/relationships/hyperlink" Target="https://www.baseball-reference.com/teams/NYY/2020.shtml" TargetMode="External"/><Relationship Id="rId531" Type="http://schemas.openxmlformats.org/officeDocument/2006/relationships/hyperlink" Target="https://www.baseball-reference.com/teams/BOS/2020.shtml" TargetMode="External"/><Relationship Id="rId530" Type="http://schemas.openxmlformats.org/officeDocument/2006/relationships/hyperlink" Target="https://www.baseball-reference.com/players/v/valdeph01.shtml" TargetMode="External"/><Relationship Id="rId206" Type="http://schemas.openxmlformats.org/officeDocument/2006/relationships/hyperlink" Target="https://www.baseball-reference.com/players/p/peterda01.shtml" TargetMode="External"/><Relationship Id="rId327" Type="http://schemas.openxmlformats.org/officeDocument/2006/relationships/hyperlink" Target="https://www.baseball-reference.com/teams/CIN/2020.shtml" TargetMode="External"/><Relationship Id="rId448" Type="http://schemas.openxmlformats.org/officeDocument/2006/relationships/hyperlink" Target="https://www.baseball-reference.com/teams/LAD/2020.shtml" TargetMode="External"/><Relationship Id="rId205" Type="http://schemas.openxmlformats.org/officeDocument/2006/relationships/hyperlink" Target="https://www.baseball-reference.com/teams/HOU/2020.shtml" TargetMode="External"/><Relationship Id="rId326" Type="http://schemas.openxmlformats.org/officeDocument/2006/relationships/hyperlink" Target="https://www.baseball-reference.com/players/a/antonte01.shtml" TargetMode="External"/><Relationship Id="rId447" Type="http://schemas.openxmlformats.org/officeDocument/2006/relationships/hyperlink" Target="https://www.baseball-reference.com/players/m/maydu01.shtml" TargetMode="External"/><Relationship Id="rId204" Type="http://schemas.openxmlformats.org/officeDocument/2006/relationships/hyperlink" Target="https://www.baseball-reference.com/players/p/pareden01.shtml" TargetMode="External"/><Relationship Id="rId325" Type="http://schemas.openxmlformats.org/officeDocument/2006/relationships/hyperlink" Target="https://www.baseball-reference.com/teams/CLE/2020.shtml" TargetMode="External"/><Relationship Id="rId446" Type="http://schemas.openxmlformats.org/officeDocument/2006/relationships/hyperlink" Target="https://www.baseball-reference.com/teams/CHC/2020.shtml" TargetMode="External"/><Relationship Id="rId203" Type="http://schemas.openxmlformats.org/officeDocument/2006/relationships/hyperlink" Target="https://www.baseball-reference.com/players/o/olivaed02.shtml" TargetMode="External"/><Relationship Id="rId324" Type="http://schemas.openxmlformats.org/officeDocument/2006/relationships/hyperlink" Target="https://www.baseball-reference.com/players/a/allenlo01.shtml" TargetMode="External"/><Relationship Id="rId445" Type="http://schemas.openxmlformats.org/officeDocument/2006/relationships/hyperlink" Target="https://www.baseball-reference.com/players/m/mapledi01.shtml" TargetMode="External"/><Relationship Id="rId209" Type="http://schemas.openxmlformats.org/officeDocument/2006/relationships/hyperlink" Target="https://www.baseball-reference.com/players/r/ramiryo01.shtml" TargetMode="External"/><Relationship Id="rId208" Type="http://schemas.openxmlformats.org/officeDocument/2006/relationships/hyperlink" Target="https://www.baseball-reference.com/players/r/raleybr01.shtml" TargetMode="External"/><Relationship Id="rId329" Type="http://schemas.openxmlformats.org/officeDocument/2006/relationships/hyperlink" Target="https://www.baseball-reference.com/teams/BOS/2020.shtml" TargetMode="External"/><Relationship Id="rId207" Type="http://schemas.openxmlformats.org/officeDocument/2006/relationships/hyperlink" Target="https://www.baseball-reference.com/teams/NYM/2020.shtml" TargetMode="External"/><Relationship Id="rId328" Type="http://schemas.openxmlformats.org/officeDocument/2006/relationships/hyperlink" Target="https://www.baseball-reference.com/players/a/arauzjo01.shtml" TargetMode="External"/><Relationship Id="rId449" Type="http://schemas.openxmlformats.org/officeDocument/2006/relationships/hyperlink" Target="https://www.baseball-reference.com/players/m/mayfija01.shtml" TargetMode="External"/><Relationship Id="rId440" Type="http://schemas.openxmlformats.org/officeDocument/2006/relationships/hyperlink" Target="https://www.baseball-reference.com/players/l/lockewa01.shtml" TargetMode="External"/><Relationship Id="rId202" Type="http://schemas.openxmlformats.org/officeDocument/2006/relationships/hyperlink" Target="https://www.baseball-reference.com/teams/SEA/2020.shtml" TargetMode="External"/><Relationship Id="rId323" Type="http://schemas.openxmlformats.org/officeDocument/2006/relationships/hyperlink" Target="https://www.baseball-reference.com/teams/MIN/2020.shtml" TargetMode="External"/><Relationship Id="rId444" Type="http://schemas.openxmlformats.org/officeDocument/2006/relationships/hyperlink" Target="https://www.baseball-reference.com/teams/OAK/2020.shtml" TargetMode="External"/><Relationship Id="rId201" Type="http://schemas.openxmlformats.org/officeDocument/2006/relationships/hyperlink" Target="https://www.baseball-reference.com/players/o/odomjo01.shtml" TargetMode="External"/><Relationship Id="rId322" Type="http://schemas.openxmlformats.org/officeDocument/2006/relationships/hyperlink" Target="https://www.baseball-reference.com/players/a/alcaljo01.shtml" TargetMode="External"/><Relationship Id="rId443" Type="http://schemas.openxmlformats.org/officeDocument/2006/relationships/hyperlink" Target="https://www.baseball-reference.com/players/l/luzarje01.shtml" TargetMode="External"/><Relationship Id="rId200" Type="http://schemas.openxmlformats.org/officeDocument/2006/relationships/hyperlink" Target="https://www.baseball-reference.com/teams/MIL/2020.shtml" TargetMode="External"/><Relationship Id="rId321" Type="http://schemas.openxmlformats.org/officeDocument/2006/relationships/hyperlink" Target="https://www.baseball-reference.com/teams/KCR/2020.shtml" TargetMode="External"/><Relationship Id="rId442" Type="http://schemas.openxmlformats.org/officeDocument/2006/relationships/hyperlink" Target="https://www.baseball-reference.com/teams/SEA/2020.shtml" TargetMode="External"/><Relationship Id="rId320" Type="http://schemas.openxmlformats.org/officeDocument/2006/relationships/hyperlink" Target="https://www.baseball-reference.com/players/a/adamsch01.shtml" TargetMode="External"/><Relationship Id="rId441" Type="http://schemas.openxmlformats.org/officeDocument/2006/relationships/hyperlink" Target="https://www.baseball-reference.com/players/l/lopesti01.shtml" TargetMode="External"/><Relationship Id="rId316" Type="http://schemas.openxmlformats.org/officeDocument/2006/relationships/hyperlink" Target="https://www.baseball-reference.com/teams/KCR/2020.shtml" TargetMode="External"/><Relationship Id="rId437" Type="http://schemas.openxmlformats.org/officeDocument/2006/relationships/hyperlink" Target="https://www.baseball-reference.com/players/l/lailbr01.shtml" TargetMode="External"/><Relationship Id="rId558" Type="http://schemas.openxmlformats.org/officeDocument/2006/relationships/drawing" Target="../drawings/drawing15.xml"/><Relationship Id="rId315" Type="http://schemas.openxmlformats.org/officeDocument/2006/relationships/hyperlink" Target="https://www.baseball-reference.com/players/z/zuberty01.shtml" TargetMode="External"/><Relationship Id="rId436" Type="http://schemas.openxmlformats.org/officeDocument/2006/relationships/hyperlink" Target="https://www.baseball-reference.com/teams/STL/2020.shtml" TargetMode="External"/><Relationship Id="rId557" Type="http://schemas.openxmlformats.org/officeDocument/2006/relationships/hyperlink" Target="https://www.baseball-reference.com/teams/KCR/2020.shtml" TargetMode="External"/><Relationship Id="rId314" Type="http://schemas.openxmlformats.org/officeDocument/2006/relationships/hyperlink" Target="https://www.baseball-reference.com/teams/KCR/2020.shtml" TargetMode="External"/><Relationship Id="rId435" Type="http://schemas.openxmlformats.org/officeDocument/2006/relationships/hyperlink" Target="https://www.baseball-reference.com/players/k/kniznan01.shtml" TargetMode="External"/><Relationship Id="rId556" Type="http://schemas.openxmlformats.org/officeDocument/2006/relationships/hyperlink" Target="https://www.baseball-reference.com/players/z/zuberty01.shtml" TargetMode="External"/><Relationship Id="rId313" Type="http://schemas.openxmlformats.org/officeDocument/2006/relationships/hyperlink" Target="https://www.baseball-reference.com/players/z/zimmeky01.shtml" TargetMode="External"/><Relationship Id="rId434" Type="http://schemas.openxmlformats.org/officeDocument/2006/relationships/hyperlink" Target="https://www.baseball-reference.com/teams/NYY/2020.shtml" TargetMode="External"/><Relationship Id="rId555" Type="http://schemas.openxmlformats.org/officeDocument/2006/relationships/hyperlink" Target="https://www.baseball-reference.com/teams/KCR/2020.shtml" TargetMode="External"/><Relationship Id="rId319" Type="http://schemas.openxmlformats.org/officeDocument/2006/relationships/hyperlink" Target="https://www.sports-reference.com/data_use.html?__hstc=107817757.93e3f85bda5f1904f5b73254970f0f36.1674832863579.1712032120998.1712034328906.133&amp;__hssc=107817757.4.1712034328906&amp;__hsfp=1186769331" TargetMode="External"/><Relationship Id="rId318" Type="http://schemas.openxmlformats.org/officeDocument/2006/relationships/hyperlink" Target="https://www.youtube.com/watch?v=JkDLV0roT14&amp;feature=youtu.be" TargetMode="External"/><Relationship Id="rId439" Type="http://schemas.openxmlformats.org/officeDocument/2006/relationships/hyperlink" Target="https://www.baseball-reference.com/teams/BAL/2020.shtml" TargetMode="External"/><Relationship Id="rId317" Type="http://schemas.openxmlformats.org/officeDocument/2006/relationships/hyperlink" Target="https://www.youtube.com/watch?v=MWapXbaWs_U&amp;feature=youtu.be" TargetMode="External"/><Relationship Id="rId438" Type="http://schemas.openxmlformats.org/officeDocument/2006/relationships/hyperlink" Target="https://www.baseball-reference.com/players/l/lakintr01.shtml" TargetMode="External"/><Relationship Id="rId550" Type="http://schemas.openxmlformats.org/officeDocument/2006/relationships/hyperlink" Target="https://www.baseball-reference.com/players/y/yardler01.shtml" TargetMode="External"/><Relationship Id="rId312" Type="http://schemas.openxmlformats.org/officeDocument/2006/relationships/hyperlink" Target="https://www.baseball-reference.com/teams/ATL/2020.shtml" TargetMode="External"/><Relationship Id="rId433" Type="http://schemas.openxmlformats.org/officeDocument/2006/relationships/hyperlink" Target="https://www.baseball-reference.com/players/k/kingmi01.shtml" TargetMode="External"/><Relationship Id="rId554" Type="http://schemas.openxmlformats.org/officeDocument/2006/relationships/hyperlink" Target="https://www.baseball-reference.com/players/z/zimmeky01.shtml" TargetMode="External"/><Relationship Id="rId311" Type="http://schemas.openxmlformats.org/officeDocument/2006/relationships/hyperlink" Target="https://www.baseball-reference.com/players/y/ynoahu01.shtml" TargetMode="External"/><Relationship Id="rId432" Type="http://schemas.openxmlformats.org/officeDocument/2006/relationships/hyperlink" Target="https://www.baseball-reference.com/teams/STL/2020.shtml" TargetMode="External"/><Relationship Id="rId553" Type="http://schemas.openxmlformats.org/officeDocument/2006/relationships/hyperlink" Target="https://www.baseball-reference.com/teams/ATL/2020.shtml" TargetMode="External"/><Relationship Id="rId310" Type="http://schemas.openxmlformats.org/officeDocument/2006/relationships/hyperlink" Target="https://www.baseball-reference.com/teams/MIL/2020.shtml" TargetMode="External"/><Relationship Id="rId431" Type="http://schemas.openxmlformats.org/officeDocument/2006/relationships/hyperlink" Target="https://www.baseball-reference.com/players/k/kimkw01.shtml" TargetMode="External"/><Relationship Id="rId552" Type="http://schemas.openxmlformats.org/officeDocument/2006/relationships/hyperlink" Target="https://www.baseball-reference.com/players/y/ynoahu01.shtml" TargetMode="External"/><Relationship Id="rId430" Type="http://schemas.openxmlformats.org/officeDocument/2006/relationships/hyperlink" Target="https://www.baseball-reference.com/teams/BOS/2020.shtml" TargetMode="External"/><Relationship Id="rId551" Type="http://schemas.openxmlformats.org/officeDocument/2006/relationships/hyperlink" Target="https://www.baseball-reference.com/teams/MIL/2020.shtml" TargetMode="Externa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spotrac.com/mlb/transactions/2022/oakland-athletics/signed-free-agent/" TargetMode="External"/><Relationship Id="rId42" Type="http://schemas.openxmlformats.org/officeDocument/2006/relationships/hyperlink" Target="https://www.spotrac.com/mlb/transactions/2022/philadelphia-phillies/signed-free-agent/" TargetMode="External"/><Relationship Id="rId41" Type="http://schemas.openxmlformats.org/officeDocument/2006/relationships/hyperlink" Target="https://www.spotrac.com/mlb/transactions/2022/philadelphia-phillies/" TargetMode="External"/><Relationship Id="rId44" Type="http://schemas.openxmlformats.org/officeDocument/2006/relationships/hyperlink" Target="https://www.spotrac.com/mlb/transactions/2022/pittsburgh-pirates/signed-free-agent/" TargetMode="External"/><Relationship Id="rId43" Type="http://schemas.openxmlformats.org/officeDocument/2006/relationships/hyperlink" Target="https://www.spotrac.com/mlb/transactions/2022/pittsburgh-pirates/" TargetMode="External"/><Relationship Id="rId46" Type="http://schemas.openxmlformats.org/officeDocument/2006/relationships/hyperlink" Target="https://www.spotrac.com/mlb/transactions/2022/san-diego-padres/signed-free-agent/" TargetMode="External"/><Relationship Id="rId45" Type="http://schemas.openxmlformats.org/officeDocument/2006/relationships/hyperlink" Target="https://www.spotrac.com/mlb/transactions/2022/san-diego-padres/" TargetMode="External"/><Relationship Id="rId1" Type="http://schemas.openxmlformats.org/officeDocument/2006/relationships/hyperlink" Target="https://www.spotrac.com/mlb/transactions/2022/arizona-diamondbacks/" TargetMode="External"/><Relationship Id="rId2" Type="http://schemas.openxmlformats.org/officeDocument/2006/relationships/hyperlink" Target="https://www.spotrac.com/mlb/transactions/2022/arizona-diamondbacks/signed-free-agent/" TargetMode="External"/><Relationship Id="rId3" Type="http://schemas.openxmlformats.org/officeDocument/2006/relationships/hyperlink" Target="https://www.spotrac.com/mlb/transactions/2022/atlanta-braves/" TargetMode="External"/><Relationship Id="rId4" Type="http://schemas.openxmlformats.org/officeDocument/2006/relationships/hyperlink" Target="https://www.spotrac.com/mlb/transactions/2022/atlanta-braves/signed-free-agent/" TargetMode="External"/><Relationship Id="rId9" Type="http://schemas.openxmlformats.org/officeDocument/2006/relationships/hyperlink" Target="https://www.spotrac.com/mlb/transactions/2022/chicago-cubs/" TargetMode="External"/><Relationship Id="rId48" Type="http://schemas.openxmlformats.org/officeDocument/2006/relationships/hyperlink" Target="https://www.spotrac.com/mlb/transactions/2022/seattle-mariners/signed-free-agent/" TargetMode="External"/><Relationship Id="rId47" Type="http://schemas.openxmlformats.org/officeDocument/2006/relationships/hyperlink" Target="https://www.spotrac.com/mlb/transactions/2022/seattle-mariners/" TargetMode="External"/><Relationship Id="rId49" Type="http://schemas.openxmlformats.org/officeDocument/2006/relationships/hyperlink" Target="https://www.spotrac.com/mlb/transactions/2022/san-francisco-giants/" TargetMode="External"/><Relationship Id="rId5" Type="http://schemas.openxmlformats.org/officeDocument/2006/relationships/hyperlink" Target="https://www.spotrac.com/mlb/transactions/2022/baltimore-orioles/" TargetMode="External"/><Relationship Id="rId6" Type="http://schemas.openxmlformats.org/officeDocument/2006/relationships/hyperlink" Target="https://www.spotrac.com/mlb/transactions/2022/baltimore-orioles/signed-free-agent/" TargetMode="External"/><Relationship Id="rId7" Type="http://schemas.openxmlformats.org/officeDocument/2006/relationships/hyperlink" Target="https://www.spotrac.com/mlb/transactions/2022/boston-red-sox/" TargetMode="External"/><Relationship Id="rId8" Type="http://schemas.openxmlformats.org/officeDocument/2006/relationships/hyperlink" Target="https://www.spotrac.com/mlb/transactions/2022/boston-red-sox/signed-free-agent/" TargetMode="External"/><Relationship Id="rId31" Type="http://schemas.openxmlformats.org/officeDocument/2006/relationships/hyperlink" Target="https://www.spotrac.com/mlb/transactions/2022/milwaukee-brewers/" TargetMode="External"/><Relationship Id="rId30" Type="http://schemas.openxmlformats.org/officeDocument/2006/relationships/hyperlink" Target="https://www.spotrac.com/mlb/transactions/2022/miami-marlins/signed-free-agent/" TargetMode="External"/><Relationship Id="rId33" Type="http://schemas.openxmlformats.org/officeDocument/2006/relationships/hyperlink" Target="https://www.spotrac.com/mlb/transactions/2022/minnesota-twins/" TargetMode="External"/><Relationship Id="rId32" Type="http://schemas.openxmlformats.org/officeDocument/2006/relationships/hyperlink" Target="https://www.spotrac.com/mlb/transactions/2022/milwaukee-brewers/signed-free-agent/" TargetMode="External"/><Relationship Id="rId35" Type="http://schemas.openxmlformats.org/officeDocument/2006/relationships/hyperlink" Target="https://www.spotrac.com/mlb/transactions/2022/new-york-mets/" TargetMode="External"/><Relationship Id="rId34" Type="http://schemas.openxmlformats.org/officeDocument/2006/relationships/hyperlink" Target="https://www.spotrac.com/mlb/transactions/2022/minnesota-twins/signed-free-agent/" TargetMode="External"/><Relationship Id="rId37" Type="http://schemas.openxmlformats.org/officeDocument/2006/relationships/hyperlink" Target="https://www.spotrac.com/mlb/transactions/2022/new-york-yankees/" TargetMode="External"/><Relationship Id="rId36" Type="http://schemas.openxmlformats.org/officeDocument/2006/relationships/hyperlink" Target="https://www.spotrac.com/mlb/transactions/2022/new-york-mets/signed-free-agent/" TargetMode="External"/><Relationship Id="rId39" Type="http://schemas.openxmlformats.org/officeDocument/2006/relationships/hyperlink" Target="https://www.spotrac.com/mlb/transactions/2022/oakland-athletics/" TargetMode="External"/><Relationship Id="rId38" Type="http://schemas.openxmlformats.org/officeDocument/2006/relationships/hyperlink" Target="https://www.spotrac.com/mlb/transactions/2022/new-york-yankees/signed-free-agent/" TargetMode="External"/><Relationship Id="rId61" Type="http://schemas.openxmlformats.org/officeDocument/2006/relationships/drawing" Target="../drawings/drawing2.xml"/><Relationship Id="rId20" Type="http://schemas.openxmlformats.org/officeDocument/2006/relationships/hyperlink" Target="https://www.spotrac.com/mlb/transactions/2022/detroit-tigers/signed-free-agent/" TargetMode="External"/><Relationship Id="rId22" Type="http://schemas.openxmlformats.org/officeDocument/2006/relationships/hyperlink" Target="https://www.spotrac.com/mlb/transactions/2022/houston-astros/signed-free-agent/" TargetMode="External"/><Relationship Id="rId21" Type="http://schemas.openxmlformats.org/officeDocument/2006/relationships/hyperlink" Target="https://www.spotrac.com/mlb/transactions/2022/houston-astros/" TargetMode="External"/><Relationship Id="rId24" Type="http://schemas.openxmlformats.org/officeDocument/2006/relationships/hyperlink" Target="https://www.spotrac.com/mlb/transactions/2022/kansas-city-royals/signed-free-agent/" TargetMode="External"/><Relationship Id="rId23" Type="http://schemas.openxmlformats.org/officeDocument/2006/relationships/hyperlink" Target="https://www.spotrac.com/mlb/transactions/2022/kansas-city-royals/" TargetMode="External"/><Relationship Id="rId60" Type="http://schemas.openxmlformats.org/officeDocument/2006/relationships/hyperlink" Target="https://www.spotrac.com/mlb/transactions/2022/washington-nationals/signed-free-agent/" TargetMode="External"/><Relationship Id="rId26" Type="http://schemas.openxmlformats.org/officeDocument/2006/relationships/hyperlink" Target="https://www.spotrac.com/mlb/transactions/2022/los-angeles-angels/signed-free-agent/" TargetMode="External"/><Relationship Id="rId25" Type="http://schemas.openxmlformats.org/officeDocument/2006/relationships/hyperlink" Target="https://www.spotrac.com/mlb/transactions/2022/los-angeles-angels/" TargetMode="External"/><Relationship Id="rId28" Type="http://schemas.openxmlformats.org/officeDocument/2006/relationships/hyperlink" Target="https://www.spotrac.com/mlb/transactions/2022/los-angeles-dodgers/signed-free-agent/" TargetMode="External"/><Relationship Id="rId27" Type="http://schemas.openxmlformats.org/officeDocument/2006/relationships/hyperlink" Target="https://www.spotrac.com/mlb/transactions/2022/los-angeles-dodgers/" TargetMode="External"/><Relationship Id="rId29" Type="http://schemas.openxmlformats.org/officeDocument/2006/relationships/hyperlink" Target="https://www.spotrac.com/mlb/transactions/2022/miami-marlins/" TargetMode="External"/><Relationship Id="rId51" Type="http://schemas.openxmlformats.org/officeDocument/2006/relationships/hyperlink" Target="https://www.spotrac.com/mlb/transactions/2022/st-louis-cardinals/" TargetMode="External"/><Relationship Id="rId50" Type="http://schemas.openxmlformats.org/officeDocument/2006/relationships/hyperlink" Target="https://www.spotrac.com/mlb/transactions/2022/san-francisco-giants/signed-free-agent/" TargetMode="External"/><Relationship Id="rId53" Type="http://schemas.openxmlformats.org/officeDocument/2006/relationships/hyperlink" Target="https://www.spotrac.com/mlb/transactions/2022/tampa-bay-rays/" TargetMode="External"/><Relationship Id="rId52" Type="http://schemas.openxmlformats.org/officeDocument/2006/relationships/hyperlink" Target="https://www.spotrac.com/mlb/transactions/2022/st-louis-cardinals/signed-free-agent/" TargetMode="External"/><Relationship Id="rId11" Type="http://schemas.openxmlformats.org/officeDocument/2006/relationships/hyperlink" Target="https://www.spotrac.com/mlb/transactions/2022/chicago-white-sox/" TargetMode="External"/><Relationship Id="rId55" Type="http://schemas.openxmlformats.org/officeDocument/2006/relationships/hyperlink" Target="https://www.spotrac.com/mlb/transactions/2022/texas-rangers/" TargetMode="External"/><Relationship Id="rId10" Type="http://schemas.openxmlformats.org/officeDocument/2006/relationships/hyperlink" Target="https://www.spotrac.com/mlb/transactions/2022/chicago-cubs/signed-free-agent/" TargetMode="External"/><Relationship Id="rId54" Type="http://schemas.openxmlformats.org/officeDocument/2006/relationships/hyperlink" Target="https://www.spotrac.com/mlb/transactions/2022/tampa-bay-rays/signed-free-agent/" TargetMode="External"/><Relationship Id="rId13" Type="http://schemas.openxmlformats.org/officeDocument/2006/relationships/hyperlink" Target="https://www.spotrac.com/mlb/transactions/2022/cincinnati-reds/" TargetMode="External"/><Relationship Id="rId57" Type="http://schemas.openxmlformats.org/officeDocument/2006/relationships/hyperlink" Target="https://www.spotrac.com/mlb/transactions/2022/toronto-blue-jays/" TargetMode="External"/><Relationship Id="rId12" Type="http://schemas.openxmlformats.org/officeDocument/2006/relationships/hyperlink" Target="https://www.spotrac.com/mlb/transactions/2022/chicago-white-sox/signed-free-agent/" TargetMode="External"/><Relationship Id="rId56" Type="http://schemas.openxmlformats.org/officeDocument/2006/relationships/hyperlink" Target="https://www.spotrac.com/mlb/transactions/2022/texas-rangers/signed-free-agent/" TargetMode="External"/><Relationship Id="rId15" Type="http://schemas.openxmlformats.org/officeDocument/2006/relationships/hyperlink" Target="https://www.spotrac.com/mlb/transactions/2022/cleveland-guardians/" TargetMode="External"/><Relationship Id="rId59" Type="http://schemas.openxmlformats.org/officeDocument/2006/relationships/hyperlink" Target="https://www.spotrac.com/mlb/transactions/2022/washington-nationals/" TargetMode="External"/><Relationship Id="rId14" Type="http://schemas.openxmlformats.org/officeDocument/2006/relationships/hyperlink" Target="https://www.spotrac.com/mlb/transactions/2022/cincinnati-reds/signed-free-agent/" TargetMode="External"/><Relationship Id="rId58" Type="http://schemas.openxmlformats.org/officeDocument/2006/relationships/hyperlink" Target="https://www.spotrac.com/mlb/transactions/2022/toronto-blue-jays/signed-free-agent/" TargetMode="External"/><Relationship Id="rId17" Type="http://schemas.openxmlformats.org/officeDocument/2006/relationships/hyperlink" Target="https://www.spotrac.com/mlb/transactions/2022/colorado-rockies/" TargetMode="External"/><Relationship Id="rId16" Type="http://schemas.openxmlformats.org/officeDocument/2006/relationships/hyperlink" Target="https://www.spotrac.com/mlb/transactions/2022/cleveland-guardians/signed-free-agent/" TargetMode="External"/><Relationship Id="rId19" Type="http://schemas.openxmlformats.org/officeDocument/2006/relationships/hyperlink" Target="https://www.spotrac.com/mlb/transactions/2022/detroit-tigers/" TargetMode="External"/><Relationship Id="rId18" Type="http://schemas.openxmlformats.org/officeDocument/2006/relationships/hyperlink" Target="https://www.spotrac.com/mlb/transactions/2022/colorado-rockies/signed-free-agent/" TargetMode="Externa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7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4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>
      <c r="A2" s="1" t="str">
        <f t="shared" ref="A2:A31" si="1">CONCATENATE(B2,C2)</f>
        <v>2023Arizona Diamondbacks</v>
      </c>
      <c r="B2" s="1">
        <v>2023.0</v>
      </c>
      <c r="C2" s="1" t="s">
        <v>23</v>
      </c>
      <c r="D2" s="5">
        <v>1.19257651E8</v>
      </c>
      <c r="E2" s="2">
        <v>5015678.0</v>
      </c>
      <c r="F2" s="3">
        <v>0.52</v>
      </c>
      <c r="G2" s="5">
        <v>819275.0</v>
      </c>
      <c r="H2" s="5">
        <v>2.5969601E7</v>
      </c>
      <c r="I2" s="5">
        <v>9819142.0</v>
      </c>
      <c r="J2" s="1" t="s">
        <v>24</v>
      </c>
      <c r="K2" s="5">
        <v>2.365598E7</v>
      </c>
      <c r="L2" s="5">
        <v>7.8393015E7</v>
      </c>
      <c r="M2" s="1">
        <v>6.0</v>
      </c>
      <c r="N2" s="6">
        <v>12.0</v>
      </c>
      <c r="O2" s="7">
        <v>13.0</v>
      </c>
      <c r="P2" s="8">
        <v>1.19783E8</v>
      </c>
      <c r="Q2" s="7">
        <v>5.0</v>
      </c>
      <c r="R2" s="8">
        <v>2.5E7</v>
      </c>
      <c r="S2" s="2">
        <v>24212.0</v>
      </c>
      <c r="T2" s="1">
        <v>27.4</v>
      </c>
      <c r="U2" s="1">
        <v>28.5</v>
      </c>
      <c r="V2" s="1">
        <v>11.0</v>
      </c>
      <c r="W2" s="2">
        <v>1380.0</v>
      </c>
    </row>
    <row r="3">
      <c r="A3" s="1" t="str">
        <f t="shared" si="1"/>
        <v>2023Atlanta Braves</v>
      </c>
      <c r="B3" s="1">
        <v>2023.0</v>
      </c>
      <c r="C3" s="1" t="s">
        <v>25</v>
      </c>
      <c r="D3" s="5">
        <v>2.06239131E8</v>
      </c>
      <c r="E3" s="2">
        <v>6222106.0</v>
      </c>
      <c r="F3" s="3">
        <v>0.64</v>
      </c>
      <c r="G3" s="5">
        <v>1.2E7</v>
      </c>
      <c r="H3" s="5">
        <v>4.6893307E7</v>
      </c>
      <c r="I3" s="5">
        <v>5.0224518E7</v>
      </c>
      <c r="J3" s="5" t="s">
        <v>24</v>
      </c>
      <c r="K3" s="5">
        <v>4.9068682E7</v>
      </c>
      <c r="L3" s="5">
        <v>-1.5797681E7</v>
      </c>
      <c r="M3" s="1">
        <v>8.0</v>
      </c>
      <c r="N3" s="6">
        <v>14.0</v>
      </c>
      <c r="O3" s="7">
        <v>6.0</v>
      </c>
      <c r="P3" s="9">
        <v>4480000.0</v>
      </c>
      <c r="Q3" s="7">
        <v>3.0</v>
      </c>
      <c r="R3" s="9">
        <v>3015000.0</v>
      </c>
      <c r="S3" s="2">
        <v>39401.0</v>
      </c>
      <c r="T3" s="1">
        <v>27.9</v>
      </c>
      <c r="U3" s="1">
        <v>29.9</v>
      </c>
      <c r="V3" s="1">
        <v>2.0</v>
      </c>
      <c r="W3" s="2">
        <v>2600.0</v>
      </c>
      <c r="AB3" s="10"/>
    </row>
    <row r="4">
      <c r="A4" s="1" t="str">
        <f t="shared" si="1"/>
        <v>2023Baltimore Orioles</v>
      </c>
      <c r="B4" s="1">
        <v>2023.0</v>
      </c>
      <c r="C4" s="1" t="s">
        <v>26</v>
      </c>
      <c r="D4" s="5">
        <v>7.1061047E7</v>
      </c>
      <c r="E4" s="2">
        <v>2835672.0</v>
      </c>
      <c r="F4" s="3">
        <v>0.62</v>
      </c>
      <c r="G4" s="5">
        <v>1733900.0</v>
      </c>
      <c r="H4" s="5">
        <v>1.3971787E7</v>
      </c>
      <c r="I4" s="5">
        <v>1.5245811E7</v>
      </c>
      <c r="J4" s="1" t="s">
        <v>24</v>
      </c>
      <c r="K4" s="5">
        <v>2.2208236E7</v>
      </c>
      <c r="L4" s="5">
        <v>1.43591713E8</v>
      </c>
      <c r="M4" s="1">
        <v>6.0</v>
      </c>
      <c r="N4" s="6">
        <v>10.0</v>
      </c>
      <c r="O4" s="7">
        <v>18.0</v>
      </c>
      <c r="P4" s="9">
        <v>1.32849E7</v>
      </c>
      <c r="Q4" s="7">
        <v>3.0</v>
      </c>
      <c r="R4" s="9">
        <v>2.3E7</v>
      </c>
      <c r="S4" s="2">
        <v>23911.0</v>
      </c>
      <c r="T4" s="1">
        <v>27.2</v>
      </c>
      <c r="U4" s="1">
        <v>28.4</v>
      </c>
      <c r="V4" s="1">
        <v>6.0</v>
      </c>
      <c r="W4" s="2">
        <v>1713.0</v>
      </c>
      <c r="AB4" s="10"/>
      <c r="AF4" s="10"/>
    </row>
    <row r="5">
      <c r="A5" s="1" t="str">
        <f t="shared" si="1"/>
        <v>2023Boston Red Sox</v>
      </c>
      <c r="B5" s="1">
        <v>2023.0</v>
      </c>
      <c r="C5" s="1" t="s">
        <v>27</v>
      </c>
      <c r="D5" s="5">
        <v>1.82926796E8</v>
      </c>
      <c r="E5" s="2">
        <v>4900550.0</v>
      </c>
      <c r="F5" s="3">
        <v>0.48</v>
      </c>
      <c r="G5" s="5">
        <v>1947000.0</v>
      </c>
      <c r="H5" s="5">
        <v>4.899754E7</v>
      </c>
      <c r="I5" s="5">
        <v>3.1432265E7</v>
      </c>
      <c r="J5" s="5" t="s">
        <v>24</v>
      </c>
      <c r="K5" s="5">
        <v>4.5687052E7</v>
      </c>
      <c r="L5" s="5">
        <v>7232680.0</v>
      </c>
      <c r="M5" s="1">
        <v>8.0</v>
      </c>
      <c r="N5" s="6">
        <v>11.0</v>
      </c>
      <c r="O5" s="7">
        <v>10.0</v>
      </c>
      <c r="P5" s="9">
        <v>7299000.0</v>
      </c>
      <c r="Q5" s="7">
        <v>7.0</v>
      </c>
      <c r="R5" s="9">
        <v>8.705E7</v>
      </c>
      <c r="S5" s="2">
        <v>32989.0</v>
      </c>
      <c r="T5" s="1">
        <v>28.6</v>
      </c>
      <c r="U5" s="1">
        <v>30.0</v>
      </c>
      <c r="V5" s="1">
        <v>11.0</v>
      </c>
      <c r="W5" s="2">
        <v>4500.0</v>
      </c>
      <c r="AB5" s="10"/>
      <c r="AF5" s="10"/>
    </row>
    <row r="6">
      <c r="A6" s="1" t="str">
        <f t="shared" si="1"/>
        <v>2023Chicago Cubs</v>
      </c>
      <c r="B6" s="1">
        <v>2023.0</v>
      </c>
      <c r="C6" s="1" t="s">
        <v>28</v>
      </c>
      <c r="D6" s="5">
        <v>1.88909358E8</v>
      </c>
      <c r="E6" s="2">
        <v>9441957.0</v>
      </c>
      <c r="F6" s="3">
        <v>0.51</v>
      </c>
      <c r="G6" s="5">
        <v>6995488.0</v>
      </c>
      <c r="H6" s="5">
        <v>1.7353556E7</v>
      </c>
      <c r="I6" s="5">
        <v>4.2530326E7</v>
      </c>
      <c r="J6" s="5" t="s">
        <v>24</v>
      </c>
      <c r="K6" s="5">
        <v>6.7371735E7</v>
      </c>
      <c r="L6" s="5">
        <v>2697158.0</v>
      </c>
      <c r="M6" s="1">
        <v>6.0</v>
      </c>
      <c r="N6" s="6">
        <v>5.0</v>
      </c>
      <c r="O6" s="7">
        <v>12.0</v>
      </c>
      <c r="P6" s="9">
        <v>8808750.0</v>
      </c>
      <c r="Q6" s="7">
        <v>10.0</v>
      </c>
      <c r="R6" s="9">
        <v>3.1052E8</v>
      </c>
      <c r="S6" s="2">
        <v>34261.0</v>
      </c>
      <c r="T6" s="1">
        <v>28.4</v>
      </c>
      <c r="U6" s="1">
        <v>29.6</v>
      </c>
      <c r="V6" s="1">
        <v>11.0</v>
      </c>
      <c r="W6" s="2">
        <v>4100.0</v>
      </c>
      <c r="AB6" s="10"/>
      <c r="AF6" s="10"/>
    </row>
    <row r="7">
      <c r="A7" s="1" t="str">
        <f t="shared" si="1"/>
        <v>2023Chicago White Sox</v>
      </c>
      <c r="B7" s="1">
        <v>2023.0</v>
      </c>
      <c r="C7" s="1" t="s">
        <v>29</v>
      </c>
      <c r="D7" s="5">
        <v>1.62863836E8</v>
      </c>
      <c r="E7" s="2">
        <v>9441957.0</v>
      </c>
      <c r="F7" s="3">
        <v>0.38</v>
      </c>
      <c r="G7" s="5">
        <v>1.8664197E7</v>
      </c>
      <c r="H7" s="5">
        <v>3.471807E7</v>
      </c>
      <c r="I7" s="5">
        <v>9841740.0</v>
      </c>
      <c r="J7" s="5">
        <v>1.0333333E7</v>
      </c>
      <c r="K7" s="5">
        <v>2.0335276E7</v>
      </c>
      <c r="L7" s="5">
        <v>3.2424642E7</v>
      </c>
      <c r="M7" s="1">
        <v>5.0</v>
      </c>
      <c r="N7" s="6">
        <v>11.0</v>
      </c>
      <c r="O7" s="7">
        <v>7.0</v>
      </c>
      <c r="P7" s="9">
        <v>5097000.0</v>
      </c>
      <c r="Q7" s="7">
        <v>3.0</v>
      </c>
      <c r="R7" s="9">
        <v>9.0E7</v>
      </c>
      <c r="S7" s="2">
        <v>20613.0</v>
      </c>
      <c r="T7" s="1">
        <v>27.9</v>
      </c>
      <c r="U7" s="1">
        <v>29.2</v>
      </c>
      <c r="V7" s="1">
        <v>8.0</v>
      </c>
      <c r="W7" s="2">
        <v>2050.0</v>
      </c>
      <c r="AB7" s="10"/>
      <c r="AF7" s="10"/>
    </row>
    <row r="8">
      <c r="A8" s="1" t="str">
        <f t="shared" si="1"/>
        <v>2023Cincinnati Reds</v>
      </c>
      <c r="B8" s="1">
        <v>2023.0</v>
      </c>
      <c r="C8" s="1" t="s">
        <v>30</v>
      </c>
      <c r="D8" s="5">
        <v>9.6577288E7</v>
      </c>
      <c r="E8" s="2">
        <v>2265051.0</v>
      </c>
      <c r="F8" s="3">
        <v>0.51</v>
      </c>
      <c r="G8" s="5">
        <v>1915000.0</v>
      </c>
      <c r="H8" s="5">
        <v>2.7393556E7</v>
      </c>
      <c r="I8" s="5">
        <v>4711222.0</v>
      </c>
      <c r="J8" s="1" t="s">
        <v>24</v>
      </c>
      <c r="K8" s="5">
        <v>1.0796067E7</v>
      </c>
      <c r="L8" s="5">
        <v>1.19970643E8</v>
      </c>
      <c r="M8" s="1">
        <v>7.0</v>
      </c>
      <c r="N8" s="6">
        <v>6.0</v>
      </c>
      <c r="O8" s="7">
        <v>19.0</v>
      </c>
      <c r="P8" s="9">
        <v>1.38575E7</v>
      </c>
      <c r="Q8" s="7">
        <v>4.0</v>
      </c>
      <c r="R8" s="9">
        <v>1.3925E7</v>
      </c>
      <c r="S8" s="2">
        <v>25164.0</v>
      </c>
      <c r="T8" s="1">
        <v>26.8</v>
      </c>
      <c r="U8" s="1">
        <v>27.7</v>
      </c>
      <c r="V8" s="1">
        <v>13.0</v>
      </c>
      <c r="W8" s="2">
        <v>1190.0</v>
      </c>
      <c r="AB8" s="10"/>
      <c r="AF8" s="10"/>
    </row>
    <row r="9">
      <c r="A9" s="1" t="str">
        <f t="shared" si="1"/>
        <v>2023Cleveland Guardians</v>
      </c>
      <c r="B9" s="1">
        <v>2023.0</v>
      </c>
      <c r="C9" s="1" t="s">
        <v>31</v>
      </c>
      <c r="D9" s="5">
        <v>9.1861627E7</v>
      </c>
      <c r="E9" s="2">
        <v>2063132.0</v>
      </c>
      <c r="F9" s="3">
        <v>0.47</v>
      </c>
      <c r="G9" s="5">
        <v>1664197.0</v>
      </c>
      <c r="H9" s="5">
        <v>1.9804017E7</v>
      </c>
      <c r="I9" s="5">
        <v>5928563.0</v>
      </c>
      <c r="J9" s="1" t="s">
        <v>24</v>
      </c>
      <c r="K9" s="5">
        <v>2.7485135E7</v>
      </c>
      <c r="L9" s="5">
        <v>9.6336198E7</v>
      </c>
      <c r="M9" s="1">
        <v>7.0</v>
      </c>
      <c r="N9" s="6">
        <v>10.0</v>
      </c>
      <c r="O9" s="7">
        <v>15.0</v>
      </c>
      <c r="P9" s="9">
        <v>1.166932E8</v>
      </c>
      <c r="Q9" s="7">
        <v>2.0</v>
      </c>
      <c r="R9" s="9">
        <v>3.9E7</v>
      </c>
      <c r="S9" s="2">
        <v>22643.0</v>
      </c>
      <c r="T9" s="1">
        <v>26.7</v>
      </c>
      <c r="U9" s="1">
        <v>26.1</v>
      </c>
      <c r="V9" s="1">
        <v>17.0</v>
      </c>
      <c r="W9" s="2">
        <v>1300.0</v>
      </c>
      <c r="AB9" s="10"/>
      <c r="AF9" s="10"/>
    </row>
    <row r="10">
      <c r="A10" s="1" t="str">
        <f t="shared" si="1"/>
        <v>2023Colorado Rockies</v>
      </c>
      <c r="B10" s="1">
        <v>2023.0</v>
      </c>
      <c r="C10" s="1" t="s">
        <v>32</v>
      </c>
      <c r="D10" s="5">
        <v>1.71026607E8</v>
      </c>
      <c r="E10" s="2">
        <v>2985871.0</v>
      </c>
      <c r="F10" s="3">
        <v>0.36</v>
      </c>
      <c r="G10" s="5">
        <v>6212264.0</v>
      </c>
      <c r="H10" s="5">
        <v>1.6049748E7</v>
      </c>
      <c r="I10" s="5">
        <v>4.3952694E7</v>
      </c>
      <c r="J10" s="5" t="s">
        <v>24</v>
      </c>
      <c r="K10" s="5">
        <v>8967035.0</v>
      </c>
      <c r="L10" s="5">
        <v>3.8518049E7</v>
      </c>
      <c r="M10" s="1">
        <v>5.0</v>
      </c>
      <c r="N10" s="6">
        <v>12.0</v>
      </c>
      <c r="O10" s="7">
        <v>12.0</v>
      </c>
      <c r="P10" s="9">
        <v>8678000.0</v>
      </c>
      <c r="Q10" s="7">
        <v>4.0</v>
      </c>
      <c r="R10" s="9">
        <v>1.825E7</v>
      </c>
      <c r="S10" s="2">
        <v>32197.0</v>
      </c>
      <c r="T10" s="1">
        <v>28.2</v>
      </c>
      <c r="U10" s="1">
        <v>29.7</v>
      </c>
      <c r="V10" s="1">
        <v>10.0</v>
      </c>
      <c r="W10" s="2">
        <v>1475.0</v>
      </c>
      <c r="AB10" s="10"/>
      <c r="AF10" s="10"/>
    </row>
    <row r="11">
      <c r="A11" s="1" t="str">
        <f t="shared" si="1"/>
        <v>2023Detroit Tigers</v>
      </c>
      <c r="B11" s="1">
        <v>2023.0</v>
      </c>
      <c r="C11" s="1" t="s">
        <v>33</v>
      </c>
      <c r="D11" s="5">
        <v>1.21494514E8</v>
      </c>
      <c r="E11" s="2">
        <v>4345761.0</v>
      </c>
      <c r="F11" s="3">
        <v>0.48</v>
      </c>
      <c r="G11" s="5">
        <v>892453.0</v>
      </c>
      <c r="H11" s="5">
        <v>2.5088555E7</v>
      </c>
      <c r="I11" s="5">
        <v>2292031.0</v>
      </c>
      <c r="J11" s="5">
        <v>3.2E7</v>
      </c>
      <c r="K11" s="5">
        <v>2.2220496E7</v>
      </c>
      <c r="L11" s="5">
        <v>8.6520261E7</v>
      </c>
      <c r="M11" s="1">
        <v>4.0</v>
      </c>
      <c r="N11" s="6">
        <v>11.0</v>
      </c>
      <c r="O11" s="7">
        <v>17.0</v>
      </c>
      <c r="P11" s="9">
        <v>1.23625E7</v>
      </c>
      <c r="Q11" s="7">
        <v>2.0</v>
      </c>
      <c r="R11" s="9">
        <v>1.85E7</v>
      </c>
      <c r="S11" s="2">
        <v>19912.0</v>
      </c>
      <c r="T11" s="1">
        <v>27.4</v>
      </c>
      <c r="U11" s="1">
        <v>27.7</v>
      </c>
      <c r="V11" s="1">
        <v>10.0</v>
      </c>
      <c r="W11" s="2">
        <v>1450.0</v>
      </c>
      <c r="AB11" s="10"/>
      <c r="AF11" s="10"/>
    </row>
    <row r="12">
      <c r="A12" s="1" t="str">
        <f t="shared" si="1"/>
        <v>2023Houston Astros</v>
      </c>
      <c r="B12" s="1">
        <v>2023.0</v>
      </c>
      <c r="C12" s="1" t="s">
        <v>34</v>
      </c>
      <c r="D12" s="5">
        <v>2.37107748E8</v>
      </c>
      <c r="E12" s="2">
        <v>7340118.0</v>
      </c>
      <c r="F12" s="3">
        <v>0.56</v>
      </c>
      <c r="G12" s="5">
        <v>4720300.0</v>
      </c>
      <c r="H12" s="5">
        <v>8.1820712E7</v>
      </c>
      <c r="I12" s="5">
        <v>2.6317833E7</v>
      </c>
      <c r="J12" s="5" t="s">
        <v>24</v>
      </c>
      <c r="K12" s="5">
        <v>9.8411565E7</v>
      </c>
      <c r="L12" s="5">
        <v>6727295.0</v>
      </c>
      <c r="M12" s="1">
        <v>8.0</v>
      </c>
      <c r="N12" s="6">
        <v>5.0</v>
      </c>
      <c r="O12" s="7">
        <v>13.0</v>
      </c>
      <c r="P12" s="9">
        <v>9528900.0</v>
      </c>
      <c r="Q12" s="7">
        <v>3.0</v>
      </c>
      <c r="R12" s="9">
        <v>1.05E8</v>
      </c>
      <c r="S12" s="2">
        <v>37683.0</v>
      </c>
      <c r="T12" s="1">
        <v>28.8</v>
      </c>
      <c r="U12" s="1">
        <v>29.2</v>
      </c>
      <c r="V12" s="1">
        <v>12.0</v>
      </c>
      <c r="W12" s="2">
        <v>2250.0</v>
      </c>
      <c r="AB12" s="10"/>
      <c r="AF12" s="10"/>
    </row>
    <row r="13">
      <c r="A13" s="1" t="str">
        <f t="shared" si="1"/>
        <v>2023Kansas City Royals</v>
      </c>
      <c r="B13" s="1">
        <v>2023.0</v>
      </c>
      <c r="C13" s="1" t="s">
        <v>35</v>
      </c>
      <c r="D13" s="5">
        <v>9.6083853E7</v>
      </c>
      <c r="E13" s="2">
        <v>2209494.0</v>
      </c>
      <c r="F13" s="3">
        <v>0.35</v>
      </c>
      <c r="G13" s="5">
        <v>2.007742E7</v>
      </c>
      <c r="H13" s="5">
        <v>4322348.0</v>
      </c>
      <c r="I13" s="5">
        <v>3472534.0</v>
      </c>
      <c r="J13" s="1" t="s">
        <v>24</v>
      </c>
      <c r="K13" s="5">
        <v>2.6369699E7</v>
      </c>
      <c r="L13" s="5">
        <v>1.1356288E8</v>
      </c>
      <c r="M13" s="1">
        <v>9.0</v>
      </c>
      <c r="N13" s="6">
        <v>14.0</v>
      </c>
      <c r="O13" s="7">
        <v>15.0</v>
      </c>
      <c r="P13" s="9">
        <v>1.09206E7</v>
      </c>
      <c r="Q13" s="7">
        <v>5.0</v>
      </c>
      <c r="R13" s="9">
        <v>3.415E7</v>
      </c>
      <c r="S13" s="2">
        <v>16136.0</v>
      </c>
      <c r="T13" s="1">
        <v>26.3</v>
      </c>
      <c r="U13" s="1">
        <v>29.1</v>
      </c>
      <c r="V13" s="1">
        <v>11.0</v>
      </c>
      <c r="W13" s="2">
        <v>1200.0</v>
      </c>
      <c r="AB13" s="10"/>
      <c r="AF13" s="10"/>
    </row>
    <row r="14">
      <c r="A14" s="1" t="str">
        <f t="shared" si="1"/>
        <v>2023Los Angeles Angels</v>
      </c>
      <c r="B14" s="1">
        <v>2023.0</v>
      </c>
      <c r="C14" s="1" t="s">
        <v>36</v>
      </c>
      <c r="D14" s="5">
        <v>2.30534276E8</v>
      </c>
      <c r="E14" s="2">
        <v>1.2872322E7</v>
      </c>
      <c r="F14" s="3">
        <v>0.45</v>
      </c>
      <c r="G14" s="5">
        <v>2073876.0</v>
      </c>
      <c r="H14" s="5">
        <v>1.6265168E7</v>
      </c>
      <c r="I14" s="5">
        <v>1.2443019E7</v>
      </c>
      <c r="J14" s="5" t="s">
        <v>24</v>
      </c>
      <c r="K14" s="5">
        <v>1.2987096E7</v>
      </c>
      <c r="L14" s="5">
        <v>28654.0</v>
      </c>
      <c r="M14" s="1">
        <v>9.0</v>
      </c>
      <c r="N14" s="6">
        <v>9.0</v>
      </c>
      <c r="O14" s="7">
        <v>11.0</v>
      </c>
      <c r="P14" s="9">
        <v>8140000.0</v>
      </c>
      <c r="Q14" s="7">
        <v>5.0</v>
      </c>
      <c r="R14" s="9">
        <v>7.825E7</v>
      </c>
      <c r="S14" s="2">
        <v>32600.0</v>
      </c>
      <c r="T14" s="1">
        <v>28.6</v>
      </c>
      <c r="U14" s="1">
        <v>28.0</v>
      </c>
      <c r="V14" s="1">
        <v>14.0</v>
      </c>
      <c r="W14" s="2">
        <v>2700.0</v>
      </c>
      <c r="AB14" s="10"/>
      <c r="AF14" s="10"/>
    </row>
    <row r="15">
      <c r="A15" s="1" t="str">
        <f t="shared" si="1"/>
        <v>2023Los Angeles Dodgers</v>
      </c>
      <c r="B15" s="1">
        <v>2023.0</v>
      </c>
      <c r="C15" s="1" t="s">
        <v>37</v>
      </c>
      <c r="D15" s="5">
        <v>2.40278296E8</v>
      </c>
      <c r="E15" s="2">
        <v>1.2872322E7</v>
      </c>
      <c r="F15" s="3">
        <v>0.62</v>
      </c>
      <c r="G15" s="5">
        <v>8750000.0</v>
      </c>
      <c r="H15" s="5">
        <v>8.8735961E7</v>
      </c>
      <c r="I15" s="5">
        <v>9442500.0</v>
      </c>
      <c r="J15" s="5">
        <v>1.0E7</v>
      </c>
      <c r="K15" s="5">
        <v>3.2777507E7</v>
      </c>
      <c r="L15" s="5">
        <v>-3.5198867E7</v>
      </c>
      <c r="M15" s="1">
        <v>10.0</v>
      </c>
      <c r="N15" s="6">
        <v>10.0</v>
      </c>
      <c r="O15" s="7">
        <v>10.0</v>
      </c>
      <c r="P15" s="9">
        <v>1.76025E7</v>
      </c>
      <c r="Q15" s="7">
        <v>7.0</v>
      </c>
      <c r="R15" s="9">
        <v>5.33E7</v>
      </c>
      <c r="S15" s="2">
        <v>47371.0</v>
      </c>
      <c r="T15" s="1">
        <v>30.9</v>
      </c>
      <c r="U15" s="1">
        <v>28.1</v>
      </c>
      <c r="V15" s="1">
        <v>13.0</v>
      </c>
      <c r="W15" s="2">
        <v>4800.0</v>
      </c>
      <c r="AB15" s="10"/>
      <c r="AF15" s="10"/>
    </row>
    <row r="16">
      <c r="A16" s="1" t="str">
        <f t="shared" si="1"/>
        <v>2023Miami Marlins</v>
      </c>
      <c r="B16" s="1">
        <v>2023.0</v>
      </c>
      <c r="C16" s="1" t="s">
        <v>38</v>
      </c>
      <c r="D16" s="5">
        <v>1.05435809E8</v>
      </c>
      <c r="E16" s="2">
        <v>6139340.0</v>
      </c>
      <c r="F16" s="3">
        <v>0.52</v>
      </c>
      <c r="G16" s="5">
        <v>4080000.0</v>
      </c>
      <c r="H16" s="5">
        <v>2.1863899E7</v>
      </c>
      <c r="I16" s="5">
        <v>2223500.0</v>
      </c>
      <c r="J16" s="5">
        <v>1.9E7</v>
      </c>
      <c r="K16" s="5">
        <v>2.0815118E7</v>
      </c>
      <c r="L16" s="5">
        <v>9.8090834E7</v>
      </c>
      <c r="M16" s="1">
        <v>9.0</v>
      </c>
      <c r="N16" s="6">
        <v>15.0</v>
      </c>
      <c r="O16" s="7">
        <v>15.0</v>
      </c>
      <c r="P16" s="9">
        <v>1.1E7</v>
      </c>
      <c r="Q16" s="7">
        <v>2.0</v>
      </c>
      <c r="R16" s="9">
        <v>2.55E7</v>
      </c>
      <c r="S16" s="2">
        <v>14356.0</v>
      </c>
      <c r="T16" s="1">
        <v>29.4</v>
      </c>
      <c r="U16" s="1">
        <v>27.6</v>
      </c>
      <c r="V16" s="1">
        <v>6.0</v>
      </c>
      <c r="W16" s="2">
        <v>1000.0</v>
      </c>
      <c r="AB16" s="10"/>
      <c r="AF16" s="10"/>
    </row>
    <row r="17">
      <c r="A17" s="1" t="str">
        <f t="shared" si="1"/>
        <v>2023Milwaukee Brewers</v>
      </c>
      <c r="B17" s="1">
        <v>2023.0</v>
      </c>
      <c r="C17" s="1" t="s">
        <v>39</v>
      </c>
      <c r="D17" s="5">
        <v>1.25338345E8</v>
      </c>
      <c r="E17" s="2">
        <v>1559792.0</v>
      </c>
      <c r="F17" s="3">
        <v>0.57</v>
      </c>
      <c r="G17" s="5">
        <v>3539000.0</v>
      </c>
      <c r="H17" s="5">
        <v>1.7515018E7</v>
      </c>
      <c r="I17" s="5">
        <v>2.4210674E7</v>
      </c>
      <c r="J17" s="1" t="s">
        <v>24</v>
      </c>
      <c r="K17" s="5">
        <v>4.1074865E7</v>
      </c>
      <c r="L17" s="5">
        <v>8.1214931E7</v>
      </c>
      <c r="M17" s="1">
        <v>14.0</v>
      </c>
      <c r="N17" s="6">
        <v>20.0</v>
      </c>
      <c r="O17" s="7">
        <v>11.0</v>
      </c>
      <c r="P17" s="9">
        <v>8016300.0</v>
      </c>
      <c r="Q17" s="7">
        <v>5.0</v>
      </c>
      <c r="R17" s="9">
        <v>1.172E7</v>
      </c>
      <c r="S17" s="2">
        <v>31498.0</v>
      </c>
      <c r="T17" s="1">
        <v>27.7</v>
      </c>
      <c r="U17" s="1">
        <v>29.3</v>
      </c>
      <c r="V17" s="1">
        <v>8.0</v>
      </c>
      <c r="W17" s="2">
        <v>1605.0</v>
      </c>
      <c r="AB17" s="10"/>
      <c r="AF17" s="10"/>
    </row>
    <row r="18">
      <c r="A18" s="1" t="str">
        <f t="shared" si="1"/>
        <v>2023Minnesota Twins</v>
      </c>
      <c r="B18" s="1">
        <v>2023.0</v>
      </c>
      <c r="C18" s="1" t="s">
        <v>40</v>
      </c>
      <c r="D18" s="5">
        <v>1.5610454E8</v>
      </c>
      <c r="E18" s="2">
        <v>3693729.0</v>
      </c>
      <c r="F18" s="3">
        <v>0.54</v>
      </c>
      <c r="G18" s="5">
        <v>1.074165E7</v>
      </c>
      <c r="H18" s="5">
        <v>1.822344E7</v>
      </c>
      <c r="I18" s="5">
        <v>1.4328365E7</v>
      </c>
      <c r="J18" s="1" t="s">
        <v>24</v>
      </c>
      <c r="K18" s="5">
        <v>3.4674066E7</v>
      </c>
      <c r="L18" s="5">
        <v>5.5899675E7</v>
      </c>
      <c r="M18" s="1">
        <v>8.0</v>
      </c>
      <c r="N18" s="6">
        <v>9.0</v>
      </c>
      <c r="O18" s="7">
        <v>11.0</v>
      </c>
      <c r="P18" s="9">
        <v>8048000.0</v>
      </c>
      <c r="Q18" s="7">
        <v>4.0</v>
      </c>
      <c r="R18" s="9">
        <v>2.43E8</v>
      </c>
      <c r="S18" s="2">
        <v>24372.0</v>
      </c>
      <c r="T18" s="1">
        <v>28.5</v>
      </c>
      <c r="U18" s="1">
        <v>29.0</v>
      </c>
      <c r="V18" s="1">
        <v>7.0</v>
      </c>
      <c r="W18" s="2">
        <v>1390.0</v>
      </c>
      <c r="AB18" s="10"/>
      <c r="AF18" s="10"/>
    </row>
    <row r="19">
      <c r="A19" s="1" t="str">
        <f t="shared" si="1"/>
        <v>2023New York Mets</v>
      </c>
      <c r="B19" s="1">
        <v>2023.0</v>
      </c>
      <c r="C19" s="1" t="s">
        <v>41</v>
      </c>
      <c r="D19" s="5">
        <v>3.43605067E8</v>
      </c>
      <c r="E19" s="2">
        <v>1.9617869E7</v>
      </c>
      <c r="F19" s="3">
        <v>0.46</v>
      </c>
      <c r="G19" s="5">
        <v>8731613.0</v>
      </c>
      <c r="H19" s="5">
        <v>5.1703852E7</v>
      </c>
      <c r="I19" s="5">
        <v>1980650.0</v>
      </c>
      <c r="J19" s="5">
        <v>1500000.0</v>
      </c>
      <c r="K19" s="5">
        <v>4.0241491E7</v>
      </c>
      <c r="L19" s="5">
        <v>-1.41676003E8</v>
      </c>
      <c r="M19" s="1">
        <v>8.0</v>
      </c>
      <c r="N19" s="6">
        <v>18.0</v>
      </c>
      <c r="O19" s="7">
        <v>5.0</v>
      </c>
      <c r="P19" s="9">
        <v>3655000.0</v>
      </c>
      <c r="Q19" s="7">
        <v>9.0</v>
      </c>
      <c r="R19" s="9">
        <v>4.23166666E8</v>
      </c>
      <c r="S19" s="2">
        <v>31772.0</v>
      </c>
      <c r="T19" s="1">
        <v>28.9</v>
      </c>
      <c r="U19" s="1">
        <v>31.9</v>
      </c>
      <c r="V19" s="1">
        <v>9.0</v>
      </c>
      <c r="W19" s="2">
        <v>2900.0</v>
      </c>
      <c r="AB19" s="10"/>
      <c r="AF19" s="10"/>
    </row>
    <row r="20">
      <c r="A20" s="1" t="str">
        <f t="shared" si="1"/>
        <v>2023New York Yankees</v>
      </c>
      <c r="B20" s="1">
        <v>2023.0</v>
      </c>
      <c r="C20" s="1" t="s">
        <v>42</v>
      </c>
      <c r="D20" s="5">
        <v>2.7865115E8</v>
      </c>
      <c r="E20" s="2">
        <v>1.9617869E7</v>
      </c>
      <c r="F20" s="3">
        <v>0.51</v>
      </c>
      <c r="G20" s="5">
        <v>2077105.0</v>
      </c>
      <c r="H20" s="5">
        <v>3.2602911E7</v>
      </c>
      <c r="I20" s="5">
        <v>7.291107E7</v>
      </c>
      <c r="J20" s="5" t="s">
        <v>24</v>
      </c>
      <c r="K20" s="5">
        <v>7.3975539E7</v>
      </c>
      <c r="L20" s="5">
        <v>-6.3332629E7</v>
      </c>
      <c r="M20" s="1">
        <v>12.0</v>
      </c>
      <c r="N20" s="6">
        <v>5.0</v>
      </c>
      <c r="O20" s="7">
        <v>8.0</v>
      </c>
      <c r="P20" s="9">
        <v>5877975.0</v>
      </c>
      <c r="Q20" s="7">
        <v>5.0</v>
      </c>
      <c r="R20" s="9">
        <v>5.745E8</v>
      </c>
      <c r="S20" s="2">
        <v>40358.0</v>
      </c>
      <c r="T20" s="1">
        <v>28.5</v>
      </c>
      <c r="U20" s="1">
        <v>29.1</v>
      </c>
      <c r="V20" s="1">
        <v>8.0</v>
      </c>
      <c r="W20" s="2">
        <v>7100.0</v>
      </c>
      <c r="AB20" s="10"/>
      <c r="AF20" s="10"/>
    </row>
    <row r="21">
      <c r="A21" s="1" t="str">
        <f t="shared" si="1"/>
        <v>2023Oakland Athletics</v>
      </c>
      <c r="B21" s="1">
        <v>2023.0</v>
      </c>
      <c r="C21" s="1" t="s">
        <v>43</v>
      </c>
      <c r="D21" s="5">
        <v>6.2243227E7</v>
      </c>
      <c r="E21" s="2">
        <v>4579599.0</v>
      </c>
      <c r="F21" s="3">
        <v>0.31</v>
      </c>
      <c r="G21" s="5">
        <v>1723228.0</v>
      </c>
      <c r="H21" s="5">
        <v>1.2530495E7</v>
      </c>
      <c r="I21" s="5">
        <v>2956942.0</v>
      </c>
      <c r="J21" s="1" t="s">
        <v>24</v>
      </c>
      <c r="K21" s="5">
        <v>1.3985732E7</v>
      </c>
      <c r="L21" s="5">
        <v>1.51240148E8</v>
      </c>
      <c r="M21" s="1">
        <v>3.0</v>
      </c>
      <c r="N21" s="6">
        <v>13.0</v>
      </c>
      <c r="O21" s="7">
        <v>18.0</v>
      </c>
      <c r="P21" s="9">
        <v>1.301E7</v>
      </c>
      <c r="Q21" s="7">
        <v>6.0</v>
      </c>
      <c r="R21" s="9">
        <v>3.85E7</v>
      </c>
      <c r="S21" s="2">
        <v>10276.0</v>
      </c>
      <c r="T21" s="1">
        <v>27.1</v>
      </c>
      <c r="U21" s="1">
        <v>28.0</v>
      </c>
      <c r="V21" s="1">
        <v>23.0</v>
      </c>
      <c r="W21" s="2">
        <v>1180.0</v>
      </c>
      <c r="AB21" s="10"/>
      <c r="AF21" s="10"/>
    </row>
    <row r="22">
      <c r="A22" s="1" t="str">
        <f t="shared" si="1"/>
        <v>2023Philadelphia Phillies</v>
      </c>
      <c r="B22" s="1">
        <v>2023.0</v>
      </c>
      <c r="C22" s="1" t="s">
        <v>44</v>
      </c>
      <c r="D22" s="5">
        <v>2.45419295E8</v>
      </c>
      <c r="E22" s="2">
        <v>6241164.0</v>
      </c>
      <c r="F22" s="3">
        <v>0.56</v>
      </c>
      <c r="G22" s="5">
        <v>2.4616E7</v>
      </c>
      <c r="H22" s="5">
        <v>5.7317238E7</v>
      </c>
      <c r="I22" s="5">
        <v>4.2749019E7</v>
      </c>
      <c r="J22" s="5" t="s">
        <v>24</v>
      </c>
      <c r="K22" s="5">
        <v>9.3927296E7</v>
      </c>
      <c r="L22" s="5">
        <v>-2.2327012E7</v>
      </c>
      <c r="M22" s="1">
        <v>8.0</v>
      </c>
      <c r="N22" s="6">
        <v>8.0</v>
      </c>
      <c r="O22" s="7">
        <v>15.0</v>
      </c>
      <c r="P22" s="9">
        <v>1.109825E7</v>
      </c>
      <c r="Q22" s="7">
        <v>5.0</v>
      </c>
      <c r="R22" s="9">
        <v>3.99E8</v>
      </c>
      <c r="S22" s="2">
        <v>37686.0</v>
      </c>
      <c r="T22" s="1">
        <v>28.4</v>
      </c>
      <c r="U22" s="1">
        <v>29.8</v>
      </c>
      <c r="V22" s="1">
        <v>4.0</v>
      </c>
      <c r="W22" s="2">
        <v>2575.0</v>
      </c>
      <c r="AB22" s="10"/>
      <c r="AF22" s="10"/>
    </row>
    <row r="23">
      <c r="A23" s="1" t="str">
        <f t="shared" si="1"/>
        <v>2023Pittsburgh Pirates</v>
      </c>
      <c r="B23" s="1">
        <v>2023.0</v>
      </c>
      <c r="C23" s="1" t="s">
        <v>45</v>
      </c>
      <c r="D23" s="5">
        <v>7.5695975E7</v>
      </c>
      <c r="E23" s="2">
        <v>2349172.0</v>
      </c>
      <c r="F23" s="3">
        <v>0.47</v>
      </c>
      <c r="G23" s="5">
        <v>1358721.0</v>
      </c>
      <c r="H23" s="5">
        <v>1.325646E7</v>
      </c>
      <c r="I23" s="5">
        <v>8978714.0</v>
      </c>
      <c r="J23" s="1" t="s">
        <v>24</v>
      </c>
      <c r="K23" s="5">
        <v>7352166.0</v>
      </c>
      <c r="L23" s="5">
        <v>1.43225066E8</v>
      </c>
      <c r="M23" s="1">
        <v>6.0</v>
      </c>
      <c r="N23" s="6">
        <v>15.0</v>
      </c>
      <c r="O23" s="7">
        <v>16.0</v>
      </c>
      <c r="P23" s="9">
        <v>1.177E7</v>
      </c>
      <c r="Q23" s="7">
        <v>6.0</v>
      </c>
      <c r="R23" s="9">
        <v>3.0375E7</v>
      </c>
      <c r="S23" s="2">
        <v>20131.0</v>
      </c>
      <c r="T23" s="1">
        <v>27.3</v>
      </c>
      <c r="U23" s="1">
        <v>27.6</v>
      </c>
      <c r="V23" s="1">
        <v>12.0</v>
      </c>
      <c r="W23" s="2">
        <v>1320.0</v>
      </c>
      <c r="AB23" s="10"/>
      <c r="AF23" s="10"/>
    </row>
    <row r="24">
      <c r="A24" s="1" t="str">
        <f t="shared" si="1"/>
        <v>2023San Diego Padres</v>
      </c>
      <c r="B24" s="1">
        <v>2023.0</v>
      </c>
      <c r="C24" s="1" t="s">
        <v>46</v>
      </c>
      <c r="D24" s="5">
        <v>2.56045688E8</v>
      </c>
      <c r="E24" s="2">
        <v>3276208.0</v>
      </c>
      <c r="F24" s="3">
        <v>0.51</v>
      </c>
      <c r="G24" s="5">
        <v>313551.0</v>
      </c>
      <c r="H24" s="5">
        <v>5.3307559E7</v>
      </c>
      <c r="I24" s="5">
        <v>3.3058632E7</v>
      </c>
      <c r="J24" s="5" t="s">
        <v>24</v>
      </c>
      <c r="K24" s="5">
        <v>7.7943813E7</v>
      </c>
      <c r="L24" s="5">
        <v>-5.8204162E7</v>
      </c>
      <c r="M24" s="1">
        <v>8.0</v>
      </c>
      <c r="N24" s="6">
        <v>5.0</v>
      </c>
      <c r="O24" s="7">
        <v>9.0</v>
      </c>
      <c r="P24" s="9">
        <v>4.631058E8</v>
      </c>
      <c r="Q24" s="7">
        <v>8.0</v>
      </c>
      <c r="R24" s="9">
        <v>3.81E8</v>
      </c>
      <c r="S24" s="2">
        <v>40390.0</v>
      </c>
      <c r="T24" s="1">
        <v>28.4</v>
      </c>
      <c r="U24" s="1">
        <v>30.7</v>
      </c>
      <c r="V24" s="1">
        <v>12.0</v>
      </c>
      <c r="W24" s="2">
        <v>1750.0</v>
      </c>
      <c r="AB24" s="10"/>
      <c r="AF24" s="10"/>
    </row>
    <row r="25">
      <c r="A25" s="1" t="str">
        <f t="shared" si="1"/>
        <v>2023San Francisco Giants</v>
      </c>
      <c r="B25" s="1">
        <v>2023.0</v>
      </c>
      <c r="C25" s="1" t="s">
        <v>47</v>
      </c>
      <c r="D25" s="5">
        <v>1.87398165E8</v>
      </c>
      <c r="E25" s="2">
        <v>4579599.0</v>
      </c>
      <c r="F25" s="3">
        <v>0.49</v>
      </c>
      <c r="G25" s="5">
        <v>1242585.0</v>
      </c>
      <c r="H25" s="5">
        <v>2.5307424E7</v>
      </c>
      <c r="I25" s="5">
        <v>4.8696616E7</v>
      </c>
      <c r="J25" s="5" t="s">
        <v>24</v>
      </c>
      <c r="K25" s="5">
        <v>5.5319206E7</v>
      </c>
      <c r="L25" s="5">
        <v>1.4547017E7</v>
      </c>
      <c r="M25" s="1">
        <v>10.0</v>
      </c>
      <c r="N25" s="6">
        <v>10.0</v>
      </c>
      <c r="O25" s="7">
        <v>10.0</v>
      </c>
      <c r="P25" s="9">
        <v>7368400.0</v>
      </c>
      <c r="Q25" s="7">
        <v>3.0</v>
      </c>
      <c r="R25" s="9">
        <v>8920000.0</v>
      </c>
      <c r="S25" s="2">
        <v>30866.0</v>
      </c>
      <c r="T25" s="1">
        <v>28.5</v>
      </c>
      <c r="U25" s="1">
        <v>30.0</v>
      </c>
      <c r="V25" s="1">
        <v>14.0</v>
      </c>
      <c r="W25" s="2">
        <v>3700.0</v>
      </c>
      <c r="AB25" s="10"/>
      <c r="AF25" s="10"/>
    </row>
    <row r="26">
      <c r="A26" s="1" t="str">
        <f t="shared" si="1"/>
        <v>2023Seattle Mariners</v>
      </c>
      <c r="B26" s="1">
        <v>2023.0</v>
      </c>
      <c r="C26" s="1" t="s">
        <v>48</v>
      </c>
      <c r="D26" s="5">
        <v>1.27966903E8</v>
      </c>
      <c r="E26" s="2">
        <v>4034248.0</v>
      </c>
      <c r="F26" s="3">
        <v>0.54</v>
      </c>
      <c r="G26" s="5">
        <v>831849.0</v>
      </c>
      <c r="H26" s="5">
        <v>3.0875714E7</v>
      </c>
      <c r="I26" s="5">
        <v>2.0906902E7</v>
      </c>
      <c r="J26" s="1" t="s">
        <v>24</v>
      </c>
      <c r="K26" s="5">
        <v>1.9532483E7</v>
      </c>
      <c r="L26" s="5">
        <v>4.9638184E7</v>
      </c>
      <c r="M26" s="1">
        <v>6.0</v>
      </c>
      <c r="N26" s="6">
        <v>12.0</v>
      </c>
      <c r="O26" s="7">
        <v>7.0</v>
      </c>
      <c r="P26" s="9">
        <v>5107500.0</v>
      </c>
      <c r="Q26" s="7">
        <v>6.0</v>
      </c>
      <c r="R26" s="9">
        <v>1.74E8</v>
      </c>
      <c r="S26" s="2">
        <v>33215.0</v>
      </c>
      <c r="T26" s="1">
        <v>27.8</v>
      </c>
      <c r="U26" s="1">
        <v>27.4</v>
      </c>
      <c r="V26" s="1">
        <v>11.0</v>
      </c>
      <c r="W26" s="2">
        <v>2200.0</v>
      </c>
      <c r="AB26" s="10"/>
      <c r="AF26" s="10"/>
    </row>
    <row r="27">
      <c r="A27" s="1" t="str">
        <f t="shared" si="1"/>
        <v>2023St. Louis Cardinals</v>
      </c>
      <c r="B27" s="1">
        <v>2023.0</v>
      </c>
      <c r="C27" s="1" t="s">
        <v>49</v>
      </c>
      <c r="D27" s="5">
        <v>1.53793028E8</v>
      </c>
      <c r="E27" s="2">
        <v>2801319.0</v>
      </c>
      <c r="F27" s="3">
        <v>0.44</v>
      </c>
      <c r="G27" s="5">
        <v>1220001.0</v>
      </c>
      <c r="H27" s="5">
        <v>3.1852917E7</v>
      </c>
      <c r="I27" s="5">
        <v>941434.0</v>
      </c>
      <c r="J27" s="1" t="s">
        <v>24</v>
      </c>
      <c r="K27" s="5">
        <v>4.989448E7</v>
      </c>
      <c r="L27" s="5">
        <v>4.653435E7</v>
      </c>
      <c r="M27" s="1">
        <v>10.0</v>
      </c>
      <c r="N27" s="6">
        <v>11.0</v>
      </c>
      <c r="O27" s="7">
        <v>12.0</v>
      </c>
      <c r="P27" s="9">
        <v>4.801435E7</v>
      </c>
      <c r="Q27" s="7">
        <v>2.0</v>
      </c>
      <c r="R27" s="9">
        <v>8.822E7</v>
      </c>
      <c r="S27" s="2">
        <v>40013.0</v>
      </c>
      <c r="T27" s="1">
        <v>27.5</v>
      </c>
      <c r="U27" s="1">
        <v>29.7</v>
      </c>
      <c r="V27" s="1">
        <v>8.0</v>
      </c>
      <c r="W27" s="2">
        <v>2550.0</v>
      </c>
      <c r="AB27" s="10"/>
      <c r="AF27" s="10"/>
    </row>
    <row r="28">
      <c r="A28" s="1" t="str">
        <f t="shared" si="1"/>
        <v>2023Tampa Bay Rays</v>
      </c>
      <c r="B28" s="1">
        <v>2023.0</v>
      </c>
      <c r="C28" s="1" t="s">
        <v>50</v>
      </c>
      <c r="D28" s="5">
        <v>7.9354272E7</v>
      </c>
      <c r="E28" s="2">
        <v>3290730.0</v>
      </c>
      <c r="F28" s="3">
        <v>0.61</v>
      </c>
      <c r="G28" s="5">
        <v>1628712.0</v>
      </c>
      <c r="H28" s="5">
        <v>8116799.0</v>
      </c>
      <c r="I28" s="5">
        <v>1.411191E7</v>
      </c>
      <c r="J28" s="1" t="s">
        <v>24</v>
      </c>
      <c r="K28" s="5">
        <v>2.8887289E7</v>
      </c>
      <c r="L28" s="5">
        <v>1.01157249E8</v>
      </c>
      <c r="M28" s="1">
        <v>14.0</v>
      </c>
      <c r="N28" s="6">
        <v>15.0</v>
      </c>
      <c r="O28" s="7">
        <v>10.0</v>
      </c>
      <c r="P28" s="9">
        <v>7256900.0</v>
      </c>
      <c r="Q28" s="7">
        <v>1.0</v>
      </c>
      <c r="R28" s="9">
        <v>4.0E7</v>
      </c>
      <c r="S28" s="2">
        <v>17781.0</v>
      </c>
      <c r="T28" s="1">
        <v>26.8</v>
      </c>
      <c r="U28" s="1">
        <v>28.5</v>
      </c>
      <c r="V28" s="1">
        <v>4.0</v>
      </c>
      <c r="W28" s="2">
        <v>1250.0</v>
      </c>
      <c r="AB28" s="10"/>
      <c r="AF28" s="10"/>
    </row>
    <row r="29">
      <c r="A29" s="1" t="str">
        <f t="shared" si="1"/>
        <v>2023Texas Rangers</v>
      </c>
      <c r="B29" s="1">
        <v>2023.0</v>
      </c>
      <c r="C29" s="1" t="s">
        <v>51</v>
      </c>
      <c r="D29" s="5">
        <v>2.51332754E8</v>
      </c>
      <c r="E29" s="2">
        <v>7943685.0</v>
      </c>
      <c r="F29" s="3">
        <v>0.56</v>
      </c>
      <c r="G29" s="5">
        <v>6285462.0</v>
      </c>
      <c r="H29" s="5">
        <v>6.772275E7</v>
      </c>
      <c r="I29" s="5">
        <v>4820238.0</v>
      </c>
      <c r="J29" s="5" t="s">
        <v>24</v>
      </c>
      <c r="K29" s="5">
        <v>6.9999738E7</v>
      </c>
      <c r="L29" s="5">
        <v>-9135712.0</v>
      </c>
      <c r="M29" s="1">
        <v>5.0</v>
      </c>
      <c r="N29" s="6">
        <v>8.0</v>
      </c>
      <c r="O29" s="7">
        <v>12.0</v>
      </c>
      <c r="P29" s="9">
        <v>8791330.0</v>
      </c>
      <c r="Q29" s="7">
        <v>5.0</v>
      </c>
      <c r="R29" s="9">
        <v>2.475E8</v>
      </c>
      <c r="S29" s="2">
        <v>31272.0</v>
      </c>
      <c r="T29" s="1">
        <v>28.3</v>
      </c>
      <c r="U29" s="1">
        <v>30.4</v>
      </c>
      <c r="V29" s="1">
        <v>5.0</v>
      </c>
      <c r="W29" s="2">
        <v>2225.0</v>
      </c>
      <c r="AB29" s="10"/>
      <c r="AF29" s="10"/>
    </row>
    <row r="30">
      <c r="A30" s="1" t="str">
        <f t="shared" si="1"/>
        <v>2023Toronto Blue Jays</v>
      </c>
      <c r="B30" s="1">
        <v>2023.0</v>
      </c>
      <c r="C30" s="1" t="s">
        <v>52</v>
      </c>
      <c r="D30" s="5">
        <v>2.14630885E8</v>
      </c>
      <c r="E30" s="2">
        <v>6685621.0</v>
      </c>
      <c r="F30" s="3">
        <v>0.55</v>
      </c>
      <c r="G30" s="5">
        <v>987947.0</v>
      </c>
      <c r="H30" s="5">
        <v>5.2107851E7</v>
      </c>
      <c r="I30" s="5">
        <v>3.6259247E7</v>
      </c>
      <c r="J30" s="5" t="s">
        <v>24</v>
      </c>
      <c r="K30" s="5">
        <v>1.04845809E8</v>
      </c>
      <c r="L30" s="5">
        <v>-2.4798413E7</v>
      </c>
      <c r="M30" s="1">
        <v>12.0</v>
      </c>
      <c r="N30" s="6">
        <v>9.0</v>
      </c>
      <c r="O30" s="7">
        <v>5.0</v>
      </c>
      <c r="P30" s="9">
        <v>3752500.0</v>
      </c>
      <c r="Q30" s="7">
        <v>4.0</v>
      </c>
      <c r="R30" s="9">
        <v>8.98E7</v>
      </c>
      <c r="S30" s="2">
        <v>37307.0</v>
      </c>
      <c r="T30" s="1">
        <v>28.8</v>
      </c>
      <c r="U30" s="1">
        <v>30.6</v>
      </c>
      <c r="V30" s="1">
        <v>3.0</v>
      </c>
      <c r="W30" s="2">
        <v>2100.0</v>
      </c>
      <c r="AB30" s="10"/>
      <c r="AF30" s="10"/>
    </row>
    <row r="31">
      <c r="A31" s="1" t="str">
        <f t="shared" si="1"/>
        <v>2023Washington Nationals</v>
      </c>
      <c r="B31" s="1">
        <v>2023.0</v>
      </c>
      <c r="C31" s="1" t="s">
        <v>53</v>
      </c>
      <c r="D31" s="5">
        <v>9.3378663E7</v>
      </c>
      <c r="E31" s="2">
        <v>6373756.0</v>
      </c>
      <c r="F31" s="3">
        <v>0.44</v>
      </c>
      <c r="G31" s="5">
        <v>1506614.0</v>
      </c>
      <c r="H31" s="5">
        <v>6605492.0</v>
      </c>
      <c r="I31" s="5">
        <v>3126839.0</v>
      </c>
      <c r="J31" s="1" t="s">
        <v>24</v>
      </c>
      <c r="K31" s="5">
        <v>3.8710071E7</v>
      </c>
      <c r="L31" s="5">
        <v>9.8351758E7</v>
      </c>
      <c r="M31" s="1">
        <v>8.0</v>
      </c>
      <c r="N31" s="6">
        <v>3.0</v>
      </c>
      <c r="O31" s="7">
        <v>12.0</v>
      </c>
      <c r="P31" s="9">
        <v>8699600.0</v>
      </c>
      <c r="Q31" s="7">
        <v>6.0</v>
      </c>
      <c r="R31" s="9">
        <v>2.397E7</v>
      </c>
      <c r="S31" s="2">
        <v>23035.0</v>
      </c>
      <c r="T31" s="1">
        <v>26.8</v>
      </c>
      <c r="U31" s="1">
        <v>28.0</v>
      </c>
      <c r="V31" s="1">
        <v>7.0</v>
      </c>
      <c r="W31" s="2">
        <v>2000.0</v>
      </c>
      <c r="AB31" s="10"/>
      <c r="AF31" s="10"/>
    </row>
    <row r="32">
      <c r="E32" s="11"/>
      <c r="F32" s="12"/>
      <c r="I32" s="4"/>
      <c r="J32" s="5"/>
      <c r="K32" s="5"/>
      <c r="T32" s="2"/>
      <c r="U32" s="2"/>
      <c r="AB32" s="10"/>
      <c r="AF32" s="10"/>
    </row>
    <row r="33">
      <c r="E33" s="11"/>
      <c r="F33" s="12"/>
      <c r="I33" s="4"/>
      <c r="J33" s="5"/>
      <c r="K33" s="5"/>
      <c r="T33" s="2"/>
      <c r="U33" s="2"/>
      <c r="AB33" s="5"/>
      <c r="AC33" s="13"/>
      <c r="AF33" s="10"/>
    </row>
    <row r="34">
      <c r="E34" s="11"/>
      <c r="F34" s="12"/>
      <c r="I34" s="4"/>
      <c r="J34" s="5"/>
      <c r="K34" s="5"/>
    </row>
    <row r="35">
      <c r="E35" s="11"/>
      <c r="F35" s="12"/>
      <c r="I35" s="14"/>
    </row>
    <row r="36">
      <c r="E36" s="11"/>
      <c r="F36" s="12"/>
      <c r="I36" s="14"/>
    </row>
    <row r="37">
      <c r="E37" s="11"/>
      <c r="F37" s="12"/>
      <c r="I37" s="14"/>
    </row>
    <row r="38">
      <c r="E38" s="11"/>
      <c r="F38" s="12"/>
      <c r="I38" s="14"/>
    </row>
    <row r="39">
      <c r="E39" s="11"/>
      <c r="F39" s="12"/>
      <c r="I39" s="14"/>
    </row>
    <row r="40">
      <c r="E40" s="11"/>
      <c r="F40" s="12"/>
      <c r="I40" s="14"/>
    </row>
    <row r="41">
      <c r="E41" s="11"/>
      <c r="F41" s="12"/>
      <c r="I41" s="14"/>
    </row>
    <row r="42">
      <c r="E42" s="11"/>
      <c r="F42" s="12"/>
      <c r="I42" s="14"/>
    </row>
    <row r="43">
      <c r="E43" s="11"/>
      <c r="F43" s="12"/>
      <c r="I43" s="14"/>
    </row>
    <row r="44">
      <c r="E44" s="11"/>
      <c r="F44" s="12"/>
      <c r="I44" s="14"/>
    </row>
    <row r="45">
      <c r="E45" s="11"/>
      <c r="F45" s="12"/>
      <c r="I45" s="14"/>
    </row>
    <row r="46">
      <c r="E46" s="11"/>
      <c r="F46" s="12"/>
      <c r="I46" s="14"/>
    </row>
    <row r="47">
      <c r="E47" s="11"/>
      <c r="F47" s="12"/>
      <c r="I47" s="14"/>
    </row>
    <row r="48">
      <c r="E48" s="11"/>
      <c r="F48" s="12"/>
      <c r="I48" s="14"/>
    </row>
    <row r="49">
      <c r="E49" s="11"/>
      <c r="F49" s="12"/>
      <c r="I49" s="14"/>
    </row>
    <row r="50">
      <c r="E50" s="11"/>
      <c r="F50" s="12"/>
      <c r="I50" s="14"/>
    </row>
    <row r="51">
      <c r="E51" s="11"/>
      <c r="F51" s="12"/>
      <c r="I51" s="14"/>
    </row>
    <row r="52">
      <c r="E52" s="11"/>
      <c r="F52" s="12"/>
      <c r="I52" s="14"/>
    </row>
    <row r="53">
      <c r="E53" s="11"/>
      <c r="F53" s="12"/>
      <c r="I53" s="14"/>
    </row>
    <row r="54">
      <c r="E54" s="11"/>
      <c r="F54" s="12"/>
      <c r="I54" s="14"/>
    </row>
    <row r="55">
      <c r="E55" s="11"/>
      <c r="F55" s="12"/>
      <c r="I55" s="14"/>
    </row>
    <row r="56">
      <c r="E56" s="11"/>
      <c r="F56" s="12"/>
      <c r="I56" s="14"/>
    </row>
    <row r="57">
      <c r="E57" s="11"/>
      <c r="F57" s="12"/>
      <c r="I57" s="14"/>
    </row>
    <row r="58">
      <c r="E58" s="11"/>
      <c r="F58" s="12"/>
      <c r="I58" s="14"/>
    </row>
    <row r="59">
      <c r="E59" s="11"/>
      <c r="F59" s="12"/>
      <c r="I59" s="14"/>
    </row>
    <row r="60">
      <c r="E60" s="11"/>
      <c r="F60" s="12"/>
      <c r="I60" s="14"/>
    </row>
    <row r="61">
      <c r="E61" s="11"/>
      <c r="F61" s="12"/>
      <c r="I61" s="14"/>
    </row>
    <row r="62">
      <c r="E62" s="11"/>
      <c r="F62" s="12"/>
      <c r="I62" s="14"/>
    </row>
    <row r="63">
      <c r="E63" s="11"/>
      <c r="F63" s="12"/>
      <c r="I63" s="14"/>
    </row>
    <row r="64">
      <c r="E64" s="11"/>
      <c r="F64" s="12"/>
      <c r="I64" s="14"/>
    </row>
    <row r="65">
      <c r="E65" s="11"/>
      <c r="F65" s="12"/>
      <c r="I65" s="14"/>
    </row>
    <row r="66">
      <c r="E66" s="11"/>
      <c r="F66" s="12"/>
      <c r="I66" s="14"/>
    </row>
    <row r="67">
      <c r="E67" s="11"/>
      <c r="F67" s="12"/>
      <c r="I67" s="14"/>
    </row>
    <row r="68">
      <c r="E68" s="11"/>
      <c r="F68" s="12"/>
      <c r="I68" s="14"/>
    </row>
    <row r="69">
      <c r="E69" s="11"/>
      <c r="F69" s="12"/>
      <c r="I69" s="14"/>
    </row>
    <row r="70">
      <c r="E70" s="11"/>
      <c r="F70" s="12"/>
      <c r="I70" s="14"/>
    </row>
    <row r="71">
      <c r="E71" s="11"/>
      <c r="F71" s="12"/>
      <c r="I71" s="14"/>
    </row>
    <row r="72">
      <c r="E72" s="11"/>
      <c r="F72" s="12"/>
      <c r="I72" s="14"/>
    </row>
    <row r="73">
      <c r="E73" s="11"/>
      <c r="F73" s="12"/>
      <c r="I73" s="14"/>
    </row>
    <row r="74">
      <c r="E74" s="11"/>
      <c r="F74" s="12"/>
      <c r="I74" s="14"/>
    </row>
    <row r="75">
      <c r="E75" s="11"/>
      <c r="F75" s="12"/>
      <c r="I75" s="14"/>
    </row>
    <row r="76">
      <c r="E76" s="11"/>
      <c r="F76" s="12"/>
      <c r="I76" s="14"/>
    </row>
    <row r="77">
      <c r="E77" s="11"/>
      <c r="F77" s="12"/>
      <c r="I77" s="14"/>
    </row>
    <row r="78">
      <c r="E78" s="11"/>
      <c r="F78" s="12"/>
      <c r="I78" s="14"/>
    </row>
    <row r="79">
      <c r="E79" s="11"/>
      <c r="F79" s="12"/>
      <c r="I79" s="14"/>
    </row>
    <row r="80">
      <c r="E80" s="11"/>
      <c r="F80" s="12"/>
      <c r="I80" s="14"/>
    </row>
    <row r="81">
      <c r="E81" s="11"/>
      <c r="F81" s="12"/>
      <c r="I81" s="14"/>
    </row>
    <row r="82">
      <c r="E82" s="11"/>
      <c r="F82" s="12"/>
      <c r="I82" s="14"/>
    </row>
    <row r="83">
      <c r="E83" s="11"/>
      <c r="F83" s="12"/>
      <c r="I83" s="14"/>
    </row>
    <row r="84">
      <c r="E84" s="11"/>
      <c r="F84" s="12"/>
      <c r="I84" s="14"/>
    </row>
    <row r="85">
      <c r="E85" s="11"/>
      <c r="F85" s="12"/>
      <c r="I85" s="14"/>
    </row>
    <row r="86">
      <c r="E86" s="11"/>
      <c r="F86" s="12"/>
      <c r="I86" s="14"/>
    </row>
    <row r="87">
      <c r="E87" s="11"/>
      <c r="F87" s="12"/>
      <c r="I87" s="14"/>
    </row>
    <row r="88">
      <c r="E88" s="11"/>
      <c r="F88" s="12"/>
      <c r="I88" s="14"/>
    </row>
    <row r="89">
      <c r="E89" s="11"/>
      <c r="F89" s="12"/>
      <c r="I89" s="14"/>
    </row>
    <row r="90">
      <c r="E90" s="11"/>
      <c r="F90" s="12"/>
      <c r="I90" s="14"/>
    </row>
    <row r="91">
      <c r="E91" s="11"/>
      <c r="F91" s="12"/>
      <c r="I91" s="14"/>
    </row>
    <row r="92">
      <c r="E92" s="11"/>
      <c r="F92" s="12"/>
      <c r="I92" s="14"/>
    </row>
    <row r="93">
      <c r="E93" s="11"/>
      <c r="F93" s="12"/>
      <c r="I93" s="14"/>
    </row>
    <row r="94">
      <c r="E94" s="11"/>
      <c r="F94" s="12"/>
      <c r="I94" s="14"/>
    </row>
    <row r="95">
      <c r="E95" s="11"/>
      <c r="F95" s="12"/>
      <c r="I95" s="14"/>
    </row>
    <row r="96">
      <c r="E96" s="11"/>
      <c r="F96" s="12"/>
      <c r="I96" s="14"/>
    </row>
    <row r="97">
      <c r="E97" s="11"/>
      <c r="F97" s="12"/>
      <c r="I97" s="14"/>
    </row>
    <row r="98">
      <c r="E98" s="11"/>
      <c r="F98" s="12"/>
      <c r="I98" s="14"/>
    </row>
    <row r="99">
      <c r="E99" s="11"/>
      <c r="F99" s="12"/>
      <c r="I99" s="14"/>
    </row>
    <row r="100">
      <c r="E100" s="11"/>
      <c r="F100" s="12"/>
      <c r="I100" s="14"/>
    </row>
    <row r="101">
      <c r="E101" s="11"/>
      <c r="F101" s="12"/>
      <c r="I101" s="14"/>
    </row>
    <row r="102">
      <c r="E102" s="11"/>
      <c r="F102" s="12"/>
      <c r="I102" s="14"/>
    </row>
    <row r="103">
      <c r="E103" s="11"/>
      <c r="F103" s="12"/>
      <c r="I103" s="14"/>
    </row>
    <row r="104">
      <c r="E104" s="11"/>
      <c r="F104" s="12"/>
      <c r="I104" s="14"/>
    </row>
    <row r="105">
      <c r="E105" s="11"/>
      <c r="F105" s="12"/>
      <c r="I105" s="14"/>
    </row>
    <row r="106">
      <c r="E106" s="11"/>
      <c r="F106" s="12"/>
      <c r="I106" s="14"/>
    </row>
    <row r="107">
      <c r="E107" s="11"/>
      <c r="F107" s="12"/>
      <c r="I107" s="14"/>
    </row>
    <row r="108">
      <c r="E108" s="11"/>
      <c r="F108" s="12"/>
      <c r="I108" s="14"/>
    </row>
    <row r="109">
      <c r="E109" s="11"/>
      <c r="F109" s="12"/>
      <c r="I109" s="14"/>
    </row>
    <row r="110">
      <c r="E110" s="11"/>
      <c r="F110" s="12"/>
      <c r="I110" s="14"/>
    </row>
    <row r="111">
      <c r="E111" s="11"/>
      <c r="F111" s="12"/>
      <c r="I111" s="14"/>
    </row>
    <row r="112">
      <c r="E112" s="11"/>
      <c r="F112" s="12"/>
      <c r="I112" s="14"/>
    </row>
    <row r="113">
      <c r="E113" s="11"/>
      <c r="F113" s="12"/>
      <c r="I113" s="14"/>
    </row>
    <row r="114">
      <c r="E114" s="11"/>
      <c r="F114" s="12"/>
      <c r="I114" s="14"/>
    </row>
    <row r="115">
      <c r="E115" s="11"/>
      <c r="F115" s="12"/>
      <c r="I115" s="14"/>
    </row>
    <row r="116">
      <c r="E116" s="11"/>
      <c r="F116" s="12"/>
      <c r="I116" s="14"/>
    </row>
    <row r="117">
      <c r="E117" s="11"/>
      <c r="F117" s="12"/>
      <c r="I117" s="14"/>
    </row>
    <row r="118">
      <c r="E118" s="11"/>
      <c r="F118" s="12"/>
      <c r="I118" s="14"/>
    </row>
    <row r="119">
      <c r="E119" s="11"/>
      <c r="F119" s="12"/>
      <c r="I119" s="14"/>
    </row>
    <row r="120">
      <c r="E120" s="11"/>
      <c r="F120" s="12"/>
      <c r="I120" s="14"/>
    </row>
    <row r="121">
      <c r="E121" s="11"/>
      <c r="F121" s="12"/>
      <c r="I121" s="14"/>
    </row>
    <row r="122">
      <c r="E122" s="11"/>
      <c r="F122" s="12"/>
      <c r="I122" s="14"/>
    </row>
    <row r="123">
      <c r="E123" s="11"/>
      <c r="F123" s="12"/>
      <c r="I123" s="14"/>
    </row>
    <row r="124">
      <c r="E124" s="11"/>
      <c r="F124" s="12"/>
      <c r="I124" s="14"/>
    </row>
    <row r="125">
      <c r="E125" s="11"/>
      <c r="F125" s="12"/>
      <c r="I125" s="14"/>
    </row>
    <row r="126">
      <c r="E126" s="11"/>
      <c r="F126" s="12"/>
      <c r="I126" s="14"/>
    </row>
    <row r="127">
      <c r="E127" s="11"/>
      <c r="F127" s="12"/>
      <c r="I127" s="14"/>
    </row>
    <row r="128">
      <c r="E128" s="11"/>
      <c r="F128" s="12"/>
      <c r="I128" s="14"/>
    </row>
    <row r="129">
      <c r="E129" s="11"/>
      <c r="F129" s="12"/>
      <c r="I129" s="14"/>
    </row>
    <row r="130">
      <c r="E130" s="11"/>
      <c r="F130" s="12"/>
      <c r="I130" s="14"/>
    </row>
    <row r="131">
      <c r="E131" s="11"/>
      <c r="F131" s="12"/>
      <c r="I131" s="14"/>
    </row>
    <row r="132">
      <c r="E132" s="11"/>
      <c r="F132" s="12"/>
      <c r="I132" s="14"/>
    </row>
    <row r="133">
      <c r="E133" s="11"/>
      <c r="F133" s="12"/>
      <c r="I133" s="14"/>
    </row>
    <row r="134">
      <c r="E134" s="11"/>
      <c r="F134" s="12"/>
      <c r="I134" s="14"/>
    </row>
    <row r="135">
      <c r="E135" s="11"/>
      <c r="F135" s="12"/>
      <c r="I135" s="14"/>
    </row>
    <row r="136">
      <c r="E136" s="11"/>
      <c r="F136" s="12"/>
      <c r="I136" s="14"/>
    </row>
    <row r="137">
      <c r="E137" s="11"/>
      <c r="F137" s="12"/>
      <c r="I137" s="14"/>
    </row>
    <row r="138">
      <c r="E138" s="11"/>
      <c r="F138" s="12"/>
      <c r="I138" s="14"/>
    </row>
    <row r="139">
      <c r="E139" s="11"/>
      <c r="F139" s="12"/>
      <c r="I139" s="14"/>
    </row>
    <row r="140">
      <c r="E140" s="11"/>
      <c r="F140" s="12"/>
      <c r="I140" s="14"/>
    </row>
    <row r="141">
      <c r="E141" s="11"/>
      <c r="F141" s="12"/>
      <c r="I141" s="14"/>
    </row>
    <row r="142">
      <c r="E142" s="11"/>
      <c r="F142" s="12"/>
      <c r="I142" s="14"/>
    </row>
    <row r="143">
      <c r="E143" s="11"/>
      <c r="F143" s="12"/>
      <c r="I143" s="14"/>
    </row>
    <row r="144">
      <c r="E144" s="11"/>
      <c r="F144" s="12"/>
      <c r="I144" s="14"/>
    </row>
    <row r="145">
      <c r="E145" s="11"/>
      <c r="F145" s="12"/>
      <c r="I145" s="14"/>
    </row>
    <row r="146">
      <c r="E146" s="11"/>
      <c r="F146" s="12"/>
      <c r="I146" s="14"/>
    </row>
    <row r="147">
      <c r="E147" s="11"/>
      <c r="F147" s="12"/>
      <c r="I147" s="14"/>
    </row>
    <row r="148">
      <c r="E148" s="11"/>
      <c r="F148" s="12"/>
      <c r="I148" s="14"/>
    </row>
    <row r="149">
      <c r="E149" s="11"/>
      <c r="F149" s="12"/>
      <c r="I149" s="14"/>
    </row>
    <row r="150">
      <c r="E150" s="11"/>
      <c r="F150" s="12"/>
      <c r="I150" s="14"/>
    </row>
    <row r="151">
      <c r="E151" s="11"/>
      <c r="F151" s="12"/>
      <c r="I151" s="14"/>
    </row>
    <row r="152">
      <c r="E152" s="11"/>
      <c r="F152" s="12"/>
      <c r="I152" s="14"/>
    </row>
    <row r="153">
      <c r="E153" s="11"/>
      <c r="F153" s="12"/>
      <c r="I153" s="14"/>
    </row>
    <row r="154">
      <c r="E154" s="11"/>
      <c r="F154" s="12"/>
      <c r="I154" s="14"/>
    </row>
    <row r="155">
      <c r="E155" s="11"/>
      <c r="F155" s="12"/>
      <c r="I155" s="14"/>
    </row>
    <row r="156">
      <c r="E156" s="11"/>
      <c r="F156" s="12"/>
      <c r="I156" s="14"/>
    </row>
    <row r="157">
      <c r="E157" s="11"/>
      <c r="F157" s="12"/>
      <c r="I157" s="14"/>
    </row>
    <row r="158">
      <c r="E158" s="11"/>
      <c r="F158" s="12"/>
      <c r="I158" s="14"/>
    </row>
    <row r="159">
      <c r="E159" s="11"/>
      <c r="F159" s="12"/>
      <c r="I159" s="14"/>
    </row>
    <row r="160">
      <c r="E160" s="11"/>
      <c r="F160" s="12"/>
      <c r="I160" s="14"/>
    </row>
    <row r="161">
      <c r="E161" s="11"/>
      <c r="F161" s="12"/>
      <c r="I161" s="14"/>
    </row>
    <row r="162">
      <c r="E162" s="11"/>
      <c r="F162" s="12"/>
      <c r="I162" s="14"/>
    </row>
    <row r="163">
      <c r="E163" s="11"/>
      <c r="F163" s="12"/>
      <c r="I163" s="14"/>
    </row>
    <row r="164">
      <c r="E164" s="11"/>
      <c r="F164" s="12"/>
      <c r="I164" s="14"/>
    </row>
    <row r="165">
      <c r="E165" s="11"/>
      <c r="F165" s="12"/>
      <c r="I165" s="14"/>
    </row>
    <row r="166">
      <c r="E166" s="11"/>
      <c r="F166" s="12"/>
      <c r="I166" s="14"/>
    </row>
    <row r="167">
      <c r="E167" s="11"/>
      <c r="F167" s="12"/>
      <c r="I167" s="14"/>
    </row>
    <row r="168">
      <c r="E168" s="11"/>
      <c r="F168" s="12"/>
      <c r="I168" s="14"/>
    </row>
    <row r="169">
      <c r="E169" s="11"/>
      <c r="F169" s="12"/>
      <c r="I169" s="14"/>
    </row>
    <row r="170">
      <c r="E170" s="11"/>
      <c r="F170" s="12"/>
      <c r="I170" s="14"/>
    </row>
    <row r="171">
      <c r="E171" s="11"/>
      <c r="F171" s="12"/>
      <c r="I171" s="14"/>
    </row>
    <row r="172">
      <c r="E172" s="11"/>
      <c r="F172" s="12"/>
      <c r="I172" s="14"/>
    </row>
    <row r="173">
      <c r="E173" s="11"/>
      <c r="F173" s="12"/>
      <c r="I173" s="14"/>
    </row>
    <row r="174">
      <c r="E174" s="11"/>
      <c r="F174" s="12"/>
      <c r="I174" s="14"/>
    </row>
    <row r="175">
      <c r="E175" s="11"/>
      <c r="F175" s="12"/>
      <c r="I175" s="14"/>
    </row>
    <row r="176">
      <c r="E176" s="11"/>
      <c r="F176" s="12"/>
      <c r="I176" s="14"/>
    </row>
    <row r="177">
      <c r="E177" s="11"/>
      <c r="F177" s="12"/>
      <c r="I177" s="14"/>
    </row>
    <row r="178">
      <c r="E178" s="11"/>
      <c r="F178" s="12"/>
      <c r="I178" s="14"/>
    </row>
    <row r="179">
      <c r="E179" s="11"/>
      <c r="F179" s="12"/>
      <c r="I179" s="14"/>
    </row>
    <row r="180">
      <c r="E180" s="11"/>
      <c r="F180" s="12"/>
      <c r="I180" s="14"/>
    </row>
    <row r="181">
      <c r="E181" s="11"/>
      <c r="F181" s="12"/>
      <c r="I181" s="14"/>
    </row>
    <row r="182">
      <c r="E182" s="11"/>
      <c r="F182" s="12"/>
      <c r="I182" s="14"/>
    </row>
    <row r="183">
      <c r="E183" s="11"/>
      <c r="F183" s="12"/>
      <c r="I183" s="14"/>
    </row>
    <row r="184">
      <c r="E184" s="11"/>
      <c r="F184" s="12"/>
      <c r="I184" s="14"/>
    </row>
    <row r="185">
      <c r="E185" s="11"/>
      <c r="F185" s="12"/>
      <c r="I185" s="14"/>
    </row>
    <row r="186">
      <c r="E186" s="11"/>
      <c r="F186" s="12"/>
      <c r="I186" s="14"/>
    </row>
    <row r="187">
      <c r="E187" s="11"/>
      <c r="F187" s="12"/>
      <c r="I187" s="14"/>
    </row>
    <row r="188">
      <c r="E188" s="11"/>
      <c r="F188" s="12"/>
      <c r="I188" s="14"/>
    </row>
    <row r="189">
      <c r="E189" s="11"/>
      <c r="F189" s="12"/>
      <c r="I189" s="14"/>
    </row>
    <row r="190">
      <c r="E190" s="11"/>
      <c r="F190" s="12"/>
      <c r="I190" s="14"/>
    </row>
    <row r="191">
      <c r="E191" s="11"/>
      <c r="F191" s="12"/>
      <c r="I191" s="14"/>
    </row>
    <row r="192">
      <c r="E192" s="11"/>
      <c r="F192" s="12"/>
      <c r="I192" s="14"/>
    </row>
    <row r="193">
      <c r="E193" s="11"/>
      <c r="F193" s="12"/>
      <c r="I193" s="14"/>
    </row>
    <row r="194">
      <c r="E194" s="11"/>
      <c r="F194" s="12"/>
      <c r="I194" s="14"/>
    </row>
    <row r="195">
      <c r="E195" s="11"/>
      <c r="F195" s="12"/>
      <c r="I195" s="14"/>
    </row>
    <row r="196">
      <c r="E196" s="11"/>
      <c r="F196" s="12"/>
      <c r="I196" s="14"/>
    </row>
    <row r="197">
      <c r="E197" s="11"/>
      <c r="F197" s="12"/>
      <c r="I197" s="14"/>
    </row>
    <row r="198">
      <c r="E198" s="11"/>
      <c r="F198" s="12"/>
      <c r="I198" s="14"/>
    </row>
    <row r="199">
      <c r="E199" s="11"/>
      <c r="F199" s="12"/>
      <c r="I199" s="14"/>
    </row>
    <row r="200">
      <c r="E200" s="11"/>
      <c r="F200" s="12"/>
      <c r="I200" s="14"/>
    </row>
    <row r="201">
      <c r="E201" s="11"/>
      <c r="F201" s="12"/>
      <c r="I201" s="14"/>
    </row>
    <row r="202">
      <c r="E202" s="11"/>
      <c r="F202" s="12"/>
      <c r="I202" s="14"/>
    </row>
    <row r="203">
      <c r="E203" s="11"/>
      <c r="F203" s="12"/>
      <c r="I203" s="14"/>
    </row>
    <row r="204">
      <c r="E204" s="11"/>
      <c r="F204" s="12"/>
      <c r="I204" s="14"/>
    </row>
    <row r="205">
      <c r="E205" s="11"/>
      <c r="F205" s="12"/>
      <c r="I205" s="14"/>
    </row>
    <row r="206">
      <c r="E206" s="11"/>
      <c r="F206" s="12"/>
      <c r="I206" s="14"/>
    </row>
    <row r="207">
      <c r="E207" s="11"/>
      <c r="F207" s="12"/>
      <c r="I207" s="14"/>
    </row>
    <row r="208">
      <c r="E208" s="11"/>
      <c r="F208" s="12"/>
      <c r="I208" s="14"/>
    </row>
    <row r="209">
      <c r="E209" s="11"/>
      <c r="F209" s="12"/>
      <c r="I209" s="14"/>
    </row>
    <row r="210">
      <c r="E210" s="11"/>
      <c r="F210" s="12"/>
      <c r="I210" s="14"/>
    </row>
    <row r="211">
      <c r="E211" s="11"/>
      <c r="F211" s="12"/>
      <c r="I211" s="14"/>
    </row>
    <row r="212">
      <c r="E212" s="11"/>
      <c r="F212" s="12"/>
      <c r="I212" s="14"/>
    </row>
    <row r="213">
      <c r="E213" s="11"/>
      <c r="F213" s="12"/>
      <c r="I213" s="14"/>
    </row>
    <row r="214">
      <c r="E214" s="11"/>
      <c r="F214" s="12"/>
      <c r="I214" s="14"/>
    </row>
    <row r="215">
      <c r="E215" s="11"/>
      <c r="F215" s="12"/>
      <c r="I215" s="14"/>
    </row>
    <row r="216">
      <c r="E216" s="11"/>
      <c r="F216" s="12"/>
      <c r="I216" s="14"/>
    </row>
    <row r="217">
      <c r="E217" s="11"/>
      <c r="F217" s="12"/>
      <c r="I217" s="14"/>
    </row>
    <row r="218">
      <c r="E218" s="11"/>
      <c r="F218" s="12"/>
      <c r="I218" s="14"/>
    </row>
    <row r="219">
      <c r="E219" s="11"/>
      <c r="F219" s="12"/>
      <c r="I219" s="14"/>
    </row>
    <row r="220">
      <c r="E220" s="11"/>
      <c r="F220" s="12"/>
      <c r="I220" s="14"/>
    </row>
    <row r="221">
      <c r="E221" s="11"/>
      <c r="F221" s="12"/>
      <c r="I221" s="14"/>
    </row>
    <row r="222">
      <c r="E222" s="11"/>
      <c r="F222" s="12"/>
      <c r="I222" s="14"/>
    </row>
    <row r="223">
      <c r="E223" s="11"/>
      <c r="F223" s="12"/>
      <c r="I223" s="14"/>
    </row>
    <row r="224">
      <c r="E224" s="11"/>
      <c r="F224" s="12"/>
      <c r="I224" s="14"/>
    </row>
    <row r="225">
      <c r="E225" s="11"/>
      <c r="F225" s="12"/>
      <c r="I225" s="14"/>
    </row>
    <row r="226">
      <c r="E226" s="11"/>
      <c r="F226" s="12"/>
      <c r="I226" s="14"/>
    </row>
    <row r="227">
      <c r="E227" s="11"/>
      <c r="F227" s="12"/>
      <c r="I227" s="14"/>
    </row>
    <row r="228">
      <c r="E228" s="11"/>
      <c r="F228" s="12"/>
      <c r="I228" s="14"/>
    </row>
    <row r="229">
      <c r="E229" s="11"/>
      <c r="F229" s="12"/>
      <c r="I229" s="14"/>
    </row>
    <row r="230">
      <c r="E230" s="11"/>
      <c r="F230" s="12"/>
      <c r="I230" s="14"/>
    </row>
    <row r="231">
      <c r="E231" s="11"/>
      <c r="F231" s="12"/>
      <c r="I231" s="14"/>
    </row>
    <row r="232">
      <c r="E232" s="11"/>
      <c r="F232" s="12"/>
      <c r="I232" s="14"/>
    </row>
    <row r="233">
      <c r="E233" s="11"/>
      <c r="F233" s="12"/>
      <c r="I233" s="14"/>
    </row>
    <row r="234">
      <c r="E234" s="11"/>
      <c r="F234" s="12"/>
      <c r="I234" s="14"/>
    </row>
    <row r="235">
      <c r="E235" s="11"/>
      <c r="F235" s="12"/>
      <c r="I235" s="14"/>
    </row>
    <row r="236">
      <c r="E236" s="11"/>
      <c r="F236" s="12"/>
      <c r="I236" s="14"/>
    </row>
    <row r="237">
      <c r="E237" s="11"/>
      <c r="F237" s="12"/>
      <c r="I237" s="14"/>
    </row>
    <row r="238">
      <c r="E238" s="11"/>
      <c r="F238" s="12"/>
      <c r="I238" s="14"/>
    </row>
    <row r="239">
      <c r="E239" s="11"/>
      <c r="F239" s="12"/>
      <c r="I239" s="14"/>
    </row>
    <row r="240">
      <c r="E240" s="11"/>
      <c r="F240" s="12"/>
      <c r="I240" s="14"/>
    </row>
    <row r="241">
      <c r="E241" s="11"/>
      <c r="F241" s="12"/>
      <c r="I241" s="14"/>
    </row>
    <row r="242">
      <c r="E242" s="11"/>
      <c r="F242" s="12"/>
      <c r="I242" s="14"/>
    </row>
    <row r="243">
      <c r="E243" s="11"/>
      <c r="F243" s="12"/>
      <c r="I243" s="14"/>
    </row>
    <row r="244">
      <c r="E244" s="11"/>
      <c r="F244" s="12"/>
      <c r="I244" s="14"/>
    </row>
    <row r="245">
      <c r="E245" s="11"/>
      <c r="F245" s="12"/>
      <c r="I245" s="14"/>
    </row>
    <row r="246">
      <c r="E246" s="11"/>
      <c r="F246" s="12"/>
      <c r="I246" s="14"/>
    </row>
    <row r="247">
      <c r="E247" s="11"/>
      <c r="F247" s="12"/>
      <c r="I247" s="14"/>
    </row>
    <row r="248">
      <c r="E248" s="11"/>
      <c r="F248" s="12"/>
      <c r="I248" s="14"/>
    </row>
    <row r="249">
      <c r="E249" s="11"/>
      <c r="F249" s="12"/>
      <c r="I249" s="14"/>
    </row>
    <row r="250">
      <c r="E250" s="11"/>
      <c r="F250" s="12"/>
      <c r="I250" s="14"/>
    </row>
    <row r="251">
      <c r="E251" s="11"/>
      <c r="F251" s="12"/>
      <c r="I251" s="14"/>
    </row>
    <row r="252">
      <c r="E252" s="11"/>
      <c r="F252" s="12"/>
      <c r="I252" s="14"/>
    </row>
    <row r="253">
      <c r="E253" s="11"/>
      <c r="F253" s="12"/>
      <c r="I253" s="14"/>
    </row>
    <row r="254">
      <c r="E254" s="11"/>
      <c r="F254" s="12"/>
      <c r="I254" s="14"/>
    </row>
    <row r="255">
      <c r="E255" s="11"/>
      <c r="F255" s="12"/>
      <c r="I255" s="14"/>
    </row>
    <row r="256">
      <c r="E256" s="11"/>
      <c r="F256" s="12"/>
      <c r="I256" s="14"/>
    </row>
    <row r="257">
      <c r="E257" s="11"/>
      <c r="F257" s="12"/>
      <c r="I257" s="14"/>
    </row>
    <row r="258">
      <c r="E258" s="11"/>
      <c r="F258" s="12"/>
      <c r="I258" s="14"/>
    </row>
    <row r="259">
      <c r="E259" s="11"/>
      <c r="F259" s="12"/>
      <c r="I259" s="14"/>
    </row>
    <row r="260">
      <c r="E260" s="11"/>
      <c r="F260" s="12"/>
      <c r="I260" s="14"/>
    </row>
    <row r="261">
      <c r="E261" s="11"/>
      <c r="F261" s="12"/>
      <c r="I261" s="14"/>
    </row>
    <row r="262">
      <c r="E262" s="11"/>
      <c r="F262" s="12"/>
      <c r="I262" s="14"/>
    </row>
    <row r="263">
      <c r="E263" s="11"/>
      <c r="F263" s="12"/>
      <c r="I263" s="14"/>
    </row>
    <row r="264">
      <c r="E264" s="11"/>
      <c r="F264" s="12"/>
      <c r="I264" s="14"/>
    </row>
    <row r="265">
      <c r="E265" s="11"/>
      <c r="F265" s="12"/>
      <c r="I265" s="14"/>
    </row>
    <row r="266">
      <c r="E266" s="11"/>
      <c r="F266" s="12"/>
      <c r="I266" s="14"/>
    </row>
    <row r="267">
      <c r="E267" s="11"/>
      <c r="F267" s="12"/>
      <c r="I267" s="14"/>
    </row>
    <row r="268">
      <c r="E268" s="11"/>
      <c r="F268" s="12"/>
      <c r="I268" s="14"/>
    </row>
    <row r="269">
      <c r="E269" s="11"/>
      <c r="F269" s="12"/>
      <c r="I269" s="14"/>
    </row>
    <row r="270">
      <c r="E270" s="11"/>
      <c r="F270" s="12"/>
      <c r="I270" s="14"/>
    </row>
    <row r="271">
      <c r="E271" s="11"/>
      <c r="F271" s="12"/>
      <c r="I271" s="14"/>
    </row>
    <row r="272">
      <c r="E272" s="11"/>
      <c r="F272" s="12"/>
      <c r="I272" s="14"/>
    </row>
    <row r="273">
      <c r="E273" s="11"/>
      <c r="F273" s="12"/>
      <c r="I273" s="14"/>
    </row>
    <row r="274">
      <c r="E274" s="11"/>
      <c r="F274" s="12"/>
      <c r="I274" s="14"/>
    </row>
    <row r="275">
      <c r="E275" s="11"/>
      <c r="F275" s="12"/>
      <c r="I275" s="14"/>
    </row>
    <row r="276">
      <c r="E276" s="11"/>
      <c r="F276" s="12"/>
      <c r="I276" s="14"/>
    </row>
    <row r="277">
      <c r="E277" s="11"/>
      <c r="F277" s="12"/>
      <c r="I277" s="14"/>
    </row>
    <row r="278">
      <c r="E278" s="11"/>
      <c r="F278" s="12"/>
      <c r="I278" s="14"/>
    </row>
    <row r="279">
      <c r="E279" s="11"/>
      <c r="F279" s="12"/>
      <c r="I279" s="14"/>
    </row>
    <row r="280">
      <c r="E280" s="11"/>
      <c r="F280" s="12"/>
      <c r="I280" s="14"/>
    </row>
    <row r="281">
      <c r="E281" s="11"/>
      <c r="F281" s="12"/>
      <c r="I281" s="14"/>
    </row>
    <row r="282">
      <c r="E282" s="11"/>
      <c r="F282" s="12"/>
      <c r="I282" s="14"/>
    </row>
    <row r="283">
      <c r="E283" s="11"/>
      <c r="F283" s="12"/>
      <c r="I283" s="14"/>
    </row>
    <row r="284">
      <c r="E284" s="11"/>
      <c r="F284" s="12"/>
      <c r="I284" s="14"/>
    </row>
    <row r="285">
      <c r="E285" s="11"/>
      <c r="F285" s="12"/>
      <c r="I285" s="14"/>
    </row>
    <row r="286">
      <c r="E286" s="11"/>
      <c r="F286" s="12"/>
      <c r="I286" s="14"/>
    </row>
    <row r="287">
      <c r="E287" s="11"/>
      <c r="F287" s="12"/>
      <c r="I287" s="14"/>
    </row>
    <row r="288">
      <c r="E288" s="11"/>
      <c r="F288" s="12"/>
      <c r="I288" s="14"/>
    </row>
    <row r="289">
      <c r="E289" s="11"/>
      <c r="F289" s="12"/>
      <c r="I289" s="14"/>
    </row>
    <row r="290">
      <c r="E290" s="11"/>
      <c r="F290" s="12"/>
      <c r="I290" s="14"/>
    </row>
    <row r="291">
      <c r="E291" s="11"/>
      <c r="F291" s="12"/>
      <c r="I291" s="14"/>
    </row>
    <row r="292">
      <c r="E292" s="11"/>
      <c r="F292" s="12"/>
      <c r="I292" s="14"/>
    </row>
    <row r="293">
      <c r="E293" s="11"/>
      <c r="F293" s="12"/>
      <c r="I293" s="14"/>
    </row>
    <row r="294">
      <c r="E294" s="11"/>
      <c r="F294" s="12"/>
      <c r="I294" s="14"/>
    </row>
    <row r="295">
      <c r="E295" s="11"/>
      <c r="F295" s="12"/>
      <c r="I295" s="14"/>
    </row>
    <row r="296">
      <c r="E296" s="11"/>
      <c r="F296" s="12"/>
      <c r="I296" s="14"/>
    </row>
    <row r="297">
      <c r="E297" s="11"/>
      <c r="F297" s="12"/>
      <c r="I297" s="14"/>
    </row>
    <row r="298">
      <c r="E298" s="11"/>
      <c r="F298" s="12"/>
      <c r="I298" s="14"/>
    </row>
    <row r="299">
      <c r="E299" s="11"/>
      <c r="F299" s="12"/>
      <c r="I299" s="14"/>
    </row>
    <row r="300">
      <c r="E300" s="11"/>
      <c r="F300" s="12"/>
      <c r="I300" s="14"/>
    </row>
    <row r="301">
      <c r="E301" s="11"/>
      <c r="F301" s="12"/>
      <c r="I301" s="14"/>
    </row>
    <row r="302">
      <c r="E302" s="11"/>
      <c r="F302" s="12"/>
      <c r="I302" s="14"/>
    </row>
    <row r="303">
      <c r="E303" s="11"/>
      <c r="F303" s="12"/>
      <c r="I303" s="14"/>
    </row>
    <row r="304">
      <c r="E304" s="11"/>
      <c r="F304" s="12"/>
      <c r="I304" s="14"/>
    </row>
    <row r="305">
      <c r="E305" s="11"/>
      <c r="F305" s="12"/>
      <c r="I305" s="14"/>
    </row>
    <row r="306">
      <c r="E306" s="11"/>
      <c r="F306" s="12"/>
      <c r="I306" s="14"/>
    </row>
    <row r="307">
      <c r="E307" s="11"/>
      <c r="F307" s="12"/>
      <c r="I307" s="14"/>
    </row>
    <row r="308">
      <c r="E308" s="11"/>
      <c r="F308" s="12"/>
      <c r="I308" s="14"/>
    </row>
    <row r="309">
      <c r="E309" s="11"/>
      <c r="F309" s="12"/>
      <c r="I309" s="14"/>
    </row>
    <row r="310">
      <c r="E310" s="11"/>
      <c r="F310" s="12"/>
      <c r="I310" s="14"/>
    </row>
    <row r="311">
      <c r="E311" s="11"/>
      <c r="F311" s="12"/>
      <c r="I311" s="14"/>
    </row>
    <row r="312">
      <c r="E312" s="11"/>
      <c r="F312" s="12"/>
      <c r="I312" s="14"/>
    </row>
    <row r="313">
      <c r="E313" s="11"/>
      <c r="F313" s="12"/>
      <c r="I313" s="14"/>
    </row>
    <row r="314">
      <c r="E314" s="11"/>
      <c r="F314" s="12"/>
      <c r="I314" s="14"/>
    </row>
    <row r="315">
      <c r="E315" s="11"/>
      <c r="F315" s="12"/>
      <c r="I315" s="14"/>
    </row>
    <row r="316">
      <c r="E316" s="11"/>
      <c r="F316" s="12"/>
      <c r="I316" s="14"/>
    </row>
    <row r="317">
      <c r="E317" s="11"/>
      <c r="F317" s="12"/>
      <c r="I317" s="14"/>
    </row>
    <row r="318">
      <c r="E318" s="11"/>
      <c r="F318" s="12"/>
      <c r="I318" s="14"/>
    </row>
    <row r="319">
      <c r="E319" s="11"/>
      <c r="F319" s="12"/>
      <c r="I319" s="14"/>
    </row>
    <row r="320">
      <c r="E320" s="11"/>
      <c r="F320" s="12"/>
      <c r="I320" s="14"/>
    </row>
    <row r="321">
      <c r="E321" s="11"/>
      <c r="F321" s="12"/>
      <c r="I321" s="14"/>
    </row>
    <row r="322">
      <c r="E322" s="11"/>
      <c r="F322" s="12"/>
      <c r="I322" s="14"/>
    </row>
    <row r="323">
      <c r="E323" s="11"/>
      <c r="F323" s="12"/>
      <c r="I323" s="14"/>
    </row>
    <row r="324">
      <c r="E324" s="11"/>
      <c r="F324" s="12"/>
      <c r="I324" s="14"/>
    </row>
    <row r="325">
      <c r="E325" s="11"/>
      <c r="F325" s="12"/>
      <c r="I325" s="14"/>
    </row>
    <row r="326">
      <c r="E326" s="11"/>
      <c r="F326" s="12"/>
      <c r="I326" s="14"/>
    </row>
    <row r="327">
      <c r="E327" s="11"/>
      <c r="F327" s="12"/>
      <c r="I327" s="14"/>
    </row>
    <row r="328">
      <c r="E328" s="11"/>
      <c r="F328" s="12"/>
      <c r="I328" s="14"/>
    </row>
    <row r="329">
      <c r="E329" s="11"/>
      <c r="F329" s="12"/>
      <c r="I329" s="14"/>
    </row>
    <row r="330">
      <c r="E330" s="11"/>
      <c r="F330" s="12"/>
      <c r="I330" s="14"/>
    </row>
    <row r="331">
      <c r="E331" s="11"/>
      <c r="F331" s="12"/>
      <c r="I331" s="14"/>
    </row>
    <row r="332">
      <c r="E332" s="11"/>
      <c r="F332" s="12"/>
      <c r="I332" s="14"/>
    </row>
    <row r="333">
      <c r="E333" s="11"/>
      <c r="F333" s="12"/>
      <c r="I333" s="14"/>
    </row>
    <row r="334">
      <c r="E334" s="11"/>
      <c r="F334" s="12"/>
      <c r="I334" s="14"/>
    </row>
    <row r="335">
      <c r="E335" s="11"/>
      <c r="F335" s="12"/>
      <c r="I335" s="14"/>
    </row>
    <row r="336">
      <c r="E336" s="11"/>
      <c r="F336" s="12"/>
      <c r="I336" s="14"/>
    </row>
    <row r="337">
      <c r="E337" s="11"/>
      <c r="F337" s="12"/>
      <c r="I337" s="14"/>
    </row>
    <row r="338">
      <c r="E338" s="11"/>
      <c r="F338" s="12"/>
      <c r="I338" s="14"/>
    </row>
    <row r="339">
      <c r="E339" s="11"/>
      <c r="F339" s="12"/>
      <c r="I339" s="14"/>
    </row>
    <row r="340">
      <c r="E340" s="11"/>
      <c r="F340" s="12"/>
      <c r="I340" s="14"/>
    </row>
    <row r="341">
      <c r="E341" s="11"/>
      <c r="F341" s="12"/>
      <c r="I341" s="14"/>
    </row>
    <row r="342">
      <c r="E342" s="11"/>
      <c r="F342" s="12"/>
      <c r="I342" s="14"/>
    </row>
    <row r="343">
      <c r="E343" s="11"/>
      <c r="F343" s="12"/>
      <c r="I343" s="14"/>
    </row>
    <row r="344">
      <c r="E344" s="11"/>
      <c r="F344" s="12"/>
      <c r="I344" s="14"/>
    </row>
    <row r="345">
      <c r="E345" s="11"/>
      <c r="F345" s="12"/>
      <c r="I345" s="14"/>
    </row>
    <row r="346">
      <c r="E346" s="11"/>
      <c r="F346" s="12"/>
      <c r="I346" s="14"/>
    </row>
    <row r="347">
      <c r="E347" s="11"/>
      <c r="F347" s="12"/>
      <c r="I347" s="14"/>
    </row>
    <row r="348">
      <c r="E348" s="11"/>
      <c r="F348" s="12"/>
      <c r="I348" s="14"/>
    </row>
    <row r="349">
      <c r="E349" s="11"/>
      <c r="F349" s="12"/>
      <c r="I349" s="14"/>
    </row>
    <row r="350">
      <c r="E350" s="11"/>
      <c r="F350" s="12"/>
      <c r="I350" s="14"/>
    </row>
    <row r="351">
      <c r="E351" s="11"/>
      <c r="F351" s="12"/>
      <c r="I351" s="14"/>
    </row>
    <row r="352">
      <c r="E352" s="11"/>
      <c r="F352" s="12"/>
      <c r="I352" s="14"/>
    </row>
    <row r="353">
      <c r="E353" s="11"/>
      <c r="F353" s="12"/>
      <c r="I353" s="14"/>
    </row>
    <row r="354">
      <c r="E354" s="11"/>
      <c r="F354" s="12"/>
      <c r="I354" s="14"/>
    </row>
    <row r="355">
      <c r="E355" s="11"/>
      <c r="F355" s="12"/>
      <c r="I355" s="14"/>
    </row>
    <row r="356">
      <c r="E356" s="11"/>
      <c r="F356" s="12"/>
      <c r="I356" s="14"/>
    </row>
    <row r="357">
      <c r="E357" s="11"/>
      <c r="F357" s="12"/>
      <c r="I357" s="14"/>
    </row>
    <row r="358">
      <c r="E358" s="11"/>
      <c r="F358" s="12"/>
      <c r="I358" s="14"/>
    </row>
    <row r="359">
      <c r="E359" s="11"/>
      <c r="F359" s="12"/>
      <c r="I359" s="14"/>
    </row>
    <row r="360">
      <c r="E360" s="11"/>
      <c r="F360" s="12"/>
      <c r="I360" s="14"/>
    </row>
    <row r="361">
      <c r="E361" s="11"/>
      <c r="F361" s="12"/>
      <c r="I361" s="14"/>
    </row>
    <row r="362">
      <c r="E362" s="11"/>
      <c r="F362" s="12"/>
      <c r="I362" s="14"/>
    </row>
    <row r="363">
      <c r="E363" s="11"/>
      <c r="F363" s="12"/>
      <c r="I363" s="14"/>
    </row>
    <row r="364">
      <c r="E364" s="11"/>
      <c r="F364" s="12"/>
      <c r="I364" s="14"/>
    </row>
    <row r="365">
      <c r="E365" s="11"/>
      <c r="F365" s="12"/>
      <c r="I365" s="14"/>
    </row>
    <row r="366">
      <c r="E366" s="11"/>
      <c r="F366" s="12"/>
      <c r="I366" s="14"/>
    </row>
    <row r="367">
      <c r="E367" s="11"/>
      <c r="F367" s="12"/>
      <c r="I367" s="14"/>
    </row>
    <row r="368">
      <c r="E368" s="11"/>
      <c r="F368" s="12"/>
      <c r="I368" s="14"/>
    </row>
    <row r="369">
      <c r="E369" s="11"/>
      <c r="F369" s="12"/>
      <c r="I369" s="14"/>
    </row>
    <row r="370">
      <c r="E370" s="11"/>
      <c r="F370" s="12"/>
      <c r="I370" s="14"/>
    </row>
    <row r="371">
      <c r="E371" s="11"/>
      <c r="F371" s="12"/>
      <c r="I371" s="14"/>
    </row>
    <row r="372">
      <c r="E372" s="11"/>
      <c r="F372" s="12"/>
      <c r="I372" s="14"/>
    </row>
    <row r="373">
      <c r="E373" s="11"/>
      <c r="F373" s="12"/>
      <c r="I373" s="14"/>
    </row>
    <row r="374">
      <c r="E374" s="11"/>
      <c r="F374" s="12"/>
      <c r="I374" s="14"/>
    </row>
    <row r="375">
      <c r="E375" s="11"/>
      <c r="F375" s="12"/>
      <c r="I375" s="14"/>
    </row>
    <row r="376">
      <c r="E376" s="11"/>
      <c r="F376" s="12"/>
      <c r="I376" s="14"/>
    </row>
    <row r="377">
      <c r="E377" s="11"/>
      <c r="F377" s="12"/>
      <c r="I377" s="14"/>
    </row>
    <row r="378">
      <c r="E378" s="11"/>
      <c r="F378" s="12"/>
      <c r="I378" s="14"/>
    </row>
    <row r="379">
      <c r="E379" s="11"/>
      <c r="F379" s="12"/>
      <c r="I379" s="14"/>
    </row>
    <row r="380">
      <c r="E380" s="11"/>
      <c r="F380" s="12"/>
      <c r="I380" s="14"/>
    </row>
    <row r="381">
      <c r="E381" s="11"/>
      <c r="F381" s="12"/>
      <c r="I381" s="14"/>
    </row>
    <row r="382">
      <c r="E382" s="11"/>
      <c r="F382" s="12"/>
      <c r="I382" s="14"/>
    </row>
    <row r="383">
      <c r="E383" s="11"/>
      <c r="F383" s="12"/>
      <c r="I383" s="14"/>
    </row>
    <row r="384">
      <c r="E384" s="11"/>
      <c r="F384" s="12"/>
      <c r="I384" s="14"/>
    </row>
    <row r="385">
      <c r="E385" s="11"/>
      <c r="F385" s="12"/>
      <c r="I385" s="14"/>
    </row>
    <row r="386">
      <c r="E386" s="11"/>
      <c r="F386" s="12"/>
      <c r="I386" s="14"/>
    </row>
    <row r="387">
      <c r="E387" s="11"/>
      <c r="F387" s="12"/>
      <c r="I387" s="14"/>
    </row>
    <row r="388">
      <c r="E388" s="11"/>
      <c r="F388" s="12"/>
      <c r="I388" s="14"/>
    </row>
    <row r="389">
      <c r="E389" s="11"/>
      <c r="F389" s="12"/>
      <c r="I389" s="14"/>
    </row>
    <row r="390">
      <c r="E390" s="11"/>
      <c r="F390" s="12"/>
      <c r="I390" s="14"/>
    </row>
    <row r="391">
      <c r="E391" s="11"/>
      <c r="F391" s="12"/>
      <c r="I391" s="14"/>
    </row>
    <row r="392">
      <c r="E392" s="11"/>
      <c r="F392" s="12"/>
      <c r="I392" s="14"/>
    </row>
    <row r="393">
      <c r="E393" s="11"/>
      <c r="F393" s="12"/>
      <c r="I393" s="14"/>
    </row>
    <row r="394">
      <c r="E394" s="11"/>
      <c r="F394" s="12"/>
      <c r="I394" s="14"/>
    </row>
    <row r="395">
      <c r="E395" s="11"/>
      <c r="F395" s="12"/>
      <c r="I395" s="14"/>
    </row>
    <row r="396">
      <c r="E396" s="11"/>
      <c r="F396" s="12"/>
      <c r="I396" s="14"/>
    </row>
    <row r="397">
      <c r="E397" s="11"/>
      <c r="F397" s="12"/>
      <c r="I397" s="14"/>
    </row>
    <row r="398">
      <c r="E398" s="11"/>
      <c r="F398" s="12"/>
      <c r="I398" s="14"/>
    </row>
    <row r="399">
      <c r="E399" s="11"/>
      <c r="F399" s="12"/>
      <c r="I399" s="14"/>
    </row>
    <row r="400">
      <c r="E400" s="11"/>
      <c r="F400" s="12"/>
      <c r="I400" s="14"/>
    </row>
    <row r="401">
      <c r="E401" s="11"/>
      <c r="F401" s="12"/>
      <c r="I401" s="14"/>
    </row>
    <row r="402">
      <c r="E402" s="11"/>
      <c r="F402" s="12"/>
      <c r="I402" s="14"/>
    </row>
    <row r="403">
      <c r="E403" s="11"/>
      <c r="F403" s="12"/>
      <c r="I403" s="14"/>
    </row>
    <row r="404">
      <c r="E404" s="11"/>
      <c r="F404" s="12"/>
      <c r="I404" s="14"/>
    </row>
    <row r="405">
      <c r="E405" s="11"/>
      <c r="F405" s="12"/>
      <c r="I405" s="14"/>
    </row>
    <row r="406">
      <c r="E406" s="11"/>
      <c r="F406" s="12"/>
      <c r="I406" s="14"/>
    </row>
    <row r="407">
      <c r="E407" s="11"/>
      <c r="F407" s="12"/>
      <c r="I407" s="14"/>
    </row>
    <row r="408">
      <c r="E408" s="11"/>
      <c r="F408" s="12"/>
      <c r="I408" s="14"/>
    </row>
    <row r="409">
      <c r="E409" s="11"/>
      <c r="F409" s="12"/>
      <c r="I409" s="14"/>
    </row>
    <row r="410">
      <c r="E410" s="11"/>
      <c r="F410" s="12"/>
      <c r="I410" s="14"/>
    </row>
    <row r="411">
      <c r="E411" s="11"/>
      <c r="F411" s="12"/>
      <c r="I411" s="14"/>
    </row>
    <row r="412">
      <c r="E412" s="11"/>
      <c r="F412" s="12"/>
      <c r="I412" s="14"/>
    </row>
    <row r="413">
      <c r="E413" s="11"/>
      <c r="F413" s="12"/>
      <c r="I413" s="14"/>
    </row>
    <row r="414">
      <c r="E414" s="11"/>
      <c r="F414" s="12"/>
      <c r="I414" s="14"/>
    </row>
    <row r="415">
      <c r="E415" s="11"/>
      <c r="F415" s="12"/>
      <c r="I415" s="14"/>
    </row>
    <row r="416">
      <c r="E416" s="11"/>
      <c r="F416" s="12"/>
      <c r="I416" s="14"/>
    </row>
    <row r="417">
      <c r="E417" s="11"/>
      <c r="F417" s="12"/>
      <c r="I417" s="14"/>
    </row>
    <row r="418">
      <c r="E418" s="11"/>
      <c r="F418" s="12"/>
      <c r="I418" s="14"/>
    </row>
    <row r="419">
      <c r="E419" s="11"/>
      <c r="F419" s="12"/>
      <c r="I419" s="14"/>
    </row>
    <row r="420">
      <c r="E420" s="11"/>
      <c r="F420" s="12"/>
      <c r="I420" s="14"/>
    </row>
    <row r="421">
      <c r="E421" s="11"/>
      <c r="F421" s="12"/>
      <c r="I421" s="14"/>
    </row>
    <row r="422">
      <c r="E422" s="11"/>
      <c r="F422" s="12"/>
      <c r="I422" s="14"/>
    </row>
    <row r="423">
      <c r="E423" s="11"/>
      <c r="F423" s="12"/>
      <c r="I423" s="14"/>
    </row>
    <row r="424">
      <c r="E424" s="11"/>
      <c r="F424" s="12"/>
      <c r="I424" s="14"/>
    </row>
    <row r="425">
      <c r="E425" s="11"/>
      <c r="F425" s="12"/>
      <c r="I425" s="14"/>
    </row>
    <row r="426">
      <c r="E426" s="11"/>
      <c r="F426" s="12"/>
      <c r="I426" s="14"/>
    </row>
    <row r="427">
      <c r="E427" s="11"/>
      <c r="F427" s="12"/>
      <c r="I427" s="14"/>
    </row>
    <row r="428">
      <c r="E428" s="11"/>
      <c r="F428" s="12"/>
      <c r="I428" s="14"/>
    </row>
    <row r="429">
      <c r="E429" s="11"/>
      <c r="F429" s="12"/>
      <c r="I429" s="14"/>
    </row>
    <row r="430">
      <c r="E430" s="11"/>
      <c r="F430" s="12"/>
      <c r="I430" s="14"/>
    </row>
    <row r="431">
      <c r="E431" s="11"/>
      <c r="F431" s="12"/>
      <c r="I431" s="14"/>
    </row>
    <row r="432">
      <c r="E432" s="11"/>
      <c r="F432" s="12"/>
      <c r="I432" s="14"/>
    </row>
    <row r="433">
      <c r="E433" s="11"/>
      <c r="F433" s="12"/>
      <c r="I433" s="14"/>
    </row>
    <row r="434">
      <c r="E434" s="11"/>
      <c r="F434" s="12"/>
      <c r="I434" s="14"/>
    </row>
    <row r="435">
      <c r="E435" s="11"/>
      <c r="F435" s="12"/>
      <c r="I435" s="14"/>
    </row>
    <row r="436">
      <c r="E436" s="11"/>
      <c r="F436" s="12"/>
      <c r="I436" s="14"/>
    </row>
    <row r="437">
      <c r="E437" s="11"/>
      <c r="F437" s="12"/>
      <c r="I437" s="14"/>
    </row>
    <row r="438">
      <c r="E438" s="11"/>
      <c r="F438" s="12"/>
      <c r="I438" s="14"/>
    </row>
    <row r="439">
      <c r="E439" s="11"/>
      <c r="F439" s="12"/>
      <c r="I439" s="14"/>
    </row>
    <row r="440">
      <c r="E440" s="11"/>
      <c r="F440" s="12"/>
      <c r="I440" s="14"/>
    </row>
    <row r="441">
      <c r="E441" s="11"/>
      <c r="F441" s="12"/>
      <c r="I441" s="14"/>
    </row>
    <row r="442">
      <c r="E442" s="11"/>
      <c r="F442" s="12"/>
      <c r="I442" s="14"/>
    </row>
    <row r="443">
      <c r="E443" s="11"/>
      <c r="F443" s="12"/>
      <c r="I443" s="14"/>
    </row>
    <row r="444">
      <c r="E444" s="11"/>
      <c r="F444" s="12"/>
      <c r="I444" s="14"/>
    </row>
    <row r="445">
      <c r="E445" s="11"/>
      <c r="F445" s="12"/>
      <c r="I445" s="14"/>
    </row>
    <row r="446">
      <c r="E446" s="11"/>
      <c r="F446" s="12"/>
      <c r="I446" s="14"/>
    </row>
    <row r="447">
      <c r="E447" s="11"/>
      <c r="F447" s="12"/>
      <c r="I447" s="14"/>
    </row>
    <row r="448">
      <c r="E448" s="11"/>
      <c r="F448" s="12"/>
      <c r="I448" s="14"/>
    </row>
    <row r="449">
      <c r="E449" s="11"/>
      <c r="F449" s="12"/>
      <c r="I449" s="14"/>
    </row>
    <row r="450">
      <c r="E450" s="11"/>
      <c r="F450" s="12"/>
      <c r="I450" s="14"/>
    </row>
    <row r="451">
      <c r="E451" s="11"/>
      <c r="F451" s="12"/>
      <c r="I451" s="14"/>
    </row>
    <row r="452">
      <c r="E452" s="11"/>
      <c r="F452" s="12"/>
      <c r="I452" s="14"/>
    </row>
    <row r="453">
      <c r="E453" s="11"/>
      <c r="F453" s="12"/>
      <c r="I453" s="14"/>
    </row>
    <row r="454">
      <c r="E454" s="11"/>
      <c r="F454" s="12"/>
      <c r="I454" s="14"/>
    </row>
    <row r="455">
      <c r="E455" s="11"/>
      <c r="F455" s="12"/>
      <c r="I455" s="14"/>
    </row>
    <row r="456">
      <c r="E456" s="11"/>
      <c r="F456" s="12"/>
      <c r="I456" s="14"/>
    </row>
    <row r="457">
      <c r="E457" s="11"/>
      <c r="F457" s="12"/>
      <c r="I457" s="14"/>
    </row>
    <row r="458">
      <c r="E458" s="11"/>
      <c r="F458" s="12"/>
      <c r="I458" s="14"/>
    </row>
    <row r="459">
      <c r="E459" s="11"/>
      <c r="F459" s="12"/>
      <c r="I459" s="14"/>
    </row>
    <row r="460">
      <c r="E460" s="11"/>
      <c r="F460" s="12"/>
      <c r="I460" s="14"/>
    </row>
    <row r="461">
      <c r="E461" s="11"/>
      <c r="F461" s="12"/>
      <c r="I461" s="14"/>
    </row>
    <row r="462">
      <c r="E462" s="11"/>
      <c r="F462" s="12"/>
      <c r="I462" s="14"/>
    </row>
    <row r="463">
      <c r="E463" s="11"/>
      <c r="F463" s="12"/>
      <c r="I463" s="14"/>
    </row>
    <row r="464">
      <c r="E464" s="11"/>
      <c r="F464" s="12"/>
      <c r="I464" s="14"/>
    </row>
    <row r="465">
      <c r="E465" s="11"/>
      <c r="F465" s="12"/>
      <c r="I465" s="14"/>
    </row>
    <row r="466">
      <c r="E466" s="11"/>
      <c r="F466" s="12"/>
      <c r="I466" s="14"/>
    </row>
    <row r="467">
      <c r="E467" s="11"/>
      <c r="F467" s="12"/>
      <c r="I467" s="14"/>
    </row>
    <row r="468">
      <c r="E468" s="11"/>
      <c r="F468" s="12"/>
      <c r="I468" s="14"/>
    </row>
    <row r="469">
      <c r="E469" s="11"/>
      <c r="F469" s="12"/>
      <c r="I469" s="14"/>
    </row>
    <row r="470">
      <c r="E470" s="11"/>
      <c r="F470" s="12"/>
      <c r="I470" s="14"/>
    </row>
    <row r="471">
      <c r="E471" s="11"/>
      <c r="F471" s="12"/>
      <c r="I471" s="14"/>
    </row>
    <row r="472">
      <c r="E472" s="11"/>
      <c r="F472" s="12"/>
      <c r="I472" s="14"/>
    </row>
    <row r="473">
      <c r="E473" s="11"/>
      <c r="F473" s="12"/>
      <c r="I473" s="14"/>
    </row>
    <row r="474">
      <c r="E474" s="11"/>
      <c r="F474" s="12"/>
      <c r="I474" s="14"/>
    </row>
    <row r="475">
      <c r="E475" s="11"/>
      <c r="F475" s="12"/>
      <c r="I475" s="14"/>
    </row>
    <row r="476">
      <c r="E476" s="11"/>
      <c r="F476" s="12"/>
      <c r="I476" s="14"/>
    </row>
    <row r="477">
      <c r="E477" s="11"/>
      <c r="F477" s="12"/>
      <c r="I477" s="14"/>
    </row>
    <row r="478">
      <c r="E478" s="11"/>
      <c r="F478" s="12"/>
      <c r="I478" s="14"/>
    </row>
    <row r="479">
      <c r="E479" s="11"/>
      <c r="F479" s="12"/>
      <c r="I479" s="14"/>
    </row>
    <row r="480">
      <c r="E480" s="11"/>
      <c r="F480" s="12"/>
      <c r="I480" s="14"/>
    </row>
    <row r="481">
      <c r="E481" s="11"/>
      <c r="F481" s="12"/>
      <c r="I481" s="14"/>
    </row>
    <row r="482">
      <c r="E482" s="11"/>
      <c r="F482" s="12"/>
      <c r="I482" s="14"/>
    </row>
    <row r="483">
      <c r="E483" s="11"/>
      <c r="F483" s="12"/>
      <c r="I483" s="14"/>
    </row>
    <row r="484">
      <c r="E484" s="11"/>
      <c r="F484" s="12"/>
      <c r="I484" s="14"/>
    </row>
    <row r="485">
      <c r="E485" s="11"/>
      <c r="F485" s="12"/>
      <c r="I485" s="14"/>
    </row>
    <row r="486">
      <c r="E486" s="11"/>
      <c r="F486" s="12"/>
      <c r="I486" s="14"/>
    </row>
    <row r="487">
      <c r="E487" s="11"/>
      <c r="F487" s="12"/>
      <c r="I487" s="14"/>
    </row>
    <row r="488">
      <c r="E488" s="11"/>
      <c r="F488" s="12"/>
      <c r="I488" s="14"/>
    </row>
    <row r="489">
      <c r="E489" s="11"/>
      <c r="F489" s="12"/>
      <c r="I489" s="14"/>
    </row>
    <row r="490">
      <c r="E490" s="11"/>
      <c r="F490" s="12"/>
      <c r="I490" s="14"/>
    </row>
    <row r="491">
      <c r="E491" s="11"/>
      <c r="F491" s="12"/>
      <c r="I491" s="14"/>
    </row>
    <row r="492">
      <c r="E492" s="11"/>
      <c r="F492" s="12"/>
      <c r="I492" s="14"/>
    </row>
    <row r="493">
      <c r="E493" s="11"/>
      <c r="F493" s="12"/>
      <c r="I493" s="14"/>
    </row>
    <row r="494">
      <c r="E494" s="11"/>
      <c r="F494" s="12"/>
      <c r="I494" s="14"/>
    </row>
    <row r="495">
      <c r="E495" s="11"/>
      <c r="F495" s="12"/>
      <c r="I495" s="14"/>
    </row>
    <row r="496">
      <c r="E496" s="11"/>
      <c r="F496" s="12"/>
      <c r="I496" s="14"/>
    </row>
    <row r="497">
      <c r="E497" s="11"/>
      <c r="F497" s="12"/>
      <c r="I497" s="14"/>
    </row>
    <row r="498">
      <c r="E498" s="11"/>
      <c r="F498" s="12"/>
      <c r="I498" s="14"/>
    </row>
    <row r="499">
      <c r="E499" s="11"/>
      <c r="F499" s="12"/>
      <c r="I499" s="14"/>
    </row>
    <row r="500">
      <c r="E500" s="11"/>
      <c r="F500" s="12"/>
      <c r="I500" s="14"/>
    </row>
    <row r="501">
      <c r="E501" s="11"/>
      <c r="F501" s="12"/>
      <c r="I501" s="14"/>
    </row>
    <row r="502">
      <c r="E502" s="11"/>
      <c r="F502" s="12"/>
      <c r="I502" s="14"/>
    </row>
    <row r="503">
      <c r="E503" s="11"/>
      <c r="F503" s="12"/>
      <c r="I503" s="14"/>
    </row>
    <row r="504">
      <c r="E504" s="11"/>
      <c r="F504" s="12"/>
      <c r="I504" s="14"/>
    </row>
    <row r="505">
      <c r="E505" s="11"/>
      <c r="F505" s="12"/>
      <c r="I505" s="14"/>
    </row>
    <row r="506">
      <c r="E506" s="11"/>
      <c r="F506" s="12"/>
      <c r="I506" s="14"/>
    </row>
    <row r="507">
      <c r="E507" s="11"/>
      <c r="F507" s="12"/>
      <c r="I507" s="14"/>
    </row>
    <row r="508">
      <c r="E508" s="11"/>
      <c r="F508" s="12"/>
      <c r="I508" s="14"/>
    </row>
    <row r="509">
      <c r="E509" s="11"/>
      <c r="F509" s="12"/>
      <c r="I509" s="14"/>
    </row>
    <row r="510">
      <c r="E510" s="11"/>
      <c r="F510" s="12"/>
      <c r="I510" s="14"/>
    </row>
    <row r="511">
      <c r="E511" s="11"/>
      <c r="F511" s="12"/>
      <c r="I511" s="14"/>
    </row>
    <row r="512">
      <c r="E512" s="11"/>
      <c r="F512" s="12"/>
      <c r="I512" s="14"/>
    </row>
    <row r="513">
      <c r="E513" s="11"/>
      <c r="F513" s="12"/>
      <c r="I513" s="14"/>
    </row>
    <row r="514">
      <c r="E514" s="11"/>
      <c r="F514" s="12"/>
      <c r="I514" s="14"/>
    </row>
    <row r="515">
      <c r="E515" s="11"/>
      <c r="F515" s="12"/>
      <c r="I515" s="14"/>
    </row>
    <row r="516">
      <c r="E516" s="11"/>
      <c r="F516" s="12"/>
      <c r="I516" s="14"/>
    </row>
    <row r="517">
      <c r="E517" s="11"/>
      <c r="F517" s="12"/>
      <c r="I517" s="14"/>
    </row>
    <row r="518">
      <c r="E518" s="11"/>
      <c r="F518" s="12"/>
      <c r="I518" s="14"/>
    </row>
    <row r="519">
      <c r="E519" s="11"/>
      <c r="F519" s="12"/>
      <c r="I519" s="14"/>
    </row>
    <row r="520">
      <c r="E520" s="11"/>
      <c r="F520" s="12"/>
      <c r="I520" s="14"/>
    </row>
    <row r="521">
      <c r="E521" s="11"/>
      <c r="F521" s="12"/>
      <c r="I521" s="14"/>
    </row>
    <row r="522">
      <c r="E522" s="11"/>
      <c r="F522" s="12"/>
      <c r="I522" s="14"/>
    </row>
    <row r="523">
      <c r="E523" s="11"/>
      <c r="F523" s="12"/>
      <c r="I523" s="14"/>
    </row>
    <row r="524">
      <c r="E524" s="11"/>
      <c r="F524" s="12"/>
      <c r="I524" s="14"/>
    </row>
    <row r="525">
      <c r="E525" s="11"/>
      <c r="F525" s="12"/>
      <c r="I525" s="14"/>
    </row>
    <row r="526">
      <c r="E526" s="11"/>
      <c r="F526" s="12"/>
      <c r="I526" s="14"/>
    </row>
    <row r="527">
      <c r="E527" s="11"/>
      <c r="F527" s="12"/>
      <c r="I527" s="14"/>
    </row>
    <row r="528">
      <c r="E528" s="11"/>
      <c r="F528" s="12"/>
      <c r="I528" s="14"/>
    </row>
    <row r="529">
      <c r="E529" s="11"/>
      <c r="F529" s="12"/>
      <c r="I529" s="14"/>
    </row>
    <row r="530">
      <c r="E530" s="11"/>
      <c r="F530" s="12"/>
      <c r="I530" s="14"/>
    </row>
    <row r="531">
      <c r="E531" s="11"/>
      <c r="F531" s="12"/>
      <c r="I531" s="14"/>
    </row>
    <row r="532">
      <c r="E532" s="11"/>
      <c r="F532" s="12"/>
      <c r="I532" s="14"/>
    </row>
    <row r="533">
      <c r="E533" s="11"/>
      <c r="F533" s="12"/>
      <c r="I533" s="14"/>
    </row>
    <row r="534">
      <c r="E534" s="11"/>
      <c r="F534" s="12"/>
      <c r="I534" s="14"/>
    </row>
    <row r="535">
      <c r="E535" s="11"/>
      <c r="F535" s="12"/>
      <c r="I535" s="14"/>
    </row>
    <row r="536">
      <c r="E536" s="11"/>
      <c r="F536" s="12"/>
      <c r="I536" s="14"/>
    </row>
    <row r="537">
      <c r="E537" s="11"/>
      <c r="F537" s="12"/>
      <c r="I537" s="14"/>
    </row>
    <row r="538">
      <c r="E538" s="11"/>
      <c r="F538" s="12"/>
      <c r="I538" s="14"/>
    </row>
    <row r="539">
      <c r="E539" s="11"/>
      <c r="F539" s="12"/>
      <c r="I539" s="14"/>
    </row>
    <row r="540">
      <c r="E540" s="11"/>
      <c r="F540" s="12"/>
      <c r="I540" s="14"/>
    </row>
    <row r="541">
      <c r="E541" s="11"/>
      <c r="F541" s="12"/>
      <c r="I541" s="14"/>
    </row>
    <row r="542">
      <c r="E542" s="11"/>
      <c r="F542" s="12"/>
      <c r="I542" s="14"/>
    </row>
    <row r="543">
      <c r="E543" s="11"/>
      <c r="F543" s="12"/>
      <c r="I543" s="14"/>
    </row>
    <row r="544">
      <c r="E544" s="11"/>
      <c r="F544" s="12"/>
      <c r="I544" s="14"/>
    </row>
    <row r="545">
      <c r="E545" s="11"/>
      <c r="F545" s="12"/>
      <c r="I545" s="14"/>
    </row>
    <row r="546">
      <c r="E546" s="11"/>
      <c r="F546" s="12"/>
      <c r="I546" s="14"/>
    </row>
    <row r="547">
      <c r="E547" s="11"/>
      <c r="F547" s="12"/>
      <c r="I547" s="14"/>
    </row>
    <row r="548">
      <c r="E548" s="11"/>
      <c r="F548" s="12"/>
      <c r="I548" s="14"/>
    </row>
    <row r="549">
      <c r="E549" s="11"/>
      <c r="F549" s="12"/>
      <c r="I549" s="14"/>
    </row>
    <row r="550">
      <c r="E550" s="11"/>
      <c r="F550" s="12"/>
      <c r="I550" s="14"/>
    </row>
    <row r="551">
      <c r="E551" s="11"/>
      <c r="F551" s="12"/>
      <c r="I551" s="14"/>
    </row>
    <row r="552">
      <c r="E552" s="11"/>
      <c r="F552" s="12"/>
      <c r="I552" s="14"/>
    </row>
    <row r="553">
      <c r="E553" s="11"/>
      <c r="F553" s="12"/>
      <c r="I553" s="14"/>
    </row>
    <row r="554">
      <c r="E554" s="11"/>
      <c r="F554" s="12"/>
      <c r="I554" s="14"/>
    </row>
    <row r="555">
      <c r="E555" s="11"/>
      <c r="F555" s="12"/>
      <c r="I555" s="14"/>
    </row>
    <row r="556">
      <c r="E556" s="11"/>
      <c r="F556" s="12"/>
      <c r="I556" s="14"/>
    </row>
    <row r="557">
      <c r="E557" s="11"/>
      <c r="F557" s="12"/>
      <c r="I557" s="14"/>
    </row>
    <row r="558">
      <c r="E558" s="11"/>
      <c r="F558" s="12"/>
      <c r="I558" s="14"/>
    </row>
    <row r="559">
      <c r="E559" s="11"/>
      <c r="F559" s="12"/>
      <c r="I559" s="14"/>
    </row>
    <row r="560">
      <c r="E560" s="11"/>
      <c r="F560" s="12"/>
      <c r="I560" s="14"/>
    </row>
    <row r="561">
      <c r="E561" s="11"/>
      <c r="F561" s="12"/>
      <c r="I561" s="14"/>
    </row>
    <row r="562">
      <c r="E562" s="11"/>
      <c r="F562" s="12"/>
      <c r="I562" s="14"/>
    </row>
    <row r="563">
      <c r="E563" s="11"/>
      <c r="F563" s="12"/>
      <c r="I563" s="14"/>
    </row>
    <row r="564">
      <c r="E564" s="11"/>
      <c r="F564" s="12"/>
      <c r="I564" s="14"/>
    </row>
    <row r="565">
      <c r="E565" s="11"/>
      <c r="F565" s="12"/>
      <c r="I565" s="14"/>
    </row>
    <row r="566">
      <c r="E566" s="11"/>
      <c r="F566" s="12"/>
      <c r="I566" s="14"/>
    </row>
    <row r="567">
      <c r="E567" s="11"/>
      <c r="F567" s="12"/>
      <c r="I567" s="14"/>
    </row>
    <row r="568">
      <c r="E568" s="11"/>
      <c r="F568" s="12"/>
      <c r="I568" s="14"/>
    </row>
    <row r="569">
      <c r="E569" s="11"/>
      <c r="F569" s="12"/>
      <c r="I569" s="14"/>
    </row>
    <row r="570">
      <c r="E570" s="11"/>
      <c r="F570" s="12"/>
      <c r="I570" s="14"/>
    </row>
    <row r="571">
      <c r="E571" s="11"/>
      <c r="F571" s="12"/>
      <c r="I571" s="14"/>
    </row>
    <row r="572">
      <c r="E572" s="11"/>
      <c r="F572" s="12"/>
      <c r="I572" s="14"/>
    </row>
    <row r="573">
      <c r="E573" s="11"/>
      <c r="F573" s="12"/>
      <c r="I573" s="14"/>
    </row>
    <row r="574">
      <c r="E574" s="11"/>
      <c r="F574" s="12"/>
      <c r="I574" s="14"/>
    </row>
    <row r="575">
      <c r="E575" s="11"/>
      <c r="F575" s="12"/>
      <c r="I575" s="14"/>
    </row>
    <row r="576">
      <c r="E576" s="11"/>
      <c r="F576" s="12"/>
      <c r="I576" s="14"/>
    </row>
    <row r="577">
      <c r="E577" s="11"/>
      <c r="F577" s="12"/>
      <c r="I577" s="14"/>
    </row>
    <row r="578">
      <c r="E578" s="11"/>
      <c r="F578" s="12"/>
      <c r="I578" s="14"/>
    </row>
    <row r="579">
      <c r="E579" s="11"/>
      <c r="F579" s="12"/>
      <c r="I579" s="14"/>
    </row>
    <row r="580">
      <c r="E580" s="11"/>
      <c r="F580" s="12"/>
      <c r="I580" s="14"/>
    </row>
    <row r="581">
      <c r="E581" s="11"/>
      <c r="F581" s="12"/>
      <c r="I581" s="14"/>
    </row>
    <row r="582">
      <c r="E582" s="11"/>
      <c r="F582" s="12"/>
      <c r="I582" s="14"/>
    </row>
    <row r="583">
      <c r="E583" s="11"/>
      <c r="F583" s="12"/>
      <c r="I583" s="14"/>
    </row>
    <row r="584">
      <c r="E584" s="11"/>
      <c r="F584" s="12"/>
      <c r="I584" s="14"/>
    </row>
    <row r="585">
      <c r="E585" s="11"/>
      <c r="F585" s="12"/>
      <c r="I585" s="14"/>
    </row>
    <row r="586">
      <c r="E586" s="11"/>
      <c r="F586" s="12"/>
      <c r="I586" s="14"/>
    </row>
    <row r="587">
      <c r="E587" s="11"/>
      <c r="F587" s="12"/>
      <c r="I587" s="14"/>
    </row>
    <row r="588">
      <c r="E588" s="11"/>
      <c r="F588" s="12"/>
      <c r="I588" s="14"/>
    </row>
    <row r="589">
      <c r="E589" s="11"/>
      <c r="F589" s="12"/>
      <c r="I589" s="14"/>
    </row>
    <row r="590">
      <c r="E590" s="11"/>
      <c r="F590" s="12"/>
      <c r="I590" s="14"/>
    </row>
    <row r="591">
      <c r="E591" s="11"/>
      <c r="F591" s="12"/>
      <c r="I591" s="14"/>
    </row>
    <row r="592">
      <c r="E592" s="11"/>
      <c r="F592" s="12"/>
      <c r="I592" s="14"/>
    </row>
    <row r="593">
      <c r="E593" s="11"/>
      <c r="F593" s="12"/>
      <c r="I593" s="14"/>
    </row>
    <row r="594">
      <c r="E594" s="11"/>
      <c r="F594" s="12"/>
      <c r="I594" s="14"/>
    </row>
    <row r="595">
      <c r="E595" s="11"/>
      <c r="F595" s="12"/>
      <c r="I595" s="14"/>
    </row>
    <row r="596">
      <c r="E596" s="11"/>
      <c r="F596" s="12"/>
      <c r="I596" s="14"/>
    </row>
    <row r="597">
      <c r="E597" s="11"/>
      <c r="F597" s="12"/>
      <c r="I597" s="14"/>
    </row>
    <row r="598">
      <c r="E598" s="11"/>
      <c r="F598" s="12"/>
      <c r="I598" s="14"/>
    </row>
    <row r="599">
      <c r="E599" s="11"/>
      <c r="F599" s="12"/>
      <c r="I599" s="14"/>
    </row>
    <row r="600">
      <c r="E600" s="11"/>
      <c r="F600" s="12"/>
      <c r="I600" s="14"/>
    </row>
    <row r="601">
      <c r="E601" s="11"/>
      <c r="F601" s="12"/>
      <c r="I601" s="14"/>
    </row>
    <row r="602">
      <c r="E602" s="11"/>
      <c r="F602" s="12"/>
      <c r="I602" s="14"/>
    </row>
    <row r="603">
      <c r="E603" s="11"/>
      <c r="F603" s="12"/>
      <c r="I603" s="14"/>
    </row>
    <row r="604">
      <c r="E604" s="11"/>
      <c r="F604" s="12"/>
      <c r="I604" s="14"/>
    </row>
    <row r="605">
      <c r="E605" s="11"/>
      <c r="F605" s="12"/>
      <c r="I605" s="14"/>
    </row>
    <row r="606">
      <c r="E606" s="11"/>
      <c r="F606" s="12"/>
      <c r="I606" s="14"/>
    </row>
    <row r="607">
      <c r="E607" s="11"/>
      <c r="F607" s="12"/>
      <c r="I607" s="14"/>
    </row>
    <row r="608">
      <c r="E608" s="11"/>
      <c r="F608" s="12"/>
      <c r="I608" s="14"/>
    </row>
    <row r="609">
      <c r="E609" s="11"/>
      <c r="F609" s="12"/>
      <c r="I609" s="14"/>
    </row>
    <row r="610">
      <c r="E610" s="11"/>
      <c r="F610" s="12"/>
      <c r="I610" s="14"/>
    </row>
    <row r="611">
      <c r="E611" s="11"/>
      <c r="F611" s="12"/>
      <c r="I611" s="14"/>
    </row>
    <row r="612">
      <c r="E612" s="11"/>
      <c r="F612" s="12"/>
      <c r="I612" s="14"/>
    </row>
    <row r="613">
      <c r="E613" s="11"/>
      <c r="F613" s="12"/>
      <c r="I613" s="14"/>
    </row>
    <row r="614">
      <c r="E614" s="11"/>
      <c r="F614" s="12"/>
      <c r="I614" s="14"/>
    </row>
    <row r="615">
      <c r="E615" s="11"/>
      <c r="F615" s="12"/>
      <c r="I615" s="14"/>
    </row>
    <row r="616">
      <c r="E616" s="11"/>
      <c r="F616" s="12"/>
      <c r="I616" s="14"/>
    </row>
    <row r="617">
      <c r="E617" s="11"/>
      <c r="F617" s="12"/>
      <c r="I617" s="14"/>
    </row>
    <row r="618">
      <c r="E618" s="11"/>
      <c r="F618" s="12"/>
      <c r="I618" s="14"/>
    </row>
    <row r="619">
      <c r="E619" s="11"/>
      <c r="F619" s="12"/>
      <c r="I619" s="14"/>
    </row>
    <row r="620">
      <c r="E620" s="11"/>
      <c r="F620" s="12"/>
      <c r="I620" s="14"/>
    </row>
    <row r="621">
      <c r="E621" s="11"/>
      <c r="F621" s="12"/>
      <c r="I621" s="14"/>
    </row>
    <row r="622">
      <c r="E622" s="11"/>
      <c r="F622" s="12"/>
      <c r="I622" s="14"/>
    </row>
    <row r="623">
      <c r="E623" s="11"/>
      <c r="F623" s="12"/>
      <c r="I623" s="14"/>
    </row>
    <row r="624">
      <c r="E624" s="11"/>
      <c r="F624" s="12"/>
      <c r="I624" s="14"/>
    </row>
    <row r="625">
      <c r="E625" s="11"/>
      <c r="F625" s="12"/>
      <c r="I625" s="14"/>
    </row>
    <row r="626">
      <c r="E626" s="11"/>
      <c r="F626" s="12"/>
      <c r="I626" s="14"/>
    </row>
    <row r="627">
      <c r="E627" s="11"/>
      <c r="F627" s="12"/>
      <c r="I627" s="14"/>
    </row>
    <row r="628">
      <c r="E628" s="11"/>
      <c r="F628" s="12"/>
      <c r="I628" s="14"/>
    </row>
    <row r="629">
      <c r="E629" s="11"/>
      <c r="F629" s="12"/>
      <c r="I629" s="14"/>
    </row>
    <row r="630">
      <c r="E630" s="11"/>
      <c r="F630" s="12"/>
      <c r="I630" s="14"/>
    </row>
    <row r="631">
      <c r="E631" s="11"/>
      <c r="F631" s="12"/>
      <c r="I631" s="14"/>
    </row>
    <row r="632">
      <c r="E632" s="11"/>
      <c r="F632" s="12"/>
      <c r="I632" s="14"/>
    </row>
    <row r="633">
      <c r="E633" s="11"/>
      <c r="F633" s="12"/>
      <c r="I633" s="14"/>
    </row>
    <row r="634">
      <c r="E634" s="11"/>
      <c r="F634" s="12"/>
      <c r="I634" s="14"/>
    </row>
    <row r="635">
      <c r="E635" s="11"/>
      <c r="F635" s="12"/>
      <c r="I635" s="14"/>
    </row>
    <row r="636">
      <c r="E636" s="11"/>
      <c r="F636" s="12"/>
      <c r="I636" s="14"/>
    </row>
    <row r="637">
      <c r="E637" s="11"/>
      <c r="F637" s="12"/>
      <c r="I637" s="14"/>
    </row>
    <row r="638">
      <c r="E638" s="11"/>
      <c r="F638" s="12"/>
      <c r="I638" s="14"/>
    </row>
    <row r="639">
      <c r="E639" s="11"/>
      <c r="F639" s="12"/>
      <c r="I639" s="14"/>
    </row>
    <row r="640">
      <c r="E640" s="11"/>
      <c r="F640" s="12"/>
      <c r="I640" s="14"/>
    </row>
    <row r="641">
      <c r="E641" s="11"/>
      <c r="F641" s="12"/>
      <c r="I641" s="14"/>
    </row>
    <row r="642">
      <c r="E642" s="11"/>
      <c r="F642" s="12"/>
      <c r="I642" s="14"/>
    </row>
    <row r="643">
      <c r="E643" s="11"/>
      <c r="F643" s="12"/>
      <c r="I643" s="14"/>
    </row>
    <row r="644">
      <c r="E644" s="11"/>
      <c r="F644" s="12"/>
      <c r="I644" s="14"/>
    </row>
    <row r="645">
      <c r="E645" s="11"/>
      <c r="F645" s="12"/>
      <c r="I645" s="14"/>
    </row>
    <row r="646">
      <c r="E646" s="11"/>
      <c r="F646" s="12"/>
      <c r="I646" s="14"/>
    </row>
    <row r="647">
      <c r="E647" s="11"/>
      <c r="F647" s="12"/>
      <c r="I647" s="14"/>
    </row>
    <row r="648">
      <c r="E648" s="11"/>
      <c r="F648" s="12"/>
      <c r="I648" s="14"/>
    </row>
    <row r="649">
      <c r="E649" s="11"/>
      <c r="F649" s="12"/>
      <c r="I649" s="14"/>
    </row>
    <row r="650">
      <c r="E650" s="11"/>
      <c r="F650" s="12"/>
      <c r="I650" s="14"/>
    </row>
    <row r="651">
      <c r="E651" s="11"/>
      <c r="F651" s="12"/>
      <c r="I651" s="14"/>
    </row>
    <row r="652">
      <c r="E652" s="11"/>
      <c r="F652" s="12"/>
      <c r="I652" s="14"/>
    </row>
    <row r="653">
      <c r="E653" s="11"/>
      <c r="F653" s="12"/>
      <c r="I653" s="14"/>
    </row>
    <row r="654">
      <c r="E654" s="11"/>
      <c r="F654" s="12"/>
      <c r="I654" s="14"/>
    </row>
    <row r="655">
      <c r="E655" s="11"/>
      <c r="F655" s="12"/>
      <c r="I655" s="14"/>
    </row>
    <row r="656">
      <c r="E656" s="11"/>
      <c r="F656" s="12"/>
      <c r="I656" s="14"/>
    </row>
    <row r="657">
      <c r="E657" s="11"/>
      <c r="F657" s="12"/>
      <c r="I657" s="14"/>
    </row>
    <row r="658">
      <c r="E658" s="11"/>
      <c r="F658" s="12"/>
      <c r="I658" s="14"/>
    </row>
    <row r="659">
      <c r="E659" s="11"/>
      <c r="F659" s="12"/>
      <c r="I659" s="14"/>
    </row>
    <row r="660">
      <c r="E660" s="11"/>
      <c r="F660" s="12"/>
      <c r="I660" s="14"/>
    </row>
    <row r="661">
      <c r="E661" s="11"/>
      <c r="F661" s="12"/>
      <c r="I661" s="14"/>
    </row>
    <row r="662">
      <c r="E662" s="11"/>
      <c r="F662" s="12"/>
      <c r="I662" s="14"/>
    </row>
    <row r="663">
      <c r="E663" s="11"/>
      <c r="F663" s="12"/>
      <c r="I663" s="14"/>
    </row>
    <row r="664">
      <c r="E664" s="11"/>
      <c r="F664" s="12"/>
      <c r="I664" s="14"/>
    </row>
    <row r="665">
      <c r="E665" s="11"/>
      <c r="F665" s="12"/>
      <c r="I665" s="14"/>
    </row>
    <row r="666">
      <c r="E666" s="11"/>
      <c r="F666" s="12"/>
      <c r="I666" s="14"/>
    </row>
    <row r="667">
      <c r="E667" s="11"/>
      <c r="F667" s="12"/>
      <c r="I667" s="14"/>
    </row>
    <row r="668">
      <c r="E668" s="11"/>
      <c r="F668" s="12"/>
      <c r="I668" s="14"/>
    </row>
    <row r="669">
      <c r="E669" s="11"/>
      <c r="F669" s="12"/>
      <c r="I669" s="14"/>
    </row>
    <row r="670">
      <c r="E670" s="11"/>
      <c r="F670" s="12"/>
      <c r="I670" s="14"/>
    </row>
    <row r="671">
      <c r="E671" s="11"/>
      <c r="F671" s="12"/>
      <c r="I671" s="14"/>
    </row>
    <row r="672">
      <c r="E672" s="11"/>
      <c r="F672" s="12"/>
      <c r="I672" s="14"/>
    </row>
    <row r="673">
      <c r="E673" s="11"/>
      <c r="F673" s="12"/>
      <c r="I673" s="14"/>
    </row>
    <row r="674">
      <c r="E674" s="11"/>
      <c r="F674" s="12"/>
      <c r="I674" s="14"/>
    </row>
    <row r="675">
      <c r="E675" s="11"/>
      <c r="F675" s="12"/>
      <c r="I675" s="14"/>
    </row>
    <row r="676">
      <c r="E676" s="11"/>
      <c r="F676" s="12"/>
      <c r="I676" s="14"/>
    </row>
    <row r="677">
      <c r="E677" s="11"/>
      <c r="F677" s="12"/>
      <c r="I677" s="14"/>
    </row>
    <row r="678">
      <c r="E678" s="11"/>
      <c r="F678" s="12"/>
      <c r="I678" s="14"/>
    </row>
    <row r="679">
      <c r="E679" s="11"/>
      <c r="F679" s="12"/>
      <c r="I679" s="14"/>
    </row>
    <row r="680">
      <c r="E680" s="11"/>
      <c r="F680" s="12"/>
      <c r="I680" s="14"/>
    </row>
    <row r="681">
      <c r="E681" s="11"/>
      <c r="F681" s="12"/>
      <c r="I681" s="14"/>
    </row>
    <row r="682">
      <c r="E682" s="11"/>
      <c r="F682" s="12"/>
      <c r="I682" s="14"/>
    </row>
    <row r="683">
      <c r="E683" s="11"/>
      <c r="F683" s="12"/>
      <c r="I683" s="14"/>
    </row>
    <row r="684">
      <c r="E684" s="11"/>
      <c r="F684" s="12"/>
      <c r="I684" s="14"/>
    </row>
    <row r="685">
      <c r="E685" s="11"/>
      <c r="F685" s="12"/>
      <c r="I685" s="14"/>
    </row>
    <row r="686">
      <c r="E686" s="11"/>
      <c r="F686" s="12"/>
      <c r="I686" s="14"/>
    </row>
    <row r="687">
      <c r="E687" s="11"/>
      <c r="F687" s="12"/>
      <c r="I687" s="14"/>
    </row>
    <row r="688">
      <c r="E688" s="11"/>
      <c r="F688" s="12"/>
      <c r="I688" s="14"/>
    </row>
    <row r="689">
      <c r="E689" s="11"/>
      <c r="F689" s="12"/>
      <c r="I689" s="14"/>
    </row>
    <row r="690">
      <c r="E690" s="11"/>
      <c r="F690" s="12"/>
      <c r="I690" s="14"/>
    </row>
    <row r="691">
      <c r="E691" s="11"/>
      <c r="F691" s="12"/>
      <c r="I691" s="14"/>
    </row>
    <row r="692">
      <c r="E692" s="11"/>
      <c r="F692" s="12"/>
      <c r="I692" s="14"/>
    </row>
    <row r="693">
      <c r="E693" s="11"/>
      <c r="F693" s="12"/>
      <c r="I693" s="14"/>
    </row>
    <row r="694">
      <c r="E694" s="11"/>
      <c r="F694" s="12"/>
      <c r="I694" s="14"/>
    </row>
    <row r="695">
      <c r="E695" s="11"/>
      <c r="F695" s="12"/>
      <c r="I695" s="14"/>
    </row>
    <row r="696">
      <c r="E696" s="11"/>
      <c r="F696" s="12"/>
      <c r="I696" s="14"/>
    </row>
    <row r="697">
      <c r="E697" s="11"/>
      <c r="F697" s="12"/>
      <c r="I697" s="14"/>
    </row>
    <row r="698">
      <c r="E698" s="11"/>
      <c r="F698" s="12"/>
      <c r="I698" s="14"/>
    </row>
    <row r="699">
      <c r="E699" s="11"/>
      <c r="F699" s="12"/>
      <c r="I699" s="14"/>
    </row>
    <row r="700">
      <c r="E700" s="11"/>
      <c r="F700" s="12"/>
      <c r="I700" s="14"/>
    </row>
    <row r="701">
      <c r="E701" s="11"/>
      <c r="F701" s="12"/>
      <c r="I701" s="14"/>
    </row>
    <row r="702">
      <c r="E702" s="11"/>
      <c r="F702" s="12"/>
      <c r="I702" s="14"/>
    </row>
    <row r="703">
      <c r="E703" s="11"/>
      <c r="F703" s="12"/>
      <c r="I703" s="14"/>
    </row>
    <row r="704">
      <c r="E704" s="11"/>
      <c r="F704" s="12"/>
      <c r="I704" s="14"/>
    </row>
    <row r="705">
      <c r="E705" s="11"/>
      <c r="F705" s="12"/>
      <c r="I705" s="14"/>
    </row>
    <row r="706">
      <c r="E706" s="11"/>
      <c r="F706" s="12"/>
      <c r="I706" s="14"/>
    </row>
    <row r="707">
      <c r="E707" s="11"/>
      <c r="F707" s="12"/>
      <c r="I707" s="14"/>
    </row>
    <row r="708">
      <c r="E708" s="11"/>
      <c r="F708" s="12"/>
      <c r="I708" s="14"/>
    </row>
    <row r="709">
      <c r="E709" s="11"/>
      <c r="F709" s="12"/>
      <c r="I709" s="14"/>
    </row>
    <row r="710">
      <c r="E710" s="11"/>
      <c r="F710" s="12"/>
      <c r="I710" s="14"/>
    </row>
    <row r="711">
      <c r="E711" s="11"/>
      <c r="F711" s="12"/>
      <c r="I711" s="14"/>
    </row>
    <row r="712">
      <c r="E712" s="11"/>
      <c r="F712" s="12"/>
      <c r="I712" s="14"/>
    </row>
    <row r="713">
      <c r="E713" s="11"/>
      <c r="F713" s="12"/>
      <c r="I713" s="14"/>
    </row>
    <row r="714">
      <c r="E714" s="11"/>
      <c r="F714" s="12"/>
      <c r="I714" s="14"/>
    </row>
    <row r="715">
      <c r="E715" s="11"/>
      <c r="F715" s="12"/>
      <c r="I715" s="14"/>
    </row>
    <row r="716">
      <c r="E716" s="11"/>
      <c r="F716" s="12"/>
      <c r="I716" s="14"/>
    </row>
    <row r="717">
      <c r="E717" s="11"/>
      <c r="F717" s="12"/>
      <c r="I717" s="14"/>
    </row>
    <row r="718">
      <c r="E718" s="11"/>
      <c r="F718" s="12"/>
      <c r="I718" s="14"/>
    </row>
    <row r="719">
      <c r="E719" s="11"/>
      <c r="F719" s="12"/>
      <c r="I719" s="14"/>
    </row>
    <row r="720">
      <c r="E720" s="11"/>
      <c r="F720" s="12"/>
      <c r="I720" s="14"/>
    </row>
    <row r="721">
      <c r="E721" s="11"/>
      <c r="F721" s="12"/>
      <c r="I721" s="14"/>
    </row>
    <row r="722">
      <c r="E722" s="11"/>
      <c r="F722" s="12"/>
      <c r="I722" s="14"/>
    </row>
    <row r="723">
      <c r="E723" s="11"/>
      <c r="F723" s="12"/>
      <c r="I723" s="14"/>
    </row>
    <row r="724">
      <c r="E724" s="11"/>
      <c r="F724" s="12"/>
      <c r="I724" s="14"/>
    </row>
    <row r="725">
      <c r="E725" s="11"/>
      <c r="F725" s="12"/>
      <c r="I725" s="14"/>
    </row>
    <row r="726">
      <c r="E726" s="11"/>
      <c r="F726" s="12"/>
      <c r="I726" s="14"/>
    </row>
    <row r="727">
      <c r="E727" s="11"/>
      <c r="F727" s="12"/>
      <c r="I727" s="14"/>
    </row>
    <row r="728">
      <c r="E728" s="11"/>
      <c r="F728" s="12"/>
      <c r="I728" s="14"/>
    </row>
    <row r="729">
      <c r="E729" s="11"/>
      <c r="F729" s="12"/>
      <c r="I729" s="14"/>
    </row>
    <row r="730">
      <c r="E730" s="11"/>
      <c r="F730" s="12"/>
      <c r="I730" s="14"/>
    </row>
    <row r="731">
      <c r="E731" s="11"/>
      <c r="F731" s="12"/>
      <c r="I731" s="14"/>
    </row>
    <row r="732">
      <c r="E732" s="11"/>
      <c r="F732" s="12"/>
      <c r="I732" s="14"/>
    </row>
    <row r="733">
      <c r="E733" s="11"/>
      <c r="F733" s="12"/>
      <c r="I733" s="14"/>
    </row>
    <row r="734">
      <c r="E734" s="11"/>
      <c r="F734" s="12"/>
      <c r="I734" s="14"/>
    </row>
    <row r="735">
      <c r="E735" s="11"/>
      <c r="F735" s="12"/>
      <c r="I735" s="14"/>
    </row>
    <row r="736">
      <c r="E736" s="11"/>
      <c r="F736" s="12"/>
      <c r="I736" s="14"/>
    </row>
    <row r="737">
      <c r="E737" s="11"/>
      <c r="F737" s="12"/>
      <c r="I737" s="14"/>
    </row>
    <row r="738">
      <c r="E738" s="11"/>
      <c r="F738" s="12"/>
      <c r="I738" s="14"/>
    </row>
    <row r="739">
      <c r="E739" s="11"/>
      <c r="F739" s="12"/>
      <c r="I739" s="14"/>
    </row>
    <row r="740">
      <c r="E740" s="11"/>
      <c r="F740" s="12"/>
      <c r="I740" s="14"/>
    </row>
    <row r="741">
      <c r="E741" s="11"/>
      <c r="F741" s="12"/>
      <c r="I741" s="14"/>
    </row>
    <row r="742">
      <c r="E742" s="11"/>
      <c r="F742" s="12"/>
      <c r="I742" s="14"/>
    </row>
    <row r="743">
      <c r="E743" s="11"/>
      <c r="F743" s="12"/>
      <c r="I743" s="14"/>
    </row>
    <row r="744">
      <c r="E744" s="11"/>
      <c r="F744" s="12"/>
      <c r="I744" s="14"/>
    </row>
    <row r="745">
      <c r="E745" s="11"/>
      <c r="F745" s="12"/>
      <c r="I745" s="14"/>
    </row>
    <row r="746">
      <c r="E746" s="11"/>
      <c r="F746" s="12"/>
      <c r="I746" s="14"/>
    </row>
    <row r="747">
      <c r="E747" s="11"/>
      <c r="F747" s="12"/>
      <c r="I747" s="14"/>
    </row>
    <row r="748">
      <c r="E748" s="11"/>
      <c r="F748" s="12"/>
      <c r="I748" s="14"/>
    </row>
    <row r="749">
      <c r="E749" s="11"/>
      <c r="F749" s="12"/>
      <c r="I749" s="14"/>
    </row>
    <row r="750">
      <c r="E750" s="11"/>
      <c r="F750" s="12"/>
      <c r="I750" s="14"/>
    </row>
    <row r="751">
      <c r="E751" s="11"/>
      <c r="F751" s="12"/>
      <c r="I751" s="14"/>
    </row>
    <row r="752">
      <c r="E752" s="11"/>
      <c r="F752" s="12"/>
      <c r="I752" s="14"/>
    </row>
    <row r="753">
      <c r="E753" s="11"/>
      <c r="F753" s="12"/>
      <c r="I753" s="14"/>
    </row>
    <row r="754">
      <c r="E754" s="11"/>
      <c r="F754" s="12"/>
      <c r="I754" s="14"/>
    </row>
    <row r="755">
      <c r="E755" s="11"/>
      <c r="F755" s="12"/>
      <c r="I755" s="14"/>
    </row>
    <row r="756">
      <c r="E756" s="11"/>
      <c r="F756" s="12"/>
      <c r="I756" s="14"/>
    </row>
    <row r="757">
      <c r="E757" s="11"/>
      <c r="F757" s="12"/>
      <c r="I757" s="14"/>
    </row>
    <row r="758">
      <c r="E758" s="11"/>
      <c r="F758" s="12"/>
      <c r="I758" s="14"/>
    </row>
    <row r="759">
      <c r="E759" s="11"/>
      <c r="F759" s="12"/>
      <c r="I759" s="14"/>
    </row>
    <row r="760">
      <c r="E760" s="11"/>
      <c r="F760" s="12"/>
      <c r="I760" s="14"/>
    </row>
    <row r="761">
      <c r="E761" s="11"/>
      <c r="F761" s="12"/>
      <c r="I761" s="14"/>
    </row>
    <row r="762">
      <c r="E762" s="11"/>
      <c r="F762" s="12"/>
      <c r="I762" s="14"/>
    </row>
    <row r="763">
      <c r="E763" s="11"/>
      <c r="F763" s="12"/>
      <c r="I763" s="14"/>
    </row>
    <row r="764">
      <c r="E764" s="11"/>
      <c r="F764" s="12"/>
      <c r="I764" s="14"/>
    </row>
    <row r="765">
      <c r="E765" s="11"/>
      <c r="F765" s="12"/>
      <c r="I765" s="14"/>
    </row>
    <row r="766">
      <c r="E766" s="11"/>
      <c r="F766" s="12"/>
      <c r="I766" s="14"/>
    </row>
    <row r="767">
      <c r="E767" s="11"/>
      <c r="F767" s="12"/>
      <c r="I767" s="14"/>
    </row>
    <row r="768">
      <c r="E768" s="11"/>
      <c r="F768" s="12"/>
      <c r="I768" s="14"/>
    </row>
    <row r="769">
      <c r="E769" s="11"/>
      <c r="F769" s="12"/>
      <c r="I769" s="14"/>
    </row>
    <row r="770">
      <c r="E770" s="11"/>
      <c r="F770" s="12"/>
      <c r="I770" s="14"/>
    </row>
    <row r="771">
      <c r="E771" s="11"/>
      <c r="F771" s="12"/>
      <c r="I771" s="14"/>
    </row>
    <row r="772">
      <c r="E772" s="11"/>
      <c r="F772" s="12"/>
      <c r="I772" s="14"/>
    </row>
    <row r="773">
      <c r="E773" s="11"/>
      <c r="F773" s="12"/>
      <c r="I773" s="14"/>
    </row>
    <row r="774">
      <c r="E774" s="11"/>
      <c r="F774" s="12"/>
      <c r="I774" s="14"/>
    </row>
    <row r="775">
      <c r="E775" s="11"/>
      <c r="F775" s="12"/>
      <c r="I775" s="14"/>
    </row>
    <row r="776">
      <c r="E776" s="11"/>
      <c r="F776" s="12"/>
      <c r="I776" s="14"/>
    </row>
    <row r="777">
      <c r="E777" s="11"/>
      <c r="F777" s="12"/>
      <c r="I777" s="14"/>
    </row>
    <row r="778">
      <c r="E778" s="11"/>
      <c r="F778" s="12"/>
      <c r="I778" s="14"/>
    </row>
    <row r="779">
      <c r="E779" s="11"/>
      <c r="F779" s="12"/>
      <c r="I779" s="14"/>
    </row>
    <row r="780">
      <c r="E780" s="11"/>
      <c r="F780" s="12"/>
      <c r="I780" s="14"/>
    </row>
    <row r="781">
      <c r="E781" s="11"/>
      <c r="F781" s="12"/>
      <c r="I781" s="14"/>
    </row>
    <row r="782">
      <c r="E782" s="11"/>
      <c r="F782" s="12"/>
      <c r="I782" s="14"/>
    </row>
    <row r="783">
      <c r="E783" s="11"/>
      <c r="F783" s="12"/>
      <c r="I783" s="14"/>
    </row>
    <row r="784">
      <c r="E784" s="11"/>
      <c r="F784" s="12"/>
      <c r="I784" s="14"/>
    </row>
    <row r="785">
      <c r="E785" s="11"/>
      <c r="F785" s="12"/>
      <c r="I785" s="14"/>
    </row>
    <row r="786">
      <c r="E786" s="11"/>
      <c r="F786" s="12"/>
      <c r="I786" s="14"/>
    </row>
    <row r="787">
      <c r="E787" s="11"/>
      <c r="F787" s="12"/>
      <c r="I787" s="14"/>
    </row>
    <row r="788">
      <c r="E788" s="11"/>
      <c r="F788" s="12"/>
      <c r="I788" s="14"/>
    </row>
    <row r="789">
      <c r="E789" s="11"/>
      <c r="F789" s="12"/>
      <c r="I789" s="14"/>
    </row>
    <row r="790">
      <c r="E790" s="11"/>
      <c r="F790" s="12"/>
      <c r="I790" s="14"/>
    </row>
    <row r="791">
      <c r="E791" s="11"/>
      <c r="F791" s="12"/>
      <c r="I791" s="14"/>
    </row>
    <row r="792">
      <c r="E792" s="11"/>
      <c r="F792" s="12"/>
      <c r="I792" s="14"/>
    </row>
    <row r="793">
      <c r="E793" s="11"/>
      <c r="F793" s="12"/>
      <c r="I793" s="14"/>
    </row>
    <row r="794">
      <c r="E794" s="11"/>
      <c r="F794" s="12"/>
      <c r="I794" s="14"/>
    </row>
    <row r="795">
      <c r="E795" s="11"/>
      <c r="F795" s="12"/>
      <c r="I795" s="14"/>
    </row>
    <row r="796">
      <c r="E796" s="11"/>
      <c r="F796" s="12"/>
      <c r="I796" s="14"/>
    </row>
    <row r="797">
      <c r="E797" s="11"/>
      <c r="F797" s="12"/>
      <c r="I797" s="14"/>
    </row>
    <row r="798">
      <c r="E798" s="11"/>
      <c r="F798" s="12"/>
      <c r="I798" s="14"/>
    </row>
    <row r="799">
      <c r="E799" s="11"/>
      <c r="F799" s="12"/>
      <c r="I799" s="14"/>
    </row>
    <row r="800">
      <c r="E800" s="11"/>
      <c r="F800" s="12"/>
      <c r="I800" s="14"/>
    </row>
    <row r="801">
      <c r="E801" s="11"/>
      <c r="F801" s="12"/>
      <c r="I801" s="14"/>
    </row>
    <row r="802">
      <c r="E802" s="11"/>
      <c r="F802" s="12"/>
      <c r="I802" s="14"/>
    </row>
    <row r="803">
      <c r="E803" s="11"/>
      <c r="F803" s="12"/>
      <c r="I803" s="14"/>
    </row>
    <row r="804">
      <c r="E804" s="11"/>
      <c r="F804" s="12"/>
      <c r="I804" s="14"/>
    </row>
    <row r="805">
      <c r="E805" s="11"/>
      <c r="F805" s="12"/>
      <c r="I805" s="14"/>
    </row>
    <row r="806">
      <c r="E806" s="11"/>
      <c r="F806" s="12"/>
      <c r="I806" s="14"/>
    </row>
    <row r="807">
      <c r="E807" s="11"/>
      <c r="F807" s="12"/>
      <c r="I807" s="14"/>
    </row>
    <row r="808">
      <c r="E808" s="11"/>
      <c r="F808" s="12"/>
      <c r="I808" s="14"/>
    </row>
    <row r="809">
      <c r="E809" s="11"/>
      <c r="F809" s="12"/>
      <c r="I809" s="14"/>
    </row>
    <row r="810">
      <c r="E810" s="11"/>
      <c r="F810" s="12"/>
      <c r="I810" s="14"/>
    </row>
    <row r="811">
      <c r="E811" s="11"/>
      <c r="F811" s="12"/>
      <c r="I811" s="14"/>
    </row>
    <row r="812">
      <c r="E812" s="11"/>
      <c r="F812" s="12"/>
      <c r="I812" s="14"/>
    </row>
    <row r="813">
      <c r="E813" s="11"/>
      <c r="F813" s="12"/>
      <c r="I813" s="14"/>
    </row>
    <row r="814">
      <c r="E814" s="11"/>
      <c r="F814" s="12"/>
      <c r="I814" s="14"/>
    </row>
    <row r="815">
      <c r="E815" s="11"/>
      <c r="F815" s="12"/>
      <c r="I815" s="14"/>
    </row>
    <row r="816">
      <c r="E816" s="11"/>
      <c r="F816" s="12"/>
      <c r="I816" s="14"/>
    </row>
    <row r="817">
      <c r="E817" s="11"/>
      <c r="F817" s="12"/>
      <c r="I817" s="14"/>
    </row>
    <row r="818">
      <c r="E818" s="11"/>
      <c r="F818" s="12"/>
      <c r="I818" s="14"/>
    </row>
    <row r="819">
      <c r="E819" s="11"/>
      <c r="F819" s="12"/>
      <c r="I819" s="14"/>
    </row>
    <row r="820">
      <c r="E820" s="11"/>
      <c r="F820" s="12"/>
      <c r="I820" s="14"/>
    </row>
    <row r="821">
      <c r="E821" s="11"/>
      <c r="F821" s="12"/>
      <c r="I821" s="14"/>
    </row>
    <row r="822">
      <c r="E822" s="11"/>
      <c r="F822" s="12"/>
      <c r="I822" s="14"/>
    </row>
    <row r="823">
      <c r="E823" s="11"/>
      <c r="F823" s="12"/>
      <c r="I823" s="14"/>
    </row>
    <row r="824">
      <c r="E824" s="11"/>
      <c r="F824" s="12"/>
      <c r="I824" s="14"/>
    </row>
    <row r="825">
      <c r="E825" s="11"/>
      <c r="F825" s="12"/>
      <c r="I825" s="14"/>
    </row>
    <row r="826">
      <c r="E826" s="11"/>
      <c r="F826" s="12"/>
      <c r="I826" s="14"/>
    </row>
    <row r="827">
      <c r="E827" s="11"/>
      <c r="F827" s="12"/>
      <c r="I827" s="14"/>
    </row>
    <row r="828">
      <c r="E828" s="11"/>
      <c r="F828" s="12"/>
      <c r="I828" s="14"/>
    </row>
    <row r="829">
      <c r="E829" s="11"/>
      <c r="F829" s="12"/>
      <c r="I829" s="14"/>
    </row>
    <row r="830">
      <c r="E830" s="11"/>
      <c r="F830" s="12"/>
      <c r="I830" s="14"/>
    </row>
    <row r="831">
      <c r="E831" s="11"/>
      <c r="F831" s="12"/>
      <c r="I831" s="14"/>
    </row>
    <row r="832">
      <c r="E832" s="11"/>
      <c r="F832" s="12"/>
      <c r="I832" s="14"/>
    </row>
    <row r="833">
      <c r="E833" s="11"/>
      <c r="F833" s="12"/>
      <c r="I833" s="14"/>
    </row>
    <row r="834">
      <c r="E834" s="11"/>
      <c r="F834" s="12"/>
      <c r="I834" s="14"/>
    </row>
    <row r="835">
      <c r="E835" s="11"/>
      <c r="F835" s="12"/>
      <c r="I835" s="14"/>
    </row>
    <row r="836">
      <c r="E836" s="11"/>
      <c r="F836" s="12"/>
      <c r="I836" s="14"/>
    </row>
    <row r="837">
      <c r="E837" s="11"/>
      <c r="F837" s="12"/>
      <c r="I837" s="14"/>
    </row>
    <row r="838">
      <c r="E838" s="11"/>
      <c r="F838" s="12"/>
      <c r="I838" s="14"/>
    </row>
    <row r="839">
      <c r="E839" s="11"/>
      <c r="F839" s="12"/>
      <c r="I839" s="14"/>
    </row>
    <row r="840">
      <c r="E840" s="11"/>
      <c r="F840" s="12"/>
      <c r="I840" s="14"/>
    </row>
    <row r="841">
      <c r="E841" s="11"/>
      <c r="F841" s="12"/>
      <c r="I841" s="14"/>
    </row>
    <row r="842">
      <c r="E842" s="11"/>
      <c r="F842" s="12"/>
      <c r="I842" s="14"/>
    </row>
    <row r="843">
      <c r="E843" s="11"/>
      <c r="F843" s="12"/>
      <c r="I843" s="14"/>
    </row>
    <row r="844">
      <c r="E844" s="11"/>
      <c r="F844" s="12"/>
      <c r="I844" s="14"/>
    </row>
    <row r="845">
      <c r="E845" s="11"/>
      <c r="F845" s="12"/>
      <c r="I845" s="14"/>
    </row>
    <row r="846">
      <c r="E846" s="11"/>
      <c r="F846" s="12"/>
      <c r="I846" s="14"/>
    </row>
    <row r="847">
      <c r="E847" s="11"/>
      <c r="F847" s="12"/>
      <c r="I847" s="14"/>
    </row>
    <row r="848">
      <c r="E848" s="11"/>
      <c r="F848" s="12"/>
      <c r="I848" s="14"/>
    </row>
    <row r="849">
      <c r="E849" s="11"/>
      <c r="F849" s="12"/>
      <c r="I849" s="14"/>
    </row>
    <row r="850">
      <c r="E850" s="11"/>
      <c r="F850" s="12"/>
      <c r="I850" s="14"/>
    </row>
    <row r="851">
      <c r="E851" s="11"/>
      <c r="F851" s="12"/>
      <c r="I851" s="14"/>
    </row>
    <row r="852">
      <c r="E852" s="11"/>
      <c r="F852" s="12"/>
      <c r="I852" s="14"/>
    </row>
    <row r="853">
      <c r="E853" s="11"/>
      <c r="F853" s="12"/>
      <c r="I853" s="14"/>
    </row>
    <row r="854">
      <c r="E854" s="11"/>
      <c r="F854" s="12"/>
      <c r="I854" s="14"/>
    </row>
    <row r="855">
      <c r="E855" s="11"/>
      <c r="F855" s="12"/>
      <c r="I855" s="14"/>
    </row>
    <row r="856">
      <c r="E856" s="11"/>
      <c r="F856" s="12"/>
      <c r="I856" s="14"/>
    </row>
    <row r="857">
      <c r="E857" s="11"/>
      <c r="F857" s="12"/>
      <c r="I857" s="14"/>
    </row>
    <row r="858">
      <c r="E858" s="11"/>
      <c r="F858" s="12"/>
      <c r="I858" s="14"/>
    </row>
    <row r="859">
      <c r="E859" s="11"/>
      <c r="F859" s="12"/>
      <c r="I859" s="14"/>
    </row>
    <row r="860">
      <c r="E860" s="11"/>
      <c r="F860" s="12"/>
      <c r="I860" s="14"/>
    </row>
    <row r="861">
      <c r="E861" s="11"/>
      <c r="F861" s="12"/>
      <c r="I861" s="14"/>
    </row>
    <row r="862">
      <c r="E862" s="11"/>
      <c r="F862" s="12"/>
      <c r="I862" s="14"/>
    </row>
    <row r="863">
      <c r="E863" s="11"/>
      <c r="F863" s="12"/>
      <c r="I863" s="14"/>
    </row>
    <row r="864">
      <c r="E864" s="11"/>
      <c r="F864" s="12"/>
      <c r="I864" s="14"/>
    </row>
    <row r="865">
      <c r="E865" s="11"/>
      <c r="F865" s="12"/>
      <c r="I865" s="14"/>
    </row>
    <row r="866">
      <c r="E866" s="11"/>
      <c r="F866" s="12"/>
      <c r="I866" s="14"/>
    </row>
    <row r="867">
      <c r="E867" s="11"/>
      <c r="F867" s="12"/>
      <c r="I867" s="14"/>
    </row>
    <row r="868">
      <c r="E868" s="11"/>
      <c r="F868" s="12"/>
      <c r="I868" s="14"/>
    </row>
    <row r="869">
      <c r="E869" s="11"/>
      <c r="F869" s="12"/>
      <c r="I869" s="14"/>
    </row>
    <row r="870">
      <c r="E870" s="11"/>
      <c r="F870" s="12"/>
      <c r="I870" s="14"/>
    </row>
    <row r="871">
      <c r="E871" s="11"/>
      <c r="F871" s="12"/>
      <c r="I871" s="14"/>
    </row>
    <row r="872">
      <c r="E872" s="11"/>
      <c r="F872" s="12"/>
      <c r="I872" s="14"/>
    </row>
    <row r="873">
      <c r="E873" s="11"/>
      <c r="F873" s="12"/>
      <c r="I873" s="14"/>
    </row>
    <row r="874">
      <c r="E874" s="11"/>
      <c r="F874" s="12"/>
      <c r="I874" s="14"/>
    </row>
    <row r="875">
      <c r="E875" s="11"/>
      <c r="F875" s="12"/>
      <c r="I875" s="14"/>
    </row>
    <row r="876">
      <c r="E876" s="11"/>
      <c r="F876" s="12"/>
      <c r="I876" s="14"/>
    </row>
    <row r="877">
      <c r="E877" s="11"/>
      <c r="F877" s="12"/>
      <c r="I877" s="14"/>
    </row>
    <row r="878">
      <c r="E878" s="11"/>
      <c r="F878" s="12"/>
      <c r="I878" s="14"/>
    </row>
    <row r="879">
      <c r="E879" s="11"/>
      <c r="F879" s="12"/>
      <c r="I879" s="14"/>
    </row>
    <row r="880">
      <c r="E880" s="11"/>
      <c r="F880" s="12"/>
      <c r="I880" s="14"/>
    </row>
    <row r="881">
      <c r="E881" s="11"/>
      <c r="F881" s="12"/>
      <c r="I881" s="14"/>
    </row>
    <row r="882">
      <c r="E882" s="11"/>
      <c r="F882" s="12"/>
      <c r="I882" s="14"/>
    </row>
    <row r="883">
      <c r="E883" s="11"/>
      <c r="F883" s="12"/>
      <c r="I883" s="14"/>
    </row>
    <row r="884">
      <c r="E884" s="11"/>
      <c r="F884" s="12"/>
      <c r="I884" s="14"/>
    </row>
    <row r="885">
      <c r="E885" s="11"/>
      <c r="F885" s="12"/>
      <c r="I885" s="14"/>
    </row>
    <row r="886">
      <c r="E886" s="11"/>
      <c r="F886" s="12"/>
      <c r="I886" s="14"/>
    </row>
    <row r="887">
      <c r="E887" s="11"/>
      <c r="F887" s="12"/>
      <c r="I887" s="14"/>
    </row>
    <row r="888">
      <c r="E888" s="11"/>
      <c r="F888" s="12"/>
      <c r="I888" s="14"/>
    </row>
    <row r="889">
      <c r="E889" s="11"/>
      <c r="F889" s="12"/>
      <c r="I889" s="14"/>
    </row>
    <row r="890">
      <c r="E890" s="11"/>
      <c r="F890" s="12"/>
      <c r="I890" s="14"/>
    </row>
    <row r="891">
      <c r="E891" s="11"/>
      <c r="F891" s="12"/>
      <c r="I891" s="14"/>
    </row>
    <row r="892">
      <c r="E892" s="11"/>
      <c r="F892" s="12"/>
      <c r="I892" s="14"/>
    </row>
    <row r="893">
      <c r="E893" s="11"/>
      <c r="F893" s="12"/>
      <c r="I893" s="14"/>
    </row>
    <row r="894">
      <c r="E894" s="11"/>
      <c r="F894" s="12"/>
      <c r="I894" s="14"/>
    </row>
    <row r="895">
      <c r="E895" s="11"/>
      <c r="F895" s="12"/>
      <c r="I895" s="14"/>
    </row>
    <row r="896">
      <c r="E896" s="11"/>
      <c r="F896" s="12"/>
      <c r="I896" s="14"/>
    </row>
    <row r="897">
      <c r="E897" s="11"/>
      <c r="F897" s="12"/>
      <c r="I897" s="14"/>
    </row>
    <row r="898">
      <c r="E898" s="11"/>
      <c r="F898" s="12"/>
      <c r="I898" s="14"/>
    </row>
    <row r="899">
      <c r="E899" s="11"/>
      <c r="F899" s="12"/>
      <c r="I899" s="14"/>
    </row>
    <row r="900">
      <c r="E900" s="11"/>
      <c r="F900" s="12"/>
      <c r="I900" s="14"/>
    </row>
    <row r="901">
      <c r="E901" s="11"/>
      <c r="F901" s="12"/>
      <c r="I901" s="14"/>
    </row>
    <row r="902">
      <c r="E902" s="11"/>
      <c r="F902" s="12"/>
      <c r="I902" s="14"/>
    </row>
    <row r="903">
      <c r="E903" s="11"/>
      <c r="F903" s="12"/>
      <c r="I903" s="14"/>
    </row>
    <row r="904">
      <c r="E904" s="11"/>
      <c r="F904" s="12"/>
      <c r="I904" s="14"/>
    </row>
    <row r="905">
      <c r="E905" s="11"/>
      <c r="F905" s="12"/>
      <c r="I905" s="14"/>
    </row>
    <row r="906">
      <c r="E906" s="11"/>
      <c r="F906" s="12"/>
      <c r="I906" s="14"/>
    </row>
    <row r="907">
      <c r="E907" s="11"/>
      <c r="F907" s="12"/>
      <c r="I907" s="14"/>
    </row>
    <row r="908">
      <c r="E908" s="11"/>
      <c r="F908" s="12"/>
      <c r="I908" s="14"/>
    </row>
    <row r="909">
      <c r="E909" s="11"/>
      <c r="F909" s="12"/>
      <c r="I909" s="14"/>
    </row>
    <row r="910">
      <c r="E910" s="11"/>
      <c r="F910" s="12"/>
      <c r="I910" s="14"/>
    </row>
    <row r="911">
      <c r="E911" s="11"/>
      <c r="F911" s="12"/>
      <c r="I911" s="14"/>
    </row>
    <row r="912">
      <c r="E912" s="11"/>
      <c r="F912" s="12"/>
      <c r="I912" s="14"/>
    </row>
    <row r="913">
      <c r="E913" s="11"/>
      <c r="F913" s="12"/>
      <c r="I913" s="14"/>
    </row>
    <row r="914">
      <c r="E914" s="11"/>
      <c r="F914" s="12"/>
      <c r="I914" s="14"/>
    </row>
    <row r="915">
      <c r="E915" s="11"/>
      <c r="F915" s="12"/>
      <c r="I915" s="14"/>
    </row>
    <row r="916">
      <c r="E916" s="11"/>
      <c r="F916" s="12"/>
      <c r="I916" s="14"/>
    </row>
    <row r="917">
      <c r="E917" s="11"/>
      <c r="F917" s="12"/>
      <c r="I917" s="14"/>
    </row>
    <row r="918">
      <c r="E918" s="11"/>
      <c r="F918" s="12"/>
      <c r="I918" s="14"/>
    </row>
    <row r="919">
      <c r="E919" s="11"/>
      <c r="F919" s="12"/>
      <c r="I919" s="14"/>
    </row>
    <row r="920">
      <c r="E920" s="11"/>
      <c r="F920" s="12"/>
      <c r="I920" s="14"/>
    </row>
    <row r="921">
      <c r="E921" s="11"/>
      <c r="F921" s="12"/>
      <c r="I921" s="14"/>
    </row>
    <row r="922">
      <c r="E922" s="11"/>
      <c r="F922" s="12"/>
      <c r="I922" s="14"/>
    </row>
    <row r="923">
      <c r="E923" s="11"/>
      <c r="F923" s="12"/>
      <c r="I923" s="14"/>
    </row>
    <row r="924">
      <c r="E924" s="11"/>
      <c r="F924" s="12"/>
      <c r="I924" s="14"/>
    </row>
    <row r="925">
      <c r="E925" s="11"/>
      <c r="F925" s="12"/>
      <c r="I925" s="14"/>
    </row>
    <row r="926">
      <c r="E926" s="11"/>
      <c r="F926" s="12"/>
      <c r="I926" s="14"/>
    </row>
    <row r="927">
      <c r="E927" s="11"/>
      <c r="F927" s="12"/>
      <c r="I927" s="14"/>
    </row>
    <row r="928">
      <c r="E928" s="11"/>
      <c r="F928" s="12"/>
      <c r="I928" s="14"/>
    </row>
    <row r="929">
      <c r="E929" s="11"/>
      <c r="F929" s="12"/>
      <c r="I929" s="14"/>
    </row>
    <row r="930">
      <c r="E930" s="11"/>
      <c r="F930" s="12"/>
      <c r="I930" s="14"/>
    </row>
    <row r="931">
      <c r="E931" s="11"/>
      <c r="F931" s="12"/>
      <c r="I931" s="14"/>
    </row>
    <row r="932">
      <c r="E932" s="11"/>
      <c r="F932" s="12"/>
      <c r="I932" s="14"/>
    </row>
    <row r="933">
      <c r="E933" s="11"/>
      <c r="F933" s="12"/>
      <c r="I933" s="14"/>
    </row>
    <row r="934">
      <c r="E934" s="11"/>
      <c r="F934" s="12"/>
      <c r="I934" s="14"/>
    </row>
    <row r="935">
      <c r="E935" s="11"/>
      <c r="F935" s="12"/>
      <c r="I935" s="14"/>
    </row>
    <row r="936">
      <c r="E936" s="11"/>
      <c r="F936" s="12"/>
      <c r="I936" s="14"/>
    </row>
    <row r="937">
      <c r="E937" s="11"/>
      <c r="F937" s="12"/>
      <c r="I937" s="14"/>
    </row>
    <row r="938">
      <c r="E938" s="11"/>
      <c r="F938" s="12"/>
      <c r="I938" s="14"/>
    </row>
    <row r="939">
      <c r="E939" s="11"/>
      <c r="F939" s="12"/>
      <c r="I939" s="14"/>
    </row>
    <row r="940">
      <c r="E940" s="11"/>
      <c r="F940" s="12"/>
      <c r="I940" s="14"/>
    </row>
    <row r="941">
      <c r="E941" s="11"/>
      <c r="F941" s="12"/>
      <c r="I941" s="14"/>
    </row>
    <row r="942">
      <c r="E942" s="11"/>
      <c r="F942" s="12"/>
      <c r="I942" s="14"/>
    </row>
    <row r="943">
      <c r="E943" s="11"/>
      <c r="F943" s="12"/>
      <c r="I943" s="14"/>
    </row>
    <row r="944">
      <c r="E944" s="11"/>
      <c r="F944" s="12"/>
      <c r="I944" s="14"/>
    </row>
    <row r="945">
      <c r="E945" s="11"/>
      <c r="F945" s="12"/>
      <c r="I945" s="14"/>
    </row>
    <row r="946">
      <c r="E946" s="11"/>
      <c r="F946" s="12"/>
      <c r="I946" s="14"/>
    </row>
    <row r="947">
      <c r="E947" s="11"/>
      <c r="F947" s="12"/>
      <c r="I947" s="14"/>
    </row>
    <row r="948">
      <c r="E948" s="11"/>
      <c r="F948" s="12"/>
      <c r="I948" s="14"/>
    </row>
    <row r="949">
      <c r="E949" s="11"/>
      <c r="F949" s="12"/>
      <c r="I949" s="14"/>
    </row>
    <row r="950">
      <c r="E950" s="11"/>
      <c r="F950" s="12"/>
      <c r="I950" s="14"/>
    </row>
    <row r="951">
      <c r="E951" s="11"/>
      <c r="F951" s="12"/>
      <c r="I951" s="14"/>
    </row>
    <row r="952">
      <c r="E952" s="11"/>
      <c r="F952" s="12"/>
      <c r="I952" s="14"/>
    </row>
    <row r="953">
      <c r="E953" s="11"/>
      <c r="F953" s="12"/>
      <c r="I953" s="14"/>
    </row>
    <row r="954">
      <c r="E954" s="11"/>
      <c r="F954" s="12"/>
      <c r="I954" s="14"/>
    </row>
    <row r="955">
      <c r="E955" s="11"/>
      <c r="F955" s="12"/>
      <c r="I955" s="14"/>
    </row>
    <row r="956">
      <c r="E956" s="11"/>
      <c r="F956" s="12"/>
      <c r="I956" s="14"/>
    </row>
    <row r="957">
      <c r="E957" s="11"/>
      <c r="F957" s="12"/>
      <c r="I957" s="14"/>
    </row>
    <row r="958">
      <c r="E958" s="11"/>
      <c r="F958" s="12"/>
      <c r="I958" s="14"/>
    </row>
    <row r="959">
      <c r="E959" s="11"/>
      <c r="F959" s="12"/>
      <c r="I959" s="14"/>
    </row>
    <row r="960">
      <c r="E960" s="11"/>
      <c r="F960" s="12"/>
      <c r="I960" s="14"/>
    </row>
    <row r="961">
      <c r="E961" s="11"/>
      <c r="F961" s="12"/>
      <c r="I961" s="14"/>
    </row>
    <row r="962">
      <c r="E962" s="11"/>
      <c r="F962" s="12"/>
      <c r="I962" s="14"/>
    </row>
    <row r="963">
      <c r="E963" s="11"/>
      <c r="F963" s="12"/>
      <c r="I963" s="14"/>
    </row>
    <row r="964">
      <c r="E964" s="11"/>
      <c r="F964" s="12"/>
      <c r="I964" s="14"/>
    </row>
    <row r="965">
      <c r="E965" s="11"/>
      <c r="F965" s="12"/>
      <c r="I965" s="14"/>
    </row>
    <row r="966">
      <c r="E966" s="11"/>
      <c r="F966" s="12"/>
      <c r="I966" s="14"/>
    </row>
    <row r="967">
      <c r="E967" s="11"/>
      <c r="F967" s="12"/>
      <c r="I967" s="14"/>
    </row>
    <row r="968">
      <c r="E968" s="11"/>
      <c r="F968" s="12"/>
      <c r="I968" s="14"/>
    </row>
    <row r="969">
      <c r="E969" s="11"/>
      <c r="F969" s="12"/>
      <c r="I969" s="14"/>
    </row>
    <row r="970">
      <c r="E970" s="11"/>
      <c r="F970" s="12"/>
      <c r="I970" s="14"/>
    </row>
    <row r="971">
      <c r="E971" s="11"/>
      <c r="F971" s="12"/>
      <c r="I971" s="14"/>
    </row>
    <row r="972">
      <c r="E972" s="11"/>
      <c r="F972" s="12"/>
      <c r="I972" s="14"/>
    </row>
    <row r="973">
      <c r="E973" s="11"/>
      <c r="F973" s="12"/>
      <c r="I973" s="14"/>
    </row>
    <row r="974">
      <c r="E974" s="11"/>
      <c r="F974" s="12"/>
      <c r="I974" s="14"/>
    </row>
    <row r="975">
      <c r="E975" s="11"/>
      <c r="F975" s="12"/>
      <c r="I975" s="14"/>
    </row>
    <row r="976">
      <c r="E976" s="11"/>
      <c r="F976" s="12"/>
      <c r="I976" s="14"/>
    </row>
    <row r="977">
      <c r="E977" s="11"/>
      <c r="F977" s="12"/>
      <c r="I977" s="14"/>
    </row>
    <row r="978">
      <c r="E978" s="11"/>
      <c r="F978" s="12"/>
      <c r="I978" s="14"/>
    </row>
    <row r="979">
      <c r="E979" s="11"/>
      <c r="F979" s="12"/>
      <c r="I979" s="14"/>
    </row>
    <row r="980">
      <c r="E980" s="11"/>
      <c r="F980" s="12"/>
      <c r="I980" s="14"/>
    </row>
    <row r="981">
      <c r="E981" s="11"/>
      <c r="F981" s="12"/>
      <c r="I981" s="14"/>
    </row>
    <row r="982">
      <c r="E982" s="11"/>
      <c r="F982" s="12"/>
      <c r="I982" s="14"/>
    </row>
    <row r="983">
      <c r="E983" s="11"/>
      <c r="F983" s="12"/>
      <c r="I983" s="14"/>
    </row>
    <row r="984">
      <c r="E984" s="11"/>
      <c r="F984" s="12"/>
      <c r="I984" s="14"/>
    </row>
    <row r="985">
      <c r="E985" s="11"/>
      <c r="F985" s="12"/>
      <c r="I985" s="14"/>
    </row>
    <row r="986">
      <c r="E986" s="11"/>
      <c r="F986" s="12"/>
      <c r="I986" s="14"/>
    </row>
    <row r="987">
      <c r="E987" s="11"/>
      <c r="F987" s="12"/>
      <c r="I987" s="14"/>
    </row>
    <row r="988">
      <c r="E988" s="11"/>
      <c r="F988" s="12"/>
      <c r="I988" s="14"/>
    </row>
    <row r="989">
      <c r="E989" s="11"/>
      <c r="F989" s="12"/>
      <c r="I989" s="14"/>
    </row>
    <row r="990">
      <c r="E990" s="11"/>
      <c r="F990" s="12"/>
      <c r="I990" s="14"/>
    </row>
    <row r="991">
      <c r="E991" s="11"/>
      <c r="F991" s="12"/>
      <c r="I991" s="14"/>
    </row>
    <row r="992">
      <c r="E992" s="11"/>
      <c r="F992" s="12"/>
      <c r="I992" s="14"/>
    </row>
    <row r="993">
      <c r="E993" s="11"/>
      <c r="F993" s="12"/>
      <c r="I993" s="14"/>
    </row>
    <row r="994">
      <c r="E994" s="11"/>
      <c r="F994" s="12"/>
      <c r="I994" s="14"/>
    </row>
    <row r="995">
      <c r="E995" s="11"/>
      <c r="F995" s="12"/>
      <c r="I995" s="14"/>
    </row>
    <row r="996">
      <c r="E996" s="11"/>
      <c r="F996" s="12"/>
      <c r="I996" s="14"/>
    </row>
    <row r="997">
      <c r="E997" s="11"/>
      <c r="F997" s="12"/>
      <c r="I997" s="14"/>
    </row>
    <row r="998">
      <c r="E998" s="11"/>
      <c r="F998" s="12"/>
      <c r="I998" s="14"/>
    </row>
    <row r="999">
      <c r="E999" s="11"/>
      <c r="F999" s="12"/>
      <c r="I999" s="14"/>
    </row>
    <row r="1000">
      <c r="E1000" s="11"/>
      <c r="F1000" s="12"/>
      <c r="I1000" s="14"/>
    </row>
    <row r="1001">
      <c r="E1001" s="11"/>
      <c r="F1001" s="12"/>
      <c r="I1001" s="14"/>
    </row>
    <row r="1002">
      <c r="E1002" s="11"/>
      <c r="F1002" s="12"/>
      <c r="I1002" s="14"/>
    </row>
  </sheetData>
  <hyperlinks>
    <hyperlink r:id="rId1" ref="O2"/>
    <hyperlink r:id="rId2" ref="Q2"/>
    <hyperlink r:id="rId3" ref="O3"/>
    <hyperlink r:id="rId4" ref="Q3"/>
    <hyperlink r:id="rId5" ref="O4"/>
    <hyperlink r:id="rId6" ref="Q4"/>
    <hyperlink r:id="rId7" ref="O5"/>
    <hyperlink r:id="rId8" ref="Q5"/>
    <hyperlink r:id="rId9" ref="O6"/>
    <hyperlink r:id="rId10" ref="Q6"/>
    <hyperlink r:id="rId11" ref="O7"/>
    <hyperlink r:id="rId12" ref="Q7"/>
    <hyperlink r:id="rId13" ref="O8"/>
    <hyperlink r:id="rId14" ref="Q8"/>
    <hyperlink r:id="rId15" ref="O9"/>
    <hyperlink r:id="rId16" ref="Q9"/>
    <hyperlink r:id="rId17" ref="O10"/>
    <hyperlink r:id="rId18" ref="Q10"/>
    <hyperlink r:id="rId19" ref="O11"/>
    <hyperlink r:id="rId20" ref="Q11"/>
    <hyperlink r:id="rId21" ref="O12"/>
    <hyperlink r:id="rId22" ref="Q12"/>
    <hyperlink r:id="rId23" ref="O13"/>
    <hyperlink r:id="rId24" ref="Q13"/>
    <hyperlink r:id="rId25" ref="O14"/>
    <hyperlink r:id="rId26" ref="Q14"/>
    <hyperlink r:id="rId27" ref="O15"/>
    <hyperlink r:id="rId28" ref="Q15"/>
    <hyperlink r:id="rId29" ref="O16"/>
    <hyperlink r:id="rId30" ref="Q16"/>
    <hyperlink r:id="rId31" ref="O17"/>
    <hyperlink r:id="rId32" ref="Q17"/>
    <hyperlink r:id="rId33" ref="O18"/>
    <hyperlink r:id="rId34" ref="Q18"/>
    <hyperlink r:id="rId35" ref="O19"/>
    <hyperlink r:id="rId36" ref="Q19"/>
    <hyperlink r:id="rId37" ref="O20"/>
    <hyperlink r:id="rId38" ref="Q20"/>
    <hyperlink r:id="rId39" ref="O21"/>
    <hyperlink r:id="rId40" ref="Q21"/>
    <hyperlink r:id="rId41" ref="O22"/>
    <hyperlink r:id="rId42" ref="Q22"/>
    <hyperlink r:id="rId43" ref="O23"/>
    <hyperlink r:id="rId44" ref="Q23"/>
    <hyperlink r:id="rId45" ref="O24"/>
    <hyperlink r:id="rId46" ref="Q24"/>
    <hyperlink r:id="rId47" ref="O25"/>
    <hyperlink r:id="rId48" ref="Q25"/>
    <hyperlink r:id="rId49" ref="O26"/>
    <hyperlink r:id="rId50" ref="Q26"/>
    <hyperlink r:id="rId51" ref="O27"/>
    <hyperlink r:id="rId52" ref="Q27"/>
    <hyperlink r:id="rId53" ref="O28"/>
    <hyperlink r:id="rId54" ref="Q28"/>
    <hyperlink r:id="rId55" ref="O29"/>
    <hyperlink r:id="rId56" ref="Q29"/>
    <hyperlink r:id="rId57" ref="O30"/>
    <hyperlink r:id="rId58" ref="Q30"/>
    <hyperlink r:id="rId59" ref="O31"/>
    <hyperlink r:id="rId60" ref="Q31"/>
  </hyperlinks>
  <drawing r:id="rId6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66</v>
      </c>
      <c r="C1" s="1" t="s">
        <v>1</v>
      </c>
      <c r="D1" s="51" t="s">
        <v>5</v>
      </c>
      <c r="E1" s="63" t="s">
        <v>188</v>
      </c>
      <c r="F1" s="53" t="s">
        <v>189</v>
      </c>
      <c r="G1" s="53" t="s">
        <v>190</v>
      </c>
      <c r="H1" s="53" t="s">
        <v>191</v>
      </c>
      <c r="I1" s="53" t="s">
        <v>192</v>
      </c>
      <c r="J1" s="64" t="s">
        <v>3</v>
      </c>
      <c r="K1" s="64" t="s">
        <v>6</v>
      </c>
      <c r="L1" s="64" t="s">
        <v>7</v>
      </c>
      <c r="M1" s="65" t="s">
        <v>8</v>
      </c>
      <c r="N1" s="64" t="s">
        <v>10</v>
      </c>
      <c r="O1" s="64" t="s">
        <v>11</v>
      </c>
      <c r="P1" s="66"/>
      <c r="Q1" s="66"/>
      <c r="R1" s="56"/>
      <c r="S1" s="56"/>
      <c r="T1" s="56"/>
      <c r="U1" s="56"/>
      <c r="V1" s="56"/>
      <c r="W1" s="56"/>
      <c r="X1" s="56"/>
      <c r="Y1" s="56"/>
    </row>
    <row r="2">
      <c r="A2" s="43" t="s">
        <v>116</v>
      </c>
      <c r="B2" s="1">
        <v>0.0</v>
      </c>
      <c r="C2" s="1">
        <v>2020.0</v>
      </c>
      <c r="D2" s="67">
        <v>0.417</v>
      </c>
      <c r="E2" s="67">
        <v>9.5</v>
      </c>
      <c r="F2" s="67">
        <v>4.0</v>
      </c>
      <c r="G2" s="67">
        <v>-0.3</v>
      </c>
      <c r="H2" s="67">
        <v>2.5</v>
      </c>
      <c r="I2" s="67">
        <v>3.1</v>
      </c>
      <c r="J2" s="68">
        <v>6.5598752E7</v>
      </c>
      <c r="K2" s="68">
        <v>1325154.0</v>
      </c>
      <c r="L2" s="68">
        <v>7240612.0</v>
      </c>
      <c r="M2" s="68">
        <v>5633112.0</v>
      </c>
      <c r="N2" s="68">
        <v>6084819.0</v>
      </c>
      <c r="O2" s="68">
        <v>7.8426691E7</v>
      </c>
      <c r="P2" s="66"/>
      <c r="Q2" s="66"/>
      <c r="R2" s="69"/>
      <c r="S2" s="56"/>
      <c r="T2" s="56"/>
      <c r="U2" s="56"/>
      <c r="V2" s="56"/>
      <c r="W2" s="56"/>
      <c r="X2" s="56"/>
      <c r="Y2" s="56"/>
    </row>
    <row r="3">
      <c r="A3" s="43" t="s">
        <v>129</v>
      </c>
      <c r="B3" s="1">
        <v>0.0</v>
      </c>
      <c r="C3" s="1">
        <v>2021.0</v>
      </c>
      <c r="D3" s="67">
        <v>0.321</v>
      </c>
      <c r="E3" s="67">
        <v>12.1</v>
      </c>
      <c r="F3" s="67">
        <v>4.1</v>
      </c>
      <c r="G3" s="67">
        <v>2.6</v>
      </c>
      <c r="H3" s="67">
        <v>3.3</v>
      </c>
      <c r="I3" s="67">
        <v>1.8</v>
      </c>
      <c r="J3" s="68">
        <v>9.1632929E7</v>
      </c>
      <c r="K3" s="68">
        <v>1700000.0</v>
      </c>
      <c r="L3" s="68">
        <v>1835361.0</v>
      </c>
      <c r="M3" s="68">
        <v>2.3087732E7</v>
      </c>
      <c r="N3" s="68">
        <v>2.7606785E7</v>
      </c>
      <c r="O3" s="68">
        <v>1.00612868E8</v>
      </c>
      <c r="P3" s="66"/>
      <c r="Q3" s="66"/>
      <c r="R3" s="56"/>
      <c r="S3" s="56"/>
      <c r="T3" s="56"/>
      <c r="U3" s="69"/>
      <c r="V3" s="69"/>
      <c r="W3" s="56"/>
      <c r="X3" s="56"/>
      <c r="Y3" s="56"/>
      <c r="AD3" s="5"/>
      <c r="AE3" s="13"/>
      <c r="AH3" s="10"/>
    </row>
    <row r="4">
      <c r="A4" s="43" t="s">
        <v>142</v>
      </c>
      <c r="B4" s="1">
        <v>0.0</v>
      </c>
      <c r="C4" s="1">
        <v>2022.0</v>
      </c>
      <c r="D4" s="67">
        <v>0.457</v>
      </c>
      <c r="E4" s="67">
        <v>26.4</v>
      </c>
      <c r="F4" s="67">
        <v>5.3</v>
      </c>
      <c r="G4" s="67">
        <v>1.3</v>
      </c>
      <c r="H4" s="67">
        <v>9.0</v>
      </c>
      <c r="I4" s="67">
        <v>8.4</v>
      </c>
      <c r="J4" s="68">
        <v>8.596409E7</v>
      </c>
      <c r="K4" s="68">
        <v>3325000.0</v>
      </c>
      <c r="L4" s="68">
        <v>4588526.0</v>
      </c>
      <c r="M4" s="68">
        <v>3589743.0</v>
      </c>
      <c r="N4" s="68">
        <v>4.1150478E7</v>
      </c>
      <c r="O4" s="68">
        <v>1.11709796E8</v>
      </c>
      <c r="P4" s="66"/>
      <c r="Q4" s="66"/>
      <c r="R4" s="61"/>
      <c r="S4" s="61"/>
      <c r="T4" s="61"/>
      <c r="U4" s="61"/>
      <c r="V4" s="61"/>
      <c r="W4" s="70"/>
      <c r="X4" s="71"/>
      <c r="Y4" s="61"/>
      <c r="Z4" s="1"/>
      <c r="AA4" s="10"/>
      <c r="AB4" s="1"/>
      <c r="AC4" s="1"/>
      <c r="AD4" s="1"/>
      <c r="AE4" s="1"/>
      <c r="AF4" s="1"/>
      <c r="AG4" s="1"/>
      <c r="AH4" s="1"/>
      <c r="AI4" s="1"/>
      <c r="AJ4" s="1"/>
    </row>
    <row r="5">
      <c r="A5" s="1" t="s">
        <v>155</v>
      </c>
      <c r="B5" s="1">
        <v>4.0</v>
      </c>
      <c r="C5" s="1">
        <v>2023.0</v>
      </c>
      <c r="D5" s="57">
        <v>0.52</v>
      </c>
      <c r="E5" s="67">
        <v>34.3</v>
      </c>
      <c r="F5" s="72">
        <v>10.3</v>
      </c>
      <c r="G5" s="72">
        <v>3.8</v>
      </c>
      <c r="H5" s="72">
        <v>9.700000000000001</v>
      </c>
      <c r="I5" s="72">
        <v>8.9</v>
      </c>
      <c r="J5" s="68">
        <v>1.19257651E8</v>
      </c>
      <c r="K5" s="68">
        <v>819275.0</v>
      </c>
      <c r="L5" s="68">
        <v>2.5969601E7</v>
      </c>
      <c r="M5" s="68">
        <v>9819142.0</v>
      </c>
      <c r="N5" s="68">
        <v>2.365598E7</v>
      </c>
      <c r="O5" s="68">
        <v>7.8393015E7</v>
      </c>
      <c r="P5" s="66"/>
      <c r="Q5" s="66"/>
      <c r="R5" s="56"/>
      <c r="S5" s="56"/>
      <c r="T5" s="56"/>
      <c r="U5" s="56"/>
      <c r="V5" s="56"/>
      <c r="W5" s="56"/>
      <c r="X5" s="56"/>
      <c r="Y5" s="56"/>
    </row>
    <row r="6">
      <c r="A6" s="43" t="s">
        <v>117</v>
      </c>
      <c r="B6" s="1">
        <v>0.0</v>
      </c>
      <c r="C6" s="1">
        <v>2020.0</v>
      </c>
      <c r="D6" s="67">
        <v>0.417</v>
      </c>
      <c r="E6" s="67">
        <v>16.3</v>
      </c>
      <c r="F6" s="67">
        <v>9.0</v>
      </c>
      <c r="G6" s="67">
        <v>0.6</v>
      </c>
      <c r="H6" s="67">
        <v>2.3</v>
      </c>
      <c r="I6" s="67">
        <v>3.4</v>
      </c>
      <c r="J6" s="68">
        <v>2.3478635E7</v>
      </c>
      <c r="K6" s="68">
        <v>609170.0</v>
      </c>
      <c r="L6" s="68">
        <v>2341271.0</v>
      </c>
      <c r="M6" s="68">
        <v>528817.0</v>
      </c>
      <c r="N6" s="68">
        <v>6773020.0</v>
      </c>
      <c r="O6" s="68">
        <v>1.28480532E8</v>
      </c>
      <c r="P6" s="66"/>
      <c r="Q6" s="66"/>
      <c r="R6" s="69"/>
      <c r="S6" s="56"/>
      <c r="T6" s="56"/>
      <c r="U6" s="56"/>
      <c r="V6" s="56"/>
      <c r="W6" s="56"/>
      <c r="X6" s="56"/>
      <c r="Y6" s="56"/>
      <c r="AE6" s="5"/>
      <c r="AF6" s="13"/>
      <c r="AI6" s="10"/>
    </row>
    <row r="7">
      <c r="A7" s="43" t="s">
        <v>130</v>
      </c>
      <c r="B7" s="1">
        <v>0.0</v>
      </c>
      <c r="C7" s="1">
        <v>2021.0</v>
      </c>
      <c r="D7" s="67">
        <v>0.321</v>
      </c>
      <c r="E7" s="67">
        <v>8.6</v>
      </c>
      <c r="F7" s="67">
        <v>-0.6</v>
      </c>
      <c r="G7" s="67">
        <v>0.4</v>
      </c>
      <c r="H7" s="67">
        <v>-0.8</v>
      </c>
      <c r="I7" s="67">
        <v>8.6</v>
      </c>
      <c r="J7" s="68">
        <v>4.242187E7</v>
      </c>
      <c r="K7" s="68">
        <v>2235978.0</v>
      </c>
      <c r="L7" s="68">
        <v>1822319.0</v>
      </c>
      <c r="M7" s="68">
        <v>1541942.0</v>
      </c>
      <c r="N7" s="68">
        <v>3488451.0</v>
      </c>
      <c r="O7" s="68">
        <v>1.33651206E8</v>
      </c>
      <c r="P7" s="66"/>
      <c r="Q7" s="66"/>
      <c r="R7" s="56"/>
      <c r="S7" s="56"/>
      <c r="T7" s="56"/>
      <c r="U7" s="69"/>
      <c r="V7" s="69"/>
      <c r="W7" s="56"/>
      <c r="X7" s="56"/>
      <c r="Y7" s="56"/>
      <c r="AD7" s="5"/>
      <c r="AE7" s="13"/>
      <c r="AH7" s="10"/>
    </row>
    <row r="8">
      <c r="A8" s="43" t="s">
        <v>143</v>
      </c>
      <c r="B8" s="1">
        <v>0.0</v>
      </c>
      <c r="C8" s="1">
        <v>2022.0</v>
      </c>
      <c r="D8" s="67">
        <v>0.512</v>
      </c>
      <c r="E8" s="67">
        <v>38.1</v>
      </c>
      <c r="F8" s="67">
        <v>13.9</v>
      </c>
      <c r="G8" s="67">
        <v>4.1</v>
      </c>
      <c r="H8" s="67">
        <v>8.4</v>
      </c>
      <c r="I8" s="67">
        <v>8.0</v>
      </c>
      <c r="J8" s="68">
        <v>4.4888388E7</v>
      </c>
      <c r="K8" s="68">
        <v>1636902.0</v>
      </c>
      <c r="L8" s="68">
        <v>3124306.0</v>
      </c>
      <c r="M8" s="68">
        <v>5937098.0</v>
      </c>
      <c r="N8" s="68">
        <v>1.478984E7</v>
      </c>
      <c r="O8" s="68">
        <v>1.47101977E8</v>
      </c>
      <c r="P8" s="66"/>
      <c r="Q8" s="66"/>
      <c r="R8" s="61"/>
      <c r="S8" s="61"/>
      <c r="T8" s="61"/>
      <c r="U8" s="61"/>
      <c r="V8" s="61"/>
      <c r="W8" s="70"/>
      <c r="X8" s="71"/>
      <c r="Y8" s="61"/>
      <c r="Z8" s="1"/>
      <c r="AA8" s="10"/>
      <c r="AB8" s="1"/>
      <c r="AC8" s="1"/>
      <c r="AD8" s="1"/>
      <c r="AE8" s="1"/>
      <c r="AF8" s="1"/>
      <c r="AG8" s="1"/>
      <c r="AH8" s="1"/>
      <c r="AI8" s="1"/>
      <c r="AJ8" s="1"/>
    </row>
    <row r="9">
      <c r="A9" s="1" t="s">
        <v>156</v>
      </c>
      <c r="B9" s="1">
        <v>2.0</v>
      </c>
      <c r="C9" s="1">
        <v>2023.0</v>
      </c>
      <c r="D9" s="57">
        <v>0.62</v>
      </c>
      <c r="E9" s="67">
        <v>44.3</v>
      </c>
      <c r="F9" s="72">
        <v>16.3</v>
      </c>
      <c r="G9" s="72">
        <v>3.4</v>
      </c>
      <c r="H9" s="72">
        <v>12.6</v>
      </c>
      <c r="I9" s="72">
        <v>7.3</v>
      </c>
      <c r="J9" s="68">
        <v>7.1061047E7</v>
      </c>
      <c r="K9" s="68">
        <v>1733900.0</v>
      </c>
      <c r="L9" s="68">
        <v>1.3971787E7</v>
      </c>
      <c r="M9" s="68">
        <v>1.5245811E7</v>
      </c>
      <c r="N9" s="68">
        <v>2.2208236E7</v>
      </c>
      <c r="O9" s="68">
        <v>1.43591713E8</v>
      </c>
      <c r="P9" s="66"/>
      <c r="Q9" s="66"/>
      <c r="R9" s="56"/>
      <c r="S9" s="56"/>
      <c r="T9" s="56"/>
      <c r="U9" s="56"/>
      <c r="V9" s="60"/>
      <c r="W9" s="56"/>
      <c r="X9" s="56"/>
      <c r="Y9" s="56"/>
      <c r="Z9" s="10"/>
    </row>
    <row r="10">
      <c r="A10" s="43" t="s">
        <v>118</v>
      </c>
      <c r="B10" s="1">
        <v>1.0</v>
      </c>
      <c r="C10" s="1">
        <v>2020.0</v>
      </c>
      <c r="D10" s="67">
        <v>0.517</v>
      </c>
      <c r="E10" s="67">
        <v>8.9</v>
      </c>
      <c r="F10" s="67">
        <v>6.9</v>
      </c>
      <c r="G10" s="67">
        <v>1.2</v>
      </c>
      <c r="H10" s="67">
        <v>0.5</v>
      </c>
      <c r="I10" s="67">
        <v>0.0</v>
      </c>
      <c r="J10" s="68">
        <v>5.553589E7</v>
      </c>
      <c r="K10" s="68">
        <v>2486944.0</v>
      </c>
      <c r="L10" s="68">
        <v>1.8830158E7</v>
      </c>
      <c r="M10" s="68">
        <v>8837342.0</v>
      </c>
      <c r="N10" s="68">
        <v>2.1699882E7</v>
      </c>
      <c r="O10" s="68">
        <v>4.248635E7</v>
      </c>
      <c r="P10" s="66"/>
      <c r="Q10" s="66"/>
      <c r="R10" s="69"/>
      <c r="S10" s="56"/>
      <c r="T10" s="56"/>
      <c r="U10" s="56"/>
      <c r="V10" s="56"/>
      <c r="W10" s="56"/>
      <c r="X10" s="56"/>
      <c r="Y10" s="56"/>
      <c r="AE10" s="5"/>
      <c r="AF10" s="13"/>
      <c r="AI10" s="10"/>
    </row>
    <row r="11">
      <c r="A11" s="43" t="s">
        <v>131</v>
      </c>
      <c r="B11" s="1">
        <v>0.0</v>
      </c>
      <c r="C11" s="1">
        <v>2021.0</v>
      </c>
      <c r="D11" s="67">
        <v>0.512</v>
      </c>
      <c r="E11" s="67">
        <v>37.5</v>
      </c>
      <c r="F11" s="67">
        <v>24.0</v>
      </c>
      <c r="G11" s="67">
        <v>1.4</v>
      </c>
      <c r="H11" s="67">
        <v>6.9</v>
      </c>
      <c r="I11" s="67">
        <v>5.2</v>
      </c>
      <c r="J11" s="68">
        <v>1.26587447E8</v>
      </c>
      <c r="K11" s="68">
        <v>4758000.0</v>
      </c>
      <c r="L11" s="68">
        <v>3.7684784E7</v>
      </c>
      <c r="M11" s="68">
        <v>1.4572645E7</v>
      </c>
      <c r="N11" s="68">
        <v>2.8310008E7</v>
      </c>
      <c r="O11" s="68">
        <v>6.5751109E7</v>
      </c>
      <c r="P11" s="66"/>
      <c r="Q11" s="66"/>
      <c r="R11" s="56"/>
      <c r="S11" s="56"/>
      <c r="T11" s="56"/>
      <c r="U11" s="69"/>
      <c r="V11" s="69"/>
      <c r="W11" s="56"/>
      <c r="X11" s="56"/>
      <c r="Y11" s="56"/>
      <c r="AD11" s="5"/>
      <c r="AE11" s="13"/>
      <c r="AH11" s="10"/>
    </row>
    <row r="12">
      <c r="A12" s="43" t="s">
        <v>144</v>
      </c>
      <c r="B12" s="1">
        <v>0.0</v>
      </c>
      <c r="C12" s="1">
        <v>2022.0</v>
      </c>
      <c r="D12" s="67">
        <v>0.383</v>
      </c>
      <c r="E12" s="67">
        <v>15.5</v>
      </c>
      <c r="F12" s="67">
        <v>11.6</v>
      </c>
      <c r="G12" s="67">
        <v>-0.8</v>
      </c>
      <c r="H12" s="67">
        <v>1.1</v>
      </c>
      <c r="I12" s="67">
        <v>2.8</v>
      </c>
      <c r="J12" s="68">
        <v>1.15467321E8</v>
      </c>
      <c r="K12" s="68">
        <v>415368.0</v>
      </c>
      <c r="L12" s="68">
        <v>1.0078264E7</v>
      </c>
      <c r="M12" s="68">
        <v>1650084.0</v>
      </c>
      <c r="N12" s="68">
        <v>1.0402296E7</v>
      </c>
      <c r="O12" s="68">
        <v>1.04978503E8</v>
      </c>
      <c r="P12" s="66"/>
      <c r="Q12" s="66"/>
      <c r="R12" s="61"/>
      <c r="S12" s="61"/>
      <c r="T12" s="61"/>
      <c r="U12" s="61"/>
      <c r="V12" s="61"/>
      <c r="W12" s="70"/>
      <c r="X12" s="71"/>
      <c r="Y12" s="61"/>
      <c r="Z12" s="1"/>
      <c r="AA12" s="10"/>
      <c r="AB12" s="1"/>
      <c r="AC12" s="1"/>
      <c r="AD12" s="1"/>
      <c r="AE12" s="1"/>
      <c r="AF12" s="1"/>
      <c r="AG12" s="1"/>
      <c r="AH12" s="1"/>
      <c r="AI12" s="1"/>
      <c r="AJ12" s="1"/>
    </row>
    <row r="13">
      <c r="A13" s="1" t="s">
        <v>157</v>
      </c>
      <c r="B13" s="1">
        <v>0.0</v>
      </c>
      <c r="C13" s="1">
        <v>2023.0</v>
      </c>
      <c r="D13" s="57">
        <v>0.51</v>
      </c>
      <c r="E13" s="67">
        <v>30.9</v>
      </c>
      <c r="F13" s="72">
        <v>15.0</v>
      </c>
      <c r="G13" s="72">
        <v>1.3</v>
      </c>
      <c r="H13" s="72">
        <v>7.6</v>
      </c>
      <c r="I13" s="72">
        <v>5.5</v>
      </c>
      <c r="J13" s="68">
        <v>9.6577288E7</v>
      </c>
      <c r="K13" s="68">
        <v>1915000.0</v>
      </c>
      <c r="L13" s="68">
        <v>2.7393556E7</v>
      </c>
      <c r="M13" s="68">
        <v>4711222.0</v>
      </c>
      <c r="N13" s="68">
        <v>1.0796067E7</v>
      </c>
      <c r="O13" s="68">
        <v>1.19970643E8</v>
      </c>
      <c r="P13" s="66"/>
      <c r="Q13" s="66"/>
      <c r="R13" s="56"/>
      <c r="S13" s="56"/>
      <c r="T13" s="56"/>
      <c r="U13" s="56"/>
      <c r="V13" s="60"/>
      <c r="W13" s="56"/>
      <c r="X13" s="56"/>
      <c r="Y13" s="56"/>
      <c r="Z13" s="10"/>
    </row>
    <row r="14">
      <c r="A14" s="43" t="s">
        <v>119</v>
      </c>
      <c r="B14" s="1">
        <v>1.0</v>
      </c>
      <c r="C14" s="1">
        <v>2020.0</v>
      </c>
      <c r="D14" s="67">
        <v>0.583</v>
      </c>
      <c r="E14" s="67">
        <v>14.7</v>
      </c>
      <c r="F14" s="67">
        <v>9.4</v>
      </c>
      <c r="G14" s="67">
        <v>-0.3</v>
      </c>
      <c r="H14" s="67">
        <v>6.7</v>
      </c>
      <c r="I14" s="67">
        <v>-1.4</v>
      </c>
      <c r="J14" s="68">
        <v>3.9299107E7</v>
      </c>
      <c r="K14" s="68">
        <v>2718982.0</v>
      </c>
      <c r="L14" s="68">
        <v>2.0238412E7</v>
      </c>
      <c r="M14" s="68">
        <v>1612269.0</v>
      </c>
      <c r="N14" s="68">
        <v>9684222.0</v>
      </c>
      <c r="O14" s="68">
        <v>1.01205748E8</v>
      </c>
      <c r="P14" s="66"/>
      <c r="Q14" s="66"/>
      <c r="R14" s="69"/>
      <c r="S14" s="56"/>
      <c r="T14" s="56"/>
      <c r="U14" s="56"/>
      <c r="V14" s="56"/>
      <c r="W14" s="56"/>
      <c r="X14" s="56"/>
      <c r="Y14" s="56"/>
      <c r="AE14" s="5"/>
      <c r="AF14" s="13"/>
      <c r="AI14" s="10"/>
    </row>
    <row r="15">
      <c r="A15" s="43" t="s">
        <v>132</v>
      </c>
      <c r="B15" s="1">
        <v>0.0</v>
      </c>
      <c r="C15" s="1">
        <v>2021.0</v>
      </c>
      <c r="D15" s="67">
        <v>0.494</v>
      </c>
      <c r="E15" s="67">
        <v>31.1</v>
      </c>
      <c r="F15" s="67">
        <v>14.5</v>
      </c>
      <c r="G15" s="67">
        <v>-0.2</v>
      </c>
      <c r="H15" s="67">
        <v>9.0</v>
      </c>
      <c r="I15" s="67">
        <v>4.9</v>
      </c>
      <c r="J15" s="68">
        <v>5.0670534E7</v>
      </c>
      <c r="K15" s="68">
        <v>8780000.0</v>
      </c>
      <c r="L15" s="68">
        <v>1.2972775E7</v>
      </c>
      <c r="M15" s="68">
        <v>1386706.0</v>
      </c>
      <c r="N15" s="68">
        <v>1.194043E7</v>
      </c>
      <c r="O15" s="68">
        <v>1.47787166E8</v>
      </c>
      <c r="P15" s="66"/>
      <c r="Q15" s="66"/>
      <c r="R15" s="56"/>
      <c r="S15" s="56"/>
      <c r="T15" s="56"/>
      <c r="U15" s="69"/>
      <c r="V15" s="69"/>
      <c r="W15" s="56"/>
      <c r="X15" s="56"/>
      <c r="Y15" s="56"/>
      <c r="AD15" s="5"/>
      <c r="AE15" s="13"/>
      <c r="AH15" s="10"/>
    </row>
    <row r="16">
      <c r="A16" s="43" t="s">
        <v>145</v>
      </c>
      <c r="B16" s="1">
        <v>2.0</v>
      </c>
      <c r="C16" s="1">
        <v>2022.0</v>
      </c>
      <c r="D16" s="67">
        <v>0.568</v>
      </c>
      <c r="E16" s="67">
        <v>41.0</v>
      </c>
      <c r="F16" s="67">
        <v>13.1</v>
      </c>
      <c r="G16" s="67">
        <v>-0.1</v>
      </c>
      <c r="H16" s="67">
        <v>16.5</v>
      </c>
      <c r="I16" s="67">
        <v>9.7</v>
      </c>
      <c r="J16" s="68">
        <v>6.6477492E7</v>
      </c>
      <c r="K16" s="68">
        <v>4915384.0</v>
      </c>
      <c r="L16" s="68">
        <v>2.9623082E7</v>
      </c>
      <c r="M16" s="68">
        <v>3161506.0</v>
      </c>
      <c r="N16" s="68">
        <v>1.8807906E7</v>
      </c>
      <c r="O16" s="68">
        <v>1.38407119E8</v>
      </c>
      <c r="P16" s="66"/>
      <c r="Q16" s="66"/>
      <c r="R16" s="61"/>
      <c r="S16" s="61"/>
      <c r="T16" s="61"/>
      <c r="U16" s="61"/>
      <c r="V16" s="61"/>
      <c r="W16" s="70"/>
      <c r="X16" s="71"/>
      <c r="Y16" s="61"/>
      <c r="Z16" s="1"/>
      <c r="AA16" s="10"/>
      <c r="AB16" s="1"/>
      <c r="AC16" s="1"/>
      <c r="AD16" s="1"/>
      <c r="AE16" s="1"/>
      <c r="AF16" s="1"/>
      <c r="AG16" s="1"/>
      <c r="AH16" s="1"/>
      <c r="AI16" s="1"/>
      <c r="AJ16" s="1"/>
    </row>
    <row r="17">
      <c r="A17" s="1" t="s">
        <v>158</v>
      </c>
      <c r="B17" s="1">
        <v>0.0</v>
      </c>
      <c r="C17" s="1">
        <v>2023.0</v>
      </c>
      <c r="D17" s="57">
        <v>0.47</v>
      </c>
      <c r="E17" s="67">
        <v>30.5</v>
      </c>
      <c r="F17" s="72">
        <v>13.7</v>
      </c>
      <c r="G17" s="72">
        <v>-0.1</v>
      </c>
      <c r="H17" s="72">
        <v>10.499999999999998</v>
      </c>
      <c r="I17" s="72">
        <v>4.8</v>
      </c>
      <c r="J17" s="68">
        <v>9.1861627E7</v>
      </c>
      <c r="K17" s="68">
        <v>1664197.0</v>
      </c>
      <c r="L17" s="68">
        <v>1.9804017E7</v>
      </c>
      <c r="M17" s="68">
        <v>5928563.0</v>
      </c>
      <c r="N17" s="68">
        <v>2.7485135E7</v>
      </c>
      <c r="O17" s="68">
        <v>9.6336198E7</v>
      </c>
      <c r="P17" s="66"/>
      <c r="Q17" s="66"/>
      <c r="R17" s="56"/>
      <c r="S17" s="56"/>
      <c r="T17" s="56"/>
      <c r="U17" s="56"/>
      <c r="V17" s="60"/>
      <c r="W17" s="56"/>
      <c r="X17" s="56"/>
      <c r="Y17" s="56"/>
      <c r="Z17" s="10"/>
    </row>
    <row r="18">
      <c r="A18" s="43" t="s">
        <v>120</v>
      </c>
      <c r="B18" s="1">
        <v>0.0</v>
      </c>
      <c r="C18" s="1">
        <v>2020.0</v>
      </c>
      <c r="D18" s="67">
        <v>0.397</v>
      </c>
      <c r="E18" s="67">
        <v>1.9</v>
      </c>
      <c r="F18" s="67">
        <v>-0.5</v>
      </c>
      <c r="G18" s="67">
        <v>-0.5</v>
      </c>
      <c r="H18" s="67">
        <v>3.5</v>
      </c>
      <c r="I18" s="67">
        <v>-0.4</v>
      </c>
      <c r="J18" s="68">
        <v>4.316488E7</v>
      </c>
      <c r="K18" s="68">
        <v>1577662.0</v>
      </c>
      <c r="L18" s="68">
        <v>891971.0</v>
      </c>
      <c r="M18" s="68">
        <v>477331.0</v>
      </c>
      <c r="N18" s="68">
        <v>1.5578619E7</v>
      </c>
      <c r="O18" s="68">
        <v>8.8139513E7</v>
      </c>
      <c r="P18" s="66"/>
      <c r="Q18" s="66"/>
      <c r="R18" s="69"/>
      <c r="S18" s="56"/>
      <c r="T18" s="56"/>
      <c r="U18" s="56"/>
      <c r="V18" s="56"/>
      <c r="W18" s="56"/>
      <c r="X18" s="56"/>
      <c r="Y18" s="56"/>
      <c r="AE18" s="5"/>
      <c r="AF18" s="13"/>
      <c r="AI18" s="10"/>
    </row>
    <row r="19">
      <c r="A19" s="43" t="s">
        <v>133</v>
      </c>
      <c r="B19" s="1">
        <v>0.0</v>
      </c>
      <c r="C19" s="1">
        <v>2021.0</v>
      </c>
      <c r="D19" s="67">
        <v>0.475</v>
      </c>
      <c r="E19" s="67">
        <v>24.2</v>
      </c>
      <c r="F19" s="67">
        <v>14.5</v>
      </c>
      <c r="G19" s="67">
        <v>2.4</v>
      </c>
      <c r="H19" s="67">
        <v>3.6</v>
      </c>
      <c r="I19" s="67">
        <v>3.6</v>
      </c>
      <c r="J19" s="68">
        <v>8.6348945E7</v>
      </c>
      <c r="K19" s="68">
        <v>582730.0</v>
      </c>
      <c r="L19" s="68">
        <v>1.1048483E7</v>
      </c>
      <c r="M19" s="68">
        <v>6361865.0</v>
      </c>
      <c r="N19" s="68">
        <v>1.3415075E7</v>
      </c>
      <c r="O19" s="68">
        <v>1.06120333E8</v>
      </c>
      <c r="P19" s="66"/>
      <c r="Q19" s="66"/>
      <c r="R19" s="56"/>
      <c r="S19" s="56"/>
      <c r="T19" s="56"/>
      <c r="U19" s="69"/>
      <c r="V19" s="69"/>
      <c r="W19" s="56"/>
      <c r="X19" s="56"/>
      <c r="Y19" s="56"/>
      <c r="AD19" s="5"/>
      <c r="AE19" s="13"/>
      <c r="AH19" s="10"/>
    </row>
    <row r="20">
      <c r="A20" s="43" t="s">
        <v>146</v>
      </c>
      <c r="B20" s="1">
        <v>0.0</v>
      </c>
      <c r="C20" s="1">
        <v>2022.0</v>
      </c>
      <c r="D20" s="67">
        <v>0.407</v>
      </c>
      <c r="E20" s="67">
        <v>13.3</v>
      </c>
      <c r="F20" s="67">
        <v>7.0</v>
      </c>
      <c r="G20" s="67">
        <v>1.2</v>
      </c>
      <c r="H20" s="67">
        <v>1.5</v>
      </c>
      <c r="I20" s="67">
        <v>3.6</v>
      </c>
      <c r="J20" s="68">
        <v>1.36287588E8</v>
      </c>
      <c r="K20" s="68">
        <v>8460400.0</v>
      </c>
      <c r="L20" s="68">
        <v>3.567111E7</v>
      </c>
      <c r="M20" s="68">
        <v>2294770.0</v>
      </c>
      <c r="N20" s="68">
        <v>2.733658E7</v>
      </c>
      <c r="O20" s="68">
        <v>7.7640718E7</v>
      </c>
      <c r="P20" s="66"/>
      <c r="Q20" s="66"/>
      <c r="R20" s="61"/>
      <c r="S20" s="61"/>
      <c r="T20" s="61"/>
      <c r="U20" s="61"/>
      <c r="V20" s="61"/>
      <c r="W20" s="70"/>
      <c r="X20" s="71"/>
      <c r="Y20" s="61"/>
      <c r="Z20" s="1"/>
      <c r="AA20" s="10"/>
      <c r="AB20" s="1"/>
      <c r="AC20" s="1"/>
      <c r="AD20" s="1"/>
      <c r="AE20" s="1"/>
      <c r="AF20" s="1"/>
      <c r="AG20" s="1"/>
      <c r="AH20" s="1"/>
      <c r="AI20" s="1"/>
      <c r="AJ20" s="1"/>
    </row>
    <row r="21">
      <c r="A21" s="1" t="s">
        <v>159</v>
      </c>
      <c r="B21" s="1">
        <v>0.0</v>
      </c>
      <c r="C21" s="1">
        <v>2023.0</v>
      </c>
      <c r="D21" s="57">
        <v>0.48</v>
      </c>
      <c r="E21" s="67">
        <v>22.7</v>
      </c>
      <c r="F21" s="72">
        <v>14.5</v>
      </c>
      <c r="G21" s="72">
        <v>0.2</v>
      </c>
      <c r="H21" s="72">
        <v>1.7999999999999998</v>
      </c>
      <c r="I21" s="72">
        <v>6.0</v>
      </c>
      <c r="J21" s="68">
        <v>1.21494514E8</v>
      </c>
      <c r="K21" s="68">
        <v>892453.0</v>
      </c>
      <c r="L21" s="68">
        <v>2.5088555E7</v>
      </c>
      <c r="M21" s="68">
        <v>2292031.0</v>
      </c>
      <c r="N21" s="68">
        <v>2.2220496E7</v>
      </c>
      <c r="O21" s="68">
        <v>8.6520261E7</v>
      </c>
      <c r="P21" s="66"/>
      <c r="Q21" s="66"/>
      <c r="R21" s="56"/>
      <c r="S21" s="56"/>
      <c r="T21" s="56"/>
      <c r="U21" s="56"/>
      <c r="V21" s="60"/>
      <c r="W21" s="56"/>
      <c r="X21" s="56"/>
      <c r="Y21" s="56"/>
      <c r="Z21" s="10"/>
    </row>
    <row r="22">
      <c r="A22" s="43" t="s">
        <v>121</v>
      </c>
      <c r="B22" s="1">
        <v>0.0</v>
      </c>
      <c r="C22" s="1">
        <v>2020.0</v>
      </c>
      <c r="D22" s="67">
        <v>0.433</v>
      </c>
      <c r="E22" s="67">
        <v>8.9</v>
      </c>
      <c r="F22" s="67">
        <v>4.8</v>
      </c>
      <c r="G22" s="67">
        <v>2.1</v>
      </c>
      <c r="H22" s="67">
        <v>2.1</v>
      </c>
      <c r="I22" s="67">
        <v>-0.1</v>
      </c>
      <c r="J22" s="68">
        <v>3.4812194E7</v>
      </c>
      <c r="K22" s="68">
        <v>6229815.0</v>
      </c>
      <c r="L22" s="68">
        <v>2131741.0</v>
      </c>
      <c r="M22" s="68">
        <v>4010818.0</v>
      </c>
      <c r="N22" s="68">
        <v>1.024407E7</v>
      </c>
      <c r="O22" s="68">
        <v>1.12568587E8</v>
      </c>
      <c r="P22" s="66"/>
      <c r="Q22" s="66"/>
      <c r="R22" s="69"/>
      <c r="S22" s="56"/>
      <c r="T22" s="56"/>
      <c r="U22" s="56"/>
      <c r="V22" s="56"/>
      <c r="W22" s="56"/>
      <c r="X22" s="56"/>
      <c r="Y22" s="56"/>
      <c r="AE22" s="5"/>
      <c r="AF22" s="13"/>
      <c r="AI22" s="10"/>
    </row>
    <row r="23">
      <c r="A23" s="43" t="s">
        <v>134</v>
      </c>
      <c r="B23" s="1">
        <v>0.0</v>
      </c>
      <c r="C23" s="1">
        <v>2021.0</v>
      </c>
      <c r="D23" s="67">
        <v>0.457</v>
      </c>
      <c r="E23" s="67">
        <v>25.1</v>
      </c>
      <c r="F23" s="67">
        <v>9.4</v>
      </c>
      <c r="G23" s="67">
        <v>4.4</v>
      </c>
      <c r="H23" s="67">
        <v>6.6</v>
      </c>
      <c r="I23" s="67">
        <v>4.1</v>
      </c>
      <c r="J23" s="68">
        <v>9.1595545E7</v>
      </c>
      <c r="K23" s="68">
        <v>1.4978819E7</v>
      </c>
      <c r="L23" s="68">
        <v>1.4948813E7</v>
      </c>
      <c r="M23" s="68">
        <v>1.3381881E7</v>
      </c>
      <c r="N23" s="68">
        <v>9205419.0</v>
      </c>
      <c r="O23" s="68">
        <v>1.01973231E8</v>
      </c>
      <c r="P23" s="66"/>
      <c r="Q23" s="66"/>
      <c r="R23" s="56"/>
      <c r="S23" s="56"/>
      <c r="T23" s="56"/>
      <c r="U23" s="69"/>
      <c r="V23" s="69"/>
      <c r="W23" s="56"/>
      <c r="X23" s="56"/>
      <c r="Y23" s="56"/>
      <c r="AD23" s="5"/>
      <c r="AE23" s="13"/>
      <c r="AH23" s="10"/>
    </row>
    <row r="24">
      <c r="A24" s="43" t="s">
        <v>147</v>
      </c>
      <c r="B24" s="1">
        <v>0.0</v>
      </c>
      <c r="C24" s="1">
        <v>2022.0</v>
      </c>
      <c r="D24" s="67">
        <v>0.401</v>
      </c>
      <c r="E24" s="67">
        <v>20.9</v>
      </c>
      <c r="F24" s="67">
        <v>9.2</v>
      </c>
      <c r="G24" s="67">
        <v>1.6</v>
      </c>
      <c r="H24" s="67">
        <v>2.3</v>
      </c>
      <c r="I24" s="67">
        <v>6.0</v>
      </c>
      <c r="J24" s="68">
        <v>9.2613711E7</v>
      </c>
      <c r="K24" s="68">
        <v>1.8476904E7</v>
      </c>
      <c r="L24" s="68">
        <v>9942282.0</v>
      </c>
      <c r="M24" s="68">
        <v>6218984.0</v>
      </c>
      <c r="N24" s="68">
        <v>2.7486836E7</v>
      </c>
      <c r="O24" s="68">
        <v>1.15675699E8</v>
      </c>
      <c r="P24" s="66"/>
      <c r="Q24" s="66"/>
      <c r="R24" s="61"/>
      <c r="S24" s="61"/>
      <c r="T24" s="61"/>
      <c r="U24" s="61"/>
      <c r="V24" s="61"/>
      <c r="W24" s="70"/>
      <c r="X24" s="71"/>
      <c r="Y24" s="61"/>
      <c r="Z24" s="1"/>
      <c r="AA24" s="10"/>
      <c r="AB24" s="1"/>
      <c r="AC24" s="1"/>
      <c r="AD24" s="1"/>
      <c r="AE24" s="1"/>
      <c r="AF24" s="1"/>
      <c r="AG24" s="1"/>
      <c r="AH24" s="1"/>
      <c r="AI24" s="1"/>
      <c r="AJ24" s="1"/>
    </row>
    <row r="25">
      <c r="A25" s="1" t="s">
        <v>160</v>
      </c>
      <c r="B25" s="1">
        <v>0.0</v>
      </c>
      <c r="C25" s="1">
        <v>2023.0</v>
      </c>
      <c r="D25" s="57">
        <v>0.35</v>
      </c>
      <c r="E25" s="67">
        <v>14.4</v>
      </c>
      <c r="F25" s="72">
        <v>2.9</v>
      </c>
      <c r="G25" s="72">
        <v>1.7</v>
      </c>
      <c r="H25" s="72">
        <v>5.5</v>
      </c>
      <c r="I25" s="72">
        <v>3.0</v>
      </c>
      <c r="J25" s="68">
        <v>9.6083853E7</v>
      </c>
      <c r="K25" s="68">
        <v>2.007742E7</v>
      </c>
      <c r="L25" s="68">
        <v>4322348.0</v>
      </c>
      <c r="M25" s="68">
        <v>3472534.0</v>
      </c>
      <c r="N25" s="68">
        <v>2.6369699E7</v>
      </c>
      <c r="O25" s="68">
        <v>1.1356288E8</v>
      </c>
      <c r="P25" s="66"/>
      <c r="Q25" s="66"/>
      <c r="R25" s="56"/>
      <c r="S25" s="56"/>
      <c r="T25" s="56"/>
      <c r="U25" s="56"/>
      <c r="V25" s="60"/>
      <c r="W25" s="56"/>
      <c r="X25" s="56"/>
      <c r="Y25" s="56"/>
      <c r="Z25" s="10"/>
    </row>
    <row r="26">
      <c r="A26" s="43" t="s">
        <v>122</v>
      </c>
      <c r="B26" s="1">
        <v>2.0</v>
      </c>
      <c r="C26" s="1">
        <v>2020.0</v>
      </c>
      <c r="D26" s="67">
        <v>0.517</v>
      </c>
      <c r="E26" s="67">
        <v>10.7</v>
      </c>
      <c r="F26" s="67">
        <v>6.2</v>
      </c>
      <c r="G26" s="67">
        <v>0.7</v>
      </c>
      <c r="H26" s="67">
        <v>3.1</v>
      </c>
      <c r="I26" s="67">
        <v>0.3</v>
      </c>
      <c r="J26" s="68">
        <v>3.422226E7</v>
      </c>
      <c r="K26" s="68">
        <v>429074.0</v>
      </c>
      <c r="L26" s="68">
        <v>6222994.0</v>
      </c>
      <c r="M26" s="68">
        <v>5466730.0</v>
      </c>
      <c r="N26" s="68">
        <v>5269801.0</v>
      </c>
      <c r="O26" s="68">
        <v>1.1813813E8</v>
      </c>
      <c r="P26" s="66"/>
      <c r="Q26" s="66"/>
      <c r="R26" s="56"/>
      <c r="S26" s="56"/>
      <c r="T26" s="56"/>
      <c r="U26" s="56"/>
      <c r="V26" s="56"/>
      <c r="W26" s="56"/>
      <c r="X26" s="56"/>
      <c r="Y26" s="56"/>
      <c r="AE26" s="5"/>
      <c r="AF26" s="13"/>
      <c r="AI26" s="10"/>
    </row>
    <row r="27">
      <c r="A27" s="43" t="s">
        <v>135</v>
      </c>
      <c r="B27" s="1">
        <v>0.0</v>
      </c>
      <c r="C27" s="1">
        <v>2021.0</v>
      </c>
      <c r="D27" s="67">
        <v>0.414</v>
      </c>
      <c r="E27" s="67">
        <v>26.5</v>
      </c>
      <c r="F27" s="67">
        <v>14.3</v>
      </c>
      <c r="G27" s="67">
        <v>-1.6</v>
      </c>
      <c r="H27" s="67">
        <v>6.6</v>
      </c>
      <c r="I27" s="67">
        <v>7.0</v>
      </c>
      <c r="J27" s="68">
        <v>5.81579E7</v>
      </c>
      <c r="K27" s="68">
        <v>1409809.0</v>
      </c>
      <c r="L27" s="68">
        <v>5872316.0</v>
      </c>
      <c r="M27" s="68">
        <v>1212438.0</v>
      </c>
      <c r="N27" s="68">
        <v>7809660.0</v>
      </c>
      <c r="O27" s="68">
        <v>1.27667771E8</v>
      </c>
      <c r="P27" s="66"/>
      <c r="Q27" s="66"/>
      <c r="R27" s="56"/>
      <c r="S27" s="56"/>
      <c r="T27" s="56"/>
      <c r="U27" s="69"/>
      <c r="V27" s="69"/>
      <c r="W27" s="56"/>
      <c r="X27" s="56"/>
      <c r="Y27" s="56"/>
      <c r="AD27" s="5"/>
      <c r="AE27" s="13"/>
      <c r="AH27" s="10"/>
    </row>
    <row r="28">
      <c r="A28" s="43" t="s">
        <v>148</v>
      </c>
      <c r="B28" s="1">
        <v>0.0</v>
      </c>
      <c r="C28" s="1">
        <v>2022.0</v>
      </c>
      <c r="D28" s="67">
        <v>0.426</v>
      </c>
      <c r="E28" s="67">
        <v>28.7</v>
      </c>
      <c r="F28" s="67">
        <v>18.3</v>
      </c>
      <c r="G28" s="67">
        <v>0.0</v>
      </c>
      <c r="H28" s="67">
        <v>8.8</v>
      </c>
      <c r="I28" s="67">
        <v>0.5</v>
      </c>
      <c r="J28" s="68">
        <v>8.2954422E7</v>
      </c>
      <c r="K28" s="68">
        <v>2953826.0</v>
      </c>
      <c r="L28" s="68">
        <v>1.6363436E7</v>
      </c>
      <c r="M28" s="68">
        <v>1.359633E7</v>
      </c>
      <c r="N28" s="68">
        <v>1.6428388E7</v>
      </c>
      <c r="O28" s="68">
        <v>1.15651827E8</v>
      </c>
      <c r="P28" s="66"/>
      <c r="Q28" s="66"/>
      <c r="R28" s="61"/>
      <c r="S28" s="61"/>
      <c r="T28" s="61"/>
      <c r="U28" s="61"/>
      <c r="V28" s="61"/>
      <c r="W28" s="70"/>
      <c r="X28" s="71"/>
      <c r="Y28" s="61"/>
      <c r="Z28" s="1"/>
      <c r="AA28" s="10"/>
      <c r="AB28" s="1"/>
      <c r="AC28" s="1"/>
      <c r="AD28" s="1"/>
      <c r="AE28" s="1"/>
      <c r="AF28" s="1"/>
      <c r="AG28" s="1"/>
      <c r="AH28" s="1"/>
      <c r="AI28" s="1"/>
      <c r="AJ28" s="1"/>
    </row>
    <row r="29">
      <c r="A29" s="1" t="s">
        <v>161</v>
      </c>
      <c r="B29" s="1">
        <v>1.0</v>
      </c>
      <c r="C29" s="1">
        <v>2023.0</v>
      </c>
      <c r="D29" s="57">
        <v>0.52</v>
      </c>
      <c r="E29" s="67">
        <v>33.5</v>
      </c>
      <c r="F29" s="72">
        <v>22.9</v>
      </c>
      <c r="G29" s="72">
        <v>-0.6</v>
      </c>
      <c r="H29" s="72">
        <v>5.9</v>
      </c>
      <c r="I29" s="72">
        <v>2.9</v>
      </c>
      <c r="J29" s="68">
        <v>1.05435809E8</v>
      </c>
      <c r="K29" s="68">
        <v>4080000.0</v>
      </c>
      <c r="L29" s="68">
        <v>2.1863899E7</v>
      </c>
      <c r="M29" s="68">
        <v>2223500.0</v>
      </c>
      <c r="N29" s="68">
        <v>2.0815118E7</v>
      </c>
      <c r="O29" s="68">
        <v>9.8090834E7</v>
      </c>
      <c r="P29" s="66"/>
      <c r="Q29" s="66"/>
      <c r="R29" s="56"/>
      <c r="S29" s="56"/>
      <c r="T29" s="56"/>
      <c r="U29" s="56"/>
      <c r="V29" s="60"/>
      <c r="W29" s="56"/>
      <c r="X29" s="56"/>
      <c r="Y29" s="56"/>
      <c r="Z29" s="10"/>
    </row>
    <row r="30">
      <c r="A30" s="43" t="s">
        <v>123</v>
      </c>
      <c r="B30" s="1">
        <v>1.0</v>
      </c>
      <c r="C30" s="1">
        <v>2020.0</v>
      </c>
      <c r="D30" s="67">
        <v>0.483</v>
      </c>
      <c r="E30" s="67">
        <v>7.6</v>
      </c>
      <c r="F30" s="67">
        <v>6.6</v>
      </c>
      <c r="G30" s="67">
        <v>0.8</v>
      </c>
      <c r="H30" s="67">
        <v>-0.4</v>
      </c>
      <c r="I30" s="67">
        <v>0.4</v>
      </c>
      <c r="J30" s="68">
        <v>4.1434086E7</v>
      </c>
      <c r="K30" s="68">
        <v>1124514.0</v>
      </c>
      <c r="L30" s="68">
        <v>9763737.0</v>
      </c>
      <c r="M30" s="68">
        <v>7553473.0</v>
      </c>
      <c r="N30" s="68">
        <v>9942820.0</v>
      </c>
      <c r="O30" s="68">
        <v>8.7749822E7</v>
      </c>
      <c r="P30" s="66"/>
      <c r="Q30" s="66"/>
      <c r="R30" s="69"/>
      <c r="S30" s="56"/>
      <c r="T30" s="56"/>
      <c r="U30" s="56"/>
      <c r="V30" s="56"/>
      <c r="W30" s="56"/>
      <c r="X30" s="56"/>
      <c r="Y30" s="56"/>
      <c r="AE30" s="5"/>
      <c r="AF30" s="13"/>
      <c r="AI30" s="10"/>
    </row>
    <row r="31">
      <c r="A31" s="43" t="s">
        <v>136</v>
      </c>
      <c r="B31" s="1">
        <v>2.0</v>
      </c>
      <c r="C31" s="1">
        <v>2021.0</v>
      </c>
      <c r="D31" s="67">
        <v>0.586</v>
      </c>
      <c r="E31" s="67">
        <v>41.5</v>
      </c>
      <c r="F31" s="67">
        <v>20.5</v>
      </c>
      <c r="G31" s="67">
        <v>2.6</v>
      </c>
      <c r="H31" s="67">
        <v>9.5</v>
      </c>
      <c r="I31" s="67">
        <v>6.9</v>
      </c>
      <c r="J31" s="68">
        <v>9.9377415E7</v>
      </c>
      <c r="K31" s="68">
        <v>4150000.0</v>
      </c>
      <c r="L31" s="68">
        <v>7851693.0</v>
      </c>
      <c r="M31" s="68">
        <v>4.7722318E7</v>
      </c>
      <c r="N31" s="68">
        <v>2.021361E7</v>
      </c>
      <c r="O31" s="68">
        <v>7.8009864E7</v>
      </c>
      <c r="P31" s="66"/>
      <c r="Q31" s="66"/>
      <c r="R31" s="56"/>
      <c r="S31" s="56"/>
      <c r="T31" s="56"/>
      <c r="U31" s="69"/>
      <c r="V31" s="69"/>
      <c r="W31" s="56"/>
      <c r="X31" s="56"/>
      <c r="Y31" s="56"/>
      <c r="AD31" s="5"/>
      <c r="AE31" s="13"/>
      <c r="AH31" s="10"/>
    </row>
    <row r="32">
      <c r="A32" s="43" t="s">
        <v>149</v>
      </c>
      <c r="B32" s="1">
        <v>0.0</v>
      </c>
      <c r="C32" s="1">
        <v>2022.0</v>
      </c>
      <c r="D32" s="67">
        <v>0.531</v>
      </c>
      <c r="E32" s="67">
        <v>34.8</v>
      </c>
      <c r="F32" s="67">
        <v>11.0</v>
      </c>
      <c r="G32" s="67">
        <v>0.8</v>
      </c>
      <c r="H32" s="67">
        <v>12.6</v>
      </c>
      <c r="I32" s="67">
        <v>7.2</v>
      </c>
      <c r="J32" s="68">
        <v>1.30769325E8</v>
      </c>
      <c r="K32" s="68">
        <v>7000000.0</v>
      </c>
      <c r="L32" s="68">
        <v>2.0706302E7</v>
      </c>
      <c r="M32" s="68">
        <v>3.0511094E7</v>
      </c>
      <c r="N32" s="68">
        <v>2.7025693E7</v>
      </c>
      <c r="O32" s="68">
        <v>7.699365E7</v>
      </c>
      <c r="P32" s="66"/>
      <c r="Q32" s="66"/>
      <c r="R32" s="61"/>
      <c r="S32" s="61"/>
      <c r="T32" s="61"/>
      <c r="U32" s="61"/>
      <c r="V32" s="61"/>
      <c r="W32" s="70"/>
      <c r="X32" s="71"/>
      <c r="Y32" s="61"/>
      <c r="Z32" s="1"/>
      <c r="AA32" s="10"/>
      <c r="AB32" s="1"/>
      <c r="AC32" s="1"/>
      <c r="AD32" s="1"/>
      <c r="AE32" s="1"/>
      <c r="AF32" s="1"/>
      <c r="AG32" s="1"/>
      <c r="AH32" s="1"/>
      <c r="AI32" s="1"/>
      <c r="AJ32" s="1"/>
    </row>
    <row r="33">
      <c r="A33" s="1" t="s">
        <v>162</v>
      </c>
      <c r="B33" s="1">
        <v>1.0</v>
      </c>
      <c r="C33" s="1">
        <v>2023.0</v>
      </c>
      <c r="D33" s="57">
        <v>0.57</v>
      </c>
      <c r="E33" s="67">
        <v>36.8</v>
      </c>
      <c r="F33" s="72">
        <v>18.6</v>
      </c>
      <c r="G33" s="72">
        <v>3.4</v>
      </c>
      <c r="H33" s="72">
        <v>6.300000000000001</v>
      </c>
      <c r="I33" s="72">
        <v>6.9</v>
      </c>
      <c r="J33" s="68">
        <v>1.25338345E8</v>
      </c>
      <c r="K33" s="68">
        <v>3539000.0</v>
      </c>
      <c r="L33" s="68">
        <v>1.7515018E7</v>
      </c>
      <c r="M33" s="68">
        <v>2.4210674E7</v>
      </c>
      <c r="N33" s="68">
        <v>4.1074865E7</v>
      </c>
      <c r="O33" s="68">
        <v>8.1214931E7</v>
      </c>
      <c r="P33" s="66"/>
      <c r="Q33" s="66"/>
      <c r="R33" s="56"/>
      <c r="S33" s="56"/>
      <c r="T33" s="56"/>
      <c r="U33" s="56"/>
      <c r="V33" s="60"/>
      <c r="W33" s="56"/>
      <c r="X33" s="56"/>
      <c r="Y33" s="56"/>
      <c r="Z33" s="10"/>
    </row>
    <row r="34">
      <c r="A34" s="43" t="s">
        <v>124</v>
      </c>
      <c r="B34" s="1">
        <v>2.0</v>
      </c>
      <c r="C34" s="1">
        <v>2020.0</v>
      </c>
      <c r="D34" s="67">
        <v>0.6</v>
      </c>
      <c r="E34" s="67">
        <v>15.8</v>
      </c>
      <c r="F34" s="67">
        <v>8.8</v>
      </c>
      <c r="G34" s="67">
        <v>1.0</v>
      </c>
      <c r="H34" s="67">
        <v>2.5</v>
      </c>
      <c r="I34" s="67">
        <v>3.4</v>
      </c>
      <c r="J34" s="68">
        <v>3.6720178E7</v>
      </c>
      <c r="K34" s="68">
        <v>317729.0</v>
      </c>
      <c r="L34" s="68">
        <v>6115449.0</v>
      </c>
      <c r="M34" s="68">
        <v>7043890.0</v>
      </c>
      <c r="N34" s="68">
        <v>1.5603103E7</v>
      </c>
      <c r="O34" s="68">
        <v>9.8843017E7</v>
      </c>
      <c r="P34" s="66"/>
      <c r="Q34" s="66"/>
      <c r="R34" s="69"/>
      <c r="S34" s="56"/>
      <c r="T34" s="56"/>
      <c r="U34" s="56"/>
      <c r="V34" s="56"/>
      <c r="W34" s="56"/>
      <c r="X34" s="56"/>
      <c r="Y34" s="56"/>
      <c r="AE34" s="5"/>
      <c r="AF34" s="13"/>
      <c r="AI34" s="10"/>
    </row>
    <row r="35">
      <c r="A35" s="43" t="s">
        <v>137</v>
      </c>
      <c r="B35" s="1">
        <v>0.0</v>
      </c>
      <c r="C35" s="1">
        <v>2021.0</v>
      </c>
      <c r="D35" s="67">
        <v>0.531</v>
      </c>
      <c r="E35" s="67">
        <v>39.7</v>
      </c>
      <c r="F35" s="67">
        <v>16.9</v>
      </c>
      <c r="G35" s="67">
        <v>2.4</v>
      </c>
      <c r="H35" s="67">
        <v>11.2</v>
      </c>
      <c r="I35" s="67">
        <v>8.0</v>
      </c>
      <c r="J35" s="68">
        <v>9.0400598E7</v>
      </c>
      <c r="K35" s="68">
        <v>2672270.0</v>
      </c>
      <c r="L35" s="68">
        <v>1.5710366E7</v>
      </c>
      <c r="M35" s="68">
        <v>7415720.0</v>
      </c>
      <c r="N35" s="68">
        <v>2.531371E7</v>
      </c>
      <c r="O35" s="68">
        <v>1.07774337E8</v>
      </c>
      <c r="P35" s="66"/>
      <c r="Q35" s="66"/>
      <c r="R35" s="56"/>
      <c r="S35" s="56"/>
      <c r="T35" s="56"/>
      <c r="U35" s="69"/>
      <c r="V35" s="69"/>
      <c r="W35" s="56"/>
      <c r="X35" s="56"/>
      <c r="Y35" s="56"/>
      <c r="AD35" s="5"/>
      <c r="AE35" s="13"/>
      <c r="AH35" s="10"/>
    </row>
    <row r="36">
      <c r="A36" s="43" t="s">
        <v>150</v>
      </c>
      <c r="B36" s="1">
        <v>0.0</v>
      </c>
      <c r="C36" s="1">
        <v>2022.0</v>
      </c>
      <c r="D36" s="67">
        <v>0.37</v>
      </c>
      <c r="E36" s="67">
        <v>9.8</v>
      </c>
      <c r="F36" s="67">
        <v>5.4</v>
      </c>
      <c r="G36" s="67">
        <v>2.8</v>
      </c>
      <c r="H36" s="67">
        <v>2.6</v>
      </c>
      <c r="I36" s="67">
        <v>0.0</v>
      </c>
      <c r="J36" s="68">
        <v>4.84439E7</v>
      </c>
      <c r="K36" s="68">
        <v>1867300.0</v>
      </c>
      <c r="L36" s="68">
        <v>3553854.0</v>
      </c>
      <c r="M36" s="68">
        <v>3967513.0</v>
      </c>
      <c r="N36" s="68">
        <v>5645656.0</v>
      </c>
      <c r="O36" s="68">
        <v>1.64674635E8</v>
      </c>
      <c r="P36" s="66"/>
      <c r="Q36" s="66"/>
      <c r="R36" s="61"/>
      <c r="S36" s="61"/>
      <c r="T36" s="61"/>
      <c r="U36" s="61"/>
      <c r="V36" s="61"/>
      <c r="W36" s="70"/>
      <c r="X36" s="71"/>
      <c r="Y36" s="61"/>
      <c r="Z36" s="1"/>
      <c r="AA36" s="10"/>
      <c r="AB36" s="1"/>
      <c r="AC36" s="1"/>
      <c r="AD36" s="1"/>
      <c r="AE36" s="1"/>
      <c r="AF36" s="1"/>
      <c r="AG36" s="1"/>
      <c r="AH36" s="1"/>
      <c r="AI36" s="1"/>
      <c r="AJ36" s="1"/>
    </row>
    <row r="37">
      <c r="A37" s="1" t="s">
        <v>163</v>
      </c>
      <c r="B37" s="1">
        <v>0.0</v>
      </c>
      <c r="C37" s="1">
        <v>2023.0</v>
      </c>
      <c r="D37" s="57">
        <v>0.31</v>
      </c>
      <c r="E37" s="67">
        <v>5.2</v>
      </c>
      <c r="F37" s="72">
        <v>0.2</v>
      </c>
      <c r="G37" s="72">
        <v>0.8</v>
      </c>
      <c r="H37" s="72">
        <v>2.0999999999999996</v>
      </c>
      <c r="I37" s="72">
        <v>1.4</v>
      </c>
      <c r="J37" s="68">
        <v>6.2243227E7</v>
      </c>
      <c r="K37" s="68">
        <v>1723228.0</v>
      </c>
      <c r="L37" s="68">
        <v>1.2530495E7</v>
      </c>
      <c r="M37" s="68">
        <v>2956942.0</v>
      </c>
      <c r="N37" s="68">
        <v>1.3985732E7</v>
      </c>
      <c r="O37" s="68">
        <v>1.51240148E8</v>
      </c>
      <c r="P37" s="66"/>
      <c r="Q37" s="66"/>
      <c r="R37" s="56"/>
      <c r="S37" s="56"/>
      <c r="T37" s="56"/>
      <c r="U37" s="56"/>
      <c r="V37" s="60"/>
      <c r="W37" s="56"/>
      <c r="X37" s="56"/>
      <c r="Y37" s="56"/>
      <c r="Z37" s="10"/>
    </row>
    <row r="38">
      <c r="A38" s="43" t="s">
        <v>125</v>
      </c>
      <c r="B38" s="1">
        <v>0.0</v>
      </c>
      <c r="C38" s="1">
        <v>2020.0</v>
      </c>
      <c r="D38" s="67">
        <v>0.317</v>
      </c>
      <c r="E38" s="67">
        <v>-1.7</v>
      </c>
      <c r="F38" s="67">
        <v>-1.8</v>
      </c>
      <c r="G38" s="67">
        <v>0.8</v>
      </c>
      <c r="H38" s="67">
        <v>1.6</v>
      </c>
      <c r="I38" s="67">
        <v>-1.8</v>
      </c>
      <c r="J38" s="68">
        <v>2.5337837E7</v>
      </c>
      <c r="K38" s="68">
        <v>216142.0</v>
      </c>
      <c r="L38" s="68">
        <v>3861760.0</v>
      </c>
      <c r="M38" s="68">
        <v>3803101.0</v>
      </c>
      <c r="N38" s="68">
        <v>4857839.0</v>
      </c>
      <c r="O38" s="68">
        <v>1.38210243E8</v>
      </c>
      <c r="P38" s="66"/>
      <c r="Q38" s="66"/>
      <c r="R38" s="69"/>
      <c r="S38" s="56"/>
      <c r="T38" s="56"/>
      <c r="U38" s="56"/>
      <c r="V38" s="56"/>
      <c r="W38" s="56"/>
      <c r="X38" s="56"/>
      <c r="Y38" s="56"/>
      <c r="AE38" s="5"/>
      <c r="AF38" s="13"/>
      <c r="AI38" s="10"/>
    </row>
    <row r="39">
      <c r="A39" s="43" t="s">
        <v>138</v>
      </c>
      <c r="B39" s="1">
        <v>0.0</v>
      </c>
      <c r="C39" s="1">
        <v>2021.0</v>
      </c>
      <c r="D39" s="67">
        <v>0.377</v>
      </c>
      <c r="E39" s="67">
        <v>12.6</v>
      </c>
      <c r="F39" s="67">
        <v>4.0</v>
      </c>
      <c r="G39" s="67">
        <v>2.2</v>
      </c>
      <c r="H39" s="67">
        <v>3.2</v>
      </c>
      <c r="I39" s="67">
        <v>3.5</v>
      </c>
      <c r="J39" s="68">
        <v>5.4356609E7</v>
      </c>
      <c r="K39" s="68">
        <v>1891500.0</v>
      </c>
      <c r="L39" s="68">
        <v>6022778.0</v>
      </c>
      <c r="M39" s="68">
        <v>2166701.0</v>
      </c>
      <c r="N39" s="68">
        <v>7716862.0</v>
      </c>
      <c r="O39" s="68">
        <v>1.48187859E8</v>
      </c>
      <c r="P39" s="66"/>
      <c r="Q39" s="66"/>
      <c r="R39" s="56"/>
      <c r="S39" s="56"/>
      <c r="T39" s="56"/>
      <c r="U39" s="69"/>
      <c r="V39" s="69"/>
      <c r="W39" s="56"/>
      <c r="X39" s="56"/>
      <c r="Y39" s="56"/>
      <c r="AD39" s="5"/>
      <c r="AE39" s="13"/>
      <c r="AH39" s="10"/>
    </row>
    <row r="40">
      <c r="A40" s="43" t="s">
        <v>151</v>
      </c>
      <c r="B40" s="1">
        <v>0.0</v>
      </c>
      <c r="C40" s="1">
        <v>2022.0</v>
      </c>
      <c r="D40" s="67">
        <v>0.383</v>
      </c>
      <c r="E40" s="67">
        <v>9.7</v>
      </c>
      <c r="F40" s="67">
        <v>2.4</v>
      </c>
      <c r="G40" s="67">
        <v>-0.5</v>
      </c>
      <c r="H40" s="67">
        <v>5.2</v>
      </c>
      <c r="I40" s="67">
        <v>2.3</v>
      </c>
      <c r="J40" s="68">
        <v>5.6184032E7</v>
      </c>
      <c r="K40" s="68">
        <v>903810.0</v>
      </c>
      <c r="L40" s="68">
        <v>1.365598E7</v>
      </c>
      <c r="M40" s="68">
        <v>9357660.0</v>
      </c>
      <c r="N40" s="68">
        <v>6555053.0</v>
      </c>
      <c r="O40" s="68">
        <v>1.54600611E8</v>
      </c>
      <c r="P40" s="66"/>
      <c r="Q40" s="66"/>
      <c r="R40" s="61"/>
      <c r="S40" s="61"/>
      <c r="T40" s="61"/>
      <c r="U40" s="61"/>
      <c r="V40" s="61"/>
      <c r="W40" s="70"/>
      <c r="X40" s="71"/>
      <c r="Y40" s="61"/>
      <c r="Z40" s="1"/>
      <c r="AA40" s="10"/>
      <c r="AB40" s="1"/>
      <c r="AC40" s="1"/>
      <c r="AD40" s="1"/>
      <c r="AE40" s="1"/>
      <c r="AF40" s="1"/>
      <c r="AG40" s="1"/>
      <c r="AH40" s="1"/>
      <c r="AI40" s="1"/>
      <c r="AJ40" s="1"/>
    </row>
    <row r="41">
      <c r="A41" s="1" t="s">
        <v>164</v>
      </c>
      <c r="B41" s="1">
        <v>0.0</v>
      </c>
      <c r="C41" s="1">
        <v>2023.0</v>
      </c>
      <c r="D41" s="57">
        <v>0.47</v>
      </c>
      <c r="E41" s="67">
        <v>21.0</v>
      </c>
      <c r="F41" s="72">
        <v>10.7</v>
      </c>
      <c r="G41" s="72">
        <v>-0.9</v>
      </c>
      <c r="H41" s="72">
        <v>6.1000000000000005</v>
      </c>
      <c r="I41" s="72">
        <v>3.1</v>
      </c>
      <c r="J41" s="68">
        <v>7.5695975E7</v>
      </c>
      <c r="K41" s="68">
        <v>1358721.0</v>
      </c>
      <c r="L41" s="68">
        <v>1.325646E7</v>
      </c>
      <c r="M41" s="68">
        <v>8978714.0</v>
      </c>
      <c r="N41" s="68">
        <v>7352166.0</v>
      </c>
      <c r="O41" s="68">
        <v>1.43225066E8</v>
      </c>
      <c r="P41" s="66"/>
      <c r="Q41" s="66"/>
      <c r="R41" s="56"/>
      <c r="S41" s="56"/>
      <c r="T41" s="56"/>
      <c r="U41" s="56"/>
      <c r="V41" s="60"/>
      <c r="W41" s="56"/>
      <c r="X41" s="56"/>
      <c r="Y41" s="56"/>
      <c r="Z41" s="10"/>
    </row>
    <row r="42">
      <c r="A42" s="43" t="s">
        <v>126</v>
      </c>
      <c r="B42" s="1">
        <v>0.0</v>
      </c>
      <c r="C42" s="1">
        <v>2020.0</v>
      </c>
      <c r="D42" s="67">
        <v>0.45</v>
      </c>
      <c r="E42" s="67">
        <v>5.1</v>
      </c>
      <c r="F42" s="67">
        <v>2.0</v>
      </c>
      <c r="G42" s="67">
        <v>0.2</v>
      </c>
      <c r="H42" s="67">
        <v>5.9</v>
      </c>
      <c r="I42" s="67">
        <v>3.5</v>
      </c>
      <c r="J42" s="68">
        <v>5.1433829E7</v>
      </c>
      <c r="K42" s="68">
        <v>236740.0</v>
      </c>
      <c r="L42" s="68">
        <v>1.3944545E7</v>
      </c>
      <c r="M42" s="68">
        <v>338239.0</v>
      </c>
      <c r="N42" s="68">
        <v>1.1345612E7</v>
      </c>
      <c r="O42" s="68">
        <v>9.5248845E7</v>
      </c>
      <c r="P42" s="66"/>
      <c r="Q42" s="66"/>
      <c r="R42" s="69"/>
      <c r="S42" s="56"/>
      <c r="T42" s="56"/>
      <c r="U42" s="56"/>
      <c r="V42" s="56"/>
      <c r="W42" s="56"/>
      <c r="X42" s="56"/>
      <c r="Y42" s="56"/>
      <c r="AE42" s="5"/>
      <c r="AF42" s="13"/>
      <c r="AI42" s="10"/>
    </row>
    <row r="43">
      <c r="A43" s="43" t="s">
        <v>139</v>
      </c>
      <c r="B43" s="1">
        <v>0.0</v>
      </c>
      <c r="C43" s="1">
        <v>2021.0</v>
      </c>
      <c r="D43" s="67">
        <v>0.556</v>
      </c>
      <c r="E43" s="67">
        <v>26.7</v>
      </c>
      <c r="F43" s="67">
        <v>26.6</v>
      </c>
      <c r="G43" s="67">
        <v>3.5</v>
      </c>
      <c r="H43" s="67">
        <v>14.4</v>
      </c>
      <c r="I43" s="67">
        <v>7.2</v>
      </c>
      <c r="J43" s="68">
        <v>8.3822113E7</v>
      </c>
      <c r="K43" s="68">
        <v>1635270.0</v>
      </c>
      <c r="L43" s="68">
        <v>2.1854894E7</v>
      </c>
      <c r="M43" s="68">
        <v>3901068.0</v>
      </c>
      <c r="N43" s="68">
        <v>2.9031542E7</v>
      </c>
      <c r="O43" s="68">
        <v>1.07320826E8</v>
      </c>
      <c r="P43" s="66"/>
      <c r="Q43" s="66"/>
      <c r="R43" s="56"/>
      <c r="S43" s="56"/>
      <c r="T43" s="56"/>
      <c r="U43" s="69"/>
      <c r="V43" s="69"/>
      <c r="W43" s="56"/>
      <c r="X43" s="56"/>
      <c r="Y43" s="56"/>
      <c r="AD43" s="5"/>
      <c r="AE43" s="13"/>
      <c r="AH43" s="10"/>
    </row>
    <row r="44">
      <c r="A44" s="43" t="s">
        <v>152</v>
      </c>
      <c r="B44" s="1">
        <v>2.0</v>
      </c>
      <c r="C44" s="1">
        <v>2022.0</v>
      </c>
      <c r="D44" s="67">
        <v>0.556</v>
      </c>
      <c r="E44" s="67">
        <v>37.9</v>
      </c>
      <c r="F44" s="67">
        <v>18.5</v>
      </c>
      <c r="G44" s="67">
        <v>2.1</v>
      </c>
      <c r="H44" s="67">
        <v>4.8</v>
      </c>
      <c r="I44" s="67">
        <v>3.2</v>
      </c>
      <c r="J44" s="68">
        <v>1.15838907E8</v>
      </c>
      <c r="K44" s="68">
        <v>2797878.0</v>
      </c>
      <c r="L44" s="68">
        <v>3.0183281E7</v>
      </c>
      <c r="M44" s="68">
        <v>1.1049366E7</v>
      </c>
      <c r="N44" s="68">
        <v>4.2815383E7</v>
      </c>
      <c r="O44" s="68">
        <v>8.486205E7</v>
      </c>
      <c r="P44" s="66"/>
      <c r="Q44" s="66"/>
      <c r="R44" s="61"/>
      <c r="S44" s="61"/>
      <c r="T44" s="61"/>
      <c r="U44" s="61"/>
      <c r="V44" s="61"/>
      <c r="W44" s="70"/>
      <c r="X44" s="71"/>
      <c r="Y44" s="61"/>
      <c r="Z44" s="1"/>
      <c r="AA44" s="10"/>
      <c r="AB44" s="1"/>
      <c r="AC44" s="1"/>
      <c r="AD44" s="1"/>
      <c r="AE44" s="1"/>
      <c r="AF44" s="1"/>
      <c r="AG44" s="1"/>
      <c r="AH44" s="1"/>
      <c r="AI44" s="1"/>
      <c r="AJ44" s="1"/>
    </row>
    <row r="45">
      <c r="A45" s="1" t="s">
        <v>165</v>
      </c>
      <c r="B45" s="1">
        <v>0.0</v>
      </c>
      <c r="C45" s="1">
        <v>2023.0</v>
      </c>
      <c r="D45" s="57">
        <v>0.54</v>
      </c>
      <c r="E45" s="67">
        <v>42.7</v>
      </c>
      <c r="F45" s="72">
        <v>16.5</v>
      </c>
      <c r="G45" s="72">
        <v>0.3</v>
      </c>
      <c r="H45" s="72">
        <v>3.7</v>
      </c>
      <c r="I45" s="72">
        <v>2.6</v>
      </c>
      <c r="J45" s="68">
        <v>1.27966903E8</v>
      </c>
      <c r="K45" s="68">
        <v>831849.0</v>
      </c>
      <c r="L45" s="68">
        <v>3.0875714E7</v>
      </c>
      <c r="M45" s="68">
        <v>2.0906902E7</v>
      </c>
      <c r="N45" s="68">
        <v>1.9532483E7</v>
      </c>
      <c r="O45" s="68">
        <v>4.9638184E7</v>
      </c>
      <c r="P45" s="66"/>
      <c r="Q45" s="66"/>
      <c r="R45" s="56"/>
      <c r="S45" s="56"/>
      <c r="T45" s="56"/>
      <c r="U45" s="56"/>
      <c r="V45" s="60"/>
      <c r="W45" s="56"/>
      <c r="X45" s="56"/>
      <c r="Y45" s="56"/>
      <c r="Z45" s="10"/>
    </row>
    <row r="46">
      <c r="A46" s="43" t="s">
        <v>127</v>
      </c>
      <c r="B46" s="1">
        <v>4.0</v>
      </c>
      <c r="C46" s="1">
        <v>2020.0</v>
      </c>
      <c r="D46" s="67">
        <v>0.667</v>
      </c>
      <c r="E46" s="67">
        <v>21.6</v>
      </c>
      <c r="F46" s="67">
        <v>7.9</v>
      </c>
      <c r="G46" s="67">
        <v>0.1</v>
      </c>
      <c r="H46" s="67">
        <v>7.1</v>
      </c>
      <c r="I46" s="67">
        <v>4.2</v>
      </c>
      <c r="J46" s="68">
        <v>2.8290689E7</v>
      </c>
      <c r="K46" s="68">
        <v>2025932.0</v>
      </c>
      <c r="L46" s="68">
        <v>1717331.0</v>
      </c>
      <c r="M46" s="68">
        <v>6314001.0</v>
      </c>
      <c r="N46" s="68">
        <v>1.1712199E7</v>
      </c>
      <c r="O46" s="68">
        <v>1.18097509E8</v>
      </c>
      <c r="P46" s="66"/>
      <c r="Q46" s="66"/>
      <c r="R46" s="69"/>
      <c r="S46" s="56"/>
      <c r="T46" s="56"/>
      <c r="U46" s="56"/>
      <c r="V46" s="56"/>
      <c r="W46" s="56"/>
      <c r="X46" s="56"/>
      <c r="Y46" s="56"/>
      <c r="AE46" s="5"/>
      <c r="AF46" s="13"/>
      <c r="AI46" s="10"/>
    </row>
    <row r="47">
      <c r="A47" s="43" t="s">
        <v>140</v>
      </c>
      <c r="B47" s="1">
        <v>2.0</v>
      </c>
      <c r="C47" s="1">
        <v>2021.0</v>
      </c>
      <c r="D47" s="67">
        <v>0.617</v>
      </c>
      <c r="E47" s="67">
        <v>49.5</v>
      </c>
      <c r="F47" s="67">
        <v>14.2</v>
      </c>
      <c r="G47" s="67">
        <v>4.7</v>
      </c>
      <c r="H47" s="67">
        <v>14.6</v>
      </c>
      <c r="I47" s="67">
        <v>11.9</v>
      </c>
      <c r="J47" s="68">
        <v>7.0836327E7</v>
      </c>
      <c r="K47" s="68">
        <v>2586300.0</v>
      </c>
      <c r="L47" s="68">
        <v>8104801.0</v>
      </c>
      <c r="M47" s="68">
        <v>1.6232266E7</v>
      </c>
      <c r="N47" s="68">
        <v>1.1671768E7</v>
      </c>
      <c r="O47" s="68">
        <v>1.20166348E8</v>
      </c>
      <c r="P47" s="66"/>
      <c r="Q47" s="66"/>
      <c r="R47" s="56"/>
      <c r="S47" s="56"/>
      <c r="T47" s="56"/>
      <c r="U47" s="69"/>
      <c r="V47" s="69"/>
      <c r="W47" s="56"/>
      <c r="X47" s="56"/>
      <c r="Y47" s="56"/>
      <c r="AD47" s="5"/>
      <c r="AE47" s="13"/>
      <c r="AH47" s="10"/>
    </row>
    <row r="48">
      <c r="A48" s="43" t="s">
        <v>153</v>
      </c>
      <c r="B48" s="1">
        <v>1.0</v>
      </c>
      <c r="C48" s="1">
        <v>2022.0</v>
      </c>
      <c r="D48" s="67">
        <v>0.531</v>
      </c>
      <c r="E48" s="67">
        <v>40.8</v>
      </c>
      <c r="F48" s="67">
        <v>20.0</v>
      </c>
      <c r="G48" s="67">
        <v>0.2</v>
      </c>
      <c r="H48" s="67">
        <v>11.7</v>
      </c>
      <c r="I48" s="67">
        <v>5.5</v>
      </c>
      <c r="J48" s="68">
        <v>9.8342073E7</v>
      </c>
      <c r="K48" s="68">
        <v>2043438.0</v>
      </c>
      <c r="L48" s="68">
        <v>9177735.0</v>
      </c>
      <c r="M48" s="68">
        <v>1.0391075E7</v>
      </c>
      <c r="N48" s="68">
        <v>2.9256768E7</v>
      </c>
      <c r="O48" s="68">
        <v>1.0473834E8</v>
      </c>
      <c r="P48" s="66"/>
      <c r="Q48" s="66"/>
      <c r="R48" s="61"/>
      <c r="S48" s="61"/>
      <c r="T48" s="61"/>
      <c r="U48" s="61"/>
      <c r="V48" s="61"/>
      <c r="W48" s="70"/>
      <c r="X48" s="71"/>
      <c r="Y48" s="61"/>
      <c r="Z48" s="1"/>
      <c r="AA48" s="10"/>
      <c r="AB48" s="1"/>
      <c r="AC48" s="1"/>
      <c r="AD48" s="1"/>
      <c r="AE48" s="1"/>
      <c r="AF48" s="1"/>
      <c r="AG48" s="1"/>
      <c r="AH48" s="1"/>
      <c r="AI48" s="1"/>
      <c r="AJ48" s="1"/>
    </row>
    <row r="49">
      <c r="A49" s="1" t="s">
        <v>166</v>
      </c>
      <c r="B49" s="1">
        <v>1.0</v>
      </c>
      <c r="C49" s="1">
        <v>2023.0</v>
      </c>
      <c r="D49" s="57">
        <v>0.61</v>
      </c>
      <c r="E49" s="67">
        <v>52.9</v>
      </c>
      <c r="F49" s="72">
        <v>17.5</v>
      </c>
      <c r="G49" s="72">
        <v>1.2</v>
      </c>
      <c r="H49" s="72">
        <v>19.200000000000003</v>
      </c>
      <c r="I49" s="72">
        <v>9.7</v>
      </c>
      <c r="J49" s="68">
        <v>7.9354272E7</v>
      </c>
      <c r="K49" s="68">
        <v>1628712.0</v>
      </c>
      <c r="L49" s="68">
        <v>8116799.0</v>
      </c>
      <c r="M49" s="68">
        <v>1.411191E7</v>
      </c>
      <c r="N49" s="68">
        <v>2.8887289E7</v>
      </c>
      <c r="O49" s="68">
        <v>1.01157249E8</v>
      </c>
      <c r="P49" s="66"/>
      <c r="Q49" s="66"/>
      <c r="R49" s="56"/>
      <c r="S49" s="56"/>
      <c r="T49" s="56"/>
      <c r="U49" s="56"/>
      <c r="V49" s="60"/>
      <c r="W49" s="56"/>
      <c r="X49" s="56"/>
      <c r="Y49" s="56"/>
      <c r="Z49" s="10"/>
    </row>
    <row r="50">
      <c r="A50" s="43" t="s">
        <v>128</v>
      </c>
      <c r="B50" s="1">
        <v>0.0</v>
      </c>
      <c r="C50" s="1">
        <v>2020.0</v>
      </c>
      <c r="D50" s="67">
        <v>0.433</v>
      </c>
      <c r="E50" s="67">
        <v>14.2</v>
      </c>
      <c r="F50" s="67">
        <v>8.5</v>
      </c>
      <c r="G50" s="67">
        <v>1.0</v>
      </c>
      <c r="H50" s="67">
        <v>3.2</v>
      </c>
      <c r="I50" s="67">
        <v>1.5</v>
      </c>
      <c r="J50" s="68">
        <v>7.5067703E7</v>
      </c>
      <c r="K50" s="68">
        <v>3703703.0</v>
      </c>
      <c r="L50" s="68">
        <v>5606789.0</v>
      </c>
      <c r="M50" s="68">
        <v>1805633.0</v>
      </c>
      <c r="N50" s="68">
        <v>3.4548738E7</v>
      </c>
      <c r="O50" s="68">
        <v>1.2893347E7</v>
      </c>
      <c r="P50" s="66"/>
      <c r="Q50" s="66"/>
      <c r="R50" s="69"/>
      <c r="S50" s="56"/>
      <c r="T50" s="56"/>
      <c r="U50" s="56"/>
      <c r="V50" s="56"/>
      <c r="W50" s="56"/>
      <c r="X50" s="56"/>
      <c r="Y50" s="56"/>
      <c r="AE50" s="5"/>
      <c r="AF50" s="13"/>
      <c r="AI50" s="10"/>
    </row>
    <row r="51">
      <c r="A51" s="43" t="s">
        <v>141</v>
      </c>
      <c r="B51" s="1">
        <v>0.0</v>
      </c>
      <c r="C51" s="1">
        <v>2021.0</v>
      </c>
      <c r="D51" s="67">
        <v>0.401</v>
      </c>
      <c r="E51" s="67">
        <v>25.7</v>
      </c>
      <c r="F51" s="67">
        <v>-1.7</v>
      </c>
      <c r="G51" s="67">
        <v>4.2</v>
      </c>
      <c r="H51" s="67">
        <v>11.3</v>
      </c>
      <c r="I51" s="67">
        <v>10.2</v>
      </c>
      <c r="J51" s="68">
        <v>1.44415187E8</v>
      </c>
      <c r="K51" s="68">
        <v>1877241.0</v>
      </c>
      <c r="L51" s="68">
        <v>8859122.0</v>
      </c>
      <c r="M51" s="68">
        <v>1.0436455E7</v>
      </c>
      <c r="N51" s="68">
        <v>2.8903327E7</v>
      </c>
      <c r="O51" s="68">
        <v>3.5417883E7</v>
      </c>
      <c r="P51" s="66"/>
      <c r="Q51" s="66"/>
      <c r="R51" s="56"/>
      <c r="S51" s="56"/>
      <c r="T51" s="56"/>
      <c r="U51" s="69"/>
      <c r="V51" s="69"/>
      <c r="W51" s="56"/>
      <c r="X51" s="56"/>
      <c r="Y51" s="56"/>
      <c r="AD51" s="5"/>
      <c r="AE51" s="13"/>
      <c r="AH51" s="10"/>
    </row>
    <row r="52">
      <c r="A52" s="43" t="s">
        <v>154</v>
      </c>
      <c r="B52" s="1">
        <v>0.0</v>
      </c>
      <c r="C52" s="1">
        <v>2022.0</v>
      </c>
      <c r="D52" s="67">
        <v>0.34</v>
      </c>
      <c r="E52" s="67">
        <v>12.0</v>
      </c>
      <c r="F52" s="67">
        <v>0.2</v>
      </c>
      <c r="G52" s="67">
        <v>0.8</v>
      </c>
      <c r="H52" s="67">
        <v>3.3</v>
      </c>
      <c r="I52" s="67">
        <v>7.3</v>
      </c>
      <c r="J52" s="68">
        <v>1.26809535E8</v>
      </c>
      <c r="K52" s="68">
        <v>935505.0</v>
      </c>
      <c r="L52" s="68">
        <v>6126886.0</v>
      </c>
      <c r="M52" s="68">
        <v>2797182.0</v>
      </c>
      <c r="N52" s="68">
        <v>3.5212456E7</v>
      </c>
      <c r="O52" s="68">
        <v>6.9499647E7</v>
      </c>
      <c r="P52" s="66"/>
      <c r="Q52" s="66"/>
      <c r="R52" s="61"/>
      <c r="S52" s="61"/>
      <c r="T52" s="61"/>
      <c r="U52" s="61"/>
      <c r="V52" s="61"/>
      <c r="W52" s="70"/>
      <c r="X52" s="71"/>
      <c r="Y52" s="61"/>
      <c r="Z52" s="1"/>
      <c r="AA52" s="10"/>
      <c r="AB52" s="1"/>
      <c r="AC52" s="1"/>
      <c r="AD52" s="1"/>
      <c r="AE52" s="1"/>
      <c r="AF52" s="1"/>
      <c r="AG52" s="1"/>
      <c r="AH52" s="1"/>
      <c r="AI52" s="1"/>
      <c r="AJ52" s="1"/>
    </row>
    <row r="53">
      <c r="A53" s="1" t="s">
        <v>167</v>
      </c>
      <c r="B53" s="1">
        <v>0.0</v>
      </c>
      <c r="C53" s="1">
        <v>2023.0</v>
      </c>
      <c r="D53" s="57">
        <v>0.44</v>
      </c>
      <c r="E53" s="67">
        <v>24.5</v>
      </c>
      <c r="F53" s="72">
        <v>7.3</v>
      </c>
      <c r="G53" s="72">
        <v>2.2</v>
      </c>
      <c r="H53" s="72">
        <v>8.3</v>
      </c>
      <c r="I53" s="72">
        <v>5.0</v>
      </c>
      <c r="J53" s="68">
        <v>9.3378663E7</v>
      </c>
      <c r="K53" s="68">
        <v>1506614.0</v>
      </c>
      <c r="L53" s="68">
        <v>6605492.0</v>
      </c>
      <c r="M53" s="68">
        <v>3126839.0</v>
      </c>
      <c r="N53" s="68">
        <v>3.8710071E7</v>
      </c>
      <c r="O53" s="68">
        <v>9.8351758E7</v>
      </c>
      <c r="P53" s="66"/>
      <c r="Q53" s="66"/>
      <c r="R53" s="56"/>
      <c r="S53" s="56"/>
      <c r="T53" s="56"/>
      <c r="U53" s="56"/>
      <c r="V53" s="60"/>
      <c r="W53" s="56"/>
      <c r="X53" s="56"/>
      <c r="Y53" s="56"/>
      <c r="Z53" s="10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66</v>
      </c>
      <c r="C1" s="1" t="s">
        <v>1</v>
      </c>
      <c r="D1" s="1" t="s">
        <v>2</v>
      </c>
      <c r="E1" s="1" t="s">
        <v>67</v>
      </c>
      <c r="F1" s="41" t="s">
        <v>3</v>
      </c>
      <c r="G1" s="42" t="s">
        <v>5</v>
      </c>
      <c r="H1" s="42" t="s">
        <v>6</v>
      </c>
      <c r="I1" s="42" t="s">
        <v>7</v>
      </c>
      <c r="J1" s="42" t="s">
        <v>8</v>
      </c>
      <c r="K1" s="42" t="s">
        <v>10</v>
      </c>
      <c r="L1" s="42" t="s">
        <v>11</v>
      </c>
      <c r="M1" s="42" t="s">
        <v>12</v>
      </c>
      <c r="N1" s="42" t="s">
        <v>13</v>
      </c>
      <c r="O1" s="42" t="s">
        <v>14</v>
      </c>
      <c r="P1" s="42" t="s">
        <v>15</v>
      </c>
      <c r="Q1" s="42" t="s">
        <v>16</v>
      </c>
      <c r="R1" s="42" t="s">
        <v>17</v>
      </c>
      <c r="S1" s="42" t="s">
        <v>19</v>
      </c>
      <c r="T1" s="42" t="s">
        <v>20</v>
      </c>
      <c r="U1" s="42" t="s">
        <v>21</v>
      </c>
    </row>
    <row r="2">
      <c r="A2" s="43" t="s">
        <v>68</v>
      </c>
      <c r="B2" s="1">
        <v>3.0</v>
      </c>
      <c r="C2" s="1">
        <v>2020.0</v>
      </c>
      <c r="D2" s="1" t="s">
        <v>25</v>
      </c>
      <c r="E2" s="1">
        <v>1.0</v>
      </c>
      <c r="F2" s="41">
        <v>6.3561931E7</v>
      </c>
      <c r="G2" s="42">
        <v>0.583</v>
      </c>
      <c r="H2" s="42">
        <v>4444444.0</v>
      </c>
      <c r="I2" s="42">
        <v>1.0628601E7</v>
      </c>
      <c r="J2" s="42">
        <v>1.2314815E7</v>
      </c>
      <c r="K2" s="42">
        <v>2.3070432E7</v>
      </c>
      <c r="L2" s="42">
        <v>2.6952703E7</v>
      </c>
      <c r="M2" s="44">
        <v>7.0</v>
      </c>
      <c r="N2" s="44">
        <v>1.0</v>
      </c>
      <c r="O2" s="45">
        <v>6.0</v>
      </c>
      <c r="P2" s="46">
        <v>3476000.0</v>
      </c>
      <c r="Q2" s="45">
        <v>10.0</v>
      </c>
      <c r="R2" s="46">
        <v>1.1775E8</v>
      </c>
      <c r="S2" s="42">
        <v>28.2</v>
      </c>
      <c r="T2" s="42">
        <v>28.5</v>
      </c>
      <c r="U2" s="44">
        <v>6.0</v>
      </c>
      <c r="V2" s="2"/>
      <c r="AI2" s="5"/>
      <c r="AJ2" s="13"/>
      <c r="AM2" s="10"/>
    </row>
    <row r="3">
      <c r="A3" s="43" t="s">
        <v>69</v>
      </c>
      <c r="B3" s="1">
        <v>0.0</v>
      </c>
      <c r="C3" s="1">
        <v>2020.0</v>
      </c>
      <c r="D3" s="1" t="s">
        <v>27</v>
      </c>
      <c r="E3" s="1">
        <v>1.0</v>
      </c>
      <c r="F3" s="41">
        <v>8.421039E7</v>
      </c>
      <c r="G3" s="42">
        <v>0.4</v>
      </c>
      <c r="H3" s="42">
        <v>1988889.0</v>
      </c>
      <c r="I3" s="42">
        <v>8532441.0</v>
      </c>
      <c r="J3" s="42">
        <v>5584146.0</v>
      </c>
      <c r="K3" s="42">
        <v>1.1169275E7</v>
      </c>
      <c r="L3" s="42">
        <v>2.3140616E7</v>
      </c>
      <c r="M3" s="44">
        <v>7.0</v>
      </c>
      <c r="N3" s="44">
        <v>9.0</v>
      </c>
      <c r="O3" s="45">
        <v>21.0</v>
      </c>
      <c r="P3" s="46">
        <v>1.2147E7</v>
      </c>
      <c r="Q3" s="45">
        <v>8.0</v>
      </c>
      <c r="R3" s="46">
        <v>1.91E7</v>
      </c>
      <c r="S3" s="42">
        <v>27.1</v>
      </c>
      <c r="T3" s="42">
        <v>29.1</v>
      </c>
      <c r="U3" s="44">
        <v>10.0</v>
      </c>
      <c r="V3" s="2"/>
      <c r="AI3" s="5"/>
      <c r="AJ3" s="13"/>
      <c r="AM3" s="10"/>
    </row>
    <row r="4">
      <c r="A4" s="43" t="s">
        <v>70</v>
      </c>
      <c r="B4" s="1">
        <v>1.0</v>
      </c>
      <c r="C4" s="1">
        <v>2020.0</v>
      </c>
      <c r="D4" s="1" t="s">
        <v>28</v>
      </c>
      <c r="E4" s="1">
        <v>1.0</v>
      </c>
      <c r="F4" s="41">
        <v>8.6596171E7</v>
      </c>
      <c r="G4" s="42">
        <v>0.567</v>
      </c>
      <c r="H4" s="42">
        <v>1885926.0</v>
      </c>
      <c r="I4" s="42">
        <v>1.7636185E7</v>
      </c>
      <c r="J4" s="42">
        <v>1.0947919E7</v>
      </c>
      <c r="K4" s="42">
        <v>3.5646474E7</v>
      </c>
      <c r="L4" s="42">
        <v>-8269251.0</v>
      </c>
      <c r="M4" s="44">
        <v>7.0</v>
      </c>
      <c r="N4" s="44">
        <v>4.0</v>
      </c>
      <c r="O4" s="45">
        <v>9.0</v>
      </c>
      <c r="P4" s="46">
        <v>5199500.0</v>
      </c>
      <c r="Q4" s="45">
        <v>5.0</v>
      </c>
      <c r="R4" s="46">
        <v>3500000.0</v>
      </c>
      <c r="S4" s="42">
        <v>27.9</v>
      </c>
      <c r="T4" s="42">
        <v>30.3</v>
      </c>
      <c r="U4" s="44">
        <v>5.0</v>
      </c>
      <c r="V4" s="2"/>
      <c r="AI4" s="5"/>
      <c r="AJ4" s="13"/>
      <c r="AM4" s="10"/>
    </row>
    <row r="5">
      <c r="A5" s="43" t="s">
        <v>71</v>
      </c>
      <c r="B5" s="1">
        <v>1.0</v>
      </c>
      <c r="C5" s="1">
        <v>2020.0</v>
      </c>
      <c r="D5" s="1" t="s">
        <v>29</v>
      </c>
      <c r="E5" s="1">
        <v>1.0</v>
      </c>
      <c r="F5" s="41">
        <v>5.3665251E7</v>
      </c>
      <c r="G5" s="42">
        <v>0.583</v>
      </c>
      <c r="H5" s="42">
        <v>8759259.0</v>
      </c>
      <c r="I5" s="42">
        <v>8665374.0</v>
      </c>
      <c r="J5" s="42">
        <v>3175329.0</v>
      </c>
      <c r="K5" s="42">
        <v>1.5971404E7</v>
      </c>
      <c r="L5" s="42">
        <v>2.9748328E7</v>
      </c>
      <c r="M5" s="44">
        <v>5.0</v>
      </c>
      <c r="N5" s="44">
        <v>2.0</v>
      </c>
      <c r="O5" s="45">
        <v>13.0</v>
      </c>
      <c r="P5" s="46">
        <v>1.91256E8</v>
      </c>
      <c r="Q5" s="45">
        <v>5.0</v>
      </c>
      <c r="R5" s="46">
        <v>1.515E8</v>
      </c>
      <c r="S5" s="42">
        <v>27.7</v>
      </c>
      <c r="T5" s="42">
        <v>27.6</v>
      </c>
      <c r="U5" s="44">
        <v>10.0</v>
      </c>
      <c r="V5" s="2"/>
      <c r="AI5" s="5"/>
      <c r="AJ5" s="13"/>
      <c r="AM5" s="10"/>
    </row>
    <row r="6">
      <c r="A6" s="43" t="s">
        <v>72</v>
      </c>
      <c r="B6" s="1">
        <v>0.0</v>
      </c>
      <c r="C6" s="1">
        <v>2020.0</v>
      </c>
      <c r="D6" s="1" t="s">
        <v>32</v>
      </c>
      <c r="E6" s="1">
        <v>1.0</v>
      </c>
      <c r="F6" s="41">
        <v>6.7808533E7</v>
      </c>
      <c r="G6" s="42">
        <v>0.433</v>
      </c>
      <c r="H6" s="42">
        <v>1287037.0</v>
      </c>
      <c r="I6" s="42">
        <v>7517693.0</v>
      </c>
      <c r="J6" s="42">
        <v>9548658.0</v>
      </c>
      <c r="K6" s="42">
        <v>5586940.0</v>
      </c>
      <c r="L6" s="42">
        <v>3.6337601E7</v>
      </c>
      <c r="M6" s="44">
        <v>7.0</v>
      </c>
      <c r="N6" s="44">
        <v>0.0</v>
      </c>
      <c r="O6" s="45">
        <v>15.0</v>
      </c>
      <c r="P6" s="46">
        <v>8533000.0</v>
      </c>
      <c r="Q6" s="45">
        <v>2.0</v>
      </c>
      <c r="R6" s="46">
        <v>563500.0</v>
      </c>
      <c r="S6" s="42">
        <v>28.7</v>
      </c>
      <c r="T6" s="42">
        <v>27.3</v>
      </c>
      <c r="U6" s="44">
        <v>10.0</v>
      </c>
      <c r="V6" s="2"/>
      <c r="AI6" s="5"/>
      <c r="AJ6" s="13"/>
      <c r="AM6" s="10"/>
    </row>
    <row r="7">
      <c r="A7" s="43" t="s">
        <v>73</v>
      </c>
      <c r="B7" s="1">
        <v>3.0</v>
      </c>
      <c r="C7" s="1">
        <v>2020.0</v>
      </c>
      <c r="D7" s="1" t="s">
        <v>34</v>
      </c>
      <c r="E7" s="1">
        <v>1.0</v>
      </c>
      <c r="F7" s="41">
        <v>8.2890957E7</v>
      </c>
      <c r="G7" s="42">
        <v>0.483</v>
      </c>
      <c r="H7" s="42">
        <v>1546337.0</v>
      </c>
      <c r="I7" s="42">
        <v>2.6237596E7</v>
      </c>
      <c r="J7" s="42">
        <v>1.9570372E7</v>
      </c>
      <c r="K7" s="42">
        <v>1.4050003E7</v>
      </c>
      <c r="L7" s="42">
        <v>-1.6319004E7</v>
      </c>
      <c r="M7" s="44">
        <v>7.0</v>
      </c>
      <c r="N7" s="44">
        <v>3.0</v>
      </c>
      <c r="O7" s="45">
        <v>11.0</v>
      </c>
      <c r="P7" s="46">
        <v>6357700.0</v>
      </c>
      <c r="Q7" s="45">
        <v>3.0</v>
      </c>
      <c r="R7" s="46">
        <v>1.565E7</v>
      </c>
      <c r="S7" s="42">
        <v>29.2</v>
      </c>
      <c r="T7" s="42">
        <v>27.0</v>
      </c>
      <c r="U7" s="44">
        <v>21.0</v>
      </c>
      <c r="V7" s="2"/>
      <c r="AI7" s="5"/>
      <c r="AJ7" s="13"/>
      <c r="AM7" s="10"/>
    </row>
    <row r="8">
      <c r="A8" s="43" t="s">
        <v>74</v>
      </c>
      <c r="B8" s="1">
        <v>0.0</v>
      </c>
      <c r="C8" s="1">
        <v>2020.0</v>
      </c>
      <c r="D8" s="1" t="s">
        <v>36</v>
      </c>
      <c r="E8" s="1">
        <v>1.0</v>
      </c>
      <c r="F8" s="41">
        <v>6.7040893E7</v>
      </c>
      <c r="G8" s="42">
        <v>0.433</v>
      </c>
      <c r="H8" s="42">
        <v>433356.0</v>
      </c>
      <c r="I8" s="42">
        <v>2.1288795E7</v>
      </c>
      <c r="J8" s="42">
        <v>2.2967793E7</v>
      </c>
      <c r="K8" s="42">
        <v>1.1872103E7</v>
      </c>
      <c r="L8" s="42">
        <v>2.5374994E7</v>
      </c>
      <c r="M8" s="44">
        <v>9.0</v>
      </c>
      <c r="N8" s="44">
        <v>4.0</v>
      </c>
      <c r="O8" s="45">
        <v>13.0</v>
      </c>
      <c r="P8" s="46">
        <v>7585750.0</v>
      </c>
      <c r="Q8" s="45">
        <v>3.0</v>
      </c>
      <c r="R8" s="46">
        <v>2.6085E8</v>
      </c>
      <c r="S8" s="42">
        <v>28.5</v>
      </c>
      <c r="T8" s="42">
        <v>27.4</v>
      </c>
      <c r="U8" s="44">
        <v>8.0</v>
      </c>
      <c r="V8" s="2"/>
      <c r="AI8" s="5"/>
      <c r="AJ8" s="13"/>
      <c r="AM8" s="10"/>
    </row>
    <row r="9">
      <c r="A9" s="43" t="s">
        <v>75</v>
      </c>
      <c r="B9" s="1">
        <v>1.0</v>
      </c>
      <c r="C9" s="1">
        <v>2020.0</v>
      </c>
      <c r="D9" s="1" t="s">
        <v>40</v>
      </c>
      <c r="E9" s="1">
        <v>1.0</v>
      </c>
      <c r="F9" s="41">
        <v>5.5679689E7</v>
      </c>
      <c r="G9" s="42">
        <v>0.6</v>
      </c>
      <c r="H9" s="42">
        <v>1925189.0</v>
      </c>
      <c r="I9" s="42">
        <v>1.3390494E7</v>
      </c>
      <c r="J9" s="42">
        <v>6541667.0</v>
      </c>
      <c r="K9" s="42">
        <v>1.8755764E7</v>
      </c>
      <c r="L9" s="42">
        <v>3.9680978E7</v>
      </c>
      <c r="M9" s="44">
        <v>9.0</v>
      </c>
      <c r="N9" s="44">
        <v>3.0</v>
      </c>
      <c r="O9" s="45">
        <v>9.0</v>
      </c>
      <c r="P9" s="46">
        <v>3.46585E7</v>
      </c>
      <c r="Q9" s="45">
        <v>7.0</v>
      </c>
      <c r="R9" s="46">
        <v>1.34E8</v>
      </c>
      <c r="S9" s="42">
        <v>28.8</v>
      </c>
      <c r="T9" s="42">
        <v>30.0</v>
      </c>
      <c r="U9" s="44">
        <v>11.0</v>
      </c>
      <c r="V9" s="2"/>
      <c r="AI9" s="5"/>
      <c r="AJ9" s="13"/>
      <c r="AM9" s="10"/>
    </row>
    <row r="10">
      <c r="A10" s="43" t="s">
        <v>76</v>
      </c>
      <c r="B10" s="1">
        <v>0.0</v>
      </c>
      <c r="C10" s="1">
        <v>2020.0</v>
      </c>
      <c r="D10" s="1" t="s">
        <v>47</v>
      </c>
      <c r="E10" s="1">
        <v>1.0</v>
      </c>
      <c r="F10" s="41">
        <v>7.3408817E7</v>
      </c>
      <c r="G10" s="42">
        <v>0.483</v>
      </c>
      <c r="H10" s="42">
        <v>227395.0</v>
      </c>
      <c r="I10" s="42">
        <v>2.0940529E7</v>
      </c>
      <c r="J10" s="42">
        <v>854165.0</v>
      </c>
      <c r="K10" s="42">
        <v>1.8540125E7</v>
      </c>
      <c r="L10" s="42">
        <v>5.3223957E7</v>
      </c>
      <c r="M10" s="44">
        <v>3.0</v>
      </c>
      <c r="N10" s="44">
        <v>2.0</v>
      </c>
      <c r="O10" s="45">
        <v>24.0</v>
      </c>
      <c r="P10" s="46">
        <v>6.66317E7</v>
      </c>
      <c r="Q10" s="45">
        <v>4.0</v>
      </c>
      <c r="R10" s="46">
        <v>6550000.0</v>
      </c>
      <c r="S10" s="42">
        <v>29.8</v>
      </c>
      <c r="T10" s="42">
        <v>29.0</v>
      </c>
      <c r="U10" s="44">
        <v>10.0</v>
      </c>
      <c r="V10" s="2"/>
      <c r="AI10" s="5"/>
      <c r="AJ10" s="13"/>
      <c r="AM10" s="10"/>
    </row>
    <row r="11">
      <c r="A11" s="43" t="s">
        <v>77</v>
      </c>
      <c r="B11" s="1">
        <v>1.0</v>
      </c>
      <c r="C11" s="1">
        <v>2020.0</v>
      </c>
      <c r="D11" s="1" t="s">
        <v>49</v>
      </c>
      <c r="E11" s="1">
        <v>1.0</v>
      </c>
      <c r="F11" s="41">
        <v>7.3246343E7</v>
      </c>
      <c r="G11" s="42">
        <v>0.517</v>
      </c>
      <c r="H11" s="42">
        <v>8148148.0</v>
      </c>
      <c r="I11" s="42">
        <v>2.4468889E7</v>
      </c>
      <c r="J11" s="42">
        <v>8365656.0</v>
      </c>
      <c r="K11" s="42">
        <v>1.0775167E7</v>
      </c>
      <c r="L11" s="42">
        <v>2.9630792E7</v>
      </c>
      <c r="M11" s="44">
        <v>1.0</v>
      </c>
      <c r="N11" s="44">
        <v>3.0</v>
      </c>
      <c r="O11" s="45">
        <v>14.0</v>
      </c>
      <c r="P11" s="46">
        <v>8101500.0</v>
      </c>
      <c r="Q11" s="45">
        <v>2.0</v>
      </c>
      <c r="R11" s="46">
        <v>7000000.0</v>
      </c>
      <c r="S11" s="42">
        <v>28.9</v>
      </c>
      <c r="T11" s="42">
        <v>27.6</v>
      </c>
      <c r="U11" s="44">
        <v>9.0</v>
      </c>
      <c r="V11" s="2"/>
      <c r="AI11" s="5"/>
      <c r="AJ11" s="13"/>
      <c r="AM11" s="10"/>
    </row>
    <row r="12">
      <c r="A12" s="43" t="s">
        <v>78</v>
      </c>
      <c r="B12" s="1">
        <v>0.0</v>
      </c>
      <c r="C12" s="1">
        <v>2020.0</v>
      </c>
      <c r="D12" s="1" t="s">
        <v>51</v>
      </c>
      <c r="E12" s="1">
        <v>1.0</v>
      </c>
      <c r="F12" s="41">
        <v>6.4214137E7</v>
      </c>
      <c r="G12" s="42">
        <v>0.367</v>
      </c>
      <c r="H12" s="42">
        <v>1167181.0</v>
      </c>
      <c r="I12" s="42">
        <v>4578681.0</v>
      </c>
      <c r="J12" s="42">
        <v>1971049.0</v>
      </c>
      <c r="K12" s="42">
        <v>1.5383236E7</v>
      </c>
      <c r="L12" s="42">
        <v>3.6449897E7</v>
      </c>
      <c r="M12" s="44">
        <v>5.0</v>
      </c>
      <c r="N12" s="44">
        <v>4.0</v>
      </c>
      <c r="O12" s="45">
        <v>11.0</v>
      </c>
      <c r="P12" s="46">
        <v>6282000.0</v>
      </c>
      <c r="Q12" s="45">
        <v>5.0</v>
      </c>
      <c r="R12" s="46">
        <v>6.125E7</v>
      </c>
      <c r="S12" s="42">
        <v>27.5</v>
      </c>
      <c r="T12" s="42">
        <v>28.7</v>
      </c>
      <c r="U12" s="44">
        <v>11.0</v>
      </c>
      <c r="V12" s="2"/>
      <c r="AI12" s="5"/>
      <c r="AJ12" s="13"/>
      <c r="AM12" s="10"/>
    </row>
    <row r="13">
      <c r="A13" s="43" t="s">
        <v>79</v>
      </c>
      <c r="B13" s="1">
        <v>1.0</v>
      </c>
      <c r="C13" s="1">
        <v>2020.0</v>
      </c>
      <c r="D13" s="1" t="s">
        <v>52</v>
      </c>
      <c r="E13" s="1">
        <v>1.0</v>
      </c>
      <c r="F13" s="41">
        <v>5.499706E7</v>
      </c>
      <c r="G13" s="42">
        <v>0.533</v>
      </c>
      <c r="H13" s="42">
        <v>264988.0</v>
      </c>
      <c r="I13" s="42">
        <v>3334260.0</v>
      </c>
      <c r="J13" s="42">
        <v>8134198.0</v>
      </c>
      <c r="K13" s="42">
        <v>2.1510569E7</v>
      </c>
      <c r="L13" s="42">
        <v>7.4538711E7</v>
      </c>
      <c r="M13" s="44">
        <v>4.0</v>
      </c>
      <c r="N13" s="44">
        <v>1.0</v>
      </c>
      <c r="O13" s="45">
        <v>28.0</v>
      </c>
      <c r="P13" s="46">
        <v>1.60689E7</v>
      </c>
      <c r="Q13" s="45">
        <v>4.0</v>
      </c>
      <c r="R13" s="46">
        <v>1.09E8</v>
      </c>
      <c r="S13" s="42">
        <v>25.9</v>
      </c>
      <c r="T13" s="42">
        <v>29.5</v>
      </c>
      <c r="U13" s="44">
        <v>13.0</v>
      </c>
      <c r="V13" s="2"/>
      <c r="AI13" s="5"/>
      <c r="AJ13" s="13"/>
      <c r="AM13" s="10"/>
    </row>
    <row r="14">
      <c r="A14" s="43" t="s">
        <v>80</v>
      </c>
      <c r="B14" s="1">
        <v>5.0</v>
      </c>
      <c r="C14" s="1">
        <v>2021.0</v>
      </c>
      <c r="D14" s="1" t="s">
        <v>25</v>
      </c>
      <c r="E14" s="1">
        <v>1.0</v>
      </c>
      <c r="F14" s="41">
        <v>1.52753755E8</v>
      </c>
      <c r="G14" s="42">
        <v>0.547</v>
      </c>
      <c r="H14" s="42">
        <v>8285231.0</v>
      </c>
      <c r="I14" s="42">
        <v>3.3790206E7</v>
      </c>
      <c r="J14" s="42">
        <v>1.143018E7</v>
      </c>
      <c r="K14" s="42">
        <v>5.9035831E7</v>
      </c>
      <c r="L14" s="42">
        <v>3.7369296E7</v>
      </c>
      <c r="M14" s="44">
        <v>7.0</v>
      </c>
      <c r="N14" s="44">
        <v>10.0</v>
      </c>
      <c r="O14" s="45">
        <v>5.0</v>
      </c>
      <c r="P14" s="46">
        <v>2967500.0</v>
      </c>
      <c r="Q14" s="45">
        <v>5.0</v>
      </c>
      <c r="R14" s="46">
        <v>9.325E7</v>
      </c>
      <c r="S14" s="42">
        <v>28.2</v>
      </c>
      <c r="T14" s="42">
        <v>29.5</v>
      </c>
      <c r="U14" s="44">
        <v>3.0</v>
      </c>
      <c r="Y14" s="2"/>
      <c r="Z14" s="2"/>
      <c r="AH14" s="5"/>
      <c r="AI14" s="13"/>
      <c r="AL14" s="10"/>
    </row>
    <row r="15">
      <c r="A15" s="43" t="s">
        <v>81</v>
      </c>
      <c r="B15" s="1">
        <v>3.0</v>
      </c>
      <c r="C15" s="1">
        <v>2021.0</v>
      </c>
      <c r="D15" s="1" t="s">
        <v>27</v>
      </c>
      <c r="E15" s="1">
        <v>1.0</v>
      </c>
      <c r="F15" s="41">
        <v>1.87100784E8</v>
      </c>
      <c r="G15" s="42">
        <v>0.568</v>
      </c>
      <c r="H15" s="42">
        <v>7850000.0</v>
      </c>
      <c r="I15" s="42">
        <v>3.0709494E7</v>
      </c>
      <c r="J15" s="42">
        <v>6808959.0</v>
      </c>
      <c r="K15" s="42">
        <v>7.6734278E7</v>
      </c>
      <c r="L15" s="42">
        <v>2359529.0</v>
      </c>
      <c r="M15" s="44">
        <v>6.0</v>
      </c>
      <c r="N15" s="44">
        <v>12.0</v>
      </c>
      <c r="O15" s="45">
        <v>6.0</v>
      </c>
      <c r="P15" s="46">
        <v>3573500.0</v>
      </c>
      <c r="Q15" s="45">
        <v>8.0</v>
      </c>
      <c r="R15" s="46">
        <v>3.895E7</v>
      </c>
      <c r="S15" s="42">
        <v>28.0</v>
      </c>
      <c r="T15" s="42">
        <v>29.7</v>
      </c>
      <c r="U15" s="44">
        <v>8.0</v>
      </c>
      <c r="Y15" s="2"/>
      <c r="Z15" s="2"/>
      <c r="AH15" s="5"/>
      <c r="AI15" s="13"/>
      <c r="AL15" s="10"/>
    </row>
    <row r="16">
      <c r="A16" s="43" t="s">
        <v>82</v>
      </c>
      <c r="B16" s="1">
        <v>0.0</v>
      </c>
      <c r="C16" s="1">
        <v>2021.0</v>
      </c>
      <c r="D16" s="1" t="s">
        <v>28</v>
      </c>
      <c r="E16" s="1">
        <v>1.0</v>
      </c>
      <c r="F16" s="41">
        <v>1.4403717E8</v>
      </c>
      <c r="G16" s="42">
        <v>0.438</v>
      </c>
      <c r="H16" s="42">
        <v>12268.0</v>
      </c>
      <c r="I16" s="42">
        <v>1576596.0</v>
      </c>
      <c r="J16" s="42">
        <v>4621390.0</v>
      </c>
      <c r="K16" s="42">
        <v>2.7130135E7</v>
      </c>
      <c r="L16" s="42">
        <v>4.4334355E7</v>
      </c>
      <c r="M16" s="44">
        <v>8.0</v>
      </c>
      <c r="N16" s="44">
        <v>19.0</v>
      </c>
      <c r="O16" s="45">
        <v>3.0</v>
      </c>
      <c r="P16" s="46">
        <v>1785500.0</v>
      </c>
      <c r="Q16" s="45">
        <v>11.0</v>
      </c>
      <c r="R16" s="46">
        <v>2.55E7</v>
      </c>
      <c r="S16" s="42">
        <v>29.1</v>
      </c>
      <c r="T16" s="42">
        <v>29.4</v>
      </c>
      <c r="U16" s="44">
        <v>21.0</v>
      </c>
      <c r="Y16" s="2"/>
      <c r="Z16" s="2"/>
      <c r="AH16" s="5"/>
      <c r="AI16" s="13"/>
      <c r="AL16" s="10"/>
    </row>
    <row r="17">
      <c r="A17" s="43" t="s">
        <v>83</v>
      </c>
      <c r="B17" s="1">
        <v>2.0</v>
      </c>
      <c r="C17" s="1">
        <v>2021.0</v>
      </c>
      <c r="D17" s="1" t="s">
        <v>29</v>
      </c>
      <c r="E17" s="1">
        <v>1.0</v>
      </c>
      <c r="F17" s="42">
        <v>1.40926169E8</v>
      </c>
      <c r="G17" s="42">
        <v>0.574</v>
      </c>
      <c r="H17" s="42">
        <v>1.8772379E7</v>
      </c>
      <c r="I17" s="42">
        <v>3.3697088E7</v>
      </c>
      <c r="J17" s="42">
        <v>1.01955E7</v>
      </c>
      <c r="K17" s="42">
        <v>5.8831069E7</v>
      </c>
      <c r="L17" s="42">
        <v>3.2162173E7</v>
      </c>
      <c r="M17" s="44">
        <v>5.0</v>
      </c>
      <c r="N17" s="44">
        <v>4.0</v>
      </c>
      <c r="O17" s="45">
        <v>0.0</v>
      </c>
      <c r="P17" s="46">
        <v>0.0</v>
      </c>
      <c r="Q17" s="45">
        <v>3.0</v>
      </c>
      <c r="R17" s="46">
        <v>6.5E7</v>
      </c>
      <c r="S17" s="42">
        <v>28.1</v>
      </c>
      <c r="T17" s="42">
        <v>28.3</v>
      </c>
      <c r="U17" s="44">
        <v>11.0</v>
      </c>
      <c r="Y17" s="2"/>
      <c r="Z17" s="2"/>
      <c r="AH17" s="5"/>
      <c r="AI17" s="13"/>
      <c r="AL17" s="10"/>
    </row>
    <row r="18">
      <c r="A18" s="43" t="s">
        <v>84</v>
      </c>
      <c r="B18" s="1">
        <v>0.0</v>
      </c>
      <c r="C18" s="1">
        <v>2021.0</v>
      </c>
      <c r="D18" s="1" t="s">
        <v>32</v>
      </c>
      <c r="E18" s="1">
        <v>1.0</v>
      </c>
      <c r="F18" s="41">
        <v>1.16408966E8</v>
      </c>
      <c r="G18" s="42">
        <v>0.46</v>
      </c>
      <c r="H18" s="42">
        <v>1872500.0</v>
      </c>
      <c r="I18" s="42">
        <v>2.3107675E7</v>
      </c>
      <c r="J18" s="42">
        <v>2.4196173E7</v>
      </c>
      <c r="K18" s="42">
        <v>3.0719074E7</v>
      </c>
      <c r="L18" s="42">
        <v>9.2789607E7</v>
      </c>
      <c r="M18" s="44">
        <v>11.0</v>
      </c>
      <c r="N18" s="44">
        <v>11.0</v>
      </c>
      <c r="O18" s="45">
        <v>3.0</v>
      </c>
      <c r="P18" s="46">
        <v>1731500.0</v>
      </c>
      <c r="Q18" s="45">
        <v>1.0</v>
      </c>
      <c r="R18" s="46">
        <v>0.0</v>
      </c>
      <c r="S18" s="42">
        <v>28.1</v>
      </c>
      <c r="T18" s="42">
        <v>28.3</v>
      </c>
      <c r="U18" s="44">
        <v>14.0</v>
      </c>
      <c r="Y18" s="2"/>
      <c r="Z18" s="2"/>
      <c r="AH18" s="5"/>
      <c r="AI18" s="13"/>
      <c r="AL18" s="10"/>
    </row>
    <row r="19">
      <c r="A19" s="43" t="s">
        <v>85</v>
      </c>
      <c r="B19" s="1">
        <v>4.0</v>
      </c>
      <c r="C19" s="1">
        <v>2021.0</v>
      </c>
      <c r="D19" s="1" t="s">
        <v>34</v>
      </c>
      <c r="E19" s="1">
        <v>1.0</v>
      </c>
      <c r="F19" s="41">
        <v>1.94222042E8</v>
      </c>
      <c r="G19" s="42">
        <v>0.586</v>
      </c>
      <c r="H19" s="42">
        <v>7000000.0</v>
      </c>
      <c r="I19" s="42">
        <v>6.5285876E7</v>
      </c>
      <c r="J19" s="42">
        <v>1.7483098E7</v>
      </c>
      <c r="K19" s="42">
        <v>5.6499752E7</v>
      </c>
      <c r="L19" s="42">
        <v>3358791.0</v>
      </c>
      <c r="M19" s="44">
        <v>3.0</v>
      </c>
      <c r="N19" s="44">
        <v>6.0</v>
      </c>
      <c r="O19" s="45">
        <v>9.0</v>
      </c>
      <c r="P19" s="46">
        <v>8.99138E7</v>
      </c>
      <c r="Q19" s="45">
        <v>5.0</v>
      </c>
      <c r="R19" s="46">
        <v>7.61E7</v>
      </c>
      <c r="S19" s="42">
        <v>28.9</v>
      </c>
      <c r="T19" s="42">
        <v>28.7</v>
      </c>
      <c r="U19" s="44">
        <v>11.0</v>
      </c>
      <c r="Y19" s="2"/>
      <c r="Z19" s="2"/>
      <c r="AH19" s="5"/>
      <c r="AI19" s="13"/>
      <c r="AL19" s="10"/>
    </row>
    <row r="20">
      <c r="A20" s="43" t="s">
        <v>86</v>
      </c>
      <c r="B20" s="1">
        <v>0.0</v>
      </c>
      <c r="C20" s="1">
        <v>2021.0</v>
      </c>
      <c r="D20" s="1" t="s">
        <v>36</v>
      </c>
      <c r="E20" s="1">
        <v>1.0</v>
      </c>
      <c r="F20" s="41">
        <v>1.8384956E8</v>
      </c>
      <c r="G20" s="42">
        <v>0.475</v>
      </c>
      <c r="H20" s="42">
        <v>3100000.0</v>
      </c>
      <c r="I20" s="42">
        <v>7587196.0</v>
      </c>
      <c r="J20" s="42">
        <v>1452479.0</v>
      </c>
      <c r="K20" s="42">
        <v>2.1827413E7</v>
      </c>
      <c r="L20" s="42">
        <v>1.1015084E7</v>
      </c>
      <c r="M20" s="44">
        <v>6.0</v>
      </c>
      <c r="N20" s="44">
        <v>14.0</v>
      </c>
      <c r="O20" s="45">
        <v>7.0</v>
      </c>
      <c r="P20" s="46">
        <v>4178000.0</v>
      </c>
      <c r="Q20" s="45">
        <v>6.0</v>
      </c>
      <c r="R20" s="46">
        <v>1.2625E7</v>
      </c>
      <c r="S20" s="42">
        <v>29.1</v>
      </c>
      <c r="T20" s="42">
        <v>28.6</v>
      </c>
      <c r="U20" s="44">
        <v>9.0</v>
      </c>
      <c r="Y20" s="2"/>
      <c r="Z20" s="2"/>
      <c r="AH20" s="5"/>
      <c r="AI20" s="13"/>
      <c r="AL20" s="10"/>
    </row>
    <row r="21">
      <c r="A21" s="43" t="s">
        <v>87</v>
      </c>
      <c r="B21" s="1">
        <v>0.0</v>
      </c>
      <c r="C21" s="1">
        <v>2021.0</v>
      </c>
      <c r="D21" s="1" t="s">
        <v>40</v>
      </c>
      <c r="E21" s="1">
        <v>1.0</v>
      </c>
      <c r="F21" s="41">
        <v>1.20084606E8</v>
      </c>
      <c r="G21" s="42">
        <v>0.451</v>
      </c>
      <c r="H21" s="42">
        <v>2851010.0</v>
      </c>
      <c r="I21" s="42">
        <v>4.7849178E7</v>
      </c>
      <c r="J21" s="42">
        <v>1.2523066E7</v>
      </c>
      <c r="K21" s="42">
        <v>2.0386241E7</v>
      </c>
      <c r="L21" s="42">
        <v>6.4488753E7</v>
      </c>
      <c r="M21" s="44">
        <v>6.0</v>
      </c>
      <c r="N21" s="44">
        <v>8.0</v>
      </c>
      <c r="O21" s="45">
        <v>5.0</v>
      </c>
      <c r="P21" s="46">
        <v>1.17345E7</v>
      </c>
      <c r="Q21" s="45">
        <v>6.0</v>
      </c>
      <c r="R21" s="46">
        <v>4.175E7</v>
      </c>
      <c r="S21" s="42">
        <v>28.3</v>
      </c>
      <c r="T21" s="42">
        <v>29.8</v>
      </c>
      <c r="U21" s="44">
        <v>12.0</v>
      </c>
      <c r="Y21" s="2"/>
      <c r="Z21" s="2"/>
      <c r="AH21" s="5"/>
      <c r="AI21" s="13"/>
      <c r="AL21" s="10"/>
    </row>
    <row r="22">
      <c r="A22" s="43" t="s">
        <v>88</v>
      </c>
      <c r="B22" s="1">
        <v>2.0</v>
      </c>
      <c r="C22" s="1">
        <v>2021.0</v>
      </c>
      <c r="D22" s="1" t="s">
        <v>47</v>
      </c>
      <c r="E22" s="1">
        <v>1.0</v>
      </c>
      <c r="F22" s="41">
        <v>1.71890308E8</v>
      </c>
      <c r="G22" s="42">
        <v>0.66</v>
      </c>
      <c r="H22" s="42">
        <v>2.4202777E7</v>
      </c>
      <c r="I22" s="42">
        <v>4.8039535E7</v>
      </c>
      <c r="J22" s="42">
        <v>4668889.0</v>
      </c>
      <c r="K22" s="42">
        <v>5.7475595E7</v>
      </c>
      <c r="L22" s="42">
        <v>3.6518547E7</v>
      </c>
      <c r="M22" s="44">
        <v>8.0</v>
      </c>
      <c r="N22" s="44">
        <v>8.0</v>
      </c>
      <c r="O22" s="45">
        <v>4.0</v>
      </c>
      <c r="P22" s="46">
        <v>2343500.0</v>
      </c>
      <c r="Q22" s="45">
        <v>4.0</v>
      </c>
      <c r="R22" s="46">
        <v>2.105E7</v>
      </c>
      <c r="S22" s="42">
        <v>30.6</v>
      </c>
      <c r="T22" s="42">
        <v>29.7</v>
      </c>
      <c r="U22" s="44">
        <v>10.0</v>
      </c>
      <c r="Y22" s="2"/>
      <c r="Z22" s="2"/>
      <c r="AH22" s="5"/>
      <c r="AI22" s="13"/>
      <c r="AL22" s="10"/>
    </row>
    <row r="23">
      <c r="A23" s="43" t="s">
        <v>89</v>
      </c>
      <c r="B23" s="1">
        <v>1.0</v>
      </c>
      <c r="C23" s="1">
        <v>2021.0</v>
      </c>
      <c r="D23" s="1" t="s">
        <v>49</v>
      </c>
      <c r="E23" s="1">
        <v>1.0</v>
      </c>
      <c r="F23" s="41">
        <v>1.51469994E8</v>
      </c>
      <c r="G23" s="42">
        <v>0.556</v>
      </c>
      <c r="H23" s="42">
        <v>9579200.0</v>
      </c>
      <c r="I23" s="42">
        <v>5.0798575E7</v>
      </c>
      <c r="J23" s="42">
        <v>3435562.0</v>
      </c>
      <c r="K23" s="42">
        <v>5.2205223E7</v>
      </c>
      <c r="L23" s="42">
        <v>1.1649766E7</v>
      </c>
      <c r="M23" s="44">
        <v>5.0</v>
      </c>
      <c r="N23" s="44">
        <v>6.0</v>
      </c>
      <c r="O23" s="45">
        <v>3.0</v>
      </c>
      <c r="P23" s="46">
        <v>1784700.0</v>
      </c>
      <c r="Q23" s="45">
        <v>2.0</v>
      </c>
      <c r="R23" s="46">
        <v>1.7E7</v>
      </c>
      <c r="S23" s="42">
        <v>28.5</v>
      </c>
      <c r="T23" s="42">
        <v>30.1</v>
      </c>
      <c r="U23" s="44">
        <v>12.0</v>
      </c>
      <c r="Y23" s="2"/>
      <c r="Z23" s="2"/>
      <c r="AH23" s="5"/>
      <c r="AI23" s="13"/>
      <c r="AL23" s="10"/>
    </row>
    <row r="24">
      <c r="A24" s="43" t="s">
        <v>90</v>
      </c>
      <c r="B24" s="1">
        <v>0.0</v>
      </c>
      <c r="C24" s="1">
        <v>2021.0</v>
      </c>
      <c r="D24" s="1" t="s">
        <v>51</v>
      </c>
      <c r="E24" s="1">
        <v>1.0</v>
      </c>
      <c r="F24" s="41">
        <v>9.5788819E7</v>
      </c>
      <c r="G24" s="42">
        <v>0.37</v>
      </c>
      <c r="H24" s="42">
        <v>1158000.0</v>
      </c>
      <c r="I24" s="42">
        <v>6871851.0</v>
      </c>
      <c r="J24" s="42">
        <v>1007336.0</v>
      </c>
      <c r="K24" s="42">
        <v>1.5212845E7</v>
      </c>
      <c r="L24" s="42">
        <v>9.8690192E7</v>
      </c>
      <c r="M24" s="44">
        <v>2.0</v>
      </c>
      <c r="N24" s="44">
        <v>21.0</v>
      </c>
      <c r="O24" s="45">
        <v>8.0</v>
      </c>
      <c r="P24" s="46">
        <v>4698250.0</v>
      </c>
      <c r="Q24" s="45">
        <v>5.0</v>
      </c>
      <c r="R24" s="46">
        <v>6565500.0</v>
      </c>
      <c r="S24" s="42">
        <v>26.8</v>
      </c>
      <c r="T24" s="42">
        <v>27.8</v>
      </c>
      <c r="U24" s="44">
        <v>26.0</v>
      </c>
      <c r="Y24" s="2"/>
      <c r="Z24" s="2"/>
      <c r="AH24" s="5"/>
      <c r="AI24" s="13"/>
      <c r="AL24" s="10"/>
    </row>
    <row r="25">
      <c r="A25" s="43" t="s">
        <v>91</v>
      </c>
      <c r="B25" s="1">
        <v>0.0</v>
      </c>
      <c r="C25" s="1">
        <v>2021.0</v>
      </c>
      <c r="D25" s="1" t="s">
        <v>52</v>
      </c>
      <c r="E25" s="1">
        <v>1.0</v>
      </c>
      <c r="F25" s="41">
        <v>1.50140253E8</v>
      </c>
      <c r="G25" s="42">
        <v>0.562</v>
      </c>
      <c r="H25" s="42">
        <v>1629106.0</v>
      </c>
      <c r="I25" s="42">
        <v>2.0539414E7</v>
      </c>
      <c r="J25" s="42">
        <v>4.0476975E7</v>
      </c>
      <c r="K25" s="42">
        <v>4.2932254E7</v>
      </c>
      <c r="L25" s="42">
        <v>4.3945833E7</v>
      </c>
      <c r="M25" s="44">
        <v>2.0</v>
      </c>
      <c r="N25" s="44">
        <v>11.0</v>
      </c>
      <c r="O25" s="45">
        <v>0.0</v>
      </c>
      <c r="P25" s="46">
        <v>0.0</v>
      </c>
      <c r="Q25" s="45">
        <v>6.0</v>
      </c>
      <c r="R25" s="46">
        <v>1.8625E8</v>
      </c>
      <c r="S25" s="42">
        <v>26.8</v>
      </c>
      <c r="T25" s="42">
        <v>29.1</v>
      </c>
      <c r="U25" s="44">
        <v>11.0</v>
      </c>
      <c r="Y25" s="2"/>
      <c r="Z25" s="2"/>
      <c r="AH25" s="5"/>
      <c r="AI25" s="13"/>
      <c r="AL25" s="10"/>
    </row>
    <row r="26">
      <c r="A26" s="43" t="s">
        <v>92</v>
      </c>
      <c r="B26" s="1">
        <v>2.0</v>
      </c>
      <c r="C26" s="1">
        <v>2022.0</v>
      </c>
      <c r="D26" s="1" t="s">
        <v>25</v>
      </c>
      <c r="E26" s="1">
        <v>1.0</v>
      </c>
      <c r="F26" s="41">
        <v>1.79938888E8</v>
      </c>
      <c r="G26" s="42">
        <v>0.623</v>
      </c>
      <c r="H26" s="42">
        <v>8667071.0</v>
      </c>
      <c r="I26" s="42">
        <v>3.1301106E7</v>
      </c>
      <c r="J26" s="42">
        <v>2.7258252E7</v>
      </c>
      <c r="K26" s="42">
        <v>6.0407303E7</v>
      </c>
      <c r="L26" s="42">
        <v>1.5907495E7</v>
      </c>
      <c r="M26" s="44">
        <v>11.0</v>
      </c>
      <c r="N26" s="44">
        <v>11.0</v>
      </c>
      <c r="O26" s="45">
        <v>7.0</v>
      </c>
      <c r="P26" s="46">
        <v>7280000.0</v>
      </c>
      <c r="Q26" s="45">
        <v>7.0</v>
      </c>
      <c r="R26" s="46">
        <v>6.215E7</v>
      </c>
      <c r="S26" s="42">
        <v>27.5</v>
      </c>
      <c r="T26" s="42">
        <v>30.0</v>
      </c>
      <c r="U26" s="44">
        <v>8.0</v>
      </c>
      <c r="V26" s="1"/>
      <c r="W26" s="1"/>
      <c r="X26" s="1"/>
      <c r="Y26" s="1"/>
      <c r="Z26" s="1"/>
      <c r="AA26" s="5"/>
      <c r="AB26" s="13"/>
      <c r="AC26" s="1"/>
      <c r="AD26" s="1"/>
      <c r="AE26" s="10"/>
      <c r="AF26" s="1"/>
      <c r="AG26" s="1"/>
      <c r="AH26" s="1"/>
      <c r="AI26" s="1"/>
      <c r="AJ26" s="1"/>
      <c r="AK26" s="1"/>
      <c r="AL26" s="1"/>
      <c r="AM26" s="1"/>
      <c r="AN26" s="1"/>
    </row>
    <row r="27">
      <c r="A27" s="43" t="s">
        <v>93</v>
      </c>
      <c r="B27" s="1">
        <v>0.0</v>
      </c>
      <c r="C27" s="1">
        <v>2022.0</v>
      </c>
      <c r="D27" s="1" t="s">
        <v>27</v>
      </c>
      <c r="E27" s="1">
        <v>1.0</v>
      </c>
      <c r="F27" s="41">
        <v>2.11812131E8</v>
      </c>
      <c r="G27" s="42">
        <v>0.481</v>
      </c>
      <c r="H27" s="42">
        <v>454008.0</v>
      </c>
      <c r="I27" s="42">
        <v>3.3251746E7</v>
      </c>
      <c r="J27" s="42">
        <v>1.055E7</v>
      </c>
      <c r="K27" s="42">
        <v>4.6163402E7</v>
      </c>
      <c r="L27" s="42">
        <v>-6149678.0</v>
      </c>
      <c r="M27" s="44">
        <v>7.0</v>
      </c>
      <c r="N27" s="44">
        <v>11.0</v>
      </c>
      <c r="O27" s="45">
        <v>6.0</v>
      </c>
      <c r="P27" s="46">
        <v>4272000.0</v>
      </c>
      <c r="Q27" s="45">
        <v>6.0</v>
      </c>
      <c r="R27" s="46">
        <v>1.73E8</v>
      </c>
      <c r="S27" s="42">
        <v>28.8</v>
      </c>
      <c r="T27" s="42">
        <v>30.2</v>
      </c>
      <c r="U27" s="44">
        <v>13.0</v>
      </c>
      <c r="V27" s="1"/>
      <c r="W27" s="1"/>
      <c r="X27" s="1"/>
      <c r="Y27" s="1"/>
      <c r="Z27" s="1"/>
      <c r="AA27" s="5"/>
      <c r="AB27" s="13"/>
      <c r="AC27" s="1"/>
      <c r="AD27" s="1"/>
      <c r="AE27" s="10"/>
      <c r="AF27" s="1"/>
      <c r="AG27" s="1"/>
      <c r="AH27" s="1"/>
      <c r="AI27" s="1"/>
      <c r="AJ27" s="1"/>
      <c r="AK27" s="1"/>
      <c r="AL27" s="1"/>
      <c r="AM27" s="1"/>
      <c r="AN27" s="1"/>
    </row>
    <row r="28">
      <c r="A28" s="43" t="s">
        <v>94</v>
      </c>
      <c r="B28" s="1">
        <v>0.0</v>
      </c>
      <c r="C28" s="1">
        <v>2022.0</v>
      </c>
      <c r="D28" s="1" t="s">
        <v>28</v>
      </c>
      <c r="E28" s="1">
        <v>1.0</v>
      </c>
      <c r="F28" s="41">
        <v>1.51054737E8</v>
      </c>
      <c r="G28" s="42">
        <v>0.457</v>
      </c>
      <c r="H28" s="42">
        <v>1.6148056E7</v>
      </c>
      <c r="I28" s="42">
        <v>4853440.0</v>
      </c>
      <c r="J28" s="42">
        <v>1.58115E7</v>
      </c>
      <c r="K28" s="42">
        <v>4.4965508E7</v>
      </c>
      <c r="L28" s="42">
        <v>4.9487662E7</v>
      </c>
      <c r="M28" s="44">
        <v>2.0</v>
      </c>
      <c r="N28" s="44">
        <v>8.0</v>
      </c>
      <c r="O28" s="45">
        <v>16.0</v>
      </c>
      <c r="P28" s="46">
        <v>1.14615E7</v>
      </c>
      <c r="Q28" s="45">
        <v>12.0</v>
      </c>
      <c r="R28" s="46">
        <v>1.15707E8</v>
      </c>
      <c r="S28" s="42">
        <v>27.9</v>
      </c>
      <c r="T28" s="42">
        <v>29.5</v>
      </c>
      <c r="U28" s="44">
        <v>11.0</v>
      </c>
      <c r="V28" s="1"/>
      <c r="W28" s="1"/>
      <c r="X28" s="1"/>
      <c r="Y28" s="1"/>
      <c r="Z28" s="1"/>
      <c r="AA28" s="5"/>
      <c r="AB28" s="13"/>
      <c r="AC28" s="1"/>
      <c r="AD28" s="1"/>
      <c r="AE28" s="10"/>
      <c r="AF28" s="1"/>
      <c r="AG28" s="1"/>
      <c r="AH28" s="1"/>
      <c r="AI28" s="1"/>
      <c r="AJ28" s="1"/>
      <c r="AK28" s="1"/>
      <c r="AL28" s="1"/>
      <c r="AM28" s="1"/>
      <c r="AN28" s="1"/>
    </row>
    <row r="29">
      <c r="A29" s="43" t="s">
        <v>95</v>
      </c>
      <c r="B29" s="1">
        <v>0.0</v>
      </c>
      <c r="C29" s="1">
        <v>2022.0</v>
      </c>
      <c r="D29" s="1" t="s">
        <v>29</v>
      </c>
      <c r="E29" s="1">
        <v>1.0</v>
      </c>
      <c r="F29" s="41">
        <v>2.03205326E8</v>
      </c>
      <c r="G29" s="42">
        <v>0.5</v>
      </c>
      <c r="H29" s="42">
        <v>1.8319228E7</v>
      </c>
      <c r="I29" s="42">
        <v>4.333973E7</v>
      </c>
      <c r="J29" s="42">
        <v>2.3887177E7</v>
      </c>
      <c r="K29" s="42">
        <v>6.7765527E7</v>
      </c>
      <c r="L29" s="42">
        <v>1.43687E7</v>
      </c>
      <c r="M29" s="44">
        <v>3.0</v>
      </c>
      <c r="N29" s="44">
        <v>4.0</v>
      </c>
      <c r="O29" s="45">
        <v>15.0</v>
      </c>
      <c r="P29" s="46">
        <v>1.07034E7</v>
      </c>
      <c r="Q29" s="45">
        <v>6.0</v>
      </c>
      <c r="R29" s="46">
        <v>6.725E7</v>
      </c>
      <c r="S29" s="42">
        <v>29.3</v>
      </c>
      <c r="T29" s="42">
        <v>29.6</v>
      </c>
      <c r="U29" s="44">
        <v>11.0</v>
      </c>
      <c r="V29" s="1"/>
      <c r="W29" s="1"/>
      <c r="X29" s="1"/>
      <c r="Y29" s="1"/>
      <c r="Z29" s="1"/>
      <c r="AA29" s="5"/>
      <c r="AB29" s="13"/>
      <c r="AC29" s="1"/>
      <c r="AD29" s="1"/>
      <c r="AE29" s="10"/>
      <c r="AF29" s="1"/>
      <c r="AG29" s="1"/>
      <c r="AH29" s="1"/>
      <c r="AI29" s="1"/>
      <c r="AJ29" s="1"/>
      <c r="AK29" s="1"/>
      <c r="AL29" s="1"/>
      <c r="AM29" s="1"/>
      <c r="AN29" s="1"/>
    </row>
    <row r="30">
      <c r="A30" s="43" t="s">
        <v>96</v>
      </c>
      <c r="B30" s="1">
        <v>0.0</v>
      </c>
      <c r="C30" s="1">
        <v>2022.0</v>
      </c>
      <c r="D30" s="1" t="s">
        <v>32</v>
      </c>
      <c r="E30" s="1">
        <v>1.0</v>
      </c>
      <c r="F30" s="41">
        <v>1.40012218E8</v>
      </c>
      <c r="G30" s="42">
        <v>0.42</v>
      </c>
      <c r="H30" s="42">
        <v>3542286.0</v>
      </c>
      <c r="I30" s="42">
        <v>2.0884733E7</v>
      </c>
      <c r="J30" s="42">
        <v>1.1038333E7</v>
      </c>
      <c r="K30" s="42">
        <v>3.1494677E7</v>
      </c>
      <c r="L30" s="42">
        <v>5.7748642E7</v>
      </c>
      <c r="M30" s="44">
        <v>8.0</v>
      </c>
      <c r="N30" s="44">
        <v>2.0</v>
      </c>
      <c r="O30" s="45">
        <v>14.0</v>
      </c>
      <c r="P30" s="46">
        <v>2.37635E7</v>
      </c>
      <c r="Q30" s="45">
        <v>5.0</v>
      </c>
      <c r="R30" s="46">
        <v>1.9535E8</v>
      </c>
      <c r="S30" s="42">
        <v>29.0</v>
      </c>
      <c r="T30" s="42">
        <v>29.1</v>
      </c>
      <c r="U30" s="44">
        <v>10.0</v>
      </c>
      <c r="V30" s="1"/>
      <c r="W30" s="1"/>
      <c r="X30" s="1"/>
      <c r="Y30" s="1"/>
      <c r="Z30" s="1"/>
      <c r="AA30" s="5"/>
      <c r="AB30" s="13"/>
      <c r="AC30" s="1"/>
      <c r="AD30" s="1"/>
      <c r="AE30" s="10"/>
      <c r="AF30" s="1"/>
      <c r="AG30" s="1"/>
      <c r="AH30" s="1"/>
      <c r="AI30" s="1"/>
      <c r="AJ30" s="1"/>
      <c r="AK30" s="1"/>
      <c r="AL30" s="1"/>
      <c r="AM30" s="1"/>
      <c r="AN30" s="1"/>
    </row>
    <row r="31">
      <c r="A31" s="43" t="s">
        <v>97</v>
      </c>
      <c r="B31" s="1">
        <v>5.0</v>
      </c>
      <c r="C31" s="1">
        <v>2022.0</v>
      </c>
      <c r="D31" s="1" t="s">
        <v>34</v>
      </c>
      <c r="E31" s="1">
        <v>1.0</v>
      </c>
      <c r="F31" s="41">
        <v>1.83791796E8</v>
      </c>
      <c r="G31" s="42">
        <v>0.654</v>
      </c>
      <c r="H31" s="42">
        <v>7461568.0</v>
      </c>
      <c r="I31" s="42">
        <v>5.8005501E7</v>
      </c>
      <c r="J31" s="42">
        <v>2615540.0</v>
      </c>
      <c r="K31" s="42">
        <v>7.6567521E7</v>
      </c>
      <c r="L31" s="42">
        <v>1.931377E7</v>
      </c>
      <c r="M31" s="44">
        <v>6.0</v>
      </c>
      <c r="N31" s="44">
        <v>6.0</v>
      </c>
      <c r="O31" s="45">
        <v>15.0</v>
      </c>
      <c r="P31" s="46">
        <v>4.0754E7</v>
      </c>
      <c r="Q31" s="45">
        <v>3.0</v>
      </c>
      <c r="R31" s="46">
        <v>6.91E7</v>
      </c>
      <c r="S31" s="42">
        <v>29.3</v>
      </c>
      <c r="T31" s="42">
        <v>29.4</v>
      </c>
      <c r="U31" s="44">
        <v>5.0</v>
      </c>
      <c r="V31" s="1"/>
      <c r="W31" s="1"/>
      <c r="X31" s="1"/>
      <c r="Y31" s="1"/>
      <c r="Z31" s="1"/>
      <c r="AA31" s="5"/>
      <c r="AB31" s="13"/>
      <c r="AC31" s="1"/>
      <c r="AD31" s="1"/>
      <c r="AE31" s="10"/>
      <c r="AF31" s="1"/>
      <c r="AG31" s="1"/>
      <c r="AH31" s="1"/>
      <c r="AI31" s="1"/>
      <c r="AJ31" s="1"/>
      <c r="AK31" s="1"/>
      <c r="AL31" s="1"/>
      <c r="AM31" s="1"/>
      <c r="AN31" s="1"/>
    </row>
    <row r="32">
      <c r="A32" s="43" t="s">
        <v>98</v>
      </c>
      <c r="B32" s="1">
        <v>0.0</v>
      </c>
      <c r="C32" s="1">
        <v>2022.0</v>
      </c>
      <c r="D32" s="1" t="s">
        <v>36</v>
      </c>
      <c r="E32" s="1">
        <v>1.0</v>
      </c>
      <c r="F32" s="41">
        <v>1.79877811E8</v>
      </c>
      <c r="G32" s="42">
        <v>0.451</v>
      </c>
      <c r="H32" s="42">
        <v>4776922.0</v>
      </c>
      <c r="I32" s="42">
        <v>4.307908E7</v>
      </c>
      <c r="J32" s="42">
        <v>3.8415343E7</v>
      </c>
      <c r="K32" s="42">
        <v>3.1832908E7</v>
      </c>
      <c r="L32" s="42">
        <v>3.6730956E7</v>
      </c>
      <c r="M32" s="44">
        <v>3.0</v>
      </c>
      <c r="N32" s="44">
        <v>8.0</v>
      </c>
      <c r="O32" s="42">
        <v>18.0</v>
      </c>
      <c r="P32" s="42">
        <v>1.3025E7</v>
      </c>
      <c r="Q32" s="42">
        <v>8.0</v>
      </c>
      <c r="R32" s="42">
        <v>1.2375E8</v>
      </c>
      <c r="S32" s="42">
        <v>28.0</v>
      </c>
      <c r="T32" s="42">
        <v>27.4</v>
      </c>
      <c r="U32" s="44">
        <v>11.0</v>
      </c>
      <c r="V32" s="1"/>
      <c r="W32" s="1"/>
      <c r="X32" s="1"/>
      <c r="Y32" s="1"/>
      <c r="Z32" s="1"/>
      <c r="AA32" s="5"/>
      <c r="AB32" s="13"/>
      <c r="AC32" s="1"/>
      <c r="AD32" s="1"/>
      <c r="AE32" s="10"/>
      <c r="AF32" s="1"/>
      <c r="AG32" s="1"/>
      <c r="AH32" s="1"/>
      <c r="AI32" s="1"/>
      <c r="AJ32" s="1"/>
      <c r="AK32" s="1"/>
      <c r="AL32" s="1"/>
      <c r="AM32" s="1"/>
      <c r="AN32" s="1"/>
    </row>
    <row r="33">
      <c r="A33" s="43" t="s">
        <v>99</v>
      </c>
      <c r="B33" s="1">
        <v>0.0</v>
      </c>
      <c r="C33" s="1">
        <v>2022.0</v>
      </c>
      <c r="D33" s="1" t="s">
        <v>40</v>
      </c>
      <c r="E33" s="1">
        <v>1.0</v>
      </c>
      <c r="F33" s="41">
        <v>1.49030158E8</v>
      </c>
      <c r="G33" s="42">
        <v>0.481</v>
      </c>
      <c r="H33" s="42">
        <v>9713050.0</v>
      </c>
      <c r="I33" s="42">
        <v>4.507793E7</v>
      </c>
      <c r="J33" s="42">
        <v>8422040.0</v>
      </c>
      <c r="K33" s="42">
        <v>1.3845166E7</v>
      </c>
      <c r="L33" s="42">
        <v>5.6801435E7</v>
      </c>
      <c r="M33" s="44">
        <v>7.0</v>
      </c>
      <c r="N33" s="44">
        <v>12.0</v>
      </c>
      <c r="O33" s="42">
        <v>12.0</v>
      </c>
      <c r="P33" s="42">
        <v>1.077775E8</v>
      </c>
      <c r="Q33" s="42">
        <v>4.0</v>
      </c>
      <c r="R33" s="42">
        <v>1.1655E8</v>
      </c>
      <c r="S33" s="42">
        <v>26.9</v>
      </c>
      <c r="T33" s="42">
        <v>28.9</v>
      </c>
      <c r="U33" s="44">
        <v>10.0</v>
      </c>
      <c r="V33" s="1"/>
      <c r="W33" s="1"/>
      <c r="X33" s="1"/>
      <c r="Y33" s="1"/>
      <c r="Z33" s="1"/>
      <c r="AA33" s="5"/>
      <c r="AB33" s="13"/>
      <c r="AC33" s="1"/>
      <c r="AD33" s="1"/>
      <c r="AE33" s="10"/>
      <c r="AF33" s="1"/>
      <c r="AG33" s="1"/>
      <c r="AH33" s="1"/>
      <c r="AI33" s="1"/>
      <c r="AJ33" s="1"/>
      <c r="AK33" s="1"/>
      <c r="AL33" s="1"/>
      <c r="AM33" s="1"/>
      <c r="AN33" s="1"/>
    </row>
    <row r="34">
      <c r="A34" s="43" t="s">
        <v>100</v>
      </c>
      <c r="B34" s="1">
        <v>0.0</v>
      </c>
      <c r="C34" s="1">
        <v>2022.0</v>
      </c>
      <c r="D34" s="1" t="s">
        <v>47</v>
      </c>
      <c r="E34" s="1">
        <v>1.0</v>
      </c>
      <c r="F34" s="41">
        <v>1.62453046E8</v>
      </c>
      <c r="G34" s="42">
        <v>0.5</v>
      </c>
      <c r="H34" s="42">
        <v>1071820.0</v>
      </c>
      <c r="I34" s="42">
        <v>1.8170156E7</v>
      </c>
      <c r="J34" s="42">
        <v>6376150.0</v>
      </c>
      <c r="K34" s="42">
        <v>1.4128074E7</v>
      </c>
      <c r="L34" s="42">
        <v>5.8576893E7</v>
      </c>
      <c r="M34" s="44">
        <v>7.0</v>
      </c>
      <c r="N34" s="44">
        <v>21.0</v>
      </c>
      <c r="O34" s="42">
        <v>14.0</v>
      </c>
      <c r="P34" s="42">
        <v>1.68429E7</v>
      </c>
      <c r="Q34" s="42">
        <v>2.0</v>
      </c>
      <c r="R34" s="42">
        <v>1.17E8</v>
      </c>
      <c r="S34" s="42">
        <v>30.0</v>
      </c>
      <c r="T34" s="42">
        <v>29.1</v>
      </c>
      <c r="U34" s="44">
        <v>9.0</v>
      </c>
      <c r="V34" s="1"/>
      <c r="W34" s="1"/>
      <c r="X34" s="1"/>
      <c r="Y34" s="1"/>
      <c r="Z34" s="1"/>
      <c r="AA34" s="5"/>
      <c r="AB34" s="13"/>
      <c r="AC34" s="1"/>
      <c r="AD34" s="1"/>
      <c r="AE34" s="10"/>
      <c r="AF34" s="1"/>
      <c r="AG34" s="1"/>
      <c r="AH34" s="1"/>
      <c r="AI34" s="1"/>
      <c r="AJ34" s="1"/>
      <c r="AK34" s="1"/>
      <c r="AL34" s="1"/>
      <c r="AM34" s="1"/>
      <c r="AN34" s="1"/>
    </row>
    <row r="35">
      <c r="A35" s="43" t="s">
        <v>101</v>
      </c>
      <c r="B35" s="1">
        <v>1.0</v>
      </c>
      <c r="C35" s="1">
        <v>2022.0</v>
      </c>
      <c r="D35" s="1" t="s">
        <v>49</v>
      </c>
      <c r="E35" s="1">
        <v>1.0</v>
      </c>
      <c r="F35" s="41">
        <v>1.56428325E8</v>
      </c>
      <c r="G35" s="42">
        <v>0.574</v>
      </c>
      <c r="H35" s="42">
        <v>1.07183E7</v>
      </c>
      <c r="I35" s="42">
        <v>5.6619066E7</v>
      </c>
      <c r="J35" s="42">
        <v>7110821.0</v>
      </c>
      <c r="K35" s="42">
        <v>5.7194604E7</v>
      </c>
      <c r="L35" s="42">
        <v>5.5560333E7</v>
      </c>
      <c r="M35" s="44">
        <v>7.0</v>
      </c>
      <c r="N35" s="44">
        <v>4.0</v>
      </c>
      <c r="O35" s="42">
        <v>11.0</v>
      </c>
      <c r="P35" s="42">
        <v>9635350.0</v>
      </c>
      <c r="Q35" s="42">
        <v>5.0</v>
      </c>
      <c r="R35" s="42">
        <v>5.82E7</v>
      </c>
      <c r="S35" s="42">
        <v>28.8</v>
      </c>
      <c r="T35" s="42">
        <v>29.4</v>
      </c>
      <c r="U35" s="44">
        <v>9.0</v>
      </c>
      <c r="V35" s="1"/>
      <c r="W35" s="1"/>
      <c r="X35" s="1"/>
      <c r="Y35" s="1"/>
      <c r="Z35" s="1"/>
      <c r="AA35" s="5"/>
      <c r="AB35" s="13"/>
      <c r="AC35" s="1"/>
      <c r="AD35" s="1"/>
      <c r="AE35" s="10"/>
      <c r="AF35" s="1"/>
      <c r="AG35" s="1"/>
      <c r="AH35" s="1"/>
      <c r="AI35" s="1"/>
      <c r="AJ35" s="1"/>
      <c r="AK35" s="1"/>
      <c r="AL35" s="1"/>
      <c r="AM35" s="1"/>
      <c r="AN35" s="1"/>
    </row>
    <row r="36">
      <c r="A36" s="43" t="s">
        <v>102</v>
      </c>
      <c r="B36" s="1">
        <v>0.0</v>
      </c>
      <c r="C36" s="1">
        <v>2022.0</v>
      </c>
      <c r="D36" s="1" t="s">
        <v>51</v>
      </c>
      <c r="E36" s="1">
        <v>1.0</v>
      </c>
      <c r="F36" s="41">
        <v>1.50037446E8</v>
      </c>
      <c r="G36" s="42">
        <v>0.42</v>
      </c>
      <c r="H36" s="42">
        <v>1025526.0</v>
      </c>
      <c r="I36" s="42">
        <v>6.1185202E7</v>
      </c>
      <c r="J36" s="42">
        <v>6590896.0</v>
      </c>
      <c r="K36" s="42">
        <v>3.1737462E7</v>
      </c>
      <c r="L36" s="42">
        <v>6.9494854E7</v>
      </c>
      <c r="M36" s="44">
        <v>4.0</v>
      </c>
      <c r="N36" s="44">
        <v>10.0</v>
      </c>
      <c r="O36" s="42">
        <v>19.0</v>
      </c>
      <c r="P36" s="42">
        <v>1.44705E7</v>
      </c>
      <c r="Q36" s="42">
        <v>7.0</v>
      </c>
      <c r="R36" s="42">
        <v>5.807E8</v>
      </c>
      <c r="S36" s="42">
        <v>28.0</v>
      </c>
      <c r="T36" s="42">
        <v>28.3</v>
      </c>
      <c r="U36" s="44">
        <v>12.0</v>
      </c>
      <c r="V36" s="1"/>
      <c r="W36" s="1"/>
      <c r="X36" s="1"/>
      <c r="Y36" s="1"/>
      <c r="Z36" s="1"/>
      <c r="AA36" s="5"/>
      <c r="AB36" s="13"/>
      <c r="AC36" s="1"/>
      <c r="AD36" s="1"/>
      <c r="AE36" s="10"/>
      <c r="AF36" s="1"/>
      <c r="AG36" s="1"/>
      <c r="AH36" s="1"/>
      <c r="AI36" s="1"/>
      <c r="AJ36" s="1"/>
      <c r="AK36" s="1"/>
      <c r="AL36" s="1"/>
      <c r="AM36" s="1"/>
      <c r="AN36" s="1"/>
    </row>
    <row r="37">
      <c r="A37" s="43" t="s">
        <v>103</v>
      </c>
      <c r="B37" s="1">
        <v>1.0</v>
      </c>
      <c r="C37" s="1">
        <v>2022.0</v>
      </c>
      <c r="D37" s="1" t="s">
        <v>52</v>
      </c>
      <c r="E37" s="1">
        <v>1.0</v>
      </c>
      <c r="F37" s="41">
        <v>1.7701398E8</v>
      </c>
      <c r="G37" s="42">
        <v>0.568</v>
      </c>
      <c r="H37" s="42">
        <v>2890914.0</v>
      </c>
      <c r="I37" s="42">
        <v>2.663264E7</v>
      </c>
      <c r="J37" s="42">
        <v>3.4100179E7</v>
      </c>
      <c r="K37" s="42">
        <v>6.7401081E7</v>
      </c>
      <c r="L37" s="42">
        <v>3.1456213E7</v>
      </c>
      <c r="M37" s="44">
        <v>12.0</v>
      </c>
      <c r="N37" s="44">
        <v>13.0</v>
      </c>
      <c r="O37" s="42">
        <v>23.0</v>
      </c>
      <c r="P37" s="42">
        <v>1.4682485E8</v>
      </c>
      <c r="Q37" s="42">
        <v>4.0</v>
      </c>
      <c r="R37" s="42">
        <v>1.57E8</v>
      </c>
      <c r="S37" s="42">
        <v>27.1</v>
      </c>
      <c r="T37" s="42">
        <v>29.7</v>
      </c>
      <c r="U37" s="44">
        <v>3.0</v>
      </c>
      <c r="V37" s="1"/>
      <c r="W37" s="1"/>
      <c r="X37" s="1"/>
      <c r="Y37" s="1"/>
      <c r="Z37" s="1"/>
      <c r="AA37" s="5"/>
      <c r="AB37" s="13"/>
      <c r="AC37" s="1"/>
      <c r="AD37" s="1"/>
      <c r="AE37" s="10"/>
      <c r="AF37" s="1"/>
      <c r="AG37" s="1"/>
      <c r="AH37" s="1"/>
      <c r="AI37" s="1"/>
      <c r="AJ37" s="1"/>
      <c r="AK37" s="1"/>
      <c r="AL37" s="1"/>
      <c r="AM37" s="1"/>
      <c r="AN37" s="1"/>
    </row>
    <row r="38">
      <c r="A38" s="1" t="s">
        <v>104</v>
      </c>
      <c r="B38" s="1">
        <v>2.0</v>
      </c>
      <c r="C38" s="1">
        <v>2023.0</v>
      </c>
      <c r="D38" s="1" t="s">
        <v>25</v>
      </c>
      <c r="E38" s="1">
        <v>1.0</v>
      </c>
      <c r="F38" s="41">
        <v>2.06239131E8</v>
      </c>
      <c r="G38" s="42">
        <v>0.642</v>
      </c>
      <c r="H38" s="42">
        <v>1.2E7</v>
      </c>
      <c r="I38" s="42">
        <v>4.6893307E7</v>
      </c>
      <c r="J38" s="42">
        <v>5.0224518E7</v>
      </c>
      <c r="K38" s="42">
        <v>4.9068682E7</v>
      </c>
      <c r="L38" s="42">
        <v>-1.5797681E7</v>
      </c>
      <c r="M38" s="42">
        <v>8.0</v>
      </c>
      <c r="N38" s="44">
        <v>14.0</v>
      </c>
      <c r="O38" s="47">
        <v>6.0</v>
      </c>
      <c r="P38" s="48">
        <v>4480000.0</v>
      </c>
      <c r="Q38" s="47">
        <v>3.0</v>
      </c>
      <c r="R38" s="48">
        <v>3015000.0</v>
      </c>
      <c r="S38" s="42">
        <v>27.9</v>
      </c>
      <c r="T38" s="42">
        <v>29.9</v>
      </c>
      <c r="U38" s="42">
        <v>2.0</v>
      </c>
      <c r="Z38" s="10"/>
    </row>
    <row r="39">
      <c r="A39" s="1" t="s">
        <v>105</v>
      </c>
      <c r="B39" s="1">
        <v>0.0</v>
      </c>
      <c r="C39" s="1">
        <v>2023.0</v>
      </c>
      <c r="D39" s="1" t="s">
        <v>27</v>
      </c>
      <c r="E39" s="1">
        <v>1.0</v>
      </c>
      <c r="F39" s="41">
        <v>1.82926796E8</v>
      </c>
      <c r="G39" s="42">
        <v>0.481</v>
      </c>
      <c r="H39" s="42">
        <v>1947000.0</v>
      </c>
      <c r="I39" s="42">
        <v>4.899754E7</v>
      </c>
      <c r="J39" s="42">
        <v>3.1432265E7</v>
      </c>
      <c r="K39" s="42">
        <v>4.5687052E7</v>
      </c>
      <c r="L39" s="42">
        <v>7232680.0</v>
      </c>
      <c r="M39" s="42">
        <v>8.0</v>
      </c>
      <c r="N39" s="44">
        <v>11.0</v>
      </c>
      <c r="O39" s="47">
        <v>10.0</v>
      </c>
      <c r="P39" s="48">
        <v>7299000.0</v>
      </c>
      <c r="Q39" s="47">
        <v>7.0</v>
      </c>
      <c r="R39" s="48">
        <v>8.705E7</v>
      </c>
      <c r="S39" s="42">
        <v>28.6</v>
      </c>
      <c r="T39" s="42">
        <v>30.0</v>
      </c>
      <c r="U39" s="42">
        <v>11.0</v>
      </c>
      <c r="Z39" s="10"/>
      <c r="AD39" s="10"/>
    </row>
    <row r="40">
      <c r="A40" s="1" t="s">
        <v>106</v>
      </c>
      <c r="B40" s="1">
        <v>0.0</v>
      </c>
      <c r="C40" s="1">
        <v>2023.0</v>
      </c>
      <c r="D40" s="1" t="s">
        <v>28</v>
      </c>
      <c r="E40" s="1">
        <v>1.0</v>
      </c>
      <c r="F40" s="41">
        <v>1.88909358E8</v>
      </c>
      <c r="G40" s="42">
        <v>0.512</v>
      </c>
      <c r="H40" s="42">
        <v>6995488.0</v>
      </c>
      <c r="I40" s="42">
        <v>1.7353556E7</v>
      </c>
      <c r="J40" s="42">
        <v>4.2530326E7</v>
      </c>
      <c r="K40" s="42">
        <v>6.7371735E7</v>
      </c>
      <c r="L40" s="42">
        <v>2697158.0</v>
      </c>
      <c r="M40" s="42">
        <v>6.0</v>
      </c>
      <c r="N40" s="44">
        <v>5.0</v>
      </c>
      <c r="O40" s="47">
        <v>12.0</v>
      </c>
      <c r="P40" s="48">
        <v>8808750.0</v>
      </c>
      <c r="Q40" s="47">
        <v>10.0</v>
      </c>
      <c r="R40" s="48">
        <v>3.1052E8</v>
      </c>
      <c r="S40" s="42">
        <v>28.4</v>
      </c>
      <c r="T40" s="42">
        <v>29.6</v>
      </c>
      <c r="U40" s="42">
        <v>11.0</v>
      </c>
      <c r="Z40" s="10"/>
      <c r="AD40" s="10"/>
    </row>
    <row r="41">
      <c r="A41" s="1" t="s">
        <v>107</v>
      </c>
      <c r="B41" s="1">
        <v>0.0</v>
      </c>
      <c r="C41" s="1">
        <v>2023.0</v>
      </c>
      <c r="D41" s="1" t="s">
        <v>29</v>
      </c>
      <c r="E41" s="1">
        <v>1.0</v>
      </c>
      <c r="F41" s="41">
        <v>1.62863836E8</v>
      </c>
      <c r="G41" s="42">
        <v>0.377</v>
      </c>
      <c r="H41" s="42">
        <v>1.8664197E7</v>
      </c>
      <c r="I41" s="42">
        <v>3.471807E7</v>
      </c>
      <c r="J41" s="42">
        <v>9841740.0</v>
      </c>
      <c r="K41" s="42">
        <v>2.0335276E7</v>
      </c>
      <c r="L41" s="42">
        <v>3.2424642E7</v>
      </c>
      <c r="M41" s="42">
        <v>5.0</v>
      </c>
      <c r="N41" s="44">
        <v>11.0</v>
      </c>
      <c r="O41" s="47">
        <v>7.0</v>
      </c>
      <c r="P41" s="48">
        <v>5097000.0</v>
      </c>
      <c r="Q41" s="47">
        <v>3.0</v>
      </c>
      <c r="R41" s="48">
        <v>9.0E7</v>
      </c>
      <c r="S41" s="42">
        <v>27.9</v>
      </c>
      <c r="T41" s="42">
        <v>29.2</v>
      </c>
      <c r="U41" s="42">
        <v>8.0</v>
      </c>
      <c r="Z41" s="10"/>
      <c r="AD41" s="10"/>
    </row>
    <row r="42">
      <c r="A42" s="1" t="s">
        <v>108</v>
      </c>
      <c r="B42" s="1">
        <v>0.0</v>
      </c>
      <c r="C42" s="1">
        <v>2023.0</v>
      </c>
      <c r="D42" s="1" t="s">
        <v>32</v>
      </c>
      <c r="E42" s="1">
        <v>1.0</v>
      </c>
      <c r="F42" s="41">
        <v>1.71026607E8</v>
      </c>
      <c r="G42" s="42">
        <v>0.364</v>
      </c>
      <c r="H42" s="42">
        <v>6212264.0</v>
      </c>
      <c r="I42" s="42">
        <v>1.6049748E7</v>
      </c>
      <c r="J42" s="42">
        <v>4.3952694E7</v>
      </c>
      <c r="K42" s="42">
        <v>8967035.0</v>
      </c>
      <c r="L42" s="42">
        <v>3.8518049E7</v>
      </c>
      <c r="M42" s="42">
        <v>5.0</v>
      </c>
      <c r="N42" s="44">
        <v>12.0</v>
      </c>
      <c r="O42" s="47">
        <v>12.0</v>
      </c>
      <c r="P42" s="48">
        <v>8678000.0</v>
      </c>
      <c r="Q42" s="47">
        <v>4.0</v>
      </c>
      <c r="R42" s="48">
        <v>1.825E7</v>
      </c>
      <c r="S42" s="42">
        <v>28.2</v>
      </c>
      <c r="T42" s="42">
        <v>29.7</v>
      </c>
      <c r="U42" s="42">
        <v>10.0</v>
      </c>
      <c r="Z42" s="10"/>
      <c r="AD42" s="10"/>
    </row>
    <row r="43">
      <c r="A43" s="1" t="s">
        <v>109</v>
      </c>
      <c r="B43" s="1">
        <v>3.0</v>
      </c>
      <c r="C43" s="1">
        <v>2023.0</v>
      </c>
      <c r="D43" s="1" t="s">
        <v>34</v>
      </c>
      <c r="E43" s="1">
        <v>1.0</v>
      </c>
      <c r="F43" s="41">
        <v>2.37107748E8</v>
      </c>
      <c r="G43" s="42">
        <v>0.556</v>
      </c>
      <c r="H43" s="42">
        <v>4720300.0</v>
      </c>
      <c r="I43" s="42">
        <v>8.1820712E7</v>
      </c>
      <c r="J43" s="42">
        <v>2.6317833E7</v>
      </c>
      <c r="K43" s="42">
        <v>9.8411565E7</v>
      </c>
      <c r="L43" s="42">
        <v>6727295.0</v>
      </c>
      <c r="M43" s="42">
        <v>8.0</v>
      </c>
      <c r="N43" s="44">
        <v>5.0</v>
      </c>
      <c r="O43" s="47">
        <v>13.0</v>
      </c>
      <c r="P43" s="48">
        <v>9528900.0</v>
      </c>
      <c r="Q43" s="47">
        <v>3.0</v>
      </c>
      <c r="R43" s="48">
        <v>1.05E8</v>
      </c>
      <c r="S43" s="42">
        <v>28.8</v>
      </c>
      <c r="T43" s="42">
        <v>29.2</v>
      </c>
      <c r="U43" s="42">
        <v>12.0</v>
      </c>
      <c r="Z43" s="10"/>
      <c r="AD43" s="10"/>
    </row>
    <row r="44">
      <c r="A44" s="1" t="s">
        <v>110</v>
      </c>
      <c r="B44" s="1">
        <v>0.0</v>
      </c>
      <c r="C44" s="1">
        <v>2023.0</v>
      </c>
      <c r="D44" s="1" t="s">
        <v>36</v>
      </c>
      <c r="E44" s="1">
        <v>1.0</v>
      </c>
      <c r="F44" s="41">
        <v>2.30534276E8</v>
      </c>
      <c r="G44" s="42">
        <v>0.451</v>
      </c>
      <c r="H44" s="42">
        <v>2073876.0</v>
      </c>
      <c r="I44" s="42">
        <v>1.6265168E7</v>
      </c>
      <c r="J44" s="42">
        <v>1.2443019E7</v>
      </c>
      <c r="K44" s="42">
        <v>1.2987096E7</v>
      </c>
      <c r="L44" s="42">
        <v>28654.0</v>
      </c>
      <c r="M44" s="42">
        <v>9.0</v>
      </c>
      <c r="N44" s="44">
        <v>9.0</v>
      </c>
      <c r="O44" s="47">
        <v>11.0</v>
      </c>
      <c r="P44" s="48">
        <v>8140000.0</v>
      </c>
      <c r="Q44" s="47">
        <v>5.0</v>
      </c>
      <c r="R44" s="48">
        <v>7.825E7</v>
      </c>
      <c r="S44" s="42">
        <v>28.6</v>
      </c>
      <c r="T44" s="42">
        <v>28.0</v>
      </c>
      <c r="U44" s="42">
        <v>14.0</v>
      </c>
      <c r="Z44" s="10"/>
      <c r="AD44" s="10"/>
    </row>
    <row r="45">
      <c r="A45" s="1" t="s">
        <v>111</v>
      </c>
      <c r="B45" s="1">
        <v>2.0</v>
      </c>
      <c r="C45" s="1">
        <v>2023.0</v>
      </c>
      <c r="D45" s="1" t="s">
        <v>40</v>
      </c>
      <c r="E45" s="1">
        <v>1.0</v>
      </c>
      <c r="F45" s="41">
        <v>1.5610454E8</v>
      </c>
      <c r="G45" s="42">
        <v>0.537</v>
      </c>
      <c r="H45" s="42">
        <v>1.074165E7</v>
      </c>
      <c r="I45" s="42">
        <v>1.822344E7</v>
      </c>
      <c r="J45" s="42">
        <v>1.4328365E7</v>
      </c>
      <c r="K45" s="42">
        <v>3.4674066E7</v>
      </c>
      <c r="L45" s="42">
        <v>5.5899675E7</v>
      </c>
      <c r="M45" s="42">
        <v>8.0</v>
      </c>
      <c r="N45" s="44">
        <v>9.0</v>
      </c>
      <c r="O45" s="47">
        <v>11.0</v>
      </c>
      <c r="P45" s="48">
        <v>8048000.0</v>
      </c>
      <c r="Q45" s="47">
        <v>4.0</v>
      </c>
      <c r="R45" s="48">
        <v>2.43E8</v>
      </c>
      <c r="S45" s="42">
        <v>28.5</v>
      </c>
      <c r="T45" s="42">
        <v>29.0</v>
      </c>
      <c r="U45" s="42">
        <v>7.0</v>
      </c>
      <c r="Z45" s="10"/>
      <c r="AD45" s="10"/>
    </row>
    <row r="46">
      <c r="A46" s="1" t="s">
        <v>112</v>
      </c>
      <c r="B46" s="1">
        <v>0.0</v>
      </c>
      <c r="C46" s="1">
        <v>2023.0</v>
      </c>
      <c r="D46" s="1" t="s">
        <v>47</v>
      </c>
      <c r="E46" s="1">
        <v>1.0</v>
      </c>
      <c r="F46" s="41">
        <v>1.87398165E8</v>
      </c>
      <c r="G46" s="42">
        <v>0.488</v>
      </c>
      <c r="H46" s="42">
        <v>1242585.0</v>
      </c>
      <c r="I46" s="42">
        <v>2.5307424E7</v>
      </c>
      <c r="J46" s="42">
        <v>4.8696616E7</v>
      </c>
      <c r="K46" s="42">
        <v>5.5319206E7</v>
      </c>
      <c r="L46" s="42">
        <v>1.4547017E7</v>
      </c>
      <c r="M46" s="42">
        <v>10.0</v>
      </c>
      <c r="N46" s="44">
        <v>10.0</v>
      </c>
      <c r="O46" s="47">
        <v>10.0</v>
      </c>
      <c r="P46" s="48">
        <v>7368400.0</v>
      </c>
      <c r="Q46" s="47">
        <v>3.0</v>
      </c>
      <c r="R46" s="48">
        <v>8920000.0</v>
      </c>
      <c r="S46" s="42">
        <v>28.5</v>
      </c>
      <c r="T46" s="42">
        <v>30.0</v>
      </c>
      <c r="U46" s="42">
        <v>14.0</v>
      </c>
      <c r="Z46" s="10"/>
      <c r="AD46" s="10"/>
    </row>
    <row r="47">
      <c r="A47" s="1" t="s">
        <v>113</v>
      </c>
      <c r="B47" s="1">
        <v>0.0</v>
      </c>
      <c r="C47" s="1">
        <v>2023.0</v>
      </c>
      <c r="D47" s="1" t="s">
        <v>49</v>
      </c>
      <c r="E47" s="1">
        <v>1.0</v>
      </c>
      <c r="F47" s="41">
        <v>1.53793028E8</v>
      </c>
      <c r="G47" s="42">
        <v>0.438</v>
      </c>
      <c r="H47" s="42">
        <v>1220001.0</v>
      </c>
      <c r="I47" s="42">
        <v>3.1852917E7</v>
      </c>
      <c r="J47" s="42">
        <v>941434.0</v>
      </c>
      <c r="K47" s="42">
        <v>4.989448E7</v>
      </c>
      <c r="L47" s="42">
        <v>4.653435E7</v>
      </c>
      <c r="M47" s="42">
        <v>10.0</v>
      </c>
      <c r="N47" s="44">
        <v>11.0</v>
      </c>
      <c r="O47" s="47">
        <v>12.0</v>
      </c>
      <c r="P47" s="48">
        <v>4.801435E7</v>
      </c>
      <c r="Q47" s="47">
        <v>2.0</v>
      </c>
      <c r="R47" s="48">
        <v>8.822E7</v>
      </c>
      <c r="S47" s="42">
        <v>27.5</v>
      </c>
      <c r="T47" s="42">
        <v>29.7</v>
      </c>
      <c r="U47" s="42">
        <v>8.0</v>
      </c>
      <c r="Z47" s="10"/>
      <c r="AD47" s="10"/>
    </row>
    <row r="48">
      <c r="A48" s="1" t="s">
        <v>114</v>
      </c>
      <c r="B48" s="1">
        <v>5.0</v>
      </c>
      <c r="C48" s="1">
        <v>2023.0</v>
      </c>
      <c r="D48" s="1" t="s">
        <v>51</v>
      </c>
      <c r="E48" s="1">
        <v>1.0</v>
      </c>
      <c r="F48" s="41">
        <v>2.51332754E8</v>
      </c>
      <c r="G48" s="42">
        <v>0.556</v>
      </c>
      <c r="H48" s="42">
        <v>6285462.0</v>
      </c>
      <c r="I48" s="42">
        <v>6.772275E7</v>
      </c>
      <c r="J48" s="42">
        <v>4820238.0</v>
      </c>
      <c r="K48" s="42">
        <v>6.9999738E7</v>
      </c>
      <c r="L48" s="42">
        <v>-9135712.0</v>
      </c>
      <c r="M48" s="42">
        <v>5.0</v>
      </c>
      <c r="N48" s="44">
        <v>8.0</v>
      </c>
      <c r="O48" s="47">
        <v>12.0</v>
      </c>
      <c r="P48" s="48">
        <v>8791330.0</v>
      </c>
      <c r="Q48" s="47">
        <v>5.0</v>
      </c>
      <c r="R48" s="48">
        <v>2.475E8</v>
      </c>
      <c r="S48" s="42">
        <v>28.3</v>
      </c>
      <c r="T48" s="42">
        <v>30.4</v>
      </c>
      <c r="U48" s="42">
        <v>5.0</v>
      </c>
      <c r="Z48" s="10"/>
      <c r="AD48" s="10"/>
    </row>
    <row r="49">
      <c r="A49" s="1" t="s">
        <v>115</v>
      </c>
      <c r="B49" s="1">
        <v>1.0</v>
      </c>
      <c r="C49" s="1">
        <v>2023.0</v>
      </c>
      <c r="D49" s="1" t="s">
        <v>52</v>
      </c>
      <c r="E49" s="1">
        <v>1.0</v>
      </c>
      <c r="F49" s="41">
        <v>2.14630885E8</v>
      </c>
      <c r="G49" s="42">
        <v>0.549</v>
      </c>
      <c r="H49" s="42">
        <v>987947.0</v>
      </c>
      <c r="I49" s="42">
        <v>5.2107851E7</v>
      </c>
      <c r="J49" s="42">
        <v>3.6259247E7</v>
      </c>
      <c r="K49" s="42">
        <v>1.04845809E8</v>
      </c>
      <c r="L49" s="42">
        <v>-2.4798413E7</v>
      </c>
      <c r="M49" s="42">
        <v>12.0</v>
      </c>
      <c r="N49" s="44">
        <v>9.0</v>
      </c>
      <c r="O49" s="47">
        <v>5.0</v>
      </c>
      <c r="P49" s="48">
        <v>3752500.0</v>
      </c>
      <c r="Q49" s="47">
        <v>4.0</v>
      </c>
      <c r="R49" s="48">
        <v>8.98E7</v>
      </c>
      <c r="S49" s="42">
        <v>28.8</v>
      </c>
      <c r="T49" s="42">
        <v>30.6</v>
      </c>
      <c r="U49" s="42">
        <v>3.0</v>
      </c>
      <c r="Z49" s="10"/>
      <c r="AD49" s="10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66</v>
      </c>
      <c r="C1" s="1" t="s">
        <v>1</v>
      </c>
      <c r="D1" s="1" t="s">
        <v>2</v>
      </c>
      <c r="E1" s="1" t="s">
        <v>67</v>
      </c>
      <c r="F1" s="41" t="s">
        <v>3</v>
      </c>
      <c r="G1" s="42" t="s">
        <v>5</v>
      </c>
      <c r="H1" s="42" t="s">
        <v>6</v>
      </c>
      <c r="I1" s="42" t="s">
        <v>7</v>
      </c>
      <c r="J1" s="42" t="s">
        <v>8</v>
      </c>
      <c r="K1" s="42" t="s">
        <v>10</v>
      </c>
      <c r="L1" s="42" t="s">
        <v>11</v>
      </c>
      <c r="M1" s="42" t="s">
        <v>12</v>
      </c>
      <c r="N1" s="42" t="s">
        <v>13</v>
      </c>
      <c r="O1" s="42" t="s">
        <v>14</v>
      </c>
      <c r="P1" s="42" t="s">
        <v>15</v>
      </c>
      <c r="Q1" s="42" t="s">
        <v>16</v>
      </c>
      <c r="R1" s="42" t="s">
        <v>17</v>
      </c>
      <c r="S1" s="42" t="s">
        <v>19</v>
      </c>
      <c r="T1" s="42" t="s">
        <v>20</v>
      </c>
      <c r="U1" s="42" t="s">
        <v>21</v>
      </c>
    </row>
    <row r="2">
      <c r="A2" s="43" t="s">
        <v>116</v>
      </c>
      <c r="B2" s="1">
        <v>0.0</v>
      </c>
      <c r="C2" s="1">
        <v>2020.0</v>
      </c>
      <c r="D2" s="1" t="s">
        <v>23</v>
      </c>
      <c r="E2" s="1">
        <v>2.0</v>
      </c>
      <c r="F2" s="41">
        <v>6.5598752E7</v>
      </c>
      <c r="G2" s="42">
        <v>0.417</v>
      </c>
      <c r="H2" s="42">
        <v>1325154.0</v>
      </c>
      <c r="I2" s="42">
        <v>7240612.0</v>
      </c>
      <c r="J2" s="42">
        <v>5633112.0</v>
      </c>
      <c r="K2" s="42">
        <v>6084819.0</v>
      </c>
      <c r="L2" s="42">
        <v>7.8426691E7</v>
      </c>
      <c r="M2" s="44">
        <v>7.0</v>
      </c>
      <c r="N2" s="44">
        <v>2.0</v>
      </c>
      <c r="O2" s="42">
        <v>13.0</v>
      </c>
      <c r="P2" s="42">
        <v>7540500.0</v>
      </c>
      <c r="Q2" s="42">
        <v>5.0</v>
      </c>
      <c r="R2" s="42">
        <v>1.0965E8</v>
      </c>
      <c r="S2" s="42">
        <v>29.1</v>
      </c>
      <c r="T2" s="42">
        <v>27.7</v>
      </c>
      <c r="U2" s="44">
        <v>7.0</v>
      </c>
      <c r="V2" s="2"/>
    </row>
    <row r="3">
      <c r="A3" s="43" t="s">
        <v>117</v>
      </c>
      <c r="B3" s="1">
        <v>0.0</v>
      </c>
      <c r="C3" s="1">
        <v>2020.0</v>
      </c>
      <c r="D3" s="1" t="s">
        <v>26</v>
      </c>
      <c r="E3" s="1">
        <v>2.0</v>
      </c>
      <c r="F3" s="41">
        <v>2.3478635E7</v>
      </c>
      <c r="G3" s="42">
        <v>0.417</v>
      </c>
      <c r="H3" s="42">
        <v>609170.0</v>
      </c>
      <c r="I3" s="42">
        <v>2341271.0</v>
      </c>
      <c r="J3" s="42">
        <v>528817.0</v>
      </c>
      <c r="K3" s="42">
        <v>6773020.0</v>
      </c>
      <c r="L3" s="42">
        <v>1.28480532E8</v>
      </c>
      <c r="M3" s="44">
        <v>5.0</v>
      </c>
      <c r="N3" s="44">
        <v>5.0</v>
      </c>
      <c r="O3" s="42">
        <v>23.0</v>
      </c>
      <c r="P3" s="42">
        <v>1.31219E7</v>
      </c>
      <c r="Q3" s="42">
        <v>2.0</v>
      </c>
      <c r="R3" s="42">
        <v>3800000.0</v>
      </c>
      <c r="S3" s="42">
        <v>26.3</v>
      </c>
      <c r="T3" s="42">
        <v>28.3</v>
      </c>
      <c r="U3" s="44">
        <v>12.0</v>
      </c>
      <c r="V3" s="2"/>
      <c r="AI3" s="5"/>
      <c r="AJ3" s="13"/>
      <c r="AM3" s="10"/>
    </row>
    <row r="4">
      <c r="A4" s="43" t="s">
        <v>118</v>
      </c>
      <c r="B4" s="1">
        <v>1.0</v>
      </c>
      <c r="C4" s="1">
        <v>2020.0</v>
      </c>
      <c r="D4" s="1" t="s">
        <v>30</v>
      </c>
      <c r="E4" s="1">
        <v>2.0</v>
      </c>
      <c r="F4" s="41">
        <v>5.553589E7</v>
      </c>
      <c r="G4" s="42">
        <v>0.517</v>
      </c>
      <c r="H4" s="42">
        <v>2486944.0</v>
      </c>
      <c r="I4" s="42">
        <v>1.8830158E7</v>
      </c>
      <c r="J4" s="42">
        <v>8837342.0</v>
      </c>
      <c r="K4" s="42">
        <v>2.1699882E7</v>
      </c>
      <c r="L4" s="42">
        <v>4.248635E7</v>
      </c>
      <c r="M4" s="44">
        <v>6.0</v>
      </c>
      <c r="N4" s="44">
        <v>3.0</v>
      </c>
      <c r="O4" s="42">
        <v>17.0</v>
      </c>
      <c r="P4" s="42">
        <v>9962993.0</v>
      </c>
      <c r="Q4" s="42">
        <v>4.0</v>
      </c>
      <c r="R4" s="42">
        <v>1.44825E8</v>
      </c>
      <c r="S4" s="42">
        <v>29.2</v>
      </c>
      <c r="T4" s="42">
        <v>28.6</v>
      </c>
      <c r="U4" s="44">
        <v>3.0</v>
      </c>
      <c r="V4" s="2"/>
      <c r="AI4" s="5"/>
      <c r="AJ4" s="13"/>
      <c r="AM4" s="10"/>
    </row>
    <row r="5">
      <c r="A5" s="43" t="s">
        <v>119</v>
      </c>
      <c r="B5" s="1">
        <v>1.0</v>
      </c>
      <c r="C5" s="1">
        <v>2020.0</v>
      </c>
      <c r="D5" s="1" t="s">
        <v>31</v>
      </c>
      <c r="E5" s="1">
        <v>2.0</v>
      </c>
      <c r="F5" s="41">
        <v>3.9299107E7</v>
      </c>
      <c r="G5" s="42">
        <v>0.583</v>
      </c>
      <c r="H5" s="42">
        <v>2718982.0</v>
      </c>
      <c r="I5" s="42">
        <v>2.0238412E7</v>
      </c>
      <c r="J5" s="42">
        <v>1612269.0</v>
      </c>
      <c r="K5" s="42">
        <v>9684222.0</v>
      </c>
      <c r="L5" s="42">
        <v>1.01205748E8</v>
      </c>
      <c r="M5" s="44">
        <v>6.0</v>
      </c>
      <c r="N5" s="44">
        <v>3.0</v>
      </c>
      <c r="O5" s="42">
        <v>0.0</v>
      </c>
      <c r="P5" s="42">
        <v>0.0</v>
      </c>
      <c r="Q5" s="42">
        <v>0.0</v>
      </c>
      <c r="R5" s="42">
        <v>0.0</v>
      </c>
      <c r="S5" s="42">
        <v>28.0</v>
      </c>
      <c r="T5" s="42">
        <v>27.6</v>
      </c>
      <c r="U5" s="44">
        <v>9.0</v>
      </c>
      <c r="V5" s="2"/>
      <c r="AI5" s="5"/>
      <c r="AJ5" s="13"/>
      <c r="AM5" s="10"/>
    </row>
    <row r="6">
      <c r="A6" s="43" t="s">
        <v>120</v>
      </c>
      <c r="B6" s="1">
        <v>0.0</v>
      </c>
      <c r="C6" s="1">
        <v>2020.0</v>
      </c>
      <c r="D6" s="1" t="s">
        <v>33</v>
      </c>
      <c r="E6" s="1">
        <v>2.0</v>
      </c>
      <c r="F6" s="41">
        <v>4.316488E7</v>
      </c>
      <c r="G6" s="42">
        <v>0.397</v>
      </c>
      <c r="H6" s="42">
        <v>1577662.0</v>
      </c>
      <c r="I6" s="42">
        <v>891971.0</v>
      </c>
      <c r="J6" s="42">
        <v>477331.0</v>
      </c>
      <c r="K6" s="42">
        <v>1.5578619E7</v>
      </c>
      <c r="L6" s="42">
        <v>8.8139513E7</v>
      </c>
      <c r="M6" s="44">
        <v>5.0</v>
      </c>
      <c r="N6" s="44">
        <v>3.0</v>
      </c>
      <c r="O6" s="42">
        <v>17.0</v>
      </c>
      <c r="P6" s="42">
        <v>9829100.0</v>
      </c>
      <c r="Q6" s="42">
        <v>6.0</v>
      </c>
      <c r="R6" s="42">
        <v>2.085E7</v>
      </c>
      <c r="S6" s="42">
        <v>27.6</v>
      </c>
      <c r="T6" s="42">
        <v>26.6</v>
      </c>
      <c r="U6" s="44">
        <v>12.0</v>
      </c>
      <c r="V6" s="2"/>
      <c r="AI6" s="5"/>
      <c r="AJ6" s="13"/>
      <c r="AM6" s="10"/>
    </row>
    <row r="7">
      <c r="A7" s="43" t="s">
        <v>121</v>
      </c>
      <c r="B7" s="1">
        <v>0.0</v>
      </c>
      <c r="C7" s="1">
        <v>2020.0</v>
      </c>
      <c r="D7" s="1" t="s">
        <v>35</v>
      </c>
      <c r="E7" s="1">
        <v>2.0</v>
      </c>
      <c r="F7" s="41">
        <v>3.4812194E7</v>
      </c>
      <c r="G7" s="42">
        <v>0.433</v>
      </c>
      <c r="H7" s="42">
        <v>6229815.0</v>
      </c>
      <c r="I7" s="42">
        <v>2131741.0</v>
      </c>
      <c r="J7" s="42">
        <v>4010818.0</v>
      </c>
      <c r="K7" s="42">
        <v>1.024407E7</v>
      </c>
      <c r="L7" s="42">
        <v>1.12568587E8</v>
      </c>
      <c r="M7" s="44">
        <v>2.0</v>
      </c>
      <c r="N7" s="44">
        <v>2.0</v>
      </c>
      <c r="O7" s="42">
        <v>21.0</v>
      </c>
      <c r="P7" s="42">
        <v>1.2310325E7</v>
      </c>
      <c r="Q7" s="42">
        <v>3.0</v>
      </c>
      <c r="R7" s="42">
        <v>7550000.0</v>
      </c>
      <c r="S7" s="42">
        <v>27.8</v>
      </c>
      <c r="T7" s="42">
        <v>27.1</v>
      </c>
      <c r="U7" s="44">
        <v>13.0</v>
      </c>
      <c r="V7" s="2"/>
      <c r="AI7" s="5"/>
      <c r="AJ7" s="13"/>
      <c r="AM7" s="10"/>
    </row>
    <row r="8">
      <c r="A8" s="43" t="s">
        <v>122</v>
      </c>
      <c r="B8" s="1">
        <v>2.0</v>
      </c>
      <c r="C8" s="1">
        <v>2020.0</v>
      </c>
      <c r="D8" s="1" t="s">
        <v>38</v>
      </c>
      <c r="E8" s="1">
        <v>2.0</v>
      </c>
      <c r="F8" s="41">
        <v>3.422226E7</v>
      </c>
      <c r="G8" s="42">
        <v>0.517</v>
      </c>
      <c r="H8" s="42">
        <v>429074.0</v>
      </c>
      <c r="I8" s="42">
        <v>6222994.0</v>
      </c>
      <c r="J8" s="42">
        <v>5466730.0</v>
      </c>
      <c r="K8" s="42">
        <v>5269801.0</v>
      </c>
      <c r="L8" s="42">
        <v>1.1813813E8</v>
      </c>
      <c r="M8" s="44">
        <v>4.0</v>
      </c>
      <c r="N8" s="44">
        <v>5.0</v>
      </c>
      <c r="O8" s="42">
        <v>20.0</v>
      </c>
      <c r="P8" s="42">
        <v>1.15887E7</v>
      </c>
      <c r="Q8" s="42">
        <v>5.0</v>
      </c>
      <c r="R8" s="42">
        <v>2.535E7</v>
      </c>
      <c r="S8" s="42">
        <v>29.0</v>
      </c>
      <c r="T8" s="42">
        <v>27.5</v>
      </c>
      <c r="U8" s="44">
        <v>0.0</v>
      </c>
      <c r="AI8" s="5"/>
      <c r="AJ8" s="13"/>
      <c r="AM8" s="10"/>
    </row>
    <row r="9">
      <c r="A9" s="43" t="s">
        <v>123</v>
      </c>
      <c r="B9" s="1">
        <v>1.0</v>
      </c>
      <c r="C9" s="1">
        <v>2020.0</v>
      </c>
      <c r="D9" s="1" t="s">
        <v>39</v>
      </c>
      <c r="E9" s="1">
        <v>2.0</v>
      </c>
      <c r="F9" s="41">
        <v>4.1434086E7</v>
      </c>
      <c r="G9" s="42">
        <v>0.483</v>
      </c>
      <c r="H9" s="42">
        <v>1124514.0</v>
      </c>
      <c r="I9" s="42">
        <v>9763737.0</v>
      </c>
      <c r="J9" s="42">
        <v>7553473.0</v>
      </c>
      <c r="K9" s="42">
        <v>9942820.0</v>
      </c>
      <c r="L9" s="42">
        <v>8.7749822E7</v>
      </c>
      <c r="M9" s="44">
        <v>6.0</v>
      </c>
      <c r="N9" s="44">
        <v>4.0</v>
      </c>
      <c r="O9" s="42">
        <v>11.0</v>
      </c>
      <c r="P9" s="42">
        <v>2.092157E8</v>
      </c>
      <c r="Q9" s="42">
        <v>10.0</v>
      </c>
      <c r="R9" s="42">
        <v>5.3125E7</v>
      </c>
      <c r="S9" s="42">
        <v>28.5</v>
      </c>
      <c r="T9" s="42">
        <v>28.0</v>
      </c>
      <c r="U9" s="44">
        <v>7.0</v>
      </c>
      <c r="V9" s="2"/>
      <c r="AI9" s="5"/>
      <c r="AJ9" s="13"/>
      <c r="AM9" s="10"/>
    </row>
    <row r="10">
      <c r="A10" s="43" t="s">
        <v>124</v>
      </c>
      <c r="B10" s="1">
        <v>2.0</v>
      </c>
      <c r="C10" s="1">
        <v>2020.0</v>
      </c>
      <c r="D10" s="1" t="s">
        <v>43</v>
      </c>
      <c r="E10" s="1">
        <v>2.0</v>
      </c>
      <c r="F10" s="41">
        <v>3.6720178E7</v>
      </c>
      <c r="G10" s="42">
        <v>0.6</v>
      </c>
      <c r="H10" s="42">
        <v>317729.0</v>
      </c>
      <c r="I10" s="42">
        <v>6115449.0</v>
      </c>
      <c r="J10" s="42">
        <v>7043890.0</v>
      </c>
      <c r="K10" s="42">
        <v>1.5603103E7</v>
      </c>
      <c r="L10" s="42">
        <v>9.8843017E7</v>
      </c>
      <c r="M10" s="44">
        <v>8.0</v>
      </c>
      <c r="N10" s="44">
        <v>5.0</v>
      </c>
      <c r="O10" s="42">
        <v>18.0</v>
      </c>
      <c r="P10" s="42">
        <v>1.04356E7</v>
      </c>
      <c r="Q10" s="42">
        <v>1.0</v>
      </c>
      <c r="R10" s="42">
        <v>7500000.0</v>
      </c>
      <c r="S10" s="42">
        <v>28.1</v>
      </c>
      <c r="T10" s="42">
        <v>29.9</v>
      </c>
      <c r="U10" s="44">
        <v>6.0</v>
      </c>
      <c r="V10" s="2"/>
      <c r="AI10" s="5"/>
      <c r="AJ10" s="13"/>
      <c r="AM10" s="10"/>
    </row>
    <row r="11">
      <c r="A11" s="43" t="s">
        <v>125</v>
      </c>
      <c r="B11" s="1">
        <v>0.0</v>
      </c>
      <c r="C11" s="1">
        <v>2020.0</v>
      </c>
      <c r="D11" s="1" t="s">
        <v>45</v>
      </c>
      <c r="E11" s="1">
        <v>2.0</v>
      </c>
      <c r="F11" s="41">
        <v>2.5337837E7</v>
      </c>
      <c r="G11" s="42">
        <v>0.317</v>
      </c>
      <c r="H11" s="42">
        <v>216142.0</v>
      </c>
      <c r="I11" s="42">
        <v>3861760.0</v>
      </c>
      <c r="J11" s="42">
        <v>3803101.0</v>
      </c>
      <c r="K11" s="42">
        <v>4857839.0</v>
      </c>
      <c r="L11" s="42">
        <v>1.38210243E8</v>
      </c>
      <c r="M11" s="44">
        <v>9.0</v>
      </c>
      <c r="N11" s="44">
        <v>2.0</v>
      </c>
      <c r="O11" s="42">
        <v>14.0</v>
      </c>
      <c r="P11" s="42">
        <v>8224500.0</v>
      </c>
      <c r="Q11" s="42">
        <v>3.0</v>
      </c>
      <c r="R11" s="42">
        <v>3900000.0</v>
      </c>
      <c r="S11" s="42">
        <v>27.1</v>
      </c>
      <c r="T11" s="42">
        <v>27.7</v>
      </c>
      <c r="U11" s="44">
        <v>7.0</v>
      </c>
      <c r="V11" s="2"/>
      <c r="AI11" s="5"/>
      <c r="AJ11" s="13"/>
      <c r="AM11" s="10"/>
    </row>
    <row r="12">
      <c r="A12" s="43" t="s">
        <v>126</v>
      </c>
      <c r="B12" s="1">
        <v>0.0</v>
      </c>
      <c r="C12" s="1">
        <v>2020.0</v>
      </c>
      <c r="D12" s="1" t="s">
        <v>48</v>
      </c>
      <c r="E12" s="1">
        <v>2.0</v>
      </c>
      <c r="F12" s="41">
        <v>5.1433829E7</v>
      </c>
      <c r="G12" s="42">
        <v>0.45</v>
      </c>
      <c r="H12" s="42">
        <v>236740.0</v>
      </c>
      <c r="I12" s="42">
        <v>1.3944545E7</v>
      </c>
      <c r="J12" s="42">
        <v>338239.0</v>
      </c>
      <c r="K12" s="42">
        <v>1.1345612E7</v>
      </c>
      <c r="L12" s="42">
        <v>9.5248845E7</v>
      </c>
      <c r="M12" s="44">
        <v>3.0</v>
      </c>
      <c r="N12" s="44">
        <v>2.0</v>
      </c>
      <c r="O12" s="42">
        <v>15.0</v>
      </c>
      <c r="P12" s="42">
        <v>8592500.0</v>
      </c>
      <c r="Q12" s="42">
        <v>5.0</v>
      </c>
      <c r="R12" s="42">
        <v>2.4025E7</v>
      </c>
      <c r="S12" s="42">
        <v>26.7</v>
      </c>
      <c r="T12" s="42">
        <v>26.6</v>
      </c>
      <c r="U12" s="44">
        <v>16.0</v>
      </c>
      <c r="V12" s="2"/>
      <c r="AI12" s="5"/>
      <c r="AJ12" s="13"/>
      <c r="AM12" s="10"/>
    </row>
    <row r="13">
      <c r="A13" s="43" t="s">
        <v>127</v>
      </c>
      <c r="B13" s="1">
        <v>4.0</v>
      </c>
      <c r="C13" s="1">
        <v>2020.0</v>
      </c>
      <c r="D13" s="1" t="s">
        <v>50</v>
      </c>
      <c r="E13" s="1">
        <v>2.0</v>
      </c>
      <c r="F13" s="41">
        <v>2.8290689E7</v>
      </c>
      <c r="G13" s="42">
        <v>0.667</v>
      </c>
      <c r="H13" s="42">
        <v>2025932.0</v>
      </c>
      <c r="I13" s="42">
        <v>1717331.0</v>
      </c>
      <c r="J13" s="42">
        <v>6314001.0</v>
      </c>
      <c r="K13" s="42">
        <v>1.1712199E7</v>
      </c>
      <c r="L13" s="42">
        <v>1.18097509E8</v>
      </c>
      <c r="M13" s="44">
        <v>7.0</v>
      </c>
      <c r="N13" s="44">
        <v>11.0</v>
      </c>
      <c r="O13" s="42">
        <v>15.0</v>
      </c>
      <c r="P13" s="42">
        <v>8885300.0</v>
      </c>
      <c r="Q13" s="42">
        <v>1.0</v>
      </c>
      <c r="R13" s="42">
        <v>4500000.0</v>
      </c>
      <c r="S13" s="42">
        <v>27.1</v>
      </c>
      <c r="T13" s="42">
        <v>28.1</v>
      </c>
      <c r="U13" s="44">
        <v>13.0</v>
      </c>
      <c r="V13" s="2"/>
      <c r="AI13" s="5"/>
      <c r="AJ13" s="13"/>
      <c r="AM13" s="10"/>
    </row>
    <row r="14">
      <c r="A14" s="43" t="s">
        <v>128</v>
      </c>
      <c r="B14" s="1">
        <v>0.0</v>
      </c>
      <c r="C14" s="1">
        <v>2020.0</v>
      </c>
      <c r="D14" s="1" t="s">
        <v>53</v>
      </c>
      <c r="E14" s="1">
        <v>2.0</v>
      </c>
      <c r="F14" s="41">
        <v>7.5067703E7</v>
      </c>
      <c r="G14" s="42">
        <v>0.433</v>
      </c>
      <c r="H14" s="42">
        <v>3703703.0</v>
      </c>
      <c r="I14" s="42">
        <v>5606789.0</v>
      </c>
      <c r="J14" s="42">
        <v>1805633.0</v>
      </c>
      <c r="K14" s="42">
        <v>3.4548738E7</v>
      </c>
      <c r="L14" s="42">
        <v>1.2893347E7</v>
      </c>
      <c r="M14" s="44">
        <v>6.0</v>
      </c>
      <c r="N14" s="44">
        <v>1.0</v>
      </c>
      <c r="O14" s="42">
        <v>8.0</v>
      </c>
      <c r="P14" s="42">
        <v>4648800.0</v>
      </c>
      <c r="Q14" s="42">
        <v>9.0</v>
      </c>
      <c r="R14" s="42">
        <v>3.1675E8</v>
      </c>
      <c r="S14" s="42">
        <v>28.6</v>
      </c>
      <c r="T14" s="42">
        <v>30.8</v>
      </c>
      <c r="U14" s="44">
        <v>8.0</v>
      </c>
      <c r="V14" s="2"/>
      <c r="AI14" s="5"/>
      <c r="AJ14" s="13"/>
      <c r="AM14" s="10"/>
    </row>
    <row r="15">
      <c r="A15" s="43" t="s">
        <v>129</v>
      </c>
      <c r="B15" s="1">
        <v>0.0</v>
      </c>
      <c r="C15" s="1">
        <v>2021.0</v>
      </c>
      <c r="D15" s="1" t="s">
        <v>23</v>
      </c>
      <c r="E15" s="1">
        <v>2.0</v>
      </c>
      <c r="F15" s="41">
        <v>9.1632929E7</v>
      </c>
      <c r="G15" s="42">
        <v>0.321</v>
      </c>
      <c r="H15" s="42">
        <v>1700000.0</v>
      </c>
      <c r="I15" s="42">
        <v>1835361.0</v>
      </c>
      <c r="J15" s="42">
        <v>2.3087732E7</v>
      </c>
      <c r="K15" s="42">
        <v>2.7606785E7</v>
      </c>
      <c r="L15" s="42">
        <v>1.00612868E8</v>
      </c>
      <c r="M15" s="44">
        <v>3.0</v>
      </c>
      <c r="N15" s="44">
        <v>5.0</v>
      </c>
      <c r="O15" s="42">
        <v>1.0</v>
      </c>
      <c r="P15" s="42">
        <v>596400.0</v>
      </c>
      <c r="Q15" s="42">
        <v>4.0</v>
      </c>
      <c r="R15" s="42">
        <v>8500000.0</v>
      </c>
      <c r="S15" s="42">
        <v>28.9</v>
      </c>
      <c r="T15" s="42">
        <v>28.5</v>
      </c>
      <c r="U15" s="44">
        <v>19.0</v>
      </c>
      <c r="Y15" s="2"/>
      <c r="Z15" s="2"/>
      <c r="AH15" s="5"/>
      <c r="AI15" s="13"/>
      <c r="AL15" s="10"/>
    </row>
    <row r="16">
      <c r="A16" s="43" t="s">
        <v>130</v>
      </c>
      <c r="B16" s="1">
        <v>0.0</v>
      </c>
      <c r="C16" s="1">
        <v>2021.0</v>
      </c>
      <c r="D16" s="1" t="s">
        <v>26</v>
      </c>
      <c r="E16" s="1">
        <v>2.0</v>
      </c>
      <c r="F16" s="41">
        <v>4.242187E7</v>
      </c>
      <c r="G16" s="42">
        <v>0.321</v>
      </c>
      <c r="H16" s="42">
        <v>2235978.0</v>
      </c>
      <c r="I16" s="42">
        <v>1822319.0</v>
      </c>
      <c r="J16" s="42">
        <v>1541942.0</v>
      </c>
      <c r="K16" s="42">
        <v>3488451.0</v>
      </c>
      <c r="L16" s="42">
        <v>1.33651206E8</v>
      </c>
      <c r="M16" s="44">
        <v>4.0</v>
      </c>
      <c r="N16" s="44">
        <v>6.0</v>
      </c>
      <c r="O16" s="42">
        <v>0.0</v>
      </c>
      <c r="P16" s="42">
        <v>0.0</v>
      </c>
      <c r="Q16" s="42">
        <v>3.0</v>
      </c>
      <c r="R16" s="42">
        <v>3300000.0</v>
      </c>
      <c r="S16" s="42">
        <v>26.7</v>
      </c>
      <c r="T16" s="42">
        <v>28.1</v>
      </c>
      <c r="U16" s="44">
        <v>18.0</v>
      </c>
      <c r="Y16" s="2"/>
      <c r="Z16" s="2"/>
      <c r="AH16" s="5"/>
      <c r="AI16" s="13"/>
      <c r="AL16" s="10"/>
    </row>
    <row r="17">
      <c r="A17" s="43" t="s">
        <v>131</v>
      </c>
      <c r="B17" s="1">
        <v>0.0</v>
      </c>
      <c r="C17" s="1">
        <v>2021.0</v>
      </c>
      <c r="D17" s="1" t="s">
        <v>30</v>
      </c>
      <c r="E17" s="1">
        <v>2.0</v>
      </c>
      <c r="F17" s="41">
        <v>1.26587447E8</v>
      </c>
      <c r="G17" s="42">
        <v>0.512</v>
      </c>
      <c r="H17" s="42">
        <v>4758000.0</v>
      </c>
      <c r="I17" s="42">
        <v>3.7684784E7</v>
      </c>
      <c r="J17" s="42">
        <v>1.4572645E7</v>
      </c>
      <c r="K17" s="42">
        <v>2.8310008E7</v>
      </c>
      <c r="L17" s="42">
        <v>6.5751109E7</v>
      </c>
      <c r="M17" s="44">
        <v>6.0</v>
      </c>
      <c r="N17" s="44">
        <v>14.0</v>
      </c>
      <c r="O17" s="42">
        <v>2.0</v>
      </c>
      <c r="P17" s="42">
        <v>1184000.0</v>
      </c>
      <c r="Q17" s="42">
        <v>1.0</v>
      </c>
      <c r="R17" s="42">
        <v>1500000.0</v>
      </c>
      <c r="S17" s="42">
        <v>28.9</v>
      </c>
      <c r="T17" s="42">
        <v>28.9</v>
      </c>
      <c r="U17" s="44">
        <v>16.0</v>
      </c>
      <c r="Y17" s="2"/>
      <c r="Z17" s="2"/>
      <c r="AH17" s="5"/>
      <c r="AI17" s="13"/>
      <c r="AL17" s="10"/>
    </row>
    <row r="18">
      <c r="A18" s="43" t="s">
        <v>132</v>
      </c>
      <c r="B18" s="1">
        <v>0.0</v>
      </c>
      <c r="C18" s="1">
        <v>2021.0</v>
      </c>
      <c r="D18" s="1" t="s">
        <v>31</v>
      </c>
      <c r="E18" s="1">
        <v>2.0</v>
      </c>
      <c r="F18" s="41">
        <v>5.0670534E7</v>
      </c>
      <c r="G18" s="42">
        <v>0.494</v>
      </c>
      <c r="H18" s="42">
        <v>8780000.0</v>
      </c>
      <c r="I18" s="42">
        <v>1.2972775E7</v>
      </c>
      <c r="J18" s="42">
        <v>1386706.0</v>
      </c>
      <c r="K18" s="42">
        <v>1.194043E7</v>
      </c>
      <c r="L18" s="42">
        <v>1.47787166E8</v>
      </c>
      <c r="M18" s="44">
        <v>4.0</v>
      </c>
      <c r="N18" s="44">
        <v>9.0</v>
      </c>
      <c r="O18" s="42">
        <v>0.0</v>
      </c>
      <c r="P18" s="42">
        <v>0.0</v>
      </c>
      <c r="Q18" s="42">
        <v>0.0</v>
      </c>
      <c r="R18" s="42">
        <v>0.0</v>
      </c>
      <c r="S18" s="42">
        <v>26.7</v>
      </c>
      <c r="T18" s="42">
        <v>26.3</v>
      </c>
      <c r="U18" s="44">
        <v>23.0</v>
      </c>
      <c r="Y18" s="2"/>
      <c r="Z18" s="2"/>
      <c r="AH18" s="5"/>
      <c r="AI18" s="13"/>
      <c r="AL18" s="10"/>
    </row>
    <row r="19">
      <c r="A19" s="43" t="s">
        <v>133</v>
      </c>
      <c r="B19" s="1">
        <v>0.0</v>
      </c>
      <c r="C19" s="1">
        <v>2021.0</v>
      </c>
      <c r="D19" s="1" t="s">
        <v>33</v>
      </c>
      <c r="E19" s="1">
        <v>2.0</v>
      </c>
      <c r="F19" s="41">
        <v>8.6348945E7</v>
      </c>
      <c r="G19" s="42">
        <v>0.475</v>
      </c>
      <c r="H19" s="42">
        <v>582730.0</v>
      </c>
      <c r="I19" s="42">
        <v>1.1048483E7</v>
      </c>
      <c r="J19" s="42">
        <v>6361865.0</v>
      </c>
      <c r="K19" s="42">
        <v>1.3415075E7</v>
      </c>
      <c r="L19" s="42">
        <v>1.06120333E8</v>
      </c>
      <c r="M19" s="44">
        <v>9.0</v>
      </c>
      <c r="N19" s="44">
        <v>2.0</v>
      </c>
      <c r="O19" s="42">
        <v>8.0</v>
      </c>
      <c r="P19" s="42">
        <v>4640200.0</v>
      </c>
      <c r="Q19" s="42">
        <v>5.0</v>
      </c>
      <c r="R19" s="42">
        <v>2.15E7</v>
      </c>
      <c r="S19" s="42">
        <v>28.1</v>
      </c>
      <c r="T19" s="42">
        <v>27.3</v>
      </c>
      <c r="U19" s="44">
        <v>19.0</v>
      </c>
      <c r="Y19" s="2"/>
      <c r="Z19" s="2"/>
      <c r="AH19" s="5"/>
      <c r="AI19" s="13"/>
      <c r="AL19" s="10"/>
    </row>
    <row r="20">
      <c r="A20" s="43" t="s">
        <v>134</v>
      </c>
      <c r="B20" s="1">
        <v>0.0</v>
      </c>
      <c r="C20" s="1">
        <v>2021.0</v>
      </c>
      <c r="D20" s="1" t="s">
        <v>35</v>
      </c>
      <c r="E20" s="1">
        <v>2.0</v>
      </c>
      <c r="F20" s="41">
        <v>9.1595545E7</v>
      </c>
      <c r="G20" s="42">
        <v>0.457</v>
      </c>
      <c r="H20" s="42">
        <v>1.4978819E7</v>
      </c>
      <c r="I20" s="42">
        <v>1.4948813E7</v>
      </c>
      <c r="J20" s="42">
        <v>1.3381881E7</v>
      </c>
      <c r="K20" s="42">
        <v>9205419.0</v>
      </c>
      <c r="L20" s="42">
        <v>1.01973231E8</v>
      </c>
      <c r="M20" s="44">
        <v>7.0</v>
      </c>
      <c r="N20" s="44">
        <v>5.0</v>
      </c>
      <c r="O20" s="42">
        <v>11.0</v>
      </c>
      <c r="P20" s="42">
        <v>1.128341E8</v>
      </c>
      <c r="Q20" s="42">
        <v>5.0</v>
      </c>
      <c r="R20" s="42">
        <v>4.15E7</v>
      </c>
      <c r="S20" s="42">
        <v>29.3</v>
      </c>
      <c r="T20" s="42">
        <v>27.9</v>
      </c>
      <c r="U20" s="44">
        <v>11.0</v>
      </c>
      <c r="Y20" s="2"/>
      <c r="Z20" s="2"/>
      <c r="AH20" s="5"/>
      <c r="AI20" s="13"/>
      <c r="AL20" s="10"/>
    </row>
    <row r="21">
      <c r="A21" s="43" t="s">
        <v>135</v>
      </c>
      <c r="B21" s="1">
        <v>0.0</v>
      </c>
      <c r="C21" s="1">
        <v>2021.0</v>
      </c>
      <c r="D21" s="1" t="s">
        <v>38</v>
      </c>
      <c r="E21" s="1">
        <v>2.0</v>
      </c>
      <c r="F21" s="41">
        <v>5.81579E7</v>
      </c>
      <c r="G21" s="42">
        <v>0.414</v>
      </c>
      <c r="H21" s="42">
        <v>1409809.0</v>
      </c>
      <c r="I21" s="42">
        <v>5872316.0</v>
      </c>
      <c r="J21" s="42">
        <v>1212438.0</v>
      </c>
      <c r="K21" s="42">
        <v>7809660.0</v>
      </c>
      <c r="L21" s="42">
        <v>1.27667771E8</v>
      </c>
      <c r="M21" s="44">
        <v>7.0</v>
      </c>
      <c r="N21" s="44">
        <v>13.0</v>
      </c>
      <c r="O21" s="42">
        <v>8.0</v>
      </c>
      <c r="P21" s="42">
        <v>4756750.0</v>
      </c>
      <c r="Q21" s="42">
        <v>3.0</v>
      </c>
      <c r="R21" s="42">
        <v>1.085E7</v>
      </c>
      <c r="S21" s="42">
        <v>28.2</v>
      </c>
      <c r="T21" s="42">
        <v>27.3</v>
      </c>
      <c r="U21" s="44">
        <v>24.0</v>
      </c>
      <c r="Y21" s="2"/>
      <c r="Z21" s="2"/>
      <c r="AH21" s="5"/>
      <c r="AI21" s="13"/>
      <c r="AL21" s="10"/>
    </row>
    <row r="22">
      <c r="A22" s="43" t="s">
        <v>136</v>
      </c>
      <c r="B22" s="1">
        <v>2.0</v>
      </c>
      <c r="C22" s="1">
        <v>2021.0</v>
      </c>
      <c r="D22" s="1" t="s">
        <v>39</v>
      </c>
      <c r="E22" s="1">
        <v>2.0</v>
      </c>
      <c r="F22" s="41">
        <v>9.9377415E7</v>
      </c>
      <c r="G22" s="42">
        <v>0.586</v>
      </c>
      <c r="H22" s="42">
        <v>4150000.0</v>
      </c>
      <c r="I22" s="42">
        <v>7851693.0</v>
      </c>
      <c r="J22" s="42">
        <v>4.7722318E7</v>
      </c>
      <c r="K22" s="42">
        <v>2.021361E7</v>
      </c>
      <c r="L22" s="42">
        <v>7.8009864E7</v>
      </c>
      <c r="M22" s="44">
        <v>6.0</v>
      </c>
      <c r="N22" s="44">
        <v>13.0</v>
      </c>
      <c r="O22" s="42">
        <v>5.0</v>
      </c>
      <c r="P22" s="42">
        <v>3002700.0</v>
      </c>
      <c r="Q22" s="42">
        <v>5.0</v>
      </c>
      <c r="R22" s="42">
        <v>4.6225E7</v>
      </c>
      <c r="S22" s="42">
        <v>28.7</v>
      </c>
      <c r="T22" s="42">
        <v>28.1</v>
      </c>
      <c r="U22" s="44">
        <v>9.0</v>
      </c>
      <c r="Y22" s="2"/>
      <c r="Z22" s="2"/>
      <c r="AH22" s="5"/>
      <c r="AI22" s="13"/>
      <c r="AL22" s="10"/>
    </row>
    <row r="23">
      <c r="A23" s="43" t="s">
        <v>137</v>
      </c>
      <c r="B23" s="1">
        <v>0.0</v>
      </c>
      <c r="C23" s="1">
        <v>2021.0</v>
      </c>
      <c r="D23" s="1" t="s">
        <v>43</v>
      </c>
      <c r="E23" s="1">
        <v>2.0</v>
      </c>
      <c r="F23" s="41">
        <v>9.0400598E7</v>
      </c>
      <c r="G23" s="42">
        <v>0.531</v>
      </c>
      <c r="H23" s="42">
        <v>2672270.0</v>
      </c>
      <c r="I23" s="42">
        <v>1.5710366E7</v>
      </c>
      <c r="J23" s="42">
        <v>7415720.0</v>
      </c>
      <c r="K23" s="42">
        <v>2.531371E7</v>
      </c>
      <c r="L23" s="42">
        <v>1.07774337E8</v>
      </c>
      <c r="M23" s="44">
        <v>10.0</v>
      </c>
      <c r="N23" s="44">
        <v>11.0</v>
      </c>
      <c r="O23" s="42">
        <v>4.0</v>
      </c>
      <c r="P23" s="42">
        <v>2312000.0</v>
      </c>
      <c r="Q23" s="42">
        <v>5.0</v>
      </c>
      <c r="R23" s="42">
        <v>2.13E7</v>
      </c>
      <c r="S23" s="42">
        <v>30.1</v>
      </c>
      <c r="T23" s="42">
        <v>30.1</v>
      </c>
      <c r="U23" s="44">
        <v>4.0</v>
      </c>
      <c r="Y23" s="2"/>
      <c r="Z23" s="2"/>
      <c r="AH23" s="5"/>
      <c r="AI23" s="13"/>
      <c r="AL23" s="10"/>
    </row>
    <row r="24">
      <c r="A24" s="43" t="s">
        <v>138</v>
      </c>
      <c r="B24" s="1">
        <v>0.0</v>
      </c>
      <c r="C24" s="1">
        <v>2021.0</v>
      </c>
      <c r="D24" s="1" t="s">
        <v>45</v>
      </c>
      <c r="E24" s="1">
        <v>2.0</v>
      </c>
      <c r="F24" s="41">
        <v>5.4356609E7</v>
      </c>
      <c r="G24" s="42">
        <v>0.377</v>
      </c>
      <c r="H24" s="42">
        <v>1891500.0</v>
      </c>
      <c r="I24" s="42">
        <v>6022778.0</v>
      </c>
      <c r="J24" s="42">
        <v>2166701.0</v>
      </c>
      <c r="K24" s="42">
        <v>7716862.0</v>
      </c>
      <c r="L24" s="42">
        <v>1.48187859E8</v>
      </c>
      <c r="M24" s="44">
        <v>10.0</v>
      </c>
      <c r="N24" s="44">
        <v>27.0</v>
      </c>
      <c r="O24" s="42">
        <v>3.0</v>
      </c>
      <c r="P24" s="42">
        <v>1788500.0</v>
      </c>
      <c r="Q24" s="42">
        <v>1.0</v>
      </c>
      <c r="R24" s="42">
        <v>1500000.0</v>
      </c>
      <c r="S24" s="42">
        <v>27.5</v>
      </c>
      <c r="T24" s="42">
        <v>27.4</v>
      </c>
      <c r="U24" s="44">
        <v>18.0</v>
      </c>
      <c r="Y24" s="2"/>
      <c r="Z24" s="2"/>
      <c r="AH24" s="5"/>
      <c r="AI24" s="13"/>
      <c r="AL24" s="10"/>
    </row>
    <row r="25">
      <c r="A25" s="43" t="s">
        <v>139</v>
      </c>
      <c r="B25" s="1">
        <v>0.0</v>
      </c>
      <c r="C25" s="1">
        <v>2021.0</v>
      </c>
      <c r="D25" s="1" t="s">
        <v>48</v>
      </c>
      <c r="E25" s="1">
        <v>2.0</v>
      </c>
      <c r="F25" s="41">
        <v>8.3822113E7</v>
      </c>
      <c r="G25" s="42">
        <v>0.556</v>
      </c>
      <c r="H25" s="42">
        <v>1635270.0</v>
      </c>
      <c r="I25" s="42">
        <v>2.1854894E7</v>
      </c>
      <c r="J25" s="42">
        <v>3901068.0</v>
      </c>
      <c r="K25" s="42">
        <v>2.9031542E7</v>
      </c>
      <c r="L25" s="42">
        <v>1.07320826E8</v>
      </c>
      <c r="M25" s="44">
        <v>4.0</v>
      </c>
      <c r="N25" s="44">
        <v>7.0</v>
      </c>
      <c r="O25" s="42">
        <v>4.0</v>
      </c>
      <c r="P25" s="42">
        <v>2349000.0</v>
      </c>
      <c r="Q25" s="42">
        <v>10.0</v>
      </c>
      <c r="R25" s="42">
        <v>4.135E7</v>
      </c>
      <c r="S25" s="42">
        <v>27.0</v>
      </c>
      <c r="T25" s="42">
        <v>28.0</v>
      </c>
      <c r="U25" s="44">
        <v>18.0</v>
      </c>
      <c r="Y25" s="2"/>
      <c r="Z25" s="2"/>
      <c r="AH25" s="5"/>
      <c r="AI25" s="13"/>
      <c r="AL25" s="10"/>
    </row>
    <row r="26">
      <c r="A26" s="43" t="s">
        <v>140</v>
      </c>
      <c r="B26" s="1">
        <v>2.0</v>
      </c>
      <c r="C26" s="1">
        <v>2021.0</v>
      </c>
      <c r="D26" s="1" t="s">
        <v>50</v>
      </c>
      <c r="E26" s="1">
        <v>2.0</v>
      </c>
      <c r="F26" s="41">
        <v>7.0836327E7</v>
      </c>
      <c r="G26" s="42">
        <v>0.617</v>
      </c>
      <c r="H26" s="42">
        <v>2586300.0</v>
      </c>
      <c r="I26" s="42">
        <v>8104801.0</v>
      </c>
      <c r="J26" s="42">
        <v>1.6232266E7</v>
      </c>
      <c r="K26" s="42">
        <v>1.1671768E7</v>
      </c>
      <c r="L26" s="42">
        <v>1.20166348E8</v>
      </c>
      <c r="M26" s="44">
        <v>6.0</v>
      </c>
      <c r="N26" s="44">
        <v>25.0</v>
      </c>
      <c r="O26" s="42">
        <v>7.0</v>
      </c>
      <c r="P26" s="42">
        <v>4088600.0</v>
      </c>
      <c r="Q26" s="42">
        <v>7.0</v>
      </c>
      <c r="R26" s="42">
        <v>1.8725E7</v>
      </c>
      <c r="S26" s="42">
        <v>27.7</v>
      </c>
      <c r="T26" s="42">
        <v>28.8</v>
      </c>
      <c r="U26" s="44">
        <v>11.0</v>
      </c>
      <c r="Y26" s="2"/>
      <c r="Z26" s="2"/>
      <c r="AH26" s="5"/>
      <c r="AI26" s="13"/>
      <c r="AL26" s="10"/>
    </row>
    <row r="27">
      <c r="A27" s="43" t="s">
        <v>141</v>
      </c>
      <c r="B27" s="1">
        <v>0.0</v>
      </c>
      <c r="C27" s="1">
        <v>2021.0</v>
      </c>
      <c r="D27" s="1" t="s">
        <v>53</v>
      </c>
      <c r="E27" s="1">
        <v>2.0</v>
      </c>
      <c r="F27" s="41">
        <v>1.44415187E8</v>
      </c>
      <c r="G27" s="42">
        <v>0.401</v>
      </c>
      <c r="H27" s="42">
        <v>1877241.0</v>
      </c>
      <c r="I27" s="42">
        <v>8859122.0</v>
      </c>
      <c r="J27" s="42">
        <v>1.0436455E7</v>
      </c>
      <c r="K27" s="42">
        <v>2.8903327E7</v>
      </c>
      <c r="L27" s="42">
        <v>3.5417883E7</v>
      </c>
      <c r="M27" s="44">
        <v>4.0</v>
      </c>
      <c r="N27" s="44">
        <v>13.0</v>
      </c>
      <c r="O27" s="42">
        <v>4.0</v>
      </c>
      <c r="P27" s="42">
        <v>2386100.0</v>
      </c>
      <c r="Q27" s="42">
        <v>6.0</v>
      </c>
      <c r="R27" s="42">
        <v>2.8575E7</v>
      </c>
      <c r="S27" s="42">
        <v>28.6</v>
      </c>
      <c r="T27" s="42">
        <v>30.1</v>
      </c>
      <c r="U27" s="44">
        <v>10.0</v>
      </c>
      <c r="Y27" s="2"/>
      <c r="Z27" s="2"/>
      <c r="AH27" s="5"/>
      <c r="AI27" s="13"/>
      <c r="AL27" s="10"/>
    </row>
    <row r="28">
      <c r="A28" s="43" t="s">
        <v>142</v>
      </c>
      <c r="B28" s="1">
        <v>0.0</v>
      </c>
      <c r="C28" s="1">
        <v>2022.0</v>
      </c>
      <c r="D28" s="1" t="s">
        <v>23</v>
      </c>
      <c r="E28" s="1">
        <v>2.0</v>
      </c>
      <c r="F28" s="41">
        <v>8.596409E7</v>
      </c>
      <c r="G28" s="42">
        <v>0.457</v>
      </c>
      <c r="H28" s="42">
        <v>3325000.0</v>
      </c>
      <c r="I28" s="42">
        <v>4588526.0</v>
      </c>
      <c r="J28" s="42">
        <v>3589743.0</v>
      </c>
      <c r="K28" s="42">
        <v>4.1150478E7</v>
      </c>
      <c r="L28" s="42">
        <v>1.11709796E8</v>
      </c>
      <c r="M28" s="44">
        <v>7.0</v>
      </c>
      <c r="N28" s="44">
        <v>7.0</v>
      </c>
      <c r="O28" s="42">
        <v>16.0</v>
      </c>
      <c r="P28" s="42">
        <v>1.13985E7</v>
      </c>
      <c r="Q28" s="42">
        <v>3.0</v>
      </c>
      <c r="R28" s="42">
        <v>2.325E7</v>
      </c>
      <c r="S28" s="42">
        <v>26.5</v>
      </c>
      <c r="T28" s="42">
        <v>30.0</v>
      </c>
      <c r="U28" s="44">
        <v>19.0</v>
      </c>
      <c r="V28" s="1"/>
      <c r="W28" s="1"/>
      <c r="X28" s="1"/>
      <c r="Y28" s="1"/>
      <c r="Z28" s="1"/>
      <c r="AA28" s="5"/>
      <c r="AB28" s="13"/>
      <c r="AC28" s="1"/>
      <c r="AD28" s="1"/>
      <c r="AE28" s="10"/>
      <c r="AF28" s="1"/>
      <c r="AG28" s="1"/>
      <c r="AH28" s="1"/>
      <c r="AI28" s="1"/>
      <c r="AJ28" s="1"/>
      <c r="AK28" s="1"/>
      <c r="AL28" s="1"/>
      <c r="AM28" s="1"/>
      <c r="AN28" s="1"/>
    </row>
    <row r="29">
      <c r="A29" s="43" t="s">
        <v>143</v>
      </c>
      <c r="B29" s="1">
        <v>0.0</v>
      </c>
      <c r="C29" s="1">
        <v>2022.0</v>
      </c>
      <c r="D29" s="1" t="s">
        <v>26</v>
      </c>
      <c r="E29" s="1">
        <v>2.0</v>
      </c>
      <c r="F29" s="41">
        <v>4.4888388E7</v>
      </c>
      <c r="G29" s="42">
        <v>0.512</v>
      </c>
      <c r="H29" s="42">
        <v>1636902.0</v>
      </c>
      <c r="I29" s="42">
        <v>3124306.0</v>
      </c>
      <c r="J29" s="42">
        <v>5937098.0</v>
      </c>
      <c r="K29" s="42">
        <v>1.478984E7</v>
      </c>
      <c r="L29" s="42">
        <v>1.47101977E8</v>
      </c>
      <c r="M29" s="44">
        <v>6.0</v>
      </c>
      <c r="N29" s="44">
        <v>9.0</v>
      </c>
      <c r="O29" s="42">
        <v>19.0</v>
      </c>
      <c r="P29" s="42">
        <v>1.35015E7</v>
      </c>
      <c r="Q29" s="42">
        <v>3.0</v>
      </c>
      <c r="R29" s="42">
        <v>7900000.0</v>
      </c>
      <c r="S29" s="42">
        <v>27.0</v>
      </c>
      <c r="T29" s="42">
        <v>27.7</v>
      </c>
      <c r="U29" s="44">
        <v>22.0</v>
      </c>
      <c r="V29" s="1"/>
      <c r="W29" s="1"/>
      <c r="X29" s="1"/>
      <c r="Y29" s="1"/>
      <c r="Z29" s="1"/>
      <c r="AA29" s="5"/>
      <c r="AB29" s="13"/>
      <c r="AC29" s="1"/>
      <c r="AD29" s="1"/>
      <c r="AE29" s="10"/>
      <c r="AF29" s="1"/>
      <c r="AG29" s="1"/>
      <c r="AH29" s="1"/>
      <c r="AI29" s="1"/>
      <c r="AJ29" s="1"/>
      <c r="AK29" s="1"/>
      <c r="AL29" s="1"/>
      <c r="AM29" s="1"/>
      <c r="AN29" s="1"/>
    </row>
    <row r="30">
      <c r="A30" s="43" t="s">
        <v>144</v>
      </c>
      <c r="B30" s="1">
        <v>0.0</v>
      </c>
      <c r="C30" s="1">
        <v>2022.0</v>
      </c>
      <c r="D30" s="1" t="s">
        <v>30</v>
      </c>
      <c r="E30" s="1">
        <v>2.0</v>
      </c>
      <c r="F30" s="41">
        <v>1.15467321E8</v>
      </c>
      <c r="G30" s="42">
        <v>0.383</v>
      </c>
      <c r="H30" s="42">
        <v>415368.0</v>
      </c>
      <c r="I30" s="42">
        <v>1.0078264E7</v>
      </c>
      <c r="J30" s="42">
        <v>1650084.0</v>
      </c>
      <c r="K30" s="42">
        <v>1.0402296E7</v>
      </c>
      <c r="L30" s="42">
        <v>1.04978503E8</v>
      </c>
      <c r="M30" s="44">
        <v>8.0</v>
      </c>
      <c r="N30" s="44">
        <v>18.0</v>
      </c>
      <c r="O30" s="42">
        <v>19.0</v>
      </c>
      <c r="P30" s="42">
        <v>1.38275E7</v>
      </c>
      <c r="Q30" s="42">
        <v>5.0</v>
      </c>
      <c r="R30" s="42">
        <v>1.4825E7</v>
      </c>
      <c r="S30" s="42">
        <v>29.4</v>
      </c>
      <c r="T30" s="42">
        <v>27.9</v>
      </c>
      <c r="U30" s="44">
        <v>22.0</v>
      </c>
      <c r="V30" s="1"/>
      <c r="W30" s="1"/>
      <c r="X30" s="1"/>
      <c r="Y30" s="1"/>
      <c r="Z30" s="1"/>
      <c r="AA30" s="5"/>
      <c r="AB30" s="13"/>
      <c r="AC30" s="1"/>
      <c r="AD30" s="1"/>
      <c r="AE30" s="10"/>
      <c r="AF30" s="1"/>
      <c r="AG30" s="1"/>
      <c r="AH30" s="1"/>
      <c r="AI30" s="1"/>
      <c r="AJ30" s="1"/>
      <c r="AK30" s="1"/>
      <c r="AL30" s="1"/>
      <c r="AM30" s="1"/>
      <c r="AN30" s="1"/>
    </row>
    <row r="31">
      <c r="A31" s="43" t="s">
        <v>145</v>
      </c>
      <c r="B31" s="1">
        <v>2.0</v>
      </c>
      <c r="C31" s="1">
        <v>2022.0</v>
      </c>
      <c r="D31" s="1" t="s">
        <v>31</v>
      </c>
      <c r="E31" s="1">
        <v>2.0</v>
      </c>
      <c r="F31" s="41">
        <v>6.6477492E7</v>
      </c>
      <c r="G31" s="42">
        <v>0.568</v>
      </c>
      <c r="H31" s="42">
        <v>4915384.0</v>
      </c>
      <c r="I31" s="42">
        <v>2.9623082E7</v>
      </c>
      <c r="J31" s="42">
        <v>3161506.0</v>
      </c>
      <c r="K31" s="42">
        <v>1.8807906E7</v>
      </c>
      <c r="L31" s="42">
        <v>1.38407119E8</v>
      </c>
      <c r="M31" s="44">
        <v>7.0</v>
      </c>
      <c r="N31" s="44">
        <v>5.0</v>
      </c>
      <c r="O31" s="42">
        <v>21.0</v>
      </c>
      <c r="P31" s="42">
        <v>1.563789E8</v>
      </c>
      <c r="Q31" s="42">
        <v>2.0</v>
      </c>
      <c r="R31" s="42">
        <v>3900000.0</v>
      </c>
      <c r="S31" s="42">
        <v>25.9</v>
      </c>
      <c r="T31" s="42">
        <v>26.3</v>
      </c>
      <c r="U31" s="44">
        <v>9.0</v>
      </c>
      <c r="V31" s="1"/>
      <c r="W31" s="1"/>
      <c r="X31" s="1"/>
      <c r="Y31" s="1"/>
      <c r="Z31" s="1"/>
      <c r="AA31" s="5"/>
      <c r="AB31" s="13"/>
      <c r="AC31" s="1"/>
      <c r="AD31" s="1"/>
      <c r="AE31" s="10"/>
      <c r="AF31" s="1"/>
      <c r="AG31" s="1"/>
      <c r="AH31" s="1"/>
      <c r="AI31" s="1"/>
      <c r="AJ31" s="1"/>
      <c r="AK31" s="1"/>
      <c r="AL31" s="1"/>
      <c r="AM31" s="1"/>
      <c r="AN31" s="1"/>
    </row>
    <row r="32">
      <c r="A32" s="43" t="s">
        <v>146</v>
      </c>
      <c r="B32" s="1">
        <v>0.0</v>
      </c>
      <c r="C32" s="1">
        <v>2022.0</v>
      </c>
      <c r="D32" s="1" t="s">
        <v>33</v>
      </c>
      <c r="E32" s="1">
        <v>2.0</v>
      </c>
      <c r="F32" s="41">
        <v>1.36287588E8</v>
      </c>
      <c r="G32" s="42">
        <v>0.407</v>
      </c>
      <c r="H32" s="42">
        <v>8460400.0</v>
      </c>
      <c r="I32" s="42">
        <v>3.567111E7</v>
      </c>
      <c r="J32" s="42">
        <v>2294770.0</v>
      </c>
      <c r="K32" s="42">
        <v>2.733658E7</v>
      </c>
      <c r="L32" s="42">
        <v>7.7640718E7</v>
      </c>
      <c r="M32" s="44">
        <v>8.0</v>
      </c>
      <c r="N32" s="44">
        <v>4.0</v>
      </c>
      <c r="O32" s="42">
        <v>16.0</v>
      </c>
      <c r="P32" s="42">
        <v>1.13235E7</v>
      </c>
      <c r="Q32" s="42">
        <v>4.0</v>
      </c>
      <c r="R32" s="42">
        <v>2.355E8</v>
      </c>
      <c r="S32" s="42">
        <v>27.9</v>
      </c>
      <c r="T32" s="42">
        <v>27.5</v>
      </c>
      <c r="U32" s="44">
        <v>13.0</v>
      </c>
      <c r="V32" s="1"/>
      <c r="W32" s="1"/>
      <c r="X32" s="1"/>
      <c r="Y32" s="1"/>
      <c r="Z32" s="1"/>
      <c r="AA32" s="5"/>
      <c r="AB32" s="13"/>
      <c r="AC32" s="1"/>
      <c r="AD32" s="1"/>
      <c r="AE32" s="10"/>
      <c r="AF32" s="1"/>
      <c r="AG32" s="1"/>
      <c r="AH32" s="1"/>
      <c r="AI32" s="1"/>
      <c r="AJ32" s="1"/>
      <c r="AK32" s="1"/>
      <c r="AL32" s="1"/>
      <c r="AM32" s="1"/>
      <c r="AN32" s="1"/>
    </row>
    <row r="33">
      <c r="A33" s="43" t="s">
        <v>147</v>
      </c>
      <c r="B33" s="1">
        <v>0.0</v>
      </c>
      <c r="C33" s="1">
        <v>2022.0</v>
      </c>
      <c r="D33" s="1" t="s">
        <v>35</v>
      </c>
      <c r="E33" s="1">
        <v>2.0</v>
      </c>
      <c r="F33" s="41">
        <v>9.2613711E7</v>
      </c>
      <c r="G33" s="42">
        <v>0.401</v>
      </c>
      <c r="H33" s="42">
        <v>1.8476904E7</v>
      </c>
      <c r="I33" s="42">
        <v>9942282.0</v>
      </c>
      <c r="J33" s="42">
        <v>6218984.0</v>
      </c>
      <c r="K33" s="42">
        <v>2.7486836E7</v>
      </c>
      <c r="L33" s="42">
        <v>1.15675699E8</v>
      </c>
      <c r="M33" s="44">
        <v>8.0</v>
      </c>
      <c r="N33" s="44">
        <v>17.0</v>
      </c>
      <c r="O33" s="42">
        <v>14.0</v>
      </c>
      <c r="P33" s="42">
        <v>9920900.0</v>
      </c>
      <c r="Q33" s="42">
        <v>2.0</v>
      </c>
      <c r="R33" s="42">
        <v>1.3975E7</v>
      </c>
      <c r="S33" s="42">
        <v>27.1</v>
      </c>
      <c r="T33" s="42">
        <v>27.3</v>
      </c>
      <c r="U33" s="44">
        <v>19.0</v>
      </c>
      <c r="V33" s="1"/>
      <c r="W33" s="1"/>
      <c r="X33" s="1"/>
      <c r="Y33" s="1"/>
      <c r="Z33" s="1"/>
      <c r="AA33" s="5"/>
      <c r="AB33" s="13"/>
      <c r="AC33" s="1"/>
      <c r="AD33" s="1"/>
      <c r="AE33" s="10"/>
      <c r="AF33" s="1"/>
      <c r="AG33" s="1"/>
      <c r="AH33" s="1"/>
      <c r="AI33" s="1"/>
      <c r="AJ33" s="1"/>
      <c r="AK33" s="1"/>
      <c r="AL33" s="1"/>
      <c r="AM33" s="1"/>
      <c r="AN33" s="1"/>
    </row>
    <row r="34">
      <c r="A34" s="43" t="s">
        <v>148</v>
      </c>
      <c r="B34" s="1">
        <v>0.0</v>
      </c>
      <c r="C34" s="1">
        <v>2022.0</v>
      </c>
      <c r="D34" s="1" t="s">
        <v>38</v>
      </c>
      <c r="E34" s="1">
        <v>2.0</v>
      </c>
      <c r="F34" s="41">
        <v>8.2954422E7</v>
      </c>
      <c r="G34" s="42">
        <v>0.426</v>
      </c>
      <c r="H34" s="42">
        <v>2953826.0</v>
      </c>
      <c r="I34" s="42">
        <v>1.6363436E7</v>
      </c>
      <c r="J34" s="42">
        <v>1.359633E7</v>
      </c>
      <c r="K34" s="42">
        <v>1.6428388E7</v>
      </c>
      <c r="L34" s="42">
        <v>1.15651827E8</v>
      </c>
      <c r="M34" s="44">
        <v>10.0</v>
      </c>
      <c r="N34" s="44">
        <v>9.0</v>
      </c>
      <c r="O34" s="42">
        <v>14.0</v>
      </c>
      <c r="P34" s="42">
        <v>6.5223E7</v>
      </c>
      <c r="Q34" s="42">
        <v>2.0</v>
      </c>
      <c r="R34" s="42">
        <v>8.9E7</v>
      </c>
      <c r="S34" s="42">
        <v>28.9</v>
      </c>
      <c r="T34" s="42">
        <v>27.6</v>
      </c>
      <c r="U34" s="44">
        <v>16.0</v>
      </c>
      <c r="V34" s="1"/>
      <c r="W34" s="1"/>
      <c r="X34" s="1"/>
      <c r="Y34" s="1"/>
      <c r="Z34" s="1"/>
      <c r="AA34" s="5"/>
      <c r="AB34" s="13"/>
      <c r="AC34" s="1"/>
      <c r="AD34" s="1"/>
      <c r="AE34" s="10"/>
      <c r="AF34" s="1"/>
      <c r="AG34" s="1"/>
      <c r="AH34" s="1"/>
      <c r="AI34" s="1"/>
      <c r="AJ34" s="1"/>
      <c r="AK34" s="1"/>
      <c r="AL34" s="1"/>
      <c r="AM34" s="1"/>
      <c r="AN34" s="1"/>
    </row>
    <row r="35">
      <c r="A35" s="43" t="s">
        <v>149</v>
      </c>
      <c r="B35" s="1">
        <v>0.0</v>
      </c>
      <c r="C35" s="1">
        <v>2022.0</v>
      </c>
      <c r="D35" s="1" t="s">
        <v>39</v>
      </c>
      <c r="E35" s="1">
        <v>2.0</v>
      </c>
      <c r="F35" s="41">
        <v>1.30769325E8</v>
      </c>
      <c r="G35" s="42">
        <v>0.531</v>
      </c>
      <c r="H35" s="42">
        <v>7000000.0</v>
      </c>
      <c r="I35" s="42">
        <v>2.0706302E7</v>
      </c>
      <c r="J35" s="42">
        <v>3.0511094E7</v>
      </c>
      <c r="K35" s="42">
        <v>2.7025693E7</v>
      </c>
      <c r="L35" s="42">
        <v>7.699365E7</v>
      </c>
      <c r="M35" s="44">
        <v>13.0</v>
      </c>
      <c r="N35" s="44">
        <v>11.0</v>
      </c>
      <c r="O35" s="42">
        <v>9.0</v>
      </c>
      <c r="P35" s="42">
        <v>8205200.0</v>
      </c>
      <c r="Q35" s="42">
        <v>3.0</v>
      </c>
      <c r="R35" s="42">
        <v>1.29E7</v>
      </c>
      <c r="S35" s="42">
        <v>29.1</v>
      </c>
      <c r="T35" s="42">
        <v>28.6</v>
      </c>
      <c r="U35" s="44">
        <v>6.0</v>
      </c>
      <c r="V35" s="1"/>
      <c r="W35" s="1"/>
      <c r="X35" s="1"/>
      <c r="Y35" s="1"/>
      <c r="Z35" s="1"/>
      <c r="AA35" s="5"/>
      <c r="AB35" s="13"/>
      <c r="AC35" s="1"/>
      <c r="AD35" s="1"/>
      <c r="AE35" s="10"/>
      <c r="AF35" s="1"/>
      <c r="AG35" s="1"/>
      <c r="AH35" s="1"/>
      <c r="AI35" s="1"/>
      <c r="AJ35" s="1"/>
      <c r="AK35" s="1"/>
      <c r="AL35" s="1"/>
      <c r="AM35" s="1"/>
      <c r="AN35" s="1"/>
    </row>
    <row r="36">
      <c r="A36" s="43" t="s">
        <v>150</v>
      </c>
      <c r="B36" s="1">
        <v>0.0</v>
      </c>
      <c r="C36" s="1">
        <v>2022.0</v>
      </c>
      <c r="D36" s="1" t="s">
        <v>43</v>
      </c>
      <c r="E36" s="1">
        <v>2.0</v>
      </c>
      <c r="F36" s="41">
        <v>4.84439E7</v>
      </c>
      <c r="G36" s="42">
        <v>0.37</v>
      </c>
      <c r="H36" s="42">
        <v>1867300.0</v>
      </c>
      <c r="I36" s="42">
        <v>3553854.0</v>
      </c>
      <c r="J36" s="42">
        <v>3967513.0</v>
      </c>
      <c r="K36" s="42">
        <v>5645656.0</v>
      </c>
      <c r="L36" s="42">
        <v>1.64674635E8</v>
      </c>
      <c r="M36" s="44">
        <v>7.0</v>
      </c>
      <c r="N36" s="44">
        <v>19.0</v>
      </c>
      <c r="O36" s="42">
        <v>19.0</v>
      </c>
      <c r="P36" s="42">
        <v>1.337E7</v>
      </c>
      <c r="Q36" s="42">
        <v>2.0</v>
      </c>
      <c r="R36" s="42">
        <v>1700000.0</v>
      </c>
      <c r="S36" s="42">
        <v>28.3</v>
      </c>
      <c r="T36" s="42">
        <v>28.0</v>
      </c>
      <c r="U36" s="44">
        <v>31.0</v>
      </c>
      <c r="V36" s="1"/>
      <c r="W36" s="1"/>
      <c r="X36" s="1"/>
      <c r="Y36" s="1"/>
      <c r="Z36" s="1"/>
      <c r="AA36" s="5"/>
      <c r="AB36" s="13"/>
      <c r="AC36" s="1"/>
      <c r="AD36" s="1"/>
      <c r="AE36" s="10"/>
      <c r="AF36" s="1"/>
      <c r="AG36" s="1"/>
      <c r="AH36" s="1"/>
      <c r="AI36" s="1"/>
      <c r="AJ36" s="1"/>
      <c r="AK36" s="1"/>
      <c r="AL36" s="1"/>
      <c r="AM36" s="1"/>
      <c r="AN36" s="1"/>
    </row>
    <row r="37">
      <c r="A37" s="43" t="s">
        <v>151</v>
      </c>
      <c r="B37" s="1">
        <v>0.0</v>
      </c>
      <c r="C37" s="1">
        <v>2022.0</v>
      </c>
      <c r="D37" s="1" t="s">
        <v>45</v>
      </c>
      <c r="E37" s="1">
        <v>2.0</v>
      </c>
      <c r="F37" s="41">
        <v>5.6184032E7</v>
      </c>
      <c r="G37" s="42">
        <v>0.383</v>
      </c>
      <c r="H37" s="42">
        <v>903810.0</v>
      </c>
      <c r="I37" s="42">
        <v>1.365598E7</v>
      </c>
      <c r="J37" s="42">
        <v>9357660.0</v>
      </c>
      <c r="K37" s="42">
        <v>6555053.0</v>
      </c>
      <c r="L37" s="42">
        <v>1.54600611E8</v>
      </c>
      <c r="M37" s="44">
        <v>4.0</v>
      </c>
      <c r="N37" s="44">
        <v>12.0</v>
      </c>
      <c r="O37" s="42">
        <v>23.0</v>
      </c>
      <c r="P37" s="42">
        <v>1.65368E7</v>
      </c>
      <c r="Q37" s="42">
        <v>7.0</v>
      </c>
      <c r="R37" s="42">
        <v>1.6225E7</v>
      </c>
      <c r="S37" s="42">
        <v>26.3</v>
      </c>
      <c r="T37" s="42">
        <v>27.3</v>
      </c>
      <c r="U37" s="44">
        <v>18.0</v>
      </c>
      <c r="V37" s="1"/>
      <c r="W37" s="1"/>
      <c r="X37" s="1"/>
      <c r="Y37" s="1"/>
      <c r="Z37" s="1"/>
      <c r="AA37" s="5"/>
      <c r="AB37" s="13"/>
      <c r="AC37" s="1"/>
      <c r="AD37" s="1"/>
      <c r="AE37" s="10"/>
      <c r="AF37" s="1"/>
      <c r="AG37" s="1"/>
      <c r="AH37" s="1"/>
      <c r="AI37" s="1"/>
      <c r="AJ37" s="1"/>
      <c r="AK37" s="1"/>
      <c r="AL37" s="1"/>
      <c r="AM37" s="1"/>
      <c r="AN37" s="1"/>
    </row>
    <row r="38">
      <c r="A38" s="43" t="s">
        <v>152</v>
      </c>
      <c r="B38" s="1">
        <v>2.0</v>
      </c>
      <c r="C38" s="1">
        <v>2022.0</v>
      </c>
      <c r="D38" s="1" t="s">
        <v>48</v>
      </c>
      <c r="E38" s="1">
        <v>2.0</v>
      </c>
      <c r="F38" s="41">
        <v>1.15838907E8</v>
      </c>
      <c r="G38" s="42">
        <v>0.556</v>
      </c>
      <c r="H38" s="42">
        <v>2797878.0</v>
      </c>
      <c r="I38" s="42">
        <v>3.0183281E7</v>
      </c>
      <c r="J38" s="42">
        <v>1.1049366E7</v>
      </c>
      <c r="K38" s="42">
        <v>4.2815383E7</v>
      </c>
      <c r="L38" s="42">
        <v>8.486205E7</v>
      </c>
      <c r="M38" s="44">
        <v>11.0</v>
      </c>
      <c r="N38" s="44">
        <v>14.0</v>
      </c>
      <c r="O38" s="42">
        <v>12.0</v>
      </c>
      <c r="P38" s="42">
        <v>8626500.0</v>
      </c>
      <c r="Q38" s="42">
        <v>6.0</v>
      </c>
      <c r="R38" s="42">
        <v>1.362E8</v>
      </c>
      <c r="S38" s="42">
        <v>27.6</v>
      </c>
      <c r="T38" s="42">
        <v>27.9</v>
      </c>
      <c r="U38" s="44">
        <v>7.0</v>
      </c>
      <c r="V38" s="1"/>
      <c r="W38" s="1"/>
      <c r="X38" s="1"/>
      <c r="Y38" s="1"/>
      <c r="Z38" s="1"/>
      <c r="AA38" s="5"/>
      <c r="AB38" s="13"/>
      <c r="AC38" s="1"/>
      <c r="AD38" s="1"/>
      <c r="AE38" s="10"/>
      <c r="AF38" s="1"/>
      <c r="AG38" s="1"/>
      <c r="AH38" s="1"/>
      <c r="AI38" s="1"/>
      <c r="AJ38" s="1"/>
      <c r="AK38" s="1"/>
      <c r="AL38" s="1"/>
      <c r="AM38" s="1"/>
      <c r="AN38" s="1"/>
    </row>
    <row r="39">
      <c r="A39" s="43" t="s">
        <v>153</v>
      </c>
      <c r="B39" s="1">
        <v>1.0</v>
      </c>
      <c r="C39" s="1">
        <v>2022.0</v>
      </c>
      <c r="D39" s="1" t="s">
        <v>50</v>
      </c>
      <c r="E39" s="1">
        <v>2.0</v>
      </c>
      <c r="F39" s="41">
        <v>9.8342073E7</v>
      </c>
      <c r="G39" s="42">
        <v>0.531</v>
      </c>
      <c r="H39" s="42">
        <v>2043438.0</v>
      </c>
      <c r="I39" s="42">
        <v>9177735.0</v>
      </c>
      <c r="J39" s="42">
        <v>1.0391075E7</v>
      </c>
      <c r="K39" s="42">
        <v>2.9256768E7</v>
      </c>
      <c r="L39" s="42">
        <v>1.0473834E8</v>
      </c>
      <c r="M39" s="44">
        <v>14.0</v>
      </c>
      <c r="N39" s="44">
        <v>15.0</v>
      </c>
      <c r="O39" s="42">
        <v>16.0</v>
      </c>
      <c r="P39" s="42">
        <v>2.111729E8</v>
      </c>
      <c r="Q39" s="42">
        <v>3.0</v>
      </c>
      <c r="R39" s="42">
        <v>1.89E7</v>
      </c>
      <c r="S39" s="42">
        <v>27.0</v>
      </c>
      <c r="T39" s="42">
        <v>29.1</v>
      </c>
      <c r="U39" s="44">
        <v>9.0</v>
      </c>
      <c r="V39" s="1"/>
      <c r="W39" s="1"/>
      <c r="X39" s="1"/>
      <c r="Y39" s="1"/>
      <c r="Z39" s="1"/>
      <c r="AA39" s="5"/>
      <c r="AB39" s="13"/>
      <c r="AC39" s="1"/>
      <c r="AD39" s="1"/>
      <c r="AE39" s="10"/>
      <c r="AF39" s="1"/>
      <c r="AG39" s="1"/>
      <c r="AH39" s="1"/>
      <c r="AI39" s="1"/>
      <c r="AJ39" s="1"/>
      <c r="AK39" s="1"/>
      <c r="AL39" s="1"/>
      <c r="AM39" s="1"/>
      <c r="AN39" s="1"/>
    </row>
    <row r="40">
      <c r="A40" s="43" t="s">
        <v>154</v>
      </c>
      <c r="B40" s="1">
        <v>0.0</v>
      </c>
      <c r="C40" s="1">
        <v>2022.0</v>
      </c>
      <c r="D40" s="1" t="s">
        <v>53</v>
      </c>
      <c r="E40" s="1">
        <v>2.0</v>
      </c>
      <c r="F40" s="41">
        <v>1.26809535E8</v>
      </c>
      <c r="G40" s="42">
        <v>0.34</v>
      </c>
      <c r="H40" s="42">
        <v>935505.0</v>
      </c>
      <c r="I40" s="42">
        <v>6126886.0</v>
      </c>
      <c r="J40" s="42">
        <v>2797182.0</v>
      </c>
      <c r="K40" s="42">
        <v>3.5212456E7</v>
      </c>
      <c r="L40" s="42">
        <v>6.9499647E7</v>
      </c>
      <c r="M40" s="44">
        <v>8.0</v>
      </c>
      <c r="N40" s="44">
        <v>7.0</v>
      </c>
      <c r="O40" s="42">
        <v>14.0</v>
      </c>
      <c r="P40" s="42">
        <v>9932700.0</v>
      </c>
      <c r="Q40" s="42">
        <v>5.0</v>
      </c>
      <c r="R40" s="42">
        <v>2.375E7</v>
      </c>
      <c r="S40" s="42">
        <v>28.7</v>
      </c>
      <c r="T40" s="42">
        <v>29.7</v>
      </c>
      <c r="U40" s="44">
        <v>8.0</v>
      </c>
      <c r="V40" s="1"/>
      <c r="W40" s="1"/>
      <c r="X40" s="1"/>
      <c r="Y40" s="1"/>
      <c r="Z40" s="1"/>
      <c r="AA40" s="5"/>
      <c r="AB40" s="13"/>
      <c r="AC40" s="1"/>
      <c r="AD40" s="1"/>
      <c r="AE40" s="10"/>
      <c r="AF40" s="1"/>
      <c r="AG40" s="1"/>
      <c r="AH40" s="1"/>
      <c r="AI40" s="1"/>
      <c r="AJ40" s="1"/>
      <c r="AK40" s="1"/>
      <c r="AL40" s="1"/>
      <c r="AM40" s="1"/>
      <c r="AN40" s="1"/>
    </row>
    <row r="41">
      <c r="A41" s="1" t="s">
        <v>155</v>
      </c>
      <c r="B41" s="1">
        <v>4.0</v>
      </c>
      <c r="C41" s="1">
        <v>2023.0</v>
      </c>
      <c r="D41" s="1" t="s">
        <v>23</v>
      </c>
      <c r="E41" s="1">
        <v>2.0</v>
      </c>
      <c r="F41" s="41">
        <v>1.19257651E8</v>
      </c>
      <c r="G41" s="42">
        <v>0.519</v>
      </c>
      <c r="H41" s="42">
        <v>819275.0</v>
      </c>
      <c r="I41" s="42">
        <v>2.5969601E7</v>
      </c>
      <c r="J41" s="42">
        <v>9819142.0</v>
      </c>
      <c r="K41" s="42">
        <v>2.365598E7</v>
      </c>
      <c r="L41" s="42">
        <v>7.8393015E7</v>
      </c>
      <c r="M41" s="42">
        <v>6.0</v>
      </c>
      <c r="N41" s="44">
        <v>12.0</v>
      </c>
      <c r="O41" s="47">
        <v>13.0</v>
      </c>
      <c r="P41" s="49">
        <v>1.19783E8</v>
      </c>
      <c r="Q41" s="47">
        <v>5.0</v>
      </c>
      <c r="R41" s="49">
        <v>2.5E7</v>
      </c>
      <c r="S41" s="42">
        <v>27.4</v>
      </c>
      <c r="T41" s="42">
        <v>28.5</v>
      </c>
      <c r="U41" s="42">
        <v>11.0</v>
      </c>
    </row>
    <row r="42">
      <c r="A42" s="1" t="s">
        <v>156</v>
      </c>
      <c r="B42" s="1">
        <v>2.0</v>
      </c>
      <c r="C42" s="1">
        <v>2023.0</v>
      </c>
      <c r="D42" s="1" t="s">
        <v>26</v>
      </c>
      <c r="E42" s="1">
        <v>2.0</v>
      </c>
      <c r="F42" s="41">
        <v>7.1061047E7</v>
      </c>
      <c r="G42" s="42">
        <v>0.623</v>
      </c>
      <c r="H42" s="42">
        <v>1733900.0</v>
      </c>
      <c r="I42" s="42">
        <v>1.3971787E7</v>
      </c>
      <c r="J42" s="42">
        <v>1.5245811E7</v>
      </c>
      <c r="K42" s="42">
        <v>2.2208236E7</v>
      </c>
      <c r="L42" s="42">
        <v>1.43591713E8</v>
      </c>
      <c r="M42" s="42">
        <v>6.0</v>
      </c>
      <c r="N42" s="44">
        <v>10.0</v>
      </c>
      <c r="O42" s="47">
        <v>18.0</v>
      </c>
      <c r="P42" s="48">
        <v>1.32849E7</v>
      </c>
      <c r="Q42" s="47">
        <v>3.0</v>
      </c>
      <c r="R42" s="48">
        <v>2.3E7</v>
      </c>
      <c r="S42" s="42">
        <v>27.2</v>
      </c>
      <c r="T42" s="42">
        <v>28.4</v>
      </c>
      <c r="U42" s="42">
        <v>6.0</v>
      </c>
      <c r="Z42" s="10"/>
      <c r="AD42" s="10"/>
    </row>
    <row r="43">
      <c r="A43" s="1" t="s">
        <v>157</v>
      </c>
      <c r="B43" s="1">
        <v>0.0</v>
      </c>
      <c r="C43" s="1">
        <v>2023.0</v>
      </c>
      <c r="D43" s="1" t="s">
        <v>30</v>
      </c>
      <c r="E43" s="1">
        <v>2.0</v>
      </c>
      <c r="F43" s="41">
        <v>9.6577288E7</v>
      </c>
      <c r="G43" s="42">
        <v>0.506</v>
      </c>
      <c r="H43" s="42">
        <v>1915000.0</v>
      </c>
      <c r="I43" s="42">
        <v>2.7393556E7</v>
      </c>
      <c r="J43" s="42">
        <v>4711222.0</v>
      </c>
      <c r="K43" s="42">
        <v>1.0796067E7</v>
      </c>
      <c r="L43" s="42">
        <v>1.19970643E8</v>
      </c>
      <c r="M43" s="42">
        <v>7.0</v>
      </c>
      <c r="N43" s="44">
        <v>6.0</v>
      </c>
      <c r="O43" s="47">
        <v>19.0</v>
      </c>
      <c r="P43" s="48">
        <v>1.38575E7</v>
      </c>
      <c r="Q43" s="47">
        <v>4.0</v>
      </c>
      <c r="R43" s="48">
        <v>1.3925E7</v>
      </c>
      <c r="S43" s="42">
        <v>26.8</v>
      </c>
      <c r="T43" s="42">
        <v>27.7</v>
      </c>
      <c r="U43" s="42">
        <v>13.0</v>
      </c>
      <c r="Z43" s="10"/>
      <c r="AD43" s="10"/>
    </row>
    <row r="44">
      <c r="A44" s="1" t="s">
        <v>158</v>
      </c>
      <c r="B44" s="1">
        <v>0.0</v>
      </c>
      <c r="C44" s="1">
        <v>2023.0</v>
      </c>
      <c r="D44" s="1" t="s">
        <v>31</v>
      </c>
      <c r="E44" s="1">
        <v>2.0</v>
      </c>
      <c r="F44" s="41">
        <v>9.1861627E7</v>
      </c>
      <c r="G44" s="42">
        <v>0.469</v>
      </c>
      <c r="H44" s="42">
        <v>1664197.0</v>
      </c>
      <c r="I44" s="42">
        <v>1.9804017E7</v>
      </c>
      <c r="J44" s="42">
        <v>5928563.0</v>
      </c>
      <c r="K44" s="42">
        <v>2.7485135E7</v>
      </c>
      <c r="L44" s="42">
        <v>9.6336198E7</v>
      </c>
      <c r="M44" s="42">
        <v>7.0</v>
      </c>
      <c r="N44" s="44">
        <v>10.0</v>
      </c>
      <c r="O44" s="47">
        <v>15.0</v>
      </c>
      <c r="P44" s="48">
        <v>1.166932E8</v>
      </c>
      <c r="Q44" s="47">
        <v>2.0</v>
      </c>
      <c r="R44" s="48">
        <v>3.9E7</v>
      </c>
      <c r="S44" s="42">
        <v>26.7</v>
      </c>
      <c r="T44" s="42">
        <v>26.1</v>
      </c>
      <c r="U44" s="42">
        <v>17.0</v>
      </c>
      <c r="Z44" s="10"/>
      <c r="AD44" s="10"/>
    </row>
    <row r="45">
      <c r="A45" s="1" t="s">
        <v>159</v>
      </c>
      <c r="B45" s="1">
        <v>0.0</v>
      </c>
      <c r="C45" s="1">
        <v>2023.0</v>
      </c>
      <c r="D45" s="1" t="s">
        <v>33</v>
      </c>
      <c r="E45" s="1">
        <v>2.0</v>
      </c>
      <c r="F45" s="41">
        <v>1.21494514E8</v>
      </c>
      <c r="G45" s="42">
        <v>0.481</v>
      </c>
      <c r="H45" s="42">
        <v>892453.0</v>
      </c>
      <c r="I45" s="42">
        <v>2.5088555E7</v>
      </c>
      <c r="J45" s="42">
        <v>2292031.0</v>
      </c>
      <c r="K45" s="42">
        <v>2.2220496E7</v>
      </c>
      <c r="L45" s="42">
        <v>8.6520261E7</v>
      </c>
      <c r="M45" s="42">
        <v>4.0</v>
      </c>
      <c r="N45" s="44">
        <v>11.0</v>
      </c>
      <c r="O45" s="47">
        <v>17.0</v>
      </c>
      <c r="P45" s="48">
        <v>1.23625E7</v>
      </c>
      <c r="Q45" s="47">
        <v>2.0</v>
      </c>
      <c r="R45" s="48">
        <v>1.85E7</v>
      </c>
      <c r="S45" s="42">
        <v>27.4</v>
      </c>
      <c r="T45" s="42">
        <v>27.7</v>
      </c>
      <c r="U45" s="42">
        <v>10.0</v>
      </c>
      <c r="Z45" s="10"/>
      <c r="AD45" s="10"/>
    </row>
    <row r="46">
      <c r="A46" s="1" t="s">
        <v>160</v>
      </c>
      <c r="B46" s="1">
        <v>0.0</v>
      </c>
      <c r="C46" s="1">
        <v>2023.0</v>
      </c>
      <c r="D46" s="1" t="s">
        <v>35</v>
      </c>
      <c r="E46" s="1">
        <v>2.0</v>
      </c>
      <c r="F46" s="41">
        <v>9.6083853E7</v>
      </c>
      <c r="G46" s="42">
        <v>0.346</v>
      </c>
      <c r="H46" s="42">
        <v>2.007742E7</v>
      </c>
      <c r="I46" s="42">
        <v>4322348.0</v>
      </c>
      <c r="J46" s="42">
        <v>3472534.0</v>
      </c>
      <c r="K46" s="42">
        <v>2.6369699E7</v>
      </c>
      <c r="L46" s="42">
        <v>1.1356288E8</v>
      </c>
      <c r="M46" s="42">
        <v>9.0</v>
      </c>
      <c r="N46" s="44">
        <v>14.0</v>
      </c>
      <c r="O46" s="47">
        <v>15.0</v>
      </c>
      <c r="P46" s="48">
        <v>1.09206E7</v>
      </c>
      <c r="Q46" s="47">
        <v>5.0</v>
      </c>
      <c r="R46" s="48">
        <v>3.415E7</v>
      </c>
      <c r="S46" s="42">
        <v>26.3</v>
      </c>
      <c r="T46" s="42">
        <v>29.1</v>
      </c>
      <c r="U46" s="42">
        <v>11.0</v>
      </c>
      <c r="Z46" s="10"/>
      <c r="AD46" s="10"/>
    </row>
    <row r="47">
      <c r="A47" s="1" t="s">
        <v>161</v>
      </c>
      <c r="B47" s="1">
        <v>1.0</v>
      </c>
      <c r="C47" s="1">
        <v>2023.0</v>
      </c>
      <c r="D47" s="1" t="s">
        <v>38</v>
      </c>
      <c r="E47" s="1">
        <v>2.0</v>
      </c>
      <c r="F47" s="41">
        <v>1.05435809E8</v>
      </c>
      <c r="G47" s="42">
        <v>0.519</v>
      </c>
      <c r="H47" s="42">
        <v>4080000.0</v>
      </c>
      <c r="I47" s="42">
        <v>2.1863899E7</v>
      </c>
      <c r="J47" s="42">
        <v>2223500.0</v>
      </c>
      <c r="K47" s="42">
        <v>2.0815118E7</v>
      </c>
      <c r="L47" s="42">
        <v>9.8090834E7</v>
      </c>
      <c r="M47" s="42">
        <v>9.0</v>
      </c>
      <c r="N47" s="44">
        <v>15.0</v>
      </c>
      <c r="O47" s="47">
        <v>15.0</v>
      </c>
      <c r="P47" s="48">
        <v>1.1E7</v>
      </c>
      <c r="Q47" s="47">
        <v>2.0</v>
      </c>
      <c r="R47" s="48">
        <v>2.55E7</v>
      </c>
      <c r="S47" s="42">
        <v>29.4</v>
      </c>
      <c r="T47" s="42">
        <v>27.6</v>
      </c>
      <c r="U47" s="42">
        <v>6.0</v>
      </c>
      <c r="Z47" s="10"/>
      <c r="AD47" s="10"/>
    </row>
    <row r="48">
      <c r="A48" s="1" t="s">
        <v>162</v>
      </c>
      <c r="B48" s="1">
        <v>1.0</v>
      </c>
      <c r="C48" s="1">
        <v>2023.0</v>
      </c>
      <c r="D48" s="1" t="s">
        <v>39</v>
      </c>
      <c r="E48" s="1">
        <v>2.0</v>
      </c>
      <c r="F48" s="41">
        <v>1.25338345E8</v>
      </c>
      <c r="G48" s="42">
        <v>0.568</v>
      </c>
      <c r="H48" s="42">
        <v>3539000.0</v>
      </c>
      <c r="I48" s="42">
        <v>1.7515018E7</v>
      </c>
      <c r="J48" s="42">
        <v>2.4210674E7</v>
      </c>
      <c r="K48" s="42">
        <v>4.1074865E7</v>
      </c>
      <c r="L48" s="42">
        <v>8.1214931E7</v>
      </c>
      <c r="M48" s="42">
        <v>14.0</v>
      </c>
      <c r="N48" s="44">
        <v>20.0</v>
      </c>
      <c r="O48" s="47">
        <v>11.0</v>
      </c>
      <c r="P48" s="48">
        <v>8016300.0</v>
      </c>
      <c r="Q48" s="47">
        <v>5.0</v>
      </c>
      <c r="R48" s="48">
        <v>1.172E7</v>
      </c>
      <c r="S48" s="42">
        <v>27.7</v>
      </c>
      <c r="T48" s="42">
        <v>29.3</v>
      </c>
      <c r="U48" s="42">
        <v>8.0</v>
      </c>
      <c r="Z48" s="10"/>
      <c r="AD48" s="10"/>
    </row>
    <row r="49">
      <c r="A49" s="1" t="s">
        <v>163</v>
      </c>
      <c r="B49" s="1">
        <v>0.0</v>
      </c>
      <c r="C49" s="1">
        <v>2023.0</v>
      </c>
      <c r="D49" s="1" t="s">
        <v>43</v>
      </c>
      <c r="E49" s="1">
        <v>2.0</v>
      </c>
      <c r="F49" s="41">
        <v>6.2243227E7</v>
      </c>
      <c r="G49" s="42">
        <v>0.309</v>
      </c>
      <c r="H49" s="42">
        <v>1723228.0</v>
      </c>
      <c r="I49" s="42">
        <v>1.2530495E7</v>
      </c>
      <c r="J49" s="42">
        <v>2956942.0</v>
      </c>
      <c r="K49" s="42">
        <v>1.3985732E7</v>
      </c>
      <c r="L49" s="42">
        <v>1.51240148E8</v>
      </c>
      <c r="M49" s="42">
        <v>3.0</v>
      </c>
      <c r="N49" s="44">
        <v>13.0</v>
      </c>
      <c r="O49" s="47">
        <v>18.0</v>
      </c>
      <c r="P49" s="48">
        <v>1.301E7</v>
      </c>
      <c r="Q49" s="47">
        <v>6.0</v>
      </c>
      <c r="R49" s="48">
        <v>3.85E7</v>
      </c>
      <c r="S49" s="42">
        <v>27.1</v>
      </c>
      <c r="T49" s="42">
        <v>28.0</v>
      </c>
      <c r="U49" s="42">
        <v>23.0</v>
      </c>
      <c r="Z49" s="10"/>
      <c r="AD49" s="10"/>
    </row>
    <row r="50">
      <c r="A50" s="1" t="s">
        <v>164</v>
      </c>
      <c r="B50" s="1">
        <v>0.0</v>
      </c>
      <c r="C50" s="1">
        <v>2023.0</v>
      </c>
      <c r="D50" s="1" t="s">
        <v>45</v>
      </c>
      <c r="E50" s="1">
        <v>2.0</v>
      </c>
      <c r="F50" s="41">
        <v>7.5695975E7</v>
      </c>
      <c r="G50" s="42">
        <v>0.469</v>
      </c>
      <c r="H50" s="42">
        <v>1358721.0</v>
      </c>
      <c r="I50" s="42">
        <v>1.325646E7</v>
      </c>
      <c r="J50" s="42">
        <v>8978714.0</v>
      </c>
      <c r="K50" s="42">
        <v>7352166.0</v>
      </c>
      <c r="L50" s="42">
        <v>1.43225066E8</v>
      </c>
      <c r="M50" s="42">
        <v>6.0</v>
      </c>
      <c r="N50" s="44">
        <v>15.0</v>
      </c>
      <c r="O50" s="47">
        <v>16.0</v>
      </c>
      <c r="P50" s="48">
        <v>1.177E7</v>
      </c>
      <c r="Q50" s="47">
        <v>6.0</v>
      </c>
      <c r="R50" s="48">
        <v>3.0375E7</v>
      </c>
      <c r="S50" s="42">
        <v>27.3</v>
      </c>
      <c r="T50" s="42">
        <v>27.6</v>
      </c>
      <c r="U50" s="42">
        <v>12.0</v>
      </c>
      <c r="Z50" s="10"/>
      <c r="AD50" s="10"/>
    </row>
    <row r="51">
      <c r="A51" s="1" t="s">
        <v>165</v>
      </c>
      <c r="B51" s="1">
        <v>0.0</v>
      </c>
      <c r="C51" s="1">
        <v>2023.0</v>
      </c>
      <c r="D51" s="1" t="s">
        <v>48</v>
      </c>
      <c r="E51" s="1">
        <v>2.0</v>
      </c>
      <c r="F51" s="41">
        <v>1.27966903E8</v>
      </c>
      <c r="G51" s="42">
        <v>0.543</v>
      </c>
      <c r="H51" s="42">
        <v>831849.0</v>
      </c>
      <c r="I51" s="42">
        <v>3.0875714E7</v>
      </c>
      <c r="J51" s="42">
        <v>2.0906902E7</v>
      </c>
      <c r="K51" s="42">
        <v>1.9532483E7</v>
      </c>
      <c r="L51" s="42">
        <v>4.9638184E7</v>
      </c>
      <c r="M51" s="42">
        <v>6.0</v>
      </c>
      <c r="N51" s="44">
        <v>12.0</v>
      </c>
      <c r="O51" s="47">
        <v>7.0</v>
      </c>
      <c r="P51" s="48">
        <v>5107500.0</v>
      </c>
      <c r="Q51" s="47">
        <v>6.0</v>
      </c>
      <c r="R51" s="48">
        <v>1.74E8</v>
      </c>
      <c r="S51" s="42">
        <v>27.8</v>
      </c>
      <c r="T51" s="42">
        <v>27.4</v>
      </c>
      <c r="U51" s="42">
        <v>11.0</v>
      </c>
      <c r="Z51" s="10"/>
      <c r="AD51" s="10"/>
    </row>
    <row r="52">
      <c r="A52" s="1" t="s">
        <v>166</v>
      </c>
      <c r="B52" s="1">
        <v>1.0</v>
      </c>
      <c r="C52" s="1">
        <v>2023.0</v>
      </c>
      <c r="D52" s="1" t="s">
        <v>50</v>
      </c>
      <c r="E52" s="1">
        <v>2.0</v>
      </c>
      <c r="F52" s="41">
        <v>7.9354272E7</v>
      </c>
      <c r="G52" s="42">
        <v>0.611</v>
      </c>
      <c r="H52" s="42">
        <v>1628712.0</v>
      </c>
      <c r="I52" s="42">
        <v>8116799.0</v>
      </c>
      <c r="J52" s="42">
        <v>1.411191E7</v>
      </c>
      <c r="K52" s="42">
        <v>2.8887289E7</v>
      </c>
      <c r="L52" s="42">
        <v>1.01157249E8</v>
      </c>
      <c r="M52" s="42">
        <v>14.0</v>
      </c>
      <c r="N52" s="44">
        <v>15.0</v>
      </c>
      <c r="O52" s="47">
        <v>10.0</v>
      </c>
      <c r="P52" s="48">
        <v>7256900.0</v>
      </c>
      <c r="Q52" s="47">
        <v>1.0</v>
      </c>
      <c r="R52" s="48">
        <v>4.0E7</v>
      </c>
      <c r="S52" s="42">
        <v>26.8</v>
      </c>
      <c r="T52" s="42">
        <v>28.5</v>
      </c>
      <c r="U52" s="42">
        <v>4.0</v>
      </c>
      <c r="Z52" s="10"/>
      <c r="AD52" s="10"/>
    </row>
    <row r="53">
      <c r="A53" s="1" t="s">
        <v>167</v>
      </c>
      <c r="B53" s="1">
        <v>0.0</v>
      </c>
      <c r="C53" s="1">
        <v>2023.0</v>
      </c>
      <c r="D53" s="1" t="s">
        <v>53</v>
      </c>
      <c r="E53" s="1">
        <v>2.0</v>
      </c>
      <c r="F53" s="41">
        <v>9.3378663E7</v>
      </c>
      <c r="G53" s="42">
        <v>0.44</v>
      </c>
      <c r="H53" s="42">
        <v>1506614.0</v>
      </c>
      <c r="I53" s="42">
        <v>6605492.0</v>
      </c>
      <c r="J53" s="42">
        <v>3126839.0</v>
      </c>
      <c r="K53" s="42">
        <v>3.8710071E7</v>
      </c>
      <c r="L53" s="42">
        <v>9.8351758E7</v>
      </c>
      <c r="M53" s="42">
        <v>8.0</v>
      </c>
      <c r="N53" s="44">
        <v>3.0</v>
      </c>
      <c r="O53" s="47">
        <v>12.0</v>
      </c>
      <c r="P53" s="48">
        <v>8699600.0</v>
      </c>
      <c r="Q53" s="47">
        <v>6.0</v>
      </c>
      <c r="R53" s="48">
        <v>2.397E7</v>
      </c>
      <c r="S53" s="42">
        <v>26.8</v>
      </c>
      <c r="T53" s="42">
        <v>28.0</v>
      </c>
      <c r="U53" s="42">
        <v>7.0</v>
      </c>
      <c r="Z53" s="10"/>
      <c r="AD53" s="10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5"/>
    <col customWidth="1" min="2" max="2" width="55.88"/>
  </cols>
  <sheetData>
    <row r="1">
      <c r="A1" s="73" t="s">
        <v>197</v>
      </c>
      <c r="B1" s="73" t="s">
        <v>2</v>
      </c>
      <c r="C1" s="74" t="s">
        <v>198</v>
      </c>
      <c r="D1" s="73" t="s">
        <v>199</v>
      </c>
      <c r="E1" s="73" t="s">
        <v>200</v>
      </c>
      <c r="F1" s="73" t="s">
        <v>201</v>
      </c>
      <c r="G1" s="74" t="s">
        <v>202</v>
      </c>
    </row>
    <row r="2">
      <c r="A2" s="75">
        <v>45497.0</v>
      </c>
      <c r="B2" s="76" t="s">
        <v>203</v>
      </c>
      <c r="C2" s="77" t="s">
        <v>204</v>
      </c>
      <c r="D2" s="78" t="s">
        <v>205</v>
      </c>
      <c r="E2" s="78">
        <v>29.0</v>
      </c>
      <c r="F2" s="78">
        <v>2.17</v>
      </c>
      <c r="G2" s="77" t="s">
        <v>206</v>
      </c>
    </row>
    <row r="3">
      <c r="A3" s="79">
        <v>45494.0</v>
      </c>
      <c r="B3" s="80" t="s">
        <v>207</v>
      </c>
      <c r="C3" s="81" t="s">
        <v>208</v>
      </c>
      <c r="D3" s="82" t="s">
        <v>209</v>
      </c>
      <c r="E3" s="82">
        <v>28.0</v>
      </c>
      <c r="F3" s="82">
        <v>2.093</v>
      </c>
      <c r="G3" s="81" t="s">
        <v>210</v>
      </c>
    </row>
    <row r="4">
      <c r="A4" s="83">
        <v>45489.0</v>
      </c>
      <c r="B4" s="84" t="s">
        <v>211</v>
      </c>
      <c r="C4" s="85" t="s">
        <v>212</v>
      </c>
      <c r="D4" s="86" t="s">
        <v>205</v>
      </c>
      <c r="E4" s="86">
        <v>25.0</v>
      </c>
      <c r="F4" s="86">
        <v>2.038</v>
      </c>
      <c r="G4" s="85" t="s">
        <v>213</v>
      </c>
    </row>
    <row r="5">
      <c r="A5" s="83">
        <v>45489.0</v>
      </c>
      <c r="B5" s="87" t="s">
        <v>211</v>
      </c>
      <c r="C5" s="85" t="s">
        <v>214</v>
      </c>
      <c r="D5" s="86" t="s">
        <v>209</v>
      </c>
      <c r="E5" s="86">
        <v>23.0</v>
      </c>
      <c r="F5" s="86">
        <v>0.028</v>
      </c>
      <c r="G5" s="85" t="s">
        <v>213</v>
      </c>
    </row>
    <row r="6">
      <c r="A6" s="83">
        <v>45489.0</v>
      </c>
      <c r="B6" s="88" t="s">
        <v>215</v>
      </c>
      <c r="C6" s="85" t="s">
        <v>216</v>
      </c>
      <c r="D6" s="86" t="s">
        <v>217</v>
      </c>
      <c r="E6" s="86">
        <v>30.0</v>
      </c>
      <c r="F6" s="86">
        <v>1.112</v>
      </c>
      <c r="G6" s="85" t="s">
        <v>218</v>
      </c>
    </row>
    <row r="7">
      <c r="A7" s="89">
        <v>45473.0</v>
      </c>
      <c r="B7" s="90" t="s">
        <v>215</v>
      </c>
      <c r="C7" s="85" t="s">
        <v>219</v>
      </c>
      <c r="D7" s="86" t="s">
        <v>220</v>
      </c>
      <c r="E7" s="86">
        <v>25.0</v>
      </c>
      <c r="F7" s="86">
        <v>0.0</v>
      </c>
      <c r="G7" s="85" t="s">
        <v>221</v>
      </c>
    </row>
    <row r="8">
      <c r="A8" s="83">
        <v>45377.0</v>
      </c>
      <c r="B8" s="90" t="s">
        <v>222</v>
      </c>
      <c r="C8" s="85" t="s">
        <v>223</v>
      </c>
      <c r="D8" s="86" t="s">
        <v>191</v>
      </c>
      <c r="E8" s="86">
        <v>28.0</v>
      </c>
      <c r="F8" s="91"/>
      <c r="G8" s="85" t="s">
        <v>224</v>
      </c>
    </row>
    <row r="9">
      <c r="A9" s="89">
        <v>45374.0</v>
      </c>
      <c r="B9" s="90" t="s">
        <v>207</v>
      </c>
      <c r="C9" s="85" t="s">
        <v>225</v>
      </c>
      <c r="D9" s="86" t="s">
        <v>226</v>
      </c>
      <c r="E9" s="86">
        <v>24.0</v>
      </c>
      <c r="F9" s="91"/>
      <c r="G9" s="85" t="s">
        <v>227</v>
      </c>
    </row>
    <row r="10">
      <c r="A10" s="83">
        <v>45337.0</v>
      </c>
      <c r="B10" s="90" t="s">
        <v>228</v>
      </c>
      <c r="C10" s="85" t="s">
        <v>229</v>
      </c>
      <c r="D10" s="86" t="s">
        <v>230</v>
      </c>
      <c r="E10" s="86">
        <v>30.0</v>
      </c>
      <c r="F10" s="86">
        <v>2.095</v>
      </c>
      <c r="G10" s="85" t="s">
        <v>231</v>
      </c>
    </row>
    <row r="11">
      <c r="A11" s="89">
        <v>45337.0</v>
      </c>
      <c r="B11" s="90" t="s">
        <v>232</v>
      </c>
      <c r="C11" s="85" t="s">
        <v>233</v>
      </c>
      <c r="D11" s="86" t="s">
        <v>205</v>
      </c>
      <c r="E11" s="86">
        <v>28.0</v>
      </c>
      <c r="F11" s="86">
        <v>0.046</v>
      </c>
      <c r="G11" s="85" t="s">
        <v>234</v>
      </c>
    </row>
    <row r="12">
      <c r="A12" s="83">
        <v>45332.0</v>
      </c>
      <c r="B12" s="92" t="s">
        <v>207</v>
      </c>
      <c r="C12" s="85" t="s">
        <v>235</v>
      </c>
      <c r="D12" s="86" t="s">
        <v>205</v>
      </c>
      <c r="E12" s="86">
        <v>24.0</v>
      </c>
      <c r="F12" s="86">
        <v>1.078</v>
      </c>
      <c r="G12" s="85" t="s">
        <v>234</v>
      </c>
    </row>
    <row r="13">
      <c r="A13" s="89">
        <v>45332.0</v>
      </c>
      <c r="B13" s="93" t="s">
        <v>207</v>
      </c>
      <c r="C13" s="85" t="s">
        <v>236</v>
      </c>
      <c r="D13" s="86" t="s">
        <v>237</v>
      </c>
      <c r="E13" s="86">
        <v>24.0</v>
      </c>
      <c r="F13" s="86"/>
      <c r="G13" s="85" t="s">
        <v>234</v>
      </c>
    </row>
    <row r="14">
      <c r="A14" s="83">
        <v>45332.0</v>
      </c>
      <c r="B14" s="93" t="s">
        <v>207</v>
      </c>
      <c r="C14" s="85" t="s">
        <v>238</v>
      </c>
      <c r="D14" s="86" t="s">
        <v>191</v>
      </c>
      <c r="E14" s="86">
        <v>21.0</v>
      </c>
      <c r="F14" s="86"/>
      <c r="G14" s="85" t="s">
        <v>234</v>
      </c>
    </row>
    <row r="15">
      <c r="A15" s="89">
        <v>45332.0</v>
      </c>
      <c r="B15" s="93" t="s">
        <v>239</v>
      </c>
      <c r="C15" s="85" t="s">
        <v>240</v>
      </c>
      <c r="D15" s="86" t="s">
        <v>241</v>
      </c>
      <c r="E15" s="86">
        <v>34.0</v>
      </c>
      <c r="F15" s="86">
        <v>10.164</v>
      </c>
      <c r="G15" s="85" t="s">
        <v>242</v>
      </c>
    </row>
    <row r="16">
      <c r="A16" s="83">
        <v>45332.0</v>
      </c>
      <c r="B16" s="94" t="s">
        <v>239</v>
      </c>
      <c r="C16" s="85" t="s">
        <v>243</v>
      </c>
      <c r="D16" s="86" t="s">
        <v>205</v>
      </c>
      <c r="E16" s="86">
        <v>27.0</v>
      </c>
      <c r="F16" s="86">
        <v>5.07</v>
      </c>
      <c r="G16" s="85" t="s">
        <v>242</v>
      </c>
    </row>
    <row r="17">
      <c r="A17" s="89">
        <v>45332.0</v>
      </c>
      <c r="B17" s="95" t="s">
        <v>239</v>
      </c>
      <c r="C17" s="85" t="s">
        <v>244</v>
      </c>
      <c r="D17" s="86" t="s">
        <v>230</v>
      </c>
      <c r="E17" s="86">
        <v>21.0</v>
      </c>
      <c r="F17" s="86">
        <v>0.029</v>
      </c>
      <c r="G17" s="85" t="s">
        <v>245</v>
      </c>
    </row>
    <row r="18">
      <c r="A18" s="83">
        <v>45332.0</v>
      </c>
      <c r="B18" s="95" t="s">
        <v>239</v>
      </c>
      <c r="C18" s="85" t="s">
        <v>246</v>
      </c>
      <c r="D18" s="86" t="s">
        <v>247</v>
      </c>
      <c r="E18" s="86">
        <v>25.0</v>
      </c>
      <c r="F18" s="86">
        <v>0.0</v>
      </c>
      <c r="G18" s="85" t="s">
        <v>245</v>
      </c>
    </row>
    <row r="19">
      <c r="A19" s="89">
        <v>45332.0</v>
      </c>
      <c r="B19" s="96" t="s">
        <v>248</v>
      </c>
      <c r="C19" s="85" t="s">
        <v>249</v>
      </c>
      <c r="D19" s="86" t="s">
        <v>209</v>
      </c>
      <c r="E19" s="86">
        <v>32.0</v>
      </c>
      <c r="F19" s="86">
        <v>4.0</v>
      </c>
      <c r="G19" s="85" t="s">
        <v>234</v>
      </c>
    </row>
    <row r="20">
      <c r="A20" s="83">
        <v>45332.0</v>
      </c>
      <c r="B20" s="84" t="s">
        <v>248</v>
      </c>
      <c r="C20" s="85" t="s">
        <v>250</v>
      </c>
      <c r="D20" s="86" t="s">
        <v>251</v>
      </c>
      <c r="E20" s="86">
        <v>20.0</v>
      </c>
      <c r="F20" s="86"/>
      <c r="G20" s="85" t="s">
        <v>234</v>
      </c>
    </row>
    <row r="21">
      <c r="A21" s="89">
        <v>45330.0</v>
      </c>
      <c r="B21" s="84" t="s">
        <v>215</v>
      </c>
      <c r="C21" s="85" t="s">
        <v>252</v>
      </c>
      <c r="D21" s="86" t="s">
        <v>217</v>
      </c>
      <c r="E21" s="86">
        <v>29.0</v>
      </c>
      <c r="F21" s="86">
        <v>2.091</v>
      </c>
      <c r="G21" s="85" t="s">
        <v>210</v>
      </c>
    </row>
    <row r="22">
      <c r="A22" s="83">
        <v>45330.0</v>
      </c>
      <c r="B22" s="84" t="s">
        <v>222</v>
      </c>
      <c r="C22" s="85" t="s">
        <v>253</v>
      </c>
      <c r="D22" s="86" t="s">
        <v>205</v>
      </c>
      <c r="E22" s="86">
        <v>25.0</v>
      </c>
      <c r="F22" s="86">
        <v>3.012</v>
      </c>
      <c r="G22" s="85" t="s">
        <v>213</v>
      </c>
    </row>
    <row r="23">
      <c r="A23" s="89">
        <v>45330.0</v>
      </c>
      <c r="B23" s="84" t="s">
        <v>222</v>
      </c>
      <c r="C23" s="85" t="s">
        <v>254</v>
      </c>
      <c r="D23" s="86" t="s">
        <v>190</v>
      </c>
      <c r="E23" s="86">
        <v>22.0</v>
      </c>
      <c r="F23" s="91"/>
      <c r="G23" s="85" t="s">
        <v>213</v>
      </c>
    </row>
    <row r="24">
      <c r="A24" s="83">
        <v>45320.0</v>
      </c>
      <c r="B24" s="84" t="s">
        <v>248</v>
      </c>
      <c r="C24" s="85" t="s">
        <v>255</v>
      </c>
      <c r="D24" s="86" t="s">
        <v>217</v>
      </c>
      <c r="E24" s="86">
        <v>22.0</v>
      </c>
      <c r="F24" s="91"/>
      <c r="G24" s="85" t="s">
        <v>256</v>
      </c>
    </row>
    <row r="25">
      <c r="A25" s="89">
        <v>45320.0</v>
      </c>
      <c r="B25" s="97" t="s">
        <v>257</v>
      </c>
      <c r="C25" s="85" t="s">
        <v>258</v>
      </c>
      <c r="D25" s="86" t="s">
        <v>217</v>
      </c>
      <c r="E25" s="86">
        <v>31.0</v>
      </c>
      <c r="F25" s="86">
        <v>1.02</v>
      </c>
      <c r="G25" s="85" t="s">
        <v>245</v>
      </c>
    </row>
    <row r="26">
      <c r="A26" s="83">
        <v>45318.0</v>
      </c>
      <c r="B26" s="97" t="s">
        <v>259</v>
      </c>
      <c r="C26" s="85" t="s">
        <v>260</v>
      </c>
      <c r="D26" s="86" t="s">
        <v>205</v>
      </c>
      <c r="E26" s="86">
        <v>31.0</v>
      </c>
      <c r="F26" s="86">
        <v>6.162</v>
      </c>
      <c r="G26" s="85" t="s">
        <v>261</v>
      </c>
    </row>
    <row r="27">
      <c r="A27" s="89">
        <v>45318.0</v>
      </c>
      <c r="B27" s="98" t="s">
        <v>262</v>
      </c>
      <c r="C27" s="85" t="s">
        <v>263</v>
      </c>
      <c r="D27" s="86" t="s">
        <v>264</v>
      </c>
      <c r="E27" s="86">
        <v>19.0</v>
      </c>
      <c r="F27" s="86"/>
      <c r="G27" s="85" t="s">
        <v>265</v>
      </c>
    </row>
    <row r="28">
      <c r="A28" s="83">
        <v>45318.0</v>
      </c>
      <c r="B28" s="98" t="s">
        <v>262</v>
      </c>
      <c r="C28" s="85" t="s">
        <v>266</v>
      </c>
      <c r="D28" s="86" t="s">
        <v>241</v>
      </c>
      <c r="E28" s="86">
        <v>19.0</v>
      </c>
      <c r="F28" s="91"/>
      <c r="G28" s="85" t="s">
        <v>265</v>
      </c>
    </row>
    <row r="29">
      <c r="A29" s="89">
        <v>45312.0</v>
      </c>
      <c r="B29" s="99" t="s">
        <v>267</v>
      </c>
      <c r="C29" s="85" t="s">
        <v>268</v>
      </c>
      <c r="D29" s="86" t="s">
        <v>217</v>
      </c>
      <c r="E29" s="86">
        <v>26.0</v>
      </c>
      <c r="F29" s="86">
        <v>0.054</v>
      </c>
      <c r="G29" s="85" t="s">
        <v>242</v>
      </c>
    </row>
    <row r="30">
      <c r="A30" s="83">
        <v>45308.0</v>
      </c>
      <c r="B30" s="99" t="s">
        <v>207</v>
      </c>
      <c r="C30" s="85" t="s">
        <v>269</v>
      </c>
      <c r="D30" s="86" t="s">
        <v>209</v>
      </c>
      <c r="E30" s="86">
        <v>26.0</v>
      </c>
      <c r="F30" s="86">
        <v>0.075</v>
      </c>
      <c r="G30" s="85" t="s">
        <v>270</v>
      </c>
    </row>
    <row r="31">
      <c r="A31" s="89">
        <v>45308.0</v>
      </c>
      <c r="B31" s="100" t="s">
        <v>267</v>
      </c>
      <c r="C31" s="85" t="s">
        <v>271</v>
      </c>
      <c r="D31" s="86" t="s">
        <v>217</v>
      </c>
      <c r="E31" s="86">
        <v>29.0</v>
      </c>
      <c r="F31" s="86">
        <v>1.035</v>
      </c>
      <c r="G31" s="85" t="s">
        <v>234</v>
      </c>
    </row>
    <row r="32">
      <c r="A32" s="83">
        <v>45308.0</v>
      </c>
      <c r="B32" s="100" t="s">
        <v>272</v>
      </c>
      <c r="C32" s="85" t="s">
        <v>273</v>
      </c>
      <c r="D32" s="86" t="s">
        <v>190</v>
      </c>
      <c r="E32" s="86">
        <v>25.0</v>
      </c>
      <c r="F32" s="101"/>
      <c r="G32" s="85" t="s">
        <v>242</v>
      </c>
    </row>
    <row r="33">
      <c r="A33" s="89">
        <v>45308.0</v>
      </c>
      <c r="B33" s="100" t="s">
        <v>239</v>
      </c>
      <c r="C33" s="85" t="s">
        <v>274</v>
      </c>
      <c r="D33" s="86" t="s">
        <v>191</v>
      </c>
      <c r="E33" s="86">
        <v>25.0</v>
      </c>
      <c r="F33" s="101"/>
      <c r="G33" s="85" t="s">
        <v>227</v>
      </c>
    </row>
    <row r="34">
      <c r="A34" s="83">
        <v>45306.0</v>
      </c>
      <c r="B34" s="100" t="s">
        <v>207</v>
      </c>
      <c r="C34" s="85" t="s">
        <v>275</v>
      </c>
      <c r="D34" s="86" t="s">
        <v>217</v>
      </c>
      <c r="E34" s="86">
        <v>27.0</v>
      </c>
      <c r="F34" s="86">
        <v>1.062</v>
      </c>
      <c r="G34" s="85" t="s">
        <v>276</v>
      </c>
    </row>
    <row r="35">
      <c r="A35" s="89">
        <v>45306.0</v>
      </c>
      <c r="B35" s="100" t="s">
        <v>277</v>
      </c>
      <c r="C35" s="85" t="s">
        <v>278</v>
      </c>
      <c r="D35" s="86" t="s">
        <v>217</v>
      </c>
      <c r="E35" s="86">
        <v>27.0</v>
      </c>
      <c r="F35" s="86">
        <v>0.13</v>
      </c>
      <c r="G35" s="85" t="s">
        <v>279</v>
      </c>
    </row>
    <row r="36">
      <c r="A36" s="83">
        <v>45306.0</v>
      </c>
      <c r="B36" s="102" t="s">
        <v>280</v>
      </c>
      <c r="C36" s="85" t="s">
        <v>281</v>
      </c>
      <c r="D36" s="86" t="s">
        <v>282</v>
      </c>
      <c r="E36" s="86">
        <v>22.0</v>
      </c>
      <c r="F36" s="86"/>
      <c r="G36" s="85" t="s">
        <v>283</v>
      </c>
    </row>
    <row r="37">
      <c r="A37" s="89">
        <v>45306.0</v>
      </c>
      <c r="B37" s="102" t="s">
        <v>284</v>
      </c>
      <c r="C37" s="85" t="s">
        <v>285</v>
      </c>
      <c r="D37" s="86" t="s">
        <v>286</v>
      </c>
      <c r="E37" s="86">
        <v>26.0</v>
      </c>
      <c r="F37" s="86">
        <v>1.047</v>
      </c>
      <c r="G37" s="85" t="s">
        <v>242</v>
      </c>
    </row>
    <row r="38">
      <c r="A38" s="83">
        <v>45305.0</v>
      </c>
      <c r="B38" s="103" t="s">
        <v>259</v>
      </c>
      <c r="C38" s="85" t="s">
        <v>287</v>
      </c>
      <c r="D38" s="86" t="s">
        <v>241</v>
      </c>
      <c r="E38" s="86">
        <v>24.0</v>
      </c>
      <c r="F38" s="86">
        <v>0.0</v>
      </c>
      <c r="G38" s="85" t="s">
        <v>288</v>
      </c>
    </row>
    <row r="39">
      <c r="A39" s="89">
        <v>45305.0</v>
      </c>
      <c r="B39" s="104" t="s">
        <v>289</v>
      </c>
      <c r="C39" s="85" t="s">
        <v>290</v>
      </c>
      <c r="D39" s="86" t="s">
        <v>230</v>
      </c>
      <c r="E39" s="86">
        <v>30.0</v>
      </c>
      <c r="F39" s="86">
        <v>4.071</v>
      </c>
      <c r="G39" s="85" t="s">
        <v>265</v>
      </c>
    </row>
    <row r="40">
      <c r="A40" s="83">
        <v>45305.0</v>
      </c>
      <c r="B40" s="104" t="s">
        <v>277</v>
      </c>
      <c r="C40" s="85" t="s">
        <v>291</v>
      </c>
      <c r="D40" s="86" t="s">
        <v>205</v>
      </c>
      <c r="E40" s="86">
        <v>19.0</v>
      </c>
      <c r="F40" s="86"/>
      <c r="G40" s="85" t="s">
        <v>292</v>
      </c>
    </row>
    <row r="41">
      <c r="A41" s="89">
        <v>45305.0</v>
      </c>
      <c r="B41" s="105" t="s">
        <v>293</v>
      </c>
      <c r="C41" s="85" t="s">
        <v>294</v>
      </c>
      <c r="D41" s="86" t="s">
        <v>247</v>
      </c>
      <c r="E41" s="86">
        <v>26.0</v>
      </c>
      <c r="F41" s="86">
        <v>0.124</v>
      </c>
      <c r="G41" s="85" t="s">
        <v>283</v>
      </c>
    </row>
    <row r="42">
      <c r="A42" s="83">
        <v>45304.0</v>
      </c>
      <c r="B42" s="105" t="s">
        <v>267</v>
      </c>
      <c r="C42" s="85" t="s">
        <v>295</v>
      </c>
      <c r="D42" s="86" t="s">
        <v>286</v>
      </c>
      <c r="E42" s="86">
        <v>23.0</v>
      </c>
      <c r="F42" s="86"/>
      <c r="G42" s="85" t="s">
        <v>221</v>
      </c>
    </row>
    <row r="43">
      <c r="A43" s="89">
        <v>45304.0</v>
      </c>
      <c r="B43" s="105" t="s">
        <v>228</v>
      </c>
      <c r="C43" s="85" t="s">
        <v>296</v>
      </c>
      <c r="D43" s="86" t="s">
        <v>297</v>
      </c>
      <c r="E43" s="86">
        <v>28.0</v>
      </c>
      <c r="F43" s="86">
        <v>2.098</v>
      </c>
      <c r="G43" s="85" t="s">
        <v>227</v>
      </c>
    </row>
    <row r="44">
      <c r="A44" s="83">
        <v>45301.0</v>
      </c>
      <c r="B44" s="105" t="s">
        <v>207</v>
      </c>
      <c r="C44" s="85" t="s">
        <v>298</v>
      </c>
      <c r="D44" s="86" t="s">
        <v>217</v>
      </c>
      <c r="E44" s="86">
        <v>28.0</v>
      </c>
      <c r="F44" s="86">
        <v>2.101</v>
      </c>
      <c r="G44" s="85" t="s">
        <v>283</v>
      </c>
    </row>
    <row r="45">
      <c r="A45" s="89">
        <v>45301.0</v>
      </c>
      <c r="B45" s="105" t="s">
        <v>277</v>
      </c>
      <c r="C45" s="85" t="s">
        <v>299</v>
      </c>
      <c r="D45" s="86" t="s">
        <v>264</v>
      </c>
      <c r="E45" s="86">
        <v>18.0</v>
      </c>
      <c r="F45" s="91"/>
      <c r="G45" s="85" t="s">
        <v>242</v>
      </c>
    </row>
    <row r="46">
      <c r="A46" s="83">
        <v>45300.0</v>
      </c>
      <c r="B46" s="106" t="s">
        <v>300</v>
      </c>
      <c r="C46" s="85" t="s">
        <v>301</v>
      </c>
      <c r="D46" s="86" t="s">
        <v>230</v>
      </c>
      <c r="E46" s="86">
        <v>30.0</v>
      </c>
      <c r="F46" s="86">
        <v>1.125</v>
      </c>
      <c r="G46" s="85" t="s">
        <v>210</v>
      </c>
    </row>
    <row r="47">
      <c r="A47" s="89">
        <v>45300.0</v>
      </c>
      <c r="B47" s="106" t="s">
        <v>293</v>
      </c>
      <c r="C47" s="85" t="s">
        <v>302</v>
      </c>
      <c r="D47" s="86" t="s">
        <v>241</v>
      </c>
      <c r="E47" s="86">
        <v>20.0</v>
      </c>
      <c r="F47" s="86"/>
      <c r="G47" s="85" t="s">
        <v>210</v>
      </c>
    </row>
    <row r="48">
      <c r="A48" s="83">
        <v>45300.0</v>
      </c>
      <c r="B48" s="106" t="s">
        <v>293</v>
      </c>
      <c r="C48" s="85" t="s">
        <v>303</v>
      </c>
      <c r="D48" s="86" t="s">
        <v>190</v>
      </c>
      <c r="E48" s="86">
        <v>19.0</v>
      </c>
      <c r="F48" s="91"/>
      <c r="G48" s="85" t="s">
        <v>210</v>
      </c>
    </row>
    <row r="49">
      <c r="A49" s="89">
        <v>45300.0</v>
      </c>
      <c r="B49" s="106" t="s">
        <v>222</v>
      </c>
      <c r="C49" s="85" t="s">
        <v>304</v>
      </c>
      <c r="D49" s="86" t="s">
        <v>305</v>
      </c>
      <c r="E49" s="86">
        <v>31.0</v>
      </c>
      <c r="F49" s="86">
        <v>3.027</v>
      </c>
      <c r="G49" s="85" t="s">
        <v>292</v>
      </c>
    </row>
    <row r="50">
      <c r="A50" s="83">
        <v>45300.0</v>
      </c>
      <c r="B50" s="107" t="s">
        <v>222</v>
      </c>
      <c r="C50" s="85" t="s">
        <v>306</v>
      </c>
      <c r="D50" s="86" t="s">
        <v>205</v>
      </c>
      <c r="E50" s="86">
        <v>25.0</v>
      </c>
      <c r="F50" s="86">
        <v>0.048</v>
      </c>
      <c r="G50" s="85" t="s">
        <v>292</v>
      </c>
    </row>
    <row r="51">
      <c r="A51" s="89">
        <v>45300.0</v>
      </c>
      <c r="B51" s="107" t="s">
        <v>222</v>
      </c>
      <c r="C51" s="85" t="s">
        <v>307</v>
      </c>
      <c r="D51" s="86" t="s">
        <v>205</v>
      </c>
      <c r="E51" s="86">
        <v>23.0</v>
      </c>
      <c r="F51" s="86"/>
      <c r="G51" s="85" t="s">
        <v>308</v>
      </c>
    </row>
    <row r="52">
      <c r="A52" s="83">
        <v>45300.0</v>
      </c>
      <c r="B52" s="108" t="s">
        <v>222</v>
      </c>
      <c r="C52" s="85" t="s">
        <v>309</v>
      </c>
      <c r="D52" s="86" t="s">
        <v>241</v>
      </c>
      <c r="E52" s="86">
        <v>22.0</v>
      </c>
      <c r="F52" s="86"/>
      <c r="G52" s="85" t="s">
        <v>308</v>
      </c>
    </row>
    <row r="53">
      <c r="A53" s="89">
        <v>45299.0</v>
      </c>
      <c r="B53" s="108" t="s">
        <v>272</v>
      </c>
      <c r="C53" s="85" t="s">
        <v>310</v>
      </c>
      <c r="D53" s="86" t="s">
        <v>190</v>
      </c>
      <c r="E53" s="86">
        <v>27.0</v>
      </c>
      <c r="F53" s="86">
        <v>0.063</v>
      </c>
      <c r="G53" s="85" t="s">
        <v>311</v>
      </c>
    </row>
    <row r="54">
      <c r="A54" s="83">
        <v>45297.0</v>
      </c>
      <c r="B54" s="109" t="s">
        <v>289</v>
      </c>
      <c r="C54" s="85" t="s">
        <v>312</v>
      </c>
      <c r="D54" s="86" t="s">
        <v>217</v>
      </c>
      <c r="E54" s="86">
        <v>27.0</v>
      </c>
      <c r="F54" s="86">
        <v>0.041</v>
      </c>
      <c r="G54" s="85" t="s">
        <v>283</v>
      </c>
    </row>
    <row r="55">
      <c r="A55" s="89">
        <v>45297.0</v>
      </c>
      <c r="B55" s="109" t="s">
        <v>277</v>
      </c>
      <c r="C55" s="85" t="s">
        <v>313</v>
      </c>
      <c r="D55" s="86" t="s">
        <v>190</v>
      </c>
      <c r="E55" s="86">
        <v>20.0</v>
      </c>
      <c r="F55" s="86"/>
      <c r="G55" s="85" t="s">
        <v>288</v>
      </c>
    </row>
    <row r="56">
      <c r="A56" s="83">
        <v>45641.0</v>
      </c>
      <c r="B56" s="110" t="s">
        <v>314</v>
      </c>
      <c r="C56" s="85" t="s">
        <v>315</v>
      </c>
      <c r="D56" s="86" t="s">
        <v>205</v>
      </c>
      <c r="E56" s="86">
        <v>27.0</v>
      </c>
      <c r="F56" s="86">
        <v>4.109</v>
      </c>
      <c r="G56" s="85" t="s">
        <v>276</v>
      </c>
    </row>
    <row r="57">
      <c r="A57" s="89">
        <v>45641.0</v>
      </c>
      <c r="B57" s="110" t="s">
        <v>314</v>
      </c>
      <c r="C57" s="85" t="s">
        <v>316</v>
      </c>
      <c r="D57" s="86" t="s">
        <v>217</v>
      </c>
      <c r="E57" s="86">
        <v>22.0</v>
      </c>
      <c r="F57" s="86">
        <v>0.059</v>
      </c>
      <c r="G57" s="85" t="s">
        <v>276</v>
      </c>
    </row>
    <row r="58">
      <c r="A58" s="83">
        <v>45641.0</v>
      </c>
      <c r="B58" s="111" t="s">
        <v>284</v>
      </c>
      <c r="C58" s="85" t="s">
        <v>317</v>
      </c>
      <c r="D58" s="86" t="s">
        <v>241</v>
      </c>
      <c r="E58" s="86">
        <v>34.0</v>
      </c>
      <c r="F58" s="86">
        <v>7.074</v>
      </c>
      <c r="G58" s="85" t="s">
        <v>311</v>
      </c>
    </row>
    <row r="59">
      <c r="A59" s="89">
        <v>45638.0</v>
      </c>
      <c r="B59" s="111" t="s">
        <v>289</v>
      </c>
      <c r="C59" s="85" t="s">
        <v>318</v>
      </c>
      <c r="D59" s="86" t="s">
        <v>241</v>
      </c>
      <c r="E59" s="86">
        <v>25.0</v>
      </c>
      <c r="F59" s="86"/>
      <c r="G59" s="85" t="s">
        <v>319</v>
      </c>
    </row>
    <row r="60">
      <c r="A60" s="83">
        <v>45638.0</v>
      </c>
      <c r="B60" s="111" t="s">
        <v>228</v>
      </c>
      <c r="C60" s="85" t="s">
        <v>320</v>
      </c>
      <c r="D60" s="86" t="s">
        <v>191</v>
      </c>
      <c r="E60" s="86">
        <v>26.0</v>
      </c>
      <c r="F60" s="86">
        <v>0.0</v>
      </c>
      <c r="G60" s="85" t="s">
        <v>321</v>
      </c>
    </row>
    <row r="61">
      <c r="A61" s="89">
        <v>45638.0</v>
      </c>
      <c r="B61" s="112" t="s">
        <v>228</v>
      </c>
      <c r="C61" s="85" t="s">
        <v>322</v>
      </c>
      <c r="D61" s="86" t="s">
        <v>205</v>
      </c>
      <c r="E61" s="86">
        <v>25.0</v>
      </c>
      <c r="F61" s="86"/>
      <c r="G61" s="85" t="s">
        <v>224</v>
      </c>
    </row>
    <row r="62">
      <c r="A62" s="83">
        <v>45637.0</v>
      </c>
      <c r="B62" s="112" t="s">
        <v>323</v>
      </c>
      <c r="C62" s="85" t="s">
        <v>324</v>
      </c>
      <c r="D62" s="86" t="s">
        <v>205</v>
      </c>
      <c r="E62" s="86">
        <v>25.0</v>
      </c>
      <c r="F62" s="86">
        <v>4.0</v>
      </c>
      <c r="G62" s="85" t="s">
        <v>276</v>
      </c>
    </row>
    <row r="63">
      <c r="A63" s="89">
        <v>45637.0</v>
      </c>
      <c r="B63" s="113" t="s">
        <v>284</v>
      </c>
      <c r="C63" s="85" t="s">
        <v>325</v>
      </c>
      <c r="D63" s="86" t="s">
        <v>205</v>
      </c>
      <c r="E63" s="86">
        <v>23.0</v>
      </c>
      <c r="F63" s="86"/>
      <c r="G63" s="85" t="s">
        <v>326</v>
      </c>
    </row>
    <row r="64">
      <c r="A64" s="83">
        <v>45636.0</v>
      </c>
      <c r="B64" s="113" t="s">
        <v>327</v>
      </c>
      <c r="C64" s="85" t="s">
        <v>328</v>
      </c>
      <c r="D64" s="86" t="s">
        <v>191</v>
      </c>
      <c r="E64" s="86">
        <v>34.0</v>
      </c>
      <c r="F64" s="86">
        <v>8.084</v>
      </c>
      <c r="G64" s="85" t="s">
        <v>288</v>
      </c>
    </row>
    <row r="65">
      <c r="A65" s="89">
        <v>45636.0</v>
      </c>
      <c r="B65" s="113" t="s">
        <v>327</v>
      </c>
      <c r="C65" s="85" t="s">
        <v>329</v>
      </c>
      <c r="D65" s="86" t="s">
        <v>264</v>
      </c>
      <c r="E65" s="86">
        <v>21.0</v>
      </c>
      <c r="F65" s="91"/>
      <c r="G65" s="85" t="s">
        <v>288</v>
      </c>
    </row>
    <row r="66">
      <c r="A66" s="83">
        <v>45632.0</v>
      </c>
      <c r="B66" s="113" t="s">
        <v>215</v>
      </c>
      <c r="C66" s="85" t="s">
        <v>330</v>
      </c>
      <c r="D66" s="86" t="s">
        <v>205</v>
      </c>
      <c r="E66" s="86">
        <v>32.0</v>
      </c>
      <c r="F66" s="86">
        <v>4.107</v>
      </c>
      <c r="G66" s="85" t="s">
        <v>210</v>
      </c>
    </row>
    <row r="67">
      <c r="A67" s="89">
        <v>45632.0</v>
      </c>
      <c r="B67" s="113" t="s">
        <v>215</v>
      </c>
      <c r="C67" s="85" t="s">
        <v>331</v>
      </c>
      <c r="D67" s="86" t="s">
        <v>332</v>
      </c>
      <c r="E67" s="86">
        <v>26.0</v>
      </c>
      <c r="F67" s="86">
        <v>0.0</v>
      </c>
      <c r="G67" s="85" t="s">
        <v>210</v>
      </c>
    </row>
    <row r="68">
      <c r="A68" s="83">
        <v>45632.0</v>
      </c>
      <c r="B68" s="113" t="s">
        <v>222</v>
      </c>
      <c r="C68" s="85" t="s">
        <v>333</v>
      </c>
      <c r="D68" s="86" t="s">
        <v>205</v>
      </c>
      <c r="E68" s="86">
        <v>28.0</v>
      </c>
      <c r="F68" s="86">
        <v>2.165</v>
      </c>
      <c r="G68" s="85" t="s">
        <v>213</v>
      </c>
    </row>
    <row r="69">
      <c r="A69" s="89">
        <v>45632.0</v>
      </c>
      <c r="B69" s="113" t="s">
        <v>222</v>
      </c>
      <c r="C69" s="85" t="s">
        <v>334</v>
      </c>
      <c r="D69" s="86" t="s">
        <v>191</v>
      </c>
      <c r="E69" s="86">
        <v>20.0</v>
      </c>
      <c r="F69" s="101"/>
      <c r="G69" s="85" t="s">
        <v>213</v>
      </c>
    </row>
    <row r="70">
      <c r="A70" s="83">
        <v>45631.0</v>
      </c>
      <c r="B70" s="113" t="s">
        <v>300</v>
      </c>
      <c r="C70" s="85" t="s">
        <v>335</v>
      </c>
      <c r="D70" s="86" t="s">
        <v>217</v>
      </c>
      <c r="E70" s="86">
        <v>24.0</v>
      </c>
      <c r="F70" s="86">
        <v>0.0</v>
      </c>
      <c r="G70" s="85" t="s">
        <v>336</v>
      </c>
    </row>
    <row r="71">
      <c r="A71" s="89">
        <v>45631.0</v>
      </c>
      <c r="B71" s="113" t="s">
        <v>300</v>
      </c>
      <c r="C71" s="85" t="s">
        <v>337</v>
      </c>
      <c r="D71" s="86" t="s">
        <v>205</v>
      </c>
      <c r="E71" s="86">
        <v>20.0</v>
      </c>
      <c r="F71" s="91"/>
      <c r="G71" s="85" t="s">
        <v>336</v>
      </c>
    </row>
    <row r="72">
      <c r="A72" s="83">
        <v>45631.0</v>
      </c>
      <c r="B72" s="113" t="s">
        <v>338</v>
      </c>
      <c r="C72" s="85" t="s">
        <v>339</v>
      </c>
      <c r="D72" s="86" t="s">
        <v>190</v>
      </c>
      <c r="E72" s="86">
        <v>28.0</v>
      </c>
      <c r="F72" s="86">
        <v>3.089</v>
      </c>
      <c r="G72" s="85" t="s">
        <v>340</v>
      </c>
    </row>
    <row r="73">
      <c r="A73" s="114">
        <v>45631.0</v>
      </c>
      <c r="B73" s="115" t="s">
        <v>341</v>
      </c>
      <c r="C73" s="77" t="s">
        <v>342</v>
      </c>
      <c r="D73" s="78" t="s">
        <v>205</v>
      </c>
      <c r="E73" s="78">
        <v>29.0</v>
      </c>
      <c r="F73" s="78">
        <v>5.132</v>
      </c>
      <c r="G73" s="77" t="s">
        <v>308</v>
      </c>
    </row>
    <row r="74">
      <c r="A74" s="116">
        <v>45631.0</v>
      </c>
      <c r="B74" s="117" t="s">
        <v>343</v>
      </c>
      <c r="C74" s="117" t="s">
        <v>344</v>
      </c>
      <c r="D74" s="117" t="s">
        <v>241</v>
      </c>
      <c r="E74" s="117">
        <v>23.0</v>
      </c>
      <c r="F74" s="118"/>
      <c r="G74" s="119" t="s">
        <v>345</v>
      </c>
    </row>
    <row r="75">
      <c r="A75" s="89">
        <v>45630.0</v>
      </c>
      <c r="B75" s="90" t="s">
        <v>346</v>
      </c>
      <c r="C75" s="85" t="s">
        <v>347</v>
      </c>
      <c r="D75" s="86" t="s">
        <v>217</v>
      </c>
      <c r="E75" s="86">
        <v>24.0</v>
      </c>
      <c r="F75" s="101"/>
      <c r="G75" s="85" t="s">
        <v>288</v>
      </c>
    </row>
    <row r="76">
      <c r="A76" s="83">
        <v>45630.0</v>
      </c>
      <c r="B76" s="90" t="s">
        <v>346</v>
      </c>
      <c r="C76" s="85" t="s">
        <v>348</v>
      </c>
      <c r="D76" s="86" t="s">
        <v>241</v>
      </c>
      <c r="E76" s="86">
        <v>23.0</v>
      </c>
      <c r="F76" s="91"/>
      <c r="G76" s="85" t="s">
        <v>288</v>
      </c>
    </row>
    <row r="77">
      <c r="A77" s="89">
        <v>45630.0</v>
      </c>
      <c r="B77" s="90" t="s">
        <v>346</v>
      </c>
      <c r="C77" s="85" t="s">
        <v>349</v>
      </c>
      <c r="D77" s="86" t="s">
        <v>230</v>
      </c>
      <c r="E77" s="86">
        <v>22.0</v>
      </c>
      <c r="F77" s="91"/>
      <c r="G77" s="85" t="s">
        <v>288</v>
      </c>
    </row>
    <row r="78">
      <c r="A78" s="83">
        <v>45630.0</v>
      </c>
      <c r="B78" s="92" t="s">
        <v>346</v>
      </c>
      <c r="C78" s="85" t="s">
        <v>350</v>
      </c>
      <c r="D78" s="86" t="s">
        <v>241</v>
      </c>
      <c r="E78" s="86">
        <v>22.0</v>
      </c>
      <c r="F78" s="86"/>
      <c r="G78" s="85" t="s">
        <v>288</v>
      </c>
    </row>
    <row r="79">
      <c r="A79" s="89">
        <v>45630.0</v>
      </c>
      <c r="B79" s="92" t="s">
        <v>289</v>
      </c>
      <c r="C79" s="85" t="s">
        <v>351</v>
      </c>
      <c r="D79" s="86" t="s">
        <v>241</v>
      </c>
      <c r="E79" s="86">
        <v>27.0</v>
      </c>
      <c r="F79" s="86">
        <v>4.026</v>
      </c>
      <c r="G79" s="85" t="s">
        <v>352</v>
      </c>
    </row>
    <row r="80">
      <c r="A80" s="83">
        <v>45628.0</v>
      </c>
      <c r="B80" s="93" t="s">
        <v>346</v>
      </c>
      <c r="C80" s="85" t="s">
        <v>353</v>
      </c>
      <c r="D80" s="86" t="s">
        <v>241</v>
      </c>
      <c r="E80" s="86">
        <v>23.0</v>
      </c>
      <c r="F80" s="91"/>
      <c r="G80" s="85" t="s">
        <v>283</v>
      </c>
    </row>
    <row r="81">
      <c r="A81" s="89">
        <v>45628.0</v>
      </c>
      <c r="B81" s="120" t="s">
        <v>207</v>
      </c>
      <c r="C81" s="85" t="s">
        <v>354</v>
      </c>
      <c r="D81" s="86" t="s">
        <v>217</v>
      </c>
      <c r="E81" s="86">
        <v>21.0</v>
      </c>
      <c r="F81" s="86"/>
      <c r="G81" s="85" t="s">
        <v>311</v>
      </c>
    </row>
    <row r="82">
      <c r="A82" s="83">
        <v>45628.0</v>
      </c>
      <c r="B82" s="97" t="s">
        <v>314</v>
      </c>
      <c r="C82" s="85" t="s">
        <v>355</v>
      </c>
      <c r="D82" s="86" t="s">
        <v>190</v>
      </c>
      <c r="E82" s="86">
        <v>31.0</v>
      </c>
      <c r="F82" s="86">
        <v>5.144</v>
      </c>
      <c r="G82" s="85" t="s">
        <v>242</v>
      </c>
    </row>
    <row r="83">
      <c r="A83" s="89">
        <v>45628.0</v>
      </c>
      <c r="B83" s="103" t="s">
        <v>277</v>
      </c>
      <c r="C83" s="85" t="s">
        <v>356</v>
      </c>
      <c r="D83" s="86" t="s">
        <v>357</v>
      </c>
      <c r="E83" s="86">
        <v>29.0</v>
      </c>
      <c r="F83" s="86">
        <v>5.113</v>
      </c>
      <c r="G83" s="85" t="s">
        <v>352</v>
      </c>
    </row>
    <row r="84">
      <c r="A84" s="83">
        <v>45628.0</v>
      </c>
      <c r="B84" s="103" t="s">
        <v>228</v>
      </c>
      <c r="C84" s="85" t="s">
        <v>358</v>
      </c>
      <c r="D84" s="86" t="s">
        <v>190</v>
      </c>
      <c r="E84" s="86">
        <v>26.0</v>
      </c>
      <c r="F84" s="86">
        <v>0.077</v>
      </c>
      <c r="G84" s="85" t="s">
        <v>213</v>
      </c>
    </row>
    <row r="85">
      <c r="A85" s="89">
        <v>45628.0</v>
      </c>
      <c r="B85" s="103" t="s">
        <v>215</v>
      </c>
      <c r="C85" s="85" t="s">
        <v>359</v>
      </c>
      <c r="D85" s="86" t="s">
        <v>360</v>
      </c>
      <c r="E85" s="86">
        <v>27.0</v>
      </c>
      <c r="F85" s="86">
        <v>5.165</v>
      </c>
      <c r="G85" s="85" t="s">
        <v>221</v>
      </c>
    </row>
    <row r="86">
      <c r="A86" s="83">
        <v>45623.0</v>
      </c>
      <c r="B86" s="121" t="s">
        <v>338</v>
      </c>
      <c r="C86" s="85" t="s">
        <v>361</v>
      </c>
      <c r="D86" s="86" t="s">
        <v>241</v>
      </c>
      <c r="E86" s="86">
        <v>25.0</v>
      </c>
      <c r="F86" s="86">
        <v>1.16</v>
      </c>
      <c r="G86" s="85" t="s">
        <v>213</v>
      </c>
    </row>
    <row r="87">
      <c r="A87" s="89">
        <v>45623.0</v>
      </c>
      <c r="B87" s="110" t="s">
        <v>338</v>
      </c>
      <c r="C87" s="85" t="s">
        <v>362</v>
      </c>
      <c r="D87" s="86" t="s">
        <v>220</v>
      </c>
      <c r="E87" s="86">
        <v>23.0</v>
      </c>
      <c r="F87" s="86">
        <v>0.12</v>
      </c>
      <c r="G87" s="85" t="s">
        <v>213</v>
      </c>
    </row>
    <row r="88">
      <c r="A88" s="83">
        <v>45623.0</v>
      </c>
      <c r="B88" s="110" t="s">
        <v>215</v>
      </c>
      <c r="C88" s="85" t="s">
        <v>363</v>
      </c>
      <c r="D88" s="86" t="s">
        <v>241</v>
      </c>
      <c r="E88" s="86">
        <v>27.0</v>
      </c>
      <c r="F88" s="86">
        <v>4.02</v>
      </c>
      <c r="G88" s="85" t="s">
        <v>345</v>
      </c>
    </row>
    <row r="89">
      <c r="A89" s="89">
        <v>45623.0</v>
      </c>
      <c r="B89" s="111" t="s">
        <v>215</v>
      </c>
      <c r="C89" s="85" t="s">
        <v>364</v>
      </c>
      <c r="D89" s="86" t="s">
        <v>205</v>
      </c>
      <c r="E89" s="86">
        <v>23.0</v>
      </c>
      <c r="F89" s="86">
        <v>0.06</v>
      </c>
      <c r="G89" s="85" t="s">
        <v>345</v>
      </c>
    </row>
    <row r="90">
      <c r="A90" s="83">
        <v>45623.0</v>
      </c>
      <c r="B90" s="111" t="s">
        <v>222</v>
      </c>
      <c r="C90" s="85" t="s">
        <v>365</v>
      </c>
      <c r="D90" s="86" t="s">
        <v>247</v>
      </c>
      <c r="E90" s="86">
        <v>28.0</v>
      </c>
      <c r="F90" s="86">
        <v>0.056</v>
      </c>
      <c r="G90" s="85" t="s">
        <v>206</v>
      </c>
    </row>
    <row r="91">
      <c r="A91" s="89">
        <v>45621.0</v>
      </c>
      <c r="B91" s="111" t="s">
        <v>366</v>
      </c>
      <c r="C91" s="85" t="s">
        <v>367</v>
      </c>
      <c r="D91" s="86" t="s">
        <v>217</v>
      </c>
      <c r="E91" s="86">
        <v>27.0</v>
      </c>
      <c r="F91" s="86">
        <v>0.131</v>
      </c>
      <c r="G91" s="85" t="s">
        <v>368</v>
      </c>
    </row>
    <row r="92">
      <c r="A92" s="83">
        <v>45621.0</v>
      </c>
      <c r="B92" s="111" t="s">
        <v>272</v>
      </c>
      <c r="C92" s="85" t="s">
        <v>369</v>
      </c>
      <c r="D92" s="86" t="s">
        <v>241</v>
      </c>
      <c r="E92" s="86">
        <v>25.0</v>
      </c>
      <c r="F92" s="86">
        <v>0.076</v>
      </c>
      <c r="G92" s="85" t="s">
        <v>261</v>
      </c>
    </row>
    <row r="93">
      <c r="A93" s="89">
        <v>45621.0</v>
      </c>
      <c r="B93" s="112" t="s">
        <v>343</v>
      </c>
      <c r="C93" s="85" t="s">
        <v>370</v>
      </c>
      <c r="D93" s="86" t="s">
        <v>230</v>
      </c>
      <c r="E93" s="86">
        <v>25.0</v>
      </c>
      <c r="F93" s="86">
        <v>0.139</v>
      </c>
      <c r="G93" s="85" t="s">
        <v>279</v>
      </c>
    </row>
    <row r="94">
      <c r="A94" s="75">
        <v>45619.0</v>
      </c>
      <c r="B94" s="115" t="s">
        <v>267</v>
      </c>
      <c r="C94" s="77" t="s">
        <v>371</v>
      </c>
      <c r="D94" s="78" t="s">
        <v>209</v>
      </c>
      <c r="E94" s="78">
        <v>28.0</v>
      </c>
      <c r="F94" s="78">
        <v>2.158</v>
      </c>
      <c r="G94" s="77" t="s">
        <v>221</v>
      </c>
    </row>
    <row r="95">
      <c r="A95" s="122">
        <v>45616.0</v>
      </c>
      <c r="B95" s="117" t="s">
        <v>366</v>
      </c>
      <c r="C95" s="117" t="s">
        <v>372</v>
      </c>
      <c r="D95" s="117" t="s">
        <v>209</v>
      </c>
      <c r="E95" s="117">
        <v>27.0</v>
      </c>
      <c r="F95" s="117">
        <v>1.149</v>
      </c>
      <c r="G95" s="119" t="s">
        <v>210</v>
      </c>
    </row>
    <row r="96">
      <c r="A96" s="83">
        <v>45616.0</v>
      </c>
      <c r="B96" s="123" t="s">
        <v>232</v>
      </c>
      <c r="C96" s="85" t="s">
        <v>373</v>
      </c>
      <c r="D96" s="86" t="s">
        <v>217</v>
      </c>
      <c r="E96" s="86">
        <v>23.0</v>
      </c>
      <c r="F96" s="86">
        <v>0.0</v>
      </c>
      <c r="G96" s="85" t="s">
        <v>210</v>
      </c>
    </row>
    <row r="97">
      <c r="A97" s="89">
        <v>45616.0</v>
      </c>
      <c r="B97" s="123" t="s">
        <v>222</v>
      </c>
      <c r="C97" s="85" t="s">
        <v>374</v>
      </c>
      <c r="D97" s="86" t="s">
        <v>191</v>
      </c>
      <c r="E97" s="86">
        <v>19.0</v>
      </c>
      <c r="F97" s="91"/>
      <c r="G97" s="85" t="s">
        <v>375</v>
      </c>
    </row>
    <row r="98">
      <c r="A98" s="83">
        <v>45600.0</v>
      </c>
      <c r="B98" s="124" t="s">
        <v>338</v>
      </c>
      <c r="C98" s="85" t="s">
        <v>376</v>
      </c>
      <c r="D98" s="86" t="s">
        <v>286</v>
      </c>
      <c r="E98" s="86">
        <v>24.0</v>
      </c>
      <c r="F98" s="86"/>
      <c r="G98" s="85" t="s">
        <v>368</v>
      </c>
    </row>
    <row r="99">
      <c r="A99" s="89">
        <v>45600.0</v>
      </c>
      <c r="B99" s="124" t="s">
        <v>377</v>
      </c>
      <c r="C99" s="85" t="s">
        <v>378</v>
      </c>
      <c r="D99" s="86" t="s">
        <v>241</v>
      </c>
      <c r="E99" s="86">
        <v>32.0</v>
      </c>
      <c r="F99" s="86">
        <v>5.146</v>
      </c>
      <c r="G99" s="85" t="s">
        <v>345</v>
      </c>
    </row>
    <row r="100">
      <c r="A100" s="83">
        <v>45596.0</v>
      </c>
      <c r="B100" s="124" t="s">
        <v>323</v>
      </c>
      <c r="C100" s="85" t="s">
        <v>379</v>
      </c>
      <c r="D100" s="86" t="s">
        <v>357</v>
      </c>
      <c r="E100" s="86">
        <v>24.0</v>
      </c>
      <c r="F100" s="86"/>
      <c r="G100" s="85" t="s">
        <v>276</v>
      </c>
    </row>
    <row r="101">
      <c r="A101" s="89">
        <v>45596.0</v>
      </c>
      <c r="B101" s="120" t="s">
        <v>366</v>
      </c>
      <c r="C101" s="85" t="s">
        <v>380</v>
      </c>
      <c r="D101" s="86" t="s">
        <v>205</v>
      </c>
      <c r="E101" s="86">
        <v>29.0</v>
      </c>
      <c r="F101" s="86">
        <v>3.148</v>
      </c>
      <c r="G101" s="85" t="s">
        <v>213</v>
      </c>
    </row>
    <row r="102">
      <c r="A102" s="83">
        <v>45596.0</v>
      </c>
      <c r="B102" s="120" t="s">
        <v>284</v>
      </c>
      <c r="C102" s="85" t="s">
        <v>381</v>
      </c>
      <c r="D102" s="86" t="s">
        <v>190</v>
      </c>
      <c r="E102" s="86">
        <v>33.0</v>
      </c>
      <c r="F102" s="86">
        <v>7.104</v>
      </c>
      <c r="G102" s="85" t="s">
        <v>326</v>
      </c>
    </row>
    <row r="103">
      <c r="A103" s="89"/>
      <c r="B103" s="95"/>
      <c r="C103" s="85"/>
      <c r="D103" s="86"/>
      <c r="E103" s="86"/>
      <c r="F103" s="86"/>
      <c r="G103" s="85"/>
    </row>
    <row r="104">
      <c r="A104" s="83"/>
      <c r="B104" s="98"/>
      <c r="C104" s="85"/>
      <c r="D104" s="86"/>
      <c r="E104" s="86"/>
      <c r="F104" s="86"/>
      <c r="G104" s="85"/>
    </row>
    <row r="105">
      <c r="A105" s="89"/>
      <c r="B105" s="98"/>
      <c r="C105" s="85"/>
      <c r="D105" s="86"/>
      <c r="E105" s="86"/>
      <c r="F105" s="91"/>
      <c r="G105" s="85"/>
    </row>
    <row r="106">
      <c r="A106" s="83"/>
      <c r="B106" s="98"/>
      <c r="C106" s="85"/>
      <c r="D106" s="86"/>
      <c r="E106" s="86"/>
      <c r="F106" s="86"/>
      <c r="G106" s="85"/>
    </row>
    <row r="107">
      <c r="A107" s="89"/>
      <c r="B107" s="99"/>
      <c r="C107" s="85"/>
      <c r="D107" s="86"/>
      <c r="E107" s="86"/>
      <c r="F107" s="86"/>
      <c r="G107" s="85"/>
    </row>
    <row r="108">
      <c r="A108" s="83"/>
      <c r="B108" s="104"/>
      <c r="C108" s="85"/>
      <c r="D108" s="86"/>
      <c r="E108" s="86"/>
      <c r="F108" s="86"/>
      <c r="G108" s="85"/>
    </row>
    <row r="109">
      <c r="A109" s="89"/>
      <c r="B109" s="106"/>
      <c r="C109" s="85"/>
      <c r="D109" s="86"/>
      <c r="E109" s="86"/>
      <c r="F109" s="91"/>
      <c r="G109" s="85"/>
    </row>
    <row r="110">
      <c r="A110" s="83"/>
      <c r="B110" s="121"/>
      <c r="C110" s="85"/>
      <c r="D110" s="86"/>
      <c r="E110" s="86"/>
      <c r="F110" s="86"/>
      <c r="G110" s="85"/>
    </row>
    <row r="111">
      <c r="A111" s="125"/>
      <c r="B111" s="126"/>
      <c r="C111" s="126"/>
      <c r="D111" s="126"/>
      <c r="E111" s="126"/>
      <c r="F111" s="126"/>
      <c r="G111" s="127"/>
    </row>
    <row r="112">
      <c r="A112" s="83"/>
      <c r="B112" s="90"/>
      <c r="C112" s="85"/>
      <c r="D112" s="86"/>
      <c r="E112" s="86"/>
      <c r="F112" s="91"/>
      <c r="G112" s="85"/>
    </row>
    <row r="113">
      <c r="A113" s="89"/>
      <c r="B113" s="90"/>
      <c r="C113" s="85"/>
      <c r="D113" s="86"/>
      <c r="E113" s="86"/>
      <c r="F113" s="91"/>
      <c r="G113" s="85"/>
    </row>
    <row r="114">
      <c r="A114" s="83"/>
      <c r="B114" s="95"/>
      <c r="C114" s="85"/>
      <c r="D114" s="86"/>
      <c r="E114" s="86"/>
      <c r="F114" s="86"/>
      <c r="G114" s="85"/>
    </row>
    <row r="115">
      <c r="A115" s="89"/>
      <c r="B115" s="95"/>
      <c r="C115" s="85"/>
      <c r="D115" s="86"/>
      <c r="E115" s="86"/>
      <c r="F115" s="86"/>
      <c r="G115" s="85"/>
    </row>
    <row r="116">
      <c r="A116" s="83"/>
      <c r="B116" s="104"/>
      <c r="C116" s="85"/>
      <c r="D116" s="86"/>
      <c r="E116" s="86"/>
      <c r="F116" s="86"/>
      <c r="G116" s="85"/>
    </row>
    <row r="117">
      <c r="A117" s="89"/>
      <c r="B117" s="121"/>
      <c r="C117" s="85"/>
      <c r="D117" s="86"/>
      <c r="E117" s="86"/>
      <c r="F117" s="86"/>
      <c r="G117" s="85"/>
    </row>
    <row r="118">
      <c r="A118" s="83"/>
      <c r="B118" s="121"/>
      <c r="C118" s="85"/>
      <c r="D118" s="86"/>
      <c r="E118" s="86"/>
      <c r="F118" s="86"/>
      <c r="G118" s="85"/>
    </row>
    <row r="119">
      <c r="A119" s="125"/>
      <c r="B119" s="126"/>
      <c r="C119" s="126"/>
      <c r="D119" s="126"/>
      <c r="E119" s="126"/>
      <c r="F119" s="126"/>
      <c r="G119" s="127"/>
    </row>
    <row r="120">
      <c r="A120" s="83"/>
      <c r="B120" s="103"/>
      <c r="C120" s="85"/>
      <c r="D120" s="86"/>
      <c r="E120" s="86"/>
      <c r="F120" s="86"/>
      <c r="G120" s="85"/>
    </row>
    <row r="121">
      <c r="A121" s="89"/>
      <c r="B121" s="106"/>
      <c r="C121" s="85"/>
      <c r="D121" s="86"/>
      <c r="E121" s="86"/>
      <c r="F121" s="101"/>
      <c r="G121" s="85"/>
    </row>
    <row r="122">
      <c r="A122" s="83"/>
      <c r="B122" s="106"/>
      <c r="C122" s="85"/>
      <c r="D122" s="86"/>
      <c r="E122" s="86"/>
      <c r="F122" s="101"/>
      <c r="G122" s="85"/>
    </row>
    <row r="123">
      <c r="A123" s="89"/>
      <c r="B123" s="106"/>
      <c r="C123" s="85"/>
      <c r="D123" s="86"/>
      <c r="E123" s="86"/>
      <c r="F123" s="91"/>
      <c r="G123" s="85"/>
    </row>
    <row r="124">
      <c r="A124" s="83"/>
      <c r="B124" s="106"/>
      <c r="C124" s="85"/>
      <c r="D124" s="86"/>
      <c r="E124" s="86"/>
      <c r="F124" s="91"/>
      <c r="G124" s="85"/>
    </row>
    <row r="125">
      <c r="A125" s="89"/>
      <c r="B125" s="106"/>
      <c r="C125" s="85"/>
      <c r="D125" s="86"/>
      <c r="E125" s="86"/>
      <c r="F125" s="91"/>
      <c r="G125" s="85"/>
    </row>
    <row r="126">
      <c r="A126" s="83"/>
      <c r="B126" s="107"/>
      <c r="C126" s="85"/>
      <c r="D126" s="86"/>
      <c r="E126" s="86"/>
      <c r="F126" s="86"/>
      <c r="G126" s="85"/>
    </row>
    <row r="127">
      <c r="A127" s="125"/>
      <c r="B127" s="126"/>
      <c r="C127" s="126"/>
      <c r="D127" s="126"/>
      <c r="E127" s="126"/>
      <c r="F127" s="126"/>
      <c r="G127" s="127"/>
    </row>
    <row r="128">
      <c r="A128" s="83"/>
      <c r="B128" s="109"/>
      <c r="C128" s="85"/>
      <c r="D128" s="86"/>
      <c r="E128" s="86"/>
      <c r="F128" s="86"/>
      <c r="G128" s="85"/>
    </row>
    <row r="129">
      <c r="A129" s="128"/>
      <c r="B129" s="129"/>
      <c r="C129" s="129"/>
      <c r="D129" s="129"/>
      <c r="E129" s="129"/>
      <c r="F129" s="129"/>
      <c r="G129" s="130"/>
    </row>
    <row r="130">
      <c r="A130" s="83"/>
      <c r="B130" s="102"/>
      <c r="C130" s="85"/>
      <c r="D130" s="86"/>
      <c r="E130" s="86"/>
      <c r="F130" s="86"/>
      <c r="G130" s="85"/>
    </row>
    <row r="131">
      <c r="A131" s="125"/>
      <c r="B131" s="126"/>
      <c r="C131" s="126"/>
      <c r="D131" s="126"/>
      <c r="E131" s="126"/>
      <c r="F131" s="126"/>
      <c r="G131" s="127"/>
    </row>
    <row r="132">
      <c r="A132" s="83"/>
      <c r="B132" s="102"/>
      <c r="C132" s="85"/>
      <c r="D132" s="86"/>
      <c r="E132" s="86"/>
      <c r="F132" s="86"/>
      <c r="G132" s="85"/>
    </row>
    <row r="133">
      <c r="A133" s="89"/>
      <c r="B133" s="110"/>
      <c r="C133" s="85"/>
      <c r="D133" s="86"/>
      <c r="E133" s="86"/>
      <c r="F133" s="86"/>
      <c r="G133" s="85"/>
    </row>
    <row r="134">
      <c r="A134" s="83"/>
      <c r="B134" s="110"/>
      <c r="C134" s="85"/>
      <c r="D134" s="86"/>
      <c r="E134" s="86"/>
      <c r="F134" s="131"/>
      <c r="G134" s="85"/>
    </row>
    <row r="135">
      <c r="A135" s="125"/>
      <c r="B135" s="126"/>
      <c r="C135" s="126"/>
      <c r="D135" s="126"/>
      <c r="E135" s="126"/>
      <c r="F135" s="126"/>
      <c r="G135" s="127"/>
    </row>
    <row r="136">
      <c r="A136" s="83"/>
      <c r="B136" s="100"/>
      <c r="C136" s="85"/>
      <c r="D136" s="86"/>
      <c r="E136" s="86"/>
      <c r="F136" s="91"/>
      <c r="G136" s="85"/>
    </row>
    <row r="137">
      <c r="A137" s="89"/>
      <c r="B137" s="100"/>
      <c r="C137" s="85"/>
      <c r="D137" s="86"/>
      <c r="E137" s="86"/>
      <c r="F137" s="91"/>
      <c r="G137" s="85"/>
    </row>
    <row r="138">
      <c r="A138" s="83"/>
      <c r="B138" s="110"/>
      <c r="C138" s="85"/>
      <c r="D138" s="86"/>
      <c r="E138" s="86"/>
      <c r="F138" s="86"/>
      <c r="G138" s="85"/>
    </row>
    <row r="139">
      <c r="A139" s="89"/>
      <c r="B139" s="110"/>
      <c r="C139" s="85"/>
      <c r="D139" s="86"/>
      <c r="E139" s="86"/>
      <c r="F139" s="132"/>
      <c r="G139" s="85"/>
    </row>
    <row r="140">
      <c r="A140" s="133"/>
      <c r="B140" s="129"/>
      <c r="C140" s="129"/>
      <c r="D140" s="129"/>
      <c r="E140" s="129"/>
      <c r="F140" s="129"/>
      <c r="G140" s="130"/>
    </row>
    <row r="141">
      <c r="A141" s="89"/>
      <c r="B141" s="96"/>
      <c r="C141" s="85"/>
      <c r="D141" s="86"/>
      <c r="E141" s="86"/>
      <c r="F141" s="86"/>
      <c r="G141" s="85"/>
    </row>
    <row r="142">
      <c r="A142" s="83"/>
      <c r="B142" s="97"/>
      <c r="C142" s="85"/>
      <c r="D142" s="86"/>
      <c r="E142" s="86"/>
      <c r="F142" s="86"/>
      <c r="G142" s="85"/>
    </row>
    <row r="143">
      <c r="A143" s="89"/>
      <c r="B143" s="102"/>
      <c r="C143" s="85"/>
      <c r="D143" s="86"/>
      <c r="E143" s="86"/>
      <c r="F143" s="101"/>
      <c r="G143" s="85"/>
    </row>
    <row r="144">
      <c r="A144" s="134"/>
      <c r="B144" s="129"/>
      <c r="C144" s="129"/>
      <c r="D144" s="129"/>
      <c r="E144" s="129"/>
      <c r="F144" s="129"/>
      <c r="G144" s="130"/>
    </row>
    <row r="145">
      <c r="A145" s="89"/>
      <c r="B145" s="106"/>
      <c r="C145" s="85"/>
      <c r="D145" s="86"/>
      <c r="E145" s="86"/>
      <c r="F145" s="86"/>
      <c r="G145" s="85"/>
    </row>
    <row r="146">
      <c r="A146" s="135"/>
      <c r="B146" s="126"/>
      <c r="C146" s="126"/>
      <c r="D146" s="126"/>
      <c r="E146" s="126"/>
      <c r="F146" s="126"/>
      <c r="G146" s="127"/>
    </row>
    <row r="147">
      <c r="A147" s="89"/>
      <c r="B147" s="84"/>
      <c r="C147" s="85"/>
      <c r="D147" s="86"/>
      <c r="E147" s="86"/>
      <c r="F147" s="86"/>
      <c r="G147" s="85"/>
    </row>
    <row r="148">
      <c r="A148" s="133"/>
      <c r="B148" s="129"/>
      <c r="C148" s="129"/>
      <c r="D148" s="129"/>
      <c r="E148" s="129"/>
      <c r="F148" s="129"/>
      <c r="G148" s="130"/>
    </row>
    <row r="149">
      <c r="A149" s="89"/>
      <c r="B149" s="84"/>
      <c r="C149" s="85"/>
      <c r="D149" s="86"/>
      <c r="E149" s="86"/>
      <c r="F149" s="86"/>
      <c r="G149" s="85"/>
    </row>
    <row r="150">
      <c r="A150" s="83"/>
      <c r="B150" s="90"/>
      <c r="C150" s="85"/>
      <c r="D150" s="86"/>
      <c r="E150" s="86"/>
      <c r="F150" s="91"/>
      <c r="G150" s="85"/>
    </row>
    <row r="151">
      <c r="A151" s="125"/>
      <c r="B151" s="126"/>
      <c r="C151" s="126"/>
      <c r="D151" s="126"/>
      <c r="E151" s="126"/>
      <c r="F151" s="126"/>
      <c r="G151" s="127"/>
    </row>
    <row r="152">
      <c r="A152" s="83"/>
      <c r="B152" s="99"/>
      <c r="C152" s="85"/>
      <c r="D152" s="86"/>
      <c r="E152" s="86"/>
      <c r="F152" s="86"/>
      <c r="G152" s="85"/>
    </row>
    <row r="153">
      <c r="A153" s="125"/>
      <c r="B153" s="126"/>
      <c r="C153" s="126"/>
      <c r="D153" s="126"/>
      <c r="E153" s="126"/>
      <c r="F153" s="126"/>
      <c r="G153" s="127"/>
    </row>
    <row r="154">
      <c r="A154" s="83"/>
      <c r="B154" s="93"/>
      <c r="C154" s="85"/>
      <c r="D154" s="86"/>
      <c r="E154" s="86"/>
      <c r="F154" s="91"/>
      <c r="G154" s="85"/>
    </row>
    <row r="155">
      <c r="A155" s="136"/>
      <c r="B155" s="129"/>
      <c r="C155" s="129"/>
      <c r="D155" s="129"/>
      <c r="E155" s="129"/>
      <c r="F155" s="129"/>
      <c r="G155" s="130"/>
    </row>
    <row r="156">
      <c r="A156" s="83"/>
      <c r="B156" s="99"/>
      <c r="C156" s="85"/>
      <c r="D156" s="86"/>
      <c r="E156" s="86"/>
      <c r="F156" s="86"/>
      <c r="G156" s="85"/>
    </row>
    <row r="157">
      <c r="A157" s="137"/>
      <c r="B157" s="112"/>
      <c r="C157" s="85"/>
      <c r="D157" s="86"/>
      <c r="E157" s="86"/>
      <c r="F157" s="91"/>
      <c r="G157" s="85"/>
    </row>
    <row r="158">
      <c r="A158" s="83"/>
      <c r="B158" s="112"/>
      <c r="C158" s="85"/>
      <c r="D158" s="86"/>
      <c r="E158" s="86"/>
      <c r="F158" s="86"/>
      <c r="G158" s="85"/>
    </row>
    <row r="159">
      <c r="A159" s="136"/>
      <c r="B159" s="129"/>
      <c r="C159" s="129"/>
      <c r="D159" s="129"/>
      <c r="E159" s="129"/>
      <c r="F159" s="129"/>
      <c r="G159" s="130"/>
    </row>
    <row r="160">
      <c r="A160" s="83"/>
      <c r="B160" s="87"/>
      <c r="C160" s="85"/>
      <c r="D160" s="86"/>
      <c r="E160" s="86"/>
      <c r="F160" s="86"/>
      <c r="G160" s="85"/>
    </row>
    <row r="161">
      <c r="A161" s="137"/>
      <c r="B161" s="106"/>
      <c r="C161" s="85"/>
      <c r="D161" s="86"/>
      <c r="E161" s="86"/>
      <c r="F161" s="86"/>
      <c r="G161" s="85"/>
    </row>
    <row r="162">
      <c r="A162" s="133"/>
      <c r="B162" s="129"/>
      <c r="C162" s="129"/>
      <c r="D162" s="129"/>
      <c r="E162" s="129"/>
      <c r="F162" s="129"/>
      <c r="G162" s="130"/>
    </row>
    <row r="163">
      <c r="A163" s="137"/>
      <c r="B163" s="123"/>
      <c r="C163" s="85"/>
      <c r="D163" s="86"/>
      <c r="E163" s="86"/>
      <c r="F163" s="138"/>
      <c r="G163" s="85"/>
    </row>
    <row r="164">
      <c r="A164" s="83"/>
      <c r="B164" s="103"/>
      <c r="C164" s="85"/>
      <c r="D164" s="86"/>
      <c r="E164" s="86"/>
      <c r="F164" s="86"/>
      <c r="G164" s="85"/>
    </row>
    <row r="165">
      <c r="A165" s="136"/>
      <c r="B165" s="129"/>
      <c r="C165" s="129"/>
      <c r="D165" s="129"/>
      <c r="E165" s="129"/>
      <c r="F165" s="129"/>
      <c r="G165" s="130"/>
    </row>
    <row r="166">
      <c r="A166" s="83"/>
      <c r="B166" s="98"/>
      <c r="C166" s="85"/>
      <c r="D166" s="86"/>
      <c r="E166" s="86"/>
      <c r="F166" s="86"/>
      <c r="G166" s="85"/>
    </row>
    <row r="167">
      <c r="A167" s="137"/>
      <c r="B167" s="98"/>
      <c r="C167" s="85"/>
      <c r="D167" s="86"/>
      <c r="E167" s="86"/>
      <c r="F167" s="91"/>
      <c r="G167" s="85"/>
    </row>
    <row r="168">
      <c r="A168" s="83"/>
      <c r="B168" s="112"/>
      <c r="C168" s="85"/>
      <c r="D168" s="86"/>
      <c r="E168" s="86"/>
      <c r="F168" s="86"/>
      <c r="G168" s="85"/>
    </row>
    <row r="169">
      <c r="A169" s="137"/>
      <c r="B169" s="112"/>
      <c r="C169" s="85"/>
      <c r="D169" s="86"/>
      <c r="E169" s="86"/>
      <c r="F169" s="86"/>
      <c r="G169" s="85"/>
    </row>
    <row r="170">
      <c r="A170" s="133"/>
      <c r="B170" s="129"/>
      <c r="C170" s="129"/>
      <c r="D170" s="129"/>
      <c r="E170" s="129"/>
      <c r="F170" s="129"/>
      <c r="G170" s="130"/>
    </row>
    <row r="171">
      <c r="A171" s="137"/>
      <c r="B171" s="121"/>
      <c r="C171" s="85"/>
      <c r="D171" s="86"/>
      <c r="E171" s="86"/>
      <c r="F171" s="86"/>
      <c r="G171" s="85"/>
    </row>
    <row r="172">
      <c r="A172" s="135"/>
      <c r="B172" s="126"/>
      <c r="C172" s="126"/>
      <c r="D172" s="126"/>
      <c r="E172" s="126"/>
      <c r="F172" s="126"/>
      <c r="G172" s="127"/>
    </row>
    <row r="173">
      <c r="A173" s="137"/>
      <c r="B173" s="102"/>
      <c r="C173" s="85"/>
      <c r="D173" s="86"/>
      <c r="E173" s="86"/>
      <c r="F173" s="91"/>
      <c r="G173" s="85"/>
    </row>
    <row r="174">
      <c r="A174" s="83"/>
      <c r="B174" s="112"/>
      <c r="C174" s="85"/>
      <c r="D174" s="86"/>
      <c r="E174" s="86"/>
      <c r="F174" s="86"/>
      <c r="G174" s="85"/>
    </row>
    <row r="175">
      <c r="A175" s="136"/>
      <c r="B175" s="129"/>
      <c r="C175" s="129"/>
      <c r="D175" s="129"/>
      <c r="E175" s="129"/>
      <c r="F175" s="129"/>
      <c r="G175" s="130"/>
    </row>
    <row r="176">
      <c r="A176" s="83"/>
      <c r="B176" s="97"/>
      <c r="C176" s="85"/>
      <c r="D176" s="86"/>
      <c r="E176" s="86"/>
      <c r="F176" s="131"/>
      <c r="G176" s="85"/>
    </row>
    <row r="177">
      <c r="A177" s="137"/>
      <c r="B177" s="110"/>
      <c r="C177" s="85"/>
      <c r="D177" s="86"/>
      <c r="E177" s="86"/>
      <c r="F177" s="86"/>
      <c r="G177" s="85"/>
    </row>
    <row r="178">
      <c r="A178" s="83"/>
      <c r="B178" s="111"/>
      <c r="C178" s="85"/>
      <c r="D178" s="86"/>
      <c r="E178" s="86"/>
      <c r="F178" s="86"/>
      <c r="G178" s="85"/>
    </row>
    <row r="179">
      <c r="A179" s="128"/>
      <c r="B179" s="129"/>
      <c r="C179" s="129"/>
      <c r="D179" s="129"/>
      <c r="E179" s="129"/>
      <c r="F179" s="129"/>
      <c r="G179" s="130"/>
    </row>
    <row r="180">
      <c r="A180" s="83"/>
      <c r="B180" s="99"/>
      <c r="C180" s="85"/>
      <c r="D180" s="86"/>
      <c r="E180" s="86"/>
      <c r="F180" s="86"/>
      <c r="G180" s="85"/>
    </row>
    <row r="181">
      <c r="A181" s="128"/>
      <c r="B181" s="129"/>
      <c r="C181" s="129"/>
      <c r="D181" s="129"/>
      <c r="E181" s="129"/>
      <c r="F181" s="129"/>
      <c r="G181" s="130"/>
    </row>
    <row r="182">
      <c r="A182" s="83"/>
      <c r="B182" s="88"/>
      <c r="C182" s="85"/>
      <c r="D182" s="86"/>
      <c r="E182" s="86"/>
      <c r="F182" s="86"/>
      <c r="G182" s="85"/>
    </row>
    <row r="183">
      <c r="A183" s="89"/>
      <c r="B183" s="108"/>
      <c r="C183" s="85"/>
      <c r="D183" s="86"/>
      <c r="E183" s="86"/>
      <c r="F183" s="91"/>
      <c r="G183" s="85"/>
    </row>
    <row r="184">
      <c r="A184" s="83"/>
      <c r="B184" s="110"/>
      <c r="C184" s="85"/>
      <c r="D184" s="86"/>
      <c r="E184" s="86"/>
      <c r="F184" s="86"/>
      <c r="G184" s="85"/>
    </row>
    <row r="185">
      <c r="A185" s="125"/>
      <c r="B185" s="126"/>
      <c r="C185" s="126"/>
      <c r="D185" s="126"/>
      <c r="E185" s="126"/>
      <c r="F185" s="126"/>
      <c r="G185" s="127"/>
    </row>
    <row r="186">
      <c r="A186" s="83"/>
      <c r="B186" s="121"/>
      <c r="C186" s="85"/>
      <c r="D186" s="86"/>
      <c r="E186" s="86"/>
      <c r="F186" s="86"/>
      <c r="G186" s="85"/>
    </row>
    <row r="187">
      <c r="A187" s="125"/>
      <c r="B187" s="126"/>
      <c r="C187" s="126"/>
      <c r="D187" s="126"/>
      <c r="E187" s="126"/>
      <c r="F187" s="126"/>
      <c r="G187" s="127"/>
    </row>
    <row r="188">
      <c r="A188" s="83"/>
      <c r="B188" s="84"/>
      <c r="C188" s="85"/>
      <c r="D188" s="86"/>
      <c r="E188" s="86"/>
      <c r="F188" s="91"/>
      <c r="G188" s="85"/>
    </row>
    <row r="189">
      <c r="A189" s="128"/>
      <c r="B189" s="129"/>
      <c r="C189" s="129"/>
      <c r="D189" s="129"/>
      <c r="E189" s="129"/>
      <c r="F189" s="129"/>
      <c r="G189" s="130"/>
    </row>
    <row r="190">
      <c r="A190" s="83"/>
      <c r="B190" s="123"/>
      <c r="C190" s="85"/>
      <c r="D190" s="86"/>
      <c r="E190" s="86"/>
      <c r="F190" s="86"/>
      <c r="G190" s="85"/>
    </row>
    <row r="191">
      <c r="A191" s="128"/>
      <c r="B191" s="129"/>
      <c r="C191" s="129"/>
      <c r="D191" s="129"/>
      <c r="E191" s="129"/>
      <c r="F191" s="129"/>
      <c r="G191" s="130"/>
    </row>
    <row r="192">
      <c r="A192" s="83"/>
      <c r="B192" s="103"/>
      <c r="C192" s="85"/>
      <c r="D192" s="86"/>
      <c r="E192" s="86"/>
      <c r="F192" s="91"/>
      <c r="G192" s="85"/>
    </row>
    <row r="193">
      <c r="A193" s="125"/>
      <c r="B193" s="126"/>
      <c r="C193" s="126"/>
      <c r="D193" s="126"/>
      <c r="E193" s="126"/>
      <c r="F193" s="126"/>
      <c r="G193" s="127"/>
    </row>
    <row r="194">
      <c r="A194" s="83"/>
      <c r="B194" s="102"/>
      <c r="C194" s="85"/>
      <c r="D194" s="86"/>
      <c r="E194" s="86"/>
      <c r="F194" s="86"/>
      <c r="G194" s="85"/>
    </row>
    <row r="195">
      <c r="A195" s="89"/>
      <c r="B195" s="108"/>
      <c r="C195" s="85"/>
      <c r="D195" s="86"/>
      <c r="E195" s="86"/>
      <c r="F195" s="132"/>
      <c r="G195" s="85"/>
    </row>
    <row r="196">
      <c r="A196" s="133"/>
      <c r="B196" s="129"/>
      <c r="C196" s="129"/>
      <c r="D196" s="129"/>
      <c r="E196" s="129"/>
      <c r="F196" s="129"/>
      <c r="G196" s="130"/>
    </row>
    <row r="197">
      <c r="A197" s="89"/>
      <c r="B197" s="84"/>
      <c r="C197" s="85"/>
      <c r="D197" s="86"/>
      <c r="E197" s="86"/>
      <c r="F197" s="86"/>
      <c r="G197" s="85"/>
    </row>
    <row r="198">
      <c r="A198" s="83"/>
      <c r="B198" s="96"/>
      <c r="C198" s="85"/>
      <c r="D198" s="86"/>
      <c r="E198" s="86"/>
      <c r="F198" s="86"/>
      <c r="G198" s="85"/>
    </row>
    <row r="199">
      <c r="A199" s="128"/>
      <c r="B199" s="129"/>
      <c r="C199" s="129"/>
      <c r="D199" s="129"/>
      <c r="E199" s="129"/>
      <c r="F199" s="129"/>
      <c r="G199" s="130"/>
    </row>
    <row r="200">
      <c r="A200" s="83"/>
      <c r="B200" s="99"/>
      <c r="C200" s="85"/>
      <c r="D200" s="86"/>
      <c r="E200" s="86"/>
      <c r="F200" s="86"/>
      <c r="G200" s="85"/>
    </row>
    <row r="201">
      <c r="A201" s="89"/>
      <c r="B201" s="99"/>
      <c r="C201" s="85"/>
      <c r="D201" s="86"/>
      <c r="E201" s="86"/>
      <c r="F201" s="86"/>
      <c r="G201" s="85"/>
    </row>
    <row r="202">
      <c r="A202" s="83"/>
      <c r="B202" s="110"/>
      <c r="C202" s="85"/>
      <c r="D202" s="86"/>
      <c r="E202" s="86"/>
      <c r="F202" s="86"/>
      <c r="G202" s="85"/>
    </row>
    <row r="203">
      <c r="A203" s="89"/>
      <c r="B203" s="110"/>
      <c r="C203" s="85"/>
      <c r="D203" s="86"/>
      <c r="E203" s="86"/>
      <c r="F203" s="86"/>
      <c r="G203" s="85"/>
    </row>
    <row r="204">
      <c r="A204" s="135"/>
      <c r="B204" s="126"/>
      <c r="C204" s="126"/>
      <c r="D204" s="126"/>
      <c r="E204" s="126"/>
      <c r="F204" s="126"/>
      <c r="G204" s="127"/>
    </row>
    <row r="205">
      <c r="A205" s="89"/>
      <c r="B205" s="110"/>
      <c r="C205" s="85"/>
      <c r="D205" s="86"/>
      <c r="E205" s="86"/>
      <c r="F205" s="86"/>
      <c r="G205" s="85"/>
    </row>
    <row r="206">
      <c r="A206" s="135"/>
      <c r="B206" s="126"/>
      <c r="C206" s="126"/>
      <c r="D206" s="126"/>
      <c r="E206" s="126"/>
      <c r="F206" s="126"/>
      <c r="G206" s="127"/>
    </row>
    <row r="207">
      <c r="A207" s="89"/>
      <c r="B207" s="110"/>
      <c r="C207" s="85"/>
      <c r="D207" s="86"/>
      <c r="E207" s="86"/>
      <c r="F207" s="86"/>
      <c r="G207" s="85"/>
    </row>
    <row r="208">
      <c r="A208" s="135"/>
      <c r="B208" s="126"/>
      <c r="C208" s="126"/>
      <c r="D208" s="126"/>
      <c r="E208" s="126"/>
      <c r="F208" s="126"/>
      <c r="G208" s="127"/>
    </row>
    <row r="209">
      <c r="A209" s="89"/>
      <c r="B209" s="84"/>
      <c r="C209" s="85"/>
      <c r="D209" s="86"/>
      <c r="E209" s="86"/>
      <c r="F209" s="86"/>
      <c r="G209" s="85"/>
    </row>
    <row r="210">
      <c r="A210" s="83"/>
      <c r="B210" s="97"/>
      <c r="C210" s="85"/>
      <c r="D210" s="86"/>
      <c r="E210" s="86"/>
      <c r="F210" s="86"/>
      <c r="G210" s="85"/>
    </row>
    <row r="211">
      <c r="A211" s="128"/>
      <c r="B211" s="129"/>
      <c r="C211" s="129"/>
      <c r="D211" s="129"/>
      <c r="E211" s="129"/>
      <c r="F211" s="129"/>
      <c r="G211" s="130"/>
    </row>
    <row r="212">
      <c r="A212" s="83"/>
      <c r="B212" s="84"/>
      <c r="C212" s="85"/>
      <c r="D212" s="86"/>
      <c r="E212" s="86"/>
      <c r="F212" s="86"/>
      <c r="G212" s="85"/>
    </row>
    <row r="213">
      <c r="A213" s="125"/>
      <c r="B213" s="126"/>
      <c r="C213" s="126"/>
      <c r="D213" s="126"/>
      <c r="E213" s="126"/>
      <c r="F213" s="126"/>
      <c r="G213" s="127"/>
    </row>
    <row r="214">
      <c r="A214" s="83"/>
      <c r="B214" s="104"/>
      <c r="C214" s="85"/>
      <c r="D214" s="86"/>
      <c r="E214" s="86"/>
      <c r="F214" s="86"/>
      <c r="G214" s="85"/>
    </row>
    <row r="215">
      <c r="A215" s="128"/>
      <c r="B215" s="129"/>
      <c r="C215" s="129"/>
      <c r="D215" s="129"/>
      <c r="E215" s="129"/>
      <c r="F215" s="129"/>
      <c r="G215" s="130"/>
    </row>
    <row r="216">
      <c r="A216" s="83"/>
      <c r="B216" s="99"/>
      <c r="C216" s="85"/>
      <c r="D216" s="86"/>
      <c r="E216" s="86"/>
      <c r="F216" s="86"/>
      <c r="G216" s="85"/>
    </row>
    <row r="217">
      <c r="A217" s="128"/>
      <c r="B217" s="129"/>
      <c r="C217" s="129"/>
      <c r="D217" s="129"/>
      <c r="E217" s="129"/>
      <c r="F217" s="129"/>
      <c r="G217" s="130"/>
    </row>
    <row r="218">
      <c r="A218" s="83"/>
      <c r="B218" s="103"/>
      <c r="C218" s="85"/>
      <c r="D218" s="86"/>
      <c r="E218" s="86"/>
      <c r="F218" s="86"/>
      <c r="G218" s="85"/>
    </row>
    <row r="219">
      <c r="A219" s="89"/>
      <c r="B219" s="108"/>
      <c r="C219" s="85"/>
      <c r="D219" s="86"/>
      <c r="E219" s="86"/>
      <c r="F219" s="86"/>
      <c r="G219" s="85"/>
    </row>
    <row r="220">
      <c r="A220" s="133"/>
      <c r="B220" s="129"/>
      <c r="C220" s="129"/>
      <c r="D220" s="129"/>
      <c r="E220" s="129"/>
      <c r="F220" s="129"/>
      <c r="G220" s="130"/>
    </row>
    <row r="221">
      <c r="A221" s="89"/>
      <c r="B221" s="112"/>
      <c r="C221" s="85"/>
      <c r="D221" s="86"/>
      <c r="E221" s="86"/>
      <c r="F221" s="86"/>
      <c r="G221" s="85"/>
    </row>
    <row r="222">
      <c r="A222" s="133"/>
      <c r="B222" s="129"/>
      <c r="C222" s="129"/>
      <c r="D222" s="129"/>
      <c r="E222" s="129"/>
      <c r="F222" s="129"/>
      <c r="G222" s="130"/>
    </row>
    <row r="223">
      <c r="A223" s="89"/>
      <c r="B223" s="123"/>
      <c r="C223" s="85"/>
      <c r="D223" s="86"/>
      <c r="E223" s="86"/>
      <c r="F223" s="86"/>
      <c r="G223" s="85"/>
    </row>
    <row r="224">
      <c r="A224" s="83"/>
      <c r="B224" s="96"/>
      <c r="C224" s="85"/>
      <c r="D224" s="86"/>
      <c r="E224" s="86"/>
      <c r="F224" s="91"/>
      <c r="G224" s="85"/>
    </row>
    <row r="225">
      <c r="A225" s="128"/>
      <c r="B225" s="129"/>
      <c r="C225" s="129"/>
      <c r="D225" s="129"/>
      <c r="E225" s="129"/>
      <c r="F225" s="129"/>
      <c r="G225" s="130"/>
    </row>
    <row r="226">
      <c r="A226" s="83"/>
      <c r="B226" s="108"/>
      <c r="C226" s="85"/>
      <c r="D226" s="86"/>
      <c r="E226" s="86"/>
      <c r="F226" s="86"/>
      <c r="G226" s="85"/>
    </row>
    <row r="227">
      <c r="A227" s="125"/>
      <c r="B227" s="126"/>
      <c r="C227" s="126"/>
      <c r="D227" s="126"/>
      <c r="E227" s="126"/>
      <c r="F227" s="126"/>
      <c r="G227" s="127"/>
    </row>
    <row r="228">
      <c r="A228" s="83"/>
      <c r="B228" s="84"/>
      <c r="C228" s="85"/>
      <c r="D228" s="86"/>
      <c r="E228" s="86"/>
      <c r="F228" s="86"/>
      <c r="G228" s="85"/>
    </row>
    <row r="229">
      <c r="A229" s="128"/>
      <c r="B229" s="129"/>
      <c r="C229" s="129"/>
      <c r="D229" s="129"/>
      <c r="E229" s="129"/>
      <c r="F229" s="129"/>
      <c r="G229" s="130"/>
    </row>
    <row r="230">
      <c r="A230" s="83"/>
      <c r="B230" s="84"/>
      <c r="C230" s="85"/>
      <c r="D230" s="86"/>
      <c r="E230" s="86"/>
      <c r="F230" s="86"/>
      <c r="G230" s="85"/>
    </row>
    <row r="231">
      <c r="A231" s="89"/>
      <c r="B231" s="99"/>
      <c r="C231" s="85"/>
      <c r="D231" s="86"/>
      <c r="E231" s="86"/>
      <c r="F231" s="86"/>
      <c r="G231" s="85"/>
    </row>
    <row r="232">
      <c r="A232" s="83"/>
      <c r="B232" s="99"/>
      <c r="C232" s="85"/>
      <c r="D232" s="86"/>
      <c r="E232" s="86"/>
      <c r="F232" s="86"/>
      <c r="G232" s="85"/>
    </row>
    <row r="233">
      <c r="A233" s="89"/>
      <c r="B233" s="103"/>
      <c r="C233" s="85"/>
      <c r="D233" s="86"/>
      <c r="E233" s="86"/>
      <c r="F233" s="86"/>
      <c r="G233" s="85"/>
    </row>
    <row r="234">
      <c r="A234" s="83"/>
      <c r="B234" s="111"/>
      <c r="C234" s="85"/>
      <c r="D234" s="86"/>
      <c r="E234" s="86"/>
      <c r="F234" s="91"/>
      <c r="G234" s="85"/>
    </row>
    <row r="235">
      <c r="A235" s="89"/>
      <c r="B235" s="111"/>
      <c r="C235" s="85"/>
      <c r="D235" s="86"/>
      <c r="E235" s="86"/>
      <c r="F235" s="91"/>
      <c r="G235" s="85"/>
    </row>
    <row r="236">
      <c r="A236" s="133"/>
      <c r="B236" s="129"/>
      <c r="C236" s="129"/>
      <c r="D236" s="129"/>
      <c r="E236" s="129"/>
      <c r="F236" s="129"/>
      <c r="G236" s="130"/>
    </row>
    <row r="237">
      <c r="A237" s="89"/>
      <c r="B237" s="90"/>
      <c r="C237" s="85"/>
      <c r="D237" s="86"/>
      <c r="E237" s="86"/>
      <c r="F237" s="132"/>
      <c r="G237" s="85"/>
    </row>
    <row r="238">
      <c r="A238" s="83"/>
      <c r="B238" s="106"/>
      <c r="C238" s="85"/>
      <c r="D238" s="86"/>
      <c r="E238" s="86"/>
      <c r="F238" s="86"/>
      <c r="G238" s="85"/>
    </row>
    <row r="239">
      <c r="A239" s="89"/>
      <c r="B239" s="107"/>
      <c r="C239" s="85"/>
      <c r="D239" s="86"/>
      <c r="E239" s="86"/>
      <c r="F239" s="86"/>
      <c r="G239" s="85"/>
    </row>
    <row r="240">
      <c r="A240" s="135"/>
      <c r="B240" s="126"/>
      <c r="C240" s="126"/>
      <c r="D240" s="126"/>
      <c r="E240" s="126"/>
      <c r="F240" s="126"/>
      <c r="G240" s="127"/>
    </row>
    <row r="241">
      <c r="A241" s="89"/>
      <c r="B241" s="84"/>
      <c r="C241" s="85"/>
      <c r="D241" s="86"/>
      <c r="E241" s="86"/>
      <c r="F241" s="86"/>
      <c r="G241" s="85"/>
    </row>
    <row r="242">
      <c r="A242" s="135"/>
      <c r="B242" s="126"/>
      <c r="C242" s="126"/>
      <c r="D242" s="126"/>
      <c r="E242" s="126"/>
      <c r="F242" s="126"/>
      <c r="G242" s="127"/>
    </row>
    <row r="243">
      <c r="A243" s="89"/>
      <c r="B243" s="87"/>
      <c r="C243" s="85"/>
      <c r="D243" s="86"/>
      <c r="E243" s="86"/>
      <c r="F243" s="86"/>
      <c r="G243" s="85"/>
    </row>
    <row r="244">
      <c r="A244" s="135"/>
      <c r="B244" s="126"/>
      <c r="C244" s="126"/>
      <c r="D244" s="126"/>
      <c r="E244" s="126"/>
      <c r="F244" s="126"/>
      <c r="G244" s="127"/>
    </row>
    <row r="245">
      <c r="A245" s="89"/>
      <c r="B245" s="124"/>
      <c r="C245" s="85"/>
      <c r="D245" s="86"/>
      <c r="E245" s="86"/>
      <c r="F245" s="86"/>
      <c r="G245" s="85"/>
    </row>
    <row r="246">
      <c r="A246" s="135"/>
      <c r="B246" s="126"/>
      <c r="C246" s="126"/>
      <c r="D246" s="126"/>
      <c r="E246" s="126"/>
      <c r="F246" s="126"/>
      <c r="G246" s="127"/>
    </row>
    <row r="247">
      <c r="A247" s="89"/>
      <c r="B247" s="90"/>
      <c r="C247" s="85"/>
      <c r="D247" s="86"/>
      <c r="E247" s="86"/>
      <c r="F247" s="91"/>
      <c r="G247" s="85"/>
    </row>
    <row r="248">
      <c r="A248" s="83"/>
      <c r="B248" s="106"/>
      <c r="C248" s="85"/>
      <c r="D248" s="86"/>
      <c r="E248" s="86"/>
      <c r="F248" s="86"/>
      <c r="G248" s="85"/>
    </row>
    <row r="249">
      <c r="A249" s="125"/>
      <c r="B249" s="126"/>
      <c r="C249" s="126"/>
      <c r="D249" s="126"/>
      <c r="E249" s="126"/>
      <c r="F249" s="126"/>
      <c r="G249" s="127"/>
    </row>
    <row r="250">
      <c r="A250" s="83"/>
      <c r="B250" s="112"/>
      <c r="C250" s="85"/>
      <c r="D250" s="86"/>
      <c r="E250" s="86"/>
      <c r="F250" s="86"/>
      <c r="G250" s="85"/>
    </row>
    <row r="251">
      <c r="A251" s="128"/>
      <c r="B251" s="129"/>
      <c r="C251" s="129"/>
      <c r="D251" s="129"/>
      <c r="E251" s="129"/>
      <c r="F251" s="129"/>
      <c r="G251" s="130"/>
    </row>
    <row r="252">
      <c r="A252" s="83"/>
      <c r="B252" s="88"/>
      <c r="C252" s="85"/>
      <c r="D252" s="86"/>
      <c r="E252" s="86"/>
      <c r="F252" s="91"/>
      <c r="G252" s="85"/>
    </row>
    <row r="253">
      <c r="A253" s="125"/>
      <c r="B253" s="126"/>
      <c r="C253" s="126"/>
      <c r="D253" s="126"/>
      <c r="E253" s="126"/>
      <c r="F253" s="126"/>
      <c r="G253" s="127"/>
    </row>
    <row r="254">
      <c r="A254" s="83"/>
      <c r="B254" s="84"/>
      <c r="C254" s="85"/>
      <c r="D254" s="86"/>
      <c r="E254" s="86"/>
      <c r="F254" s="86"/>
      <c r="G254" s="85"/>
    </row>
    <row r="255">
      <c r="A255" s="128"/>
      <c r="B255" s="129"/>
      <c r="C255" s="129"/>
      <c r="D255" s="129"/>
      <c r="E255" s="129"/>
      <c r="F255" s="129"/>
      <c r="G255" s="130"/>
    </row>
    <row r="256">
      <c r="A256" s="83"/>
      <c r="B256" s="106"/>
      <c r="C256" s="85"/>
      <c r="D256" s="86"/>
      <c r="E256" s="86"/>
      <c r="F256" s="86"/>
      <c r="G256" s="85"/>
    </row>
    <row r="257">
      <c r="A257" s="125"/>
      <c r="B257" s="126"/>
      <c r="C257" s="126"/>
      <c r="D257" s="126"/>
      <c r="E257" s="126"/>
      <c r="F257" s="126"/>
      <c r="G257" s="127"/>
    </row>
    <row r="258">
      <c r="A258" s="83"/>
      <c r="B258" s="98"/>
      <c r="C258" s="85"/>
      <c r="D258" s="86"/>
      <c r="E258" s="86"/>
      <c r="F258" s="91"/>
      <c r="G258" s="85"/>
    </row>
    <row r="259">
      <c r="A259" s="125"/>
      <c r="B259" s="126"/>
      <c r="C259" s="126"/>
      <c r="D259" s="126"/>
      <c r="E259" s="126"/>
      <c r="F259" s="126"/>
      <c r="G259" s="127"/>
    </row>
    <row r="260">
      <c r="A260" s="83"/>
      <c r="B260" s="88"/>
      <c r="C260" s="85"/>
      <c r="D260" s="86"/>
      <c r="E260" s="86"/>
      <c r="F260" s="86"/>
      <c r="G260" s="85"/>
    </row>
    <row r="261">
      <c r="A261" s="89"/>
      <c r="B261" s="88"/>
      <c r="C261" s="85"/>
      <c r="D261" s="86"/>
      <c r="E261" s="86"/>
      <c r="F261" s="91"/>
      <c r="G261" s="85"/>
    </row>
    <row r="262">
      <c r="A262" s="83"/>
      <c r="B262" s="98"/>
      <c r="C262" s="85"/>
      <c r="D262" s="86"/>
      <c r="E262" s="86"/>
      <c r="F262" s="86"/>
      <c r="G262" s="85"/>
    </row>
    <row r="263">
      <c r="A263" s="89"/>
      <c r="B263" s="110"/>
      <c r="C263" s="85"/>
      <c r="D263" s="86"/>
      <c r="E263" s="86"/>
      <c r="F263" s="86"/>
      <c r="G263" s="85"/>
    </row>
    <row r="264">
      <c r="A264" s="83"/>
      <c r="B264" s="110"/>
      <c r="C264" s="85"/>
      <c r="D264" s="86"/>
      <c r="E264" s="86"/>
      <c r="F264" s="86"/>
      <c r="G264" s="85"/>
    </row>
    <row r="265">
      <c r="A265" s="89"/>
      <c r="B265" s="110"/>
      <c r="C265" s="85"/>
      <c r="D265" s="86"/>
      <c r="E265" s="86"/>
      <c r="F265" s="91"/>
      <c r="G265" s="85"/>
    </row>
    <row r="266">
      <c r="A266" s="135"/>
      <c r="B266" s="126"/>
      <c r="C266" s="126"/>
      <c r="D266" s="126"/>
      <c r="E266" s="126"/>
      <c r="F266" s="126"/>
      <c r="G266" s="127"/>
    </row>
    <row r="267">
      <c r="A267" s="89"/>
      <c r="B267" s="97"/>
      <c r="C267" s="85"/>
      <c r="D267" s="86"/>
      <c r="E267" s="86"/>
      <c r="F267" s="91"/>
      <c r="G267" s="85"/>
    </row>
    <row r="268">
      <c r="A268" s="83"/>
      <c r="B268" s="111"/>
      <c r="C268" s="85"/>
      <c r="D268" s="86"/>
      <c r="E268" s="86"/>
      <c r="F268" s="86"/>
      <c r="G268" s="85"/>
    </row>
    <row r="269">
      <c r="A269" s="125"/>
      <c r="B269" s="126"/>
      <c r="C269" s="126"/>
      <c r="D269" s="126"/>
      <c r="E269" s="126"/>
      <c r="F269" s="126"/>
      <c r="G269" s="127"/>
    </row>
    <row r="270">
      <c r="A270" s="83"/>
      <c r="B270" s="99"/>
      <c r="C270" s="85"/>
      <c r="D270" s="86"/>
      <c r="E270" s="86"/>
      <c r="F270" s="86"/>
      <c r="G270" s="85"/>
    </row>
    <row r="271">
      <c r="A271" s="128"/>
      <c r="B271" s="129"/>
      <c r="C271" s="129"/>
      <c r="D271" s="129"/>
      <c r="E271" s="129"/>
      <c r="F271" s="129"/>
      <c r="G271" s="130"/>
    </row>
    <row r="272">
      <c r="A272" s="83"/>
      <c r="B272" s="97"/>
      <c r="C272" s="85"/>
      <c r="D272" s="86"/>
      <c r="E272" s="86"/>
      <c r="F272" s="86"/>
      <c r="G272" s="85"/>
    </row>
    <row r="273">
      <c r="A273" s="89"/>
      <c r="B273" s="97"/>
      <c r="C273" s="85"/>
      <c r="D273" s="86"/>
      <c r="E273" s="86"/>
      <c r="F273" s="91"/>
      <c r="G273" s="85"/>
    </row>
    <row r="274">
      <c r="A274" s="83"/>
      <c r="B274" s="97"/>
      <c r="C274" s="85"/>
      <c r="D274" s="86"/>
      <c r="E274" s="86"/>
      <c r="F274" s="91"/>
      <c r="G274" s="85"/>
    </row>
    <row r="275">
      <c r="A275" s="89"/>
      <c r="B275" s="97"/>
      <c r="C275" s="85"/>
      <c r="D275" s="86"/>
      <c r="E275" s="86"/>
      <c r="F275" s="86"/>
      <c r="G275" s="85"/>
    </row>
    <row r="276">
      <c r="A276" s="83"/>
      <c r="B276" s="98"/>
      <c r="C276" s="85"/>
      <c r="D276" s="86"/>
      <c r="E276" s="86"/>
      <c r="F276" s="86"/>
      <c r="G276" s="85"/>
    </row>
    <row r="277">
      <c r="A277" s="89"/>
      <c r="B277" s="104"/>
      <c r="C277" s="85"/>
      <c r="D277" s="86"/>
      <c r="E277" s="86"/>
      <c r="F277" s="86"/>
      <c r="G277" s="85"/>
    </row>
    <row r="278">
      <c r="A278" s="83"/>
      <c r="B278" s="104"/>
      <c r="C278" s="85"/>
      <c r="D278" s="86"/>
      <c r="E278" s="86"/>
      <c r="F278" s="91"/>
      <c r="G278" s="85"/>
    </row>
    <row r="279">
      <c r="A279" s="89"/>
      <c r="B279" s="109"/>
      <c r="C279" s="85"/>
      <c r="D279" s="86"/>
      <c r="E279" s="86"/>
      <c r="F279" s="86"/>
      <c r="G279" s="85"/>
    </row>
    <row r="280">
      <c r="A280" s="133"/>
      <c r="B280" s="129"/>
      <c r="C280" s="129"/>
      <c r="D280" s="129"/>
      <c r="E280" s="129"/>
      <c r="F280" s="129"/>
      <c r="G280" s="130"/>
    </row>
    <row r="281">
      <c r="A281" s="89"/>
      <c r="B281" s="88"/>
      <c r="C281" s="85"/>
      <c r="D281" s="86"/>
      <c r="E281" s="86"/>
      <c r="F281" s="86"/>
      <c r="G281" s="85"/>
    </row>
    <row r="282">
      <c r="A282" s="83"/>
      <c r="B282" s="88"/>
      <c r="C282" s="85"/>
      <c r="D282" s="86"/>
      <c r="E282" s="86"/>
      <c r="F282" s="91"/>
      <c r="G282" s="85"/>
    </row>
    <row r="283">
      <c r="A283" s="89"/>
      <c r="B283" s="96"/>
      <c r="C283" s="85"/>
      <c r="D283" s="86"/>
      <c r="E283" s="86"/>
      <c r="F283" s="86"/>
      <c r="G283" s="85"/>
    </row>
    <row r="284">
      <c r="A284" s="83"/>
      <c r="B284" s="102"/>
      <c r="C284" s="85"/>
      <c r="D284" s="86"/>
      <c r="E284" s="86"/>
      <c r="F284" s="91"/>
      <c r="G284" s="85"/>
    </row>
    <row r="285">
      <c r="A285" s="89"/>
      <c r="B285" s="109"/>
      <c r="C285" s="85"/>
      <c r="D285" s="86"/>
      <c r="E285" s="86"/>
      <c r="F285" s="86"/>
      <c r="G285" s="85"/>
    </row>
    <row r="286">
      <c r="A286" s="135"/>
      <c r="B286" s="126"/>
      <c r="C286" s="126"/>
      <c r="D286" s="126"/>
      <c r="E286" s="126"/>
      <c r="F286" s="126"/>
      <c r="G286" s="127"/>
    </row>
    <row r="287">
      <c r="A287" s="89"/>
      <c r="B287" s="84"/>
      <c r="C287" s="85"/>
      <c r="D287" s="86"/>
      <c r="E287" s="86"/>
      <c r="F287" s="86"/>
      <c r="G287" s="85"/>
    </row>
    <row r="288">
      <c r="A288" s="135"/>
      <c r="B288" s="126"/>
      <c r="C288" s="126"/>
      <c r="D288" s="126"/>
      <c r="E288" s="126"/>
      <c r="F288" s="126"/>
      <c r="G288" s="127"/>
    </row>
    <row r="289">
      <c r="A289" s="89"/>
      <c r="B289" s="104"/>
      <c r="C289" s="85"/>
      <c r="D289" s="86"/>
      <c r="E289" s="86"/>
      <c r="F289" s="86"/>
      <c r="G289" s="85"/>
    </row>
    <row r="290">
      <c r="A290" s="83"/>
      <c r="B290" s="104"/>
      <c r="C290" s="85"/>
      <c r="D290" s="86"/>
      <c r="E290" s="86"/>
      <c r="F290" s="86"/>
      <c r="G290" s="85"/>
    </row>
    <row r="291">
      <c r="A291" s="89"/>
      <c r="B291" s="111"/>
      <c r="C291" s="85"/>
      <c r="D291" s="86"/>
      <c r="E291" s="86"/>
      <c r="F291" s="86"/>
      <c r="G291" s="85"/>
    </row>
    <row r="292">
      <c r="A292" s="83"/>
      <c r="B292" s="111"/>
      <c r="C292" s="85"/>
      <c r="D292" s="86"/>
      <c r="E292" s="86"/>
      <c r="F292" s="86"/>
      <c r="G292" s="85"/>
    </row>
    <row r="293">
      <c r="A293" s="89"/>
      <c r="B293" s="111"/>
      <c r="C293" s="85"/>
      <c r="D293" s="86"/>
      <c r="E293" s="86"/>
      <c r="F293" s="132"/>
      <c r="G293" s="85"/>
    </row>
    <row r="294">
      <c r="A294" s="133"/>
      <c r="B294" s="129"/>
      <c r="C294" s="129"/>
      <c r="D294" s="129"/>
      <c r="E294" s="129"/>
      <c r="F294" s="129"/>
      <c r="G294" s="130"/>
    </row>
    <row r="295">
      <c r="A295" s="89"/>
      <c r="B295" s="84"/>
      <c r="C295" s="85"/>
      <c r="D295" s="86"/>
      <c r="E295" s="86"/>
      <c r="F295" s="86"/>
      <c r="G295" s="85"/>
    </row>
    <row r="296">
      <c r="A296" s="83"/>
      <c r="B296" s="100"/>
      <c r="C296" s="85"/>
      <c r="D296" s="86"/>
      <c r="E296" s="86"/>
      <c r="F296" s="86"/>
      <c r="G296" s="85"/>
    </row>
    <row r="297">
      <c r="A297" s="89"/>
      <c r="B297" s="108"/>
      <c r="C297" s="85"/>
      <c r="D297" s="86"/>
      <c r="E297" s="86"/>
      <c r="F297" s="86"/>
      <c r="G297" s="85"/>
    </row>
    <row r="298">
      <c r="A298" s="133"/>
      <c r="B298" s="129"/>
      <c r="C298" s="129"/>
      <c r="D298" s="129"/>
      <c r="E298" s="129"/>
      <c r="F298" s="129"/>
      <c r="G298" s="130"/>
    </row>
    <row r="299">
      <c r="A299" s="89"/>
      <c r="B299" s="87"/>
      <c r="C299" s="85"/>
      <c r="D299" s="86"/>
      <c r="E299" s="86"/>
      <c r="F299" s="86"/>
      <c r="G299" s="85"/>
    </row>
    <row r="300">
      <c r="A300" s="83"/>
      <c r="B300" s="120"/>
      <c r="C300" s="85"/>
      <c r="D300" s="86"/>
      <c r="E300" s="86"/>
      <c r="F300" s="86"/>
      <c r="G300" s="85"/>
    </row>
    <row r="301">
      <c r="A301" s="89"/>
      <c r="B301" s="120"/>
      <c r="C301" s="85"/>
      <c r="D301" s="86"/>
      <c r="E301" s="86"/>
      <c r="F301" s="86"/>
      <c r="G301" s="85"/>
    </row>
    <row r="302">
      <c r="A302" s="83"/>
      <c r="B302" s="120"/>
      <c r="C302" s="85"/>
      <c r="D302" s="86"/>
      <c r="E302" s="86"/>
      <c r="F302" s="91"/>
      <c r="G302" s="85"/>
    </row>
    <row r="303">
      <c r="A303" s="89"/>
      <c r="B303" s="120"/>
      <c r="C303" s="85"/>
      <c r="D303" s="86"/>
      <c r="E303" s="86"/>
      <c r="F303" s="91"/>
      <c r="G303" s="85"/>
    </row>
    <row r="304">
      <c r="A304" s="83"/>
      <c r="B304" s="120"/>
      <c r="C304" s="85"/>
      <c r="D304" s="86"/>
      <c r="E304" s="86"/>
      <c r="F304" s="131"/>
      <c r="G304" s="85"/>
    </row>
    <row r="305">
      <c r="A305" s="89"/>
      <c r="B305" s="84"/>
      <c r="C305" s="85"/>
      <c r="D305" s="86"/>
      <c r="E305" s="86"/>
      <c r="F305" s="86"/>
      <c r="G305" s="85"/>
    </row>
    <row r="306">
      <c r="A306" s="83"/>
      <c r="B306" s="98"/>
      <c r="C306" s="85"/>
      <c r="D306" s="86"/>
      <c r="E306" s="86"/>
      <c r="F306" s="91"/>
      <c r="G306" s="85"/>
    </row>
    <row r="307">
      <c r="A307" s="89"/>
      <c r="B307" s="102"/>
      <c r="C307" s="85"/>
      <c r="D307" s="86"/>
      <c r="E307" s="86"/>
      <c r="F307" s="86"/>
      <c r="G307" s="85"/>
    </row>
    <row r="308">
      <c r="A308" s="83"/>
      <c r="B308" s="109"/>
      <c r="C308" s="85"/>
      <c r="D308" s="86"/>
      <c r="E308" s="86"/>
      <c r="F308" s="86"/>
      <c r="G308" s="85"/>
    </row>
    <row r="309">
      <c r="A309" s="125"/>
      <c r="B309" s="126"/>
      <c r="C309" s="126"/>
      <c r="D309" s="126"/>
      <c r="E309" s="126"/>
      <c r="F309" s="126"/>
      <c r="G309" s="127"/>
    </row>
    <row r="310">
      <c r="A310" s="83"/>
      <c r="B310" s="124"/>
      <c r="C310" s="85"/>
      <c r="D310" s="86"/>
      <c r="E310" s="86"/>
      <c r="F310" s="91"/>
      <c r="G310" s="85"/>
    </row>
    <row r="311">
      <c r="A311" s="89"/>
      <c r="B311" s="104"/>
      <c r="C311" s="85"/>
      <c r="D311" s="86"/>
      <c r="E311" s="86"/>
      <c r="F311" s="86"/>
      <c r="G311" s="85"/>
    </row>
    <row r="312">
      <c r="A312" s="134"/>
      <c r="B312" s="129"/>
      <c r="C312" s="129"/>
      <c r="D312" s="129"/>
      <c r="E312" s="129"/>
      <c r="F312" s="129"/>
      <c r="G312" s="130"/>
    </row>
    <row r="313">
      <c r="A313" s="89"/>
      <c r="B313" s="102"/>
      <c r="C313" s="85"/>
      <c r="D313" s="86"/>
      <c r="E313" s="86"/>
      <c r="F313" s="86"/>
      <c r="G313" s="85"/>
    </row>
    <row r="314">
      <c r="A314" s="83"/>
      <c r="B314" s="102"/>
      <c r="C314" s="85"/>
      <c r="D314" s="86"/>
      <c r="E314" s="86"/>
      <c r="F314" s="86"/>
      <c r="G314" s="85"/>
    </row>
    <row r="315">
      <c r="A315" s="89"/>
      <c r="B315" s="102"/>
      <c r="C315" s="85"/>
      <c r="D315" s="86"/>
      <c r="E315" s="86"/>
      <c r="F315" s="91"/>
      <c r="G315" s="85"/>
    </row>
    <row r="316">
      <c r="A316" s="83"/>
      <c r="B316" s="112"/>
      <c r="C316" s="85"/>
      <c r="D316" s="86"/>
      <c r="E316" s="86"/>
      <c r="F316" s="86"/>
      <c r="G316" s="85"/>
    </row>
    <row r="317">
      <c r="A317" s="125"/>
      <c r="B317" s="126"/>
      <c r="C317" s="126"/>
      <c r="D317" s="126"/>
      <c r="E317" s="126"/>
      <c r="F317" s="126"/>
      <c r="G317" s="127"/>
    </row>
    <row r="318">
      <c r="A318" s="83"/>
      <c r="B318" s="88"/>
      <c r="C318" s="85"/>
      <c r="D318" s="86"/>
      <c r="E318" s="86"/>
      <c r="F318" s="86"/>
      <c r="G318" s="85"/>
    </row>
    <row r="319">
      <c r="A319" s="89"/>
      <c r="B319" s="88"/>
      <c r="C319" s="85"/>
      <c r="D319" s="86"/>
      <c r="E319" s="86"/>
      <c r="F319" s="91"/>
      <c r="G319" s="85"/>
    </row>
    <row r="320">
      <c r="A320" s="135"/>
      <c r="B320" s="126"/>
      <c r="C320" s="126"/>
      <c r="D320" s="126"/>
      <c r="E320" s="126"/>
      <c r="F320" s="126"/>
      <c r="G320" s="127"/>
    </row>
    <row r="321">
      <c r="A321" s="89"/>
      <c r="B321" s="103"/>
      <c r="C321" s="85"/>
      <c r="D321" s="86"/>
      <c r="E321" s="86"/>
      <c r="F321" s="86"/>
      <c r="G321" s="85"/>
    </row>
    <row r="322">
      <c r="A322" s="83"/>
      <c r="B322" s="106"/>
      <c r="C322" s="85"/>
      <c r="D322" s="86"/>
      <c r="E322" s="86"/>
      <c r="F322" s="86"/>
      <c r="G322" s="85"/>
    </row>
    <row r="323">
      <c r="A323" s="89"/>
      <c r="B323" s="106"/>
      <c r="C323" s="85"/>
      <c r="D323" s="86"/>
      <c r="E323" s="86"/>
      <c r="F323" s="132"/>
      <c r="G323" s="85"/>
    </row>
    <row r="324">
      <c r="A324" s="83"/>
      <c r="B324" s="106"/>
      <c r="C324" s="85"/>
      <c r="D324" s="86"/>
      <c r="E324" s="86"/>
      <c r="F324" s="91"/>
      <c r="G324" s="85"/>
    </row>
    <row r="325">
      <c r="A325" s="89"/>
      <c r="B325" s="106"/>
      <c r="C325" s="85"/>
      <c r="D325" s="86"/>
      <c r="E325" s="86"/>
      <c r="F325" s="91"/>
      <c r="G325" s="85"/>
    </row>
    <row r="326">
      <c r="A326" s="135"/>
      <c r="B326" s="126"/>
      <c r="C326" s="126"/>
      <c r="D326" s="126"/>
      <c r="E326" s="126"/>
      <c r="F326" s="126"/>
      <c r="G326" s="127"/>
    </row>
    <row r="327">
      <c r="A327" s="89"/>
      <c r="B327" s="124"/>
      <c r="C327" s="85"/>
      <c r="D327" s="86"/>
      <c r="E327" s="86"/>
      <c r="F327" s="86"/>
      <c r="G327" s="85"/>
    </row>
    <row r="328">
      <c r="A328" s="83"/>
      <c r="B328" s="95"/>
      <c r="C328" s="85"/>
      <c r="D328" s="86"/>
      <c r="E328" s="86"/>
      <c r="F328" s="91"/>
      <c r="G328" s="85"/>
    </row>
    <row r="329">
      <c r="A329" s="125"/>
      <c r="B329" s="126"/>
      <c r="C329" s="126"/>
      <c r="D329" s="126"/>
      <c r="E329" s="126"/>
      <c r="F329" s="126"/>
      <c r="G329" s="127"/>
    </row>
    <row r="330">
      <c r="A330" s="83"/>
      <c r="B330" s="124"/>
      <c r="C330" s="85"/>
      <c r="D330" s="86"/>
      <c r="E330" s="86"/>
      <c r="F330" s="86"/>
      <c r="G330" s="85"/>
    </row>
    <row r="331">
      <c r="A331" s="125"/>
      <c r="B331" s="126"/>
      <c r="C331" s="126"/>
      <c r="D331" s="126"/>
      <c r="E331" s="126"/>
      <c r="F331" s="126"/>
      <c r="G331" s="127"/>
    </row>
    <row r="332">
      <c r="A332" s="83"/>
      <c r="B332" s="102"/>
      <c r="C332" s="85"/>
      <c r="D332" s="86"/>
      <c r="E332" s="86"/>
      <c r="F332" s="86"/>
      <c r="G332" s="85"/>
    </row>
    <row r="333">
      <c r="A333" s="89"/>
      <c r="B333" s="105"/>
      <c r="C333" s="85"/>
      <c r="D333" s="86"/>
      <c r="E333" s="86"/>
      <c r="F333" s="86"/>
      <c r="G333" s="85"/>
    </row>
    <row r="334">
      <c r="A334" s="83"/>
      <c r="B334" s="106"/>
      <c r="C334" s="85"/>
      <c r="D334" s="86"/>
      <c r="E334" s="86"/>
      <c r="F334" s="91"/>
      <c r="G334" s="85"/>
    </row>
    <row r="335">
      <c r="A335" s="89"/>
      <c r="B335" s="106"/>
      <c r="C335" s="85"/>
      <c r="D335" s="86"/>
      <c r="E335" s="86"/>
      <c r="F335" s="86"/>
      <c r="G335" s="85"/>
    </row>
    <row r="336">
      <c r="A336" s="83"/>
      <c r="B336" s="106"/>
      <c r="C336" s="85"/>
      <c r="D336" s="86"/>
      <c r="E336" s="86"/>
      <c r="F336" s="91"/>
      <c r="G336" s="85"/>
    </row>
    <row r="337">
      <c r="A337" s="89"/>
      <c r="B337" s="106"/>
      <c r="C337" s="85"/>
      <c r="D337" s="86"/>
      <c r="E337" s="86"/>
      <c r="F337" s="91"/>
      <c r="G337" s="85"/>
    </row>
    <row r="338">
      <c r="A338" s="83"/>
      <c r="B338" s="106"/>
      <c r="C338" s="85"/>
      <c r="D338" s="86"/>
      <c r="E338" s="86"/>
      <c r="F338" s="91"/>
      <c r="G338" s="85"/>
    </row>
    <row r="339">
      <c r="A339" s="89"/>
      <c r="B339" s="107"/>
      <c r="C339" s="85"/>
      <c r="D339" s="86"/>
      <c r="E339" s="86"/>
      <c r="F339" s="86"/>
      <c r="G339" s="85"/>
    </row>
    <row r="340">
      <c r="A340" s="134"/>
      <c r="B340" s="129"/>
      <c r="C340" s="129"/>
      <c r="D340" s="129"/>
      <c r="E340" s="129"/>
      <c r="F340" s="129"/>
      <c r="G340" s="130"/>
    </row>
    <row r="341">
      <c r="A341" s="89"/>
      <c r="B341" s="104"/>
      <c r="C341" s="85"/>
      <c r="D341" s="86"/>
      <c r="E341" s="86"/>
      <c r="F341" s="86"/>
      <c r="G341" s="85"/>
    </row>
    <row r="342">
      <c r="A342" s="135"/>
      <c r="B342" s="126"/>
      <c r="C342" s="126"/>
      <c r="D342" s="126"/>
      <c r="E342" s="126"/>
      <c r="F342" s="126"/>
      <c r="G342" s="127"/>
    </row>
    <row r="343">
      <c r="A343" s="89"/>
      <c r="B343" s="105"/>
      <c r="C343" s="85"/>
      <c r="D343" s="86"/>
      <c r="E343" s="86"/>
      <c r="F343" s="86"/>
      <c r="G343" s="85"/>
    </row>
    <row r="344">
      <c r="A344" s="83"/>
      <c r="B344" s="108"/>
      <c r="C344" s="85"/>
      <c r="D344" s="86"/>
      <c r="E344" s="86"/>
      <c r="F344" s="91"/>
      <c r="G344" s="85"/>
    </row>
    <row r="345">
      <c r="A345" s="125"/>
      <c r="B345" s="126"/>
      <c r="C345" s="126"/>
      <c r="D345" s="126"/>
      <c r="E345" s="126"/>
      <c r="F345" s="126"/>
      <c r="G345" s="127"/>
    </row>
    <row r="346">
      <c r="A346" s="83"/>
      <c r="B346" s="93"/>
      <c r="C346" s="85"/>
      <c r="D346" s="86"/>
      <c r="E346" s="86"/>
      <c r="F346" s="86"/>
      <c r="G346" s="85"/>
    </row>
    <row r="347">
      <c r="A347" s="89"/>
      <c r="B347" s="93"/>
      <c r="C347" s="85"/>
      <c r="D347" s="86"/>
      <c r="E347" s="86"/>
      <c r="F347" s="86"/>
      <c r="G347" s="85"/>
    </row>
    <row r="348">
      <c r="A348" s="83"/>
      <c r="B348" s="93"/>
      <c r="C348" s="85"/>
      <c r="D348" s="86"/>
      <c r="E348" s="86"/>
      <c r="F348" s="91"/>
      <c r="G348" s="85"/>
    </row>
    <row r="349">
      <c r="A349" s="89"/>
      <c r="B349" s="93"/>
      <c r="C349" s="85"/>
      <c r="D349" s="86"/>
      <c r="E349" s="86"/>
      <c r="F349" s="132"/>
      <c r="G349" s="85"/>
    </row>
    <row r="350">
      <c r="A350" s="83"/>
      <c r="B350" s="102"/>
      <c r="C350" s="85"/>
      <c r="D350" s="86"/>
      <c r="E350" s="86"/>
      <c r="F350" s="86"/>
      <c r="G350" s="85"/>
    </row>
    <row r="351">
      <c r="A351" s="89"/>
      <c r="B351" s="102"/>
      <c r="C351" s="85"/>
      <c r="D351" s="86"/>
      <c r="E351" s="86"/>
      <c r="F351" s="86"/>
      <c r="G351" s="85"/>
    </row>
    <row r="352">
      <c r="A352" s="135"/>
      <c r="B352" s="126"/>
      <c r="C352" s="126"/>
      <c r="D352" s="126"/>
      <c r="E352" s="126"/>
      <c r="F352" s="126"/>
      <c r="G352" s="127"/>
    </row>
    <row r="353">
      <c r="A353" s="89"/>
      <c r="B353" s="124"/>
      <c r="C353" s="85"/>
      <c r="D353" s="86"/>
      <c r="E353" s="86"/>
      <c r="F353" s="86"/>
      <c r="G353" s="85"/>
    </row>
    <row r="354">
      <c r="A354" s="83"/>
      <c r="B354" s="103"/>
      <c r="C354" s="85"/>
      <c r="D354" s="86"/>
      <c r="E354" s="86"/>
      <c r="F354" s="86"/>
      <c r="G354" s="85"/>
    </row>
    <row r="355">
      <c r="A355" s="89"/>
      <c r="B355" s="107"/>
      <c r="C355" s="85"/>
      <c r="D355" s="86"/>
      <c r="E355" s="86"/>
      <c r="F355" s="101"/>
      <c r="G355" s="85"/>
    </row>
    <row r="356">
      <c r="A356" s="135"/>
      <c r="B356" s="126"/>
      <c r="C356" s="126"/>
      <c r="D356" s="126"/>
      <c r="E356" s="126"/>
      <c r="F356" s="126"/>
      <c r="G356" s="127"/>
    </row>
    <row r="357">
      <c r="A357" s="89"/>
      <c r="B357" s="111"/>
      <c r="C357" s="85"/>
      <c r="D357" s="86"/>
      <c r="E357" s="86"/>
      <c r="F357" s="91"/>
      <c r="G357" s="85"/>
    </row>
    <row r="358">
      <c r="A358" s="133"/>
      <c r="B358" s="129"/>
      <c r="C358" s="129"/>
      <c r="D358" s="129"/>
      <c r="E358" s="129"/>
      <c r="F358" s="129"/>
      <c r="G358" s="130"/>
    </row>
    <row r="359">
      <c r="A359" s="89"/>
      <c r="B359" s="90"/>
      <c r="C359" s="85"/>
      <c r="D359" s="86"/>
      <c r="E359" s="86"/>
      <c r="F359" s="86"/>
      <c r="G359" s="85"/>
    </row>
    <row r="360">
      <c r="A360" s="83"/>
      <c r="B360" s="90"/>
      <c r="C360" s="85"/>
      <c r="D360" s="86"/>
      <c r="E360" s="86"/>
      <c r="F360" s="91"/>
      <c r="G360" s="85"/>
    </row>
    <row r="361">
      <c r="A361" s="83"/>
      <c r="B361" s="90"/>
      <c r="C361" s="85"/>
      <c r="D361" s="86"/>
      <c r="E361" s="86"/>
      <c r="F361" s="131"/>
      <c r="G361" s="85"/>
    </row>
    <row r="362">
      <c r="A362" s="83"/>
      <c r="B362" s="90"/>
      <c r="C362" s="85"/>
      <c r="D362" s="86"/>
      <c r="E362" s="86"/>
      <c r="F362" s="91"/>
      <c r="G362" s="85"/>
    </row>
    <row r="363">
      <c r="A363" s="83"/>
      <c r="B363" s="90"/>
      <c r="C363" s="85"/>
      <c r="D363" s="86"/>
      <c r="E363" s="86"/>
      <c r="F363" s="91"/>
      <c r="G363" s="85"/>
    </row>
    <row r="364">
      <c r="A364" s="83"/>
      <c r="B364" s="97"/>
      <c r="C364" s="85"/>
      <c r="D364" s="86"/>
      <c r="E364" s="86"/>
      <c r="F364" s="86"/>
      <c r="G364" s="85"/>
    </row>
    <row r="365">
      <c r="A365" s="83"/>
      <c r="B365" s="105"/>
      <c r="C365" s="85"/>
      <c r="D365" s="86"/>
      <c r="E365" s="86"/>
      <c r="F365" s="86"/>
      <c r="G365" s="85"/>
    </row>
    <row r="366">
      <c r="A366" s="83"/>
      <c r="B366" s="107"/>
      <c r="C366" s="85"/>
      <c r="D366" s="86"/>
      <c r="E366" s="86"/>
      <c r="F366" s="86"/>
      <c r="G366" s="85"/>
    </row>
    <row r="367">
      <c r="A367" s="83"/>
      <c r="B367" s="107"/>
      <c r="C367" s="85"/>
      <c r="D367" s="86"/>
      <c r="E367" s="86"/>
      <c r="F367" s="86"/>
      <c r="G367" s="85"/>
    </row>
    <row r="368">
      <c r="A368" s="83"/>
      <c r="B368" s="107"/>
      <c r="C368" s="85"/>
      <c r="D368" s="86"/>
      <c r="E368" s="86"/>
      <c r="F368" s="86"/>
      <c r="G368" s="85"/>
    </row>
    <row r="369">
      <c r="A369" s="83"/>
      <c r="B369" s="110"/>
      <c r="C369" s="85"/>
      <c r="D369" s="86"/>
      <c r="E369" s="86"/>
      <c r="F369" s="86"/>
      <c r="G369" s="85"/>
    </row>
    <row r="370">
      <c r="A370" s="83"/>
      <c r="B370" s="110"/>
      <c r="C370" s="85"/>
      <c r="D370" s="86"/>
      <c r="E370" s="86"/>
      <c r="F370" s="91"/>
      <c r="G370" s="85"/>
    </row>
    <row r="371">
      <c r="A371" s="83"/>
      <c r="B371" s="110"/>
      <c r="C371" s="85"/>
      <c r="D371" s="86"/>
      <c r="E371" s="86"/>
      <c r="F371" s="86"/>
      <c r="G371" s="85"/>
    </row>
    <row r="372">
      <c r="A372" s="83"/>
      <c r="B372" s="110"/>
      <c r="C372" s="85"/>
      <c r="D372" s="86"/>
      <c r="E372" s="86"/>
      <c r="F372" s="91"/>
      <c r="G372" s="85"/>
    </row>
    <row r="373">
      <c r="A373" s="83"/>
      <c r="B373" s="110"/>
      <c r="C373" s="85"/>
      <c r="D373" s="86"/>
      <c r="E373" s="86"/>
      <c r="F373" s="91"/>
      <c r="G373" s="85"/>
    </row>
    <row r="374">
      <c r="A374" s="135"/>
      <c r="B374" s="126"/>
      <c r="C374" s="126"/>
      <c r="D374" s="126"/>
      <c r="E374" s="126"/>
      <c r="F374" s="126"/>
      <c r="G374" s="127"/>
    </row>
    <row r="375">
      <c r="A375" s="83"/>
      <c r="B375" s="106"/>
      <c r="C375" s="85"/>
      <c r="D375" s="86"/>
      <c r="E375" s="86"/>
      <c r="F375" s="86"/>
      <c r="G375" s="85"/>
    </row>
    <row r="376">
      <c r="A376" s="83"/>
      <c r="B376" s="106"/>
      <c r="C376" s="85"/>
      <c r="D376" s="86"/>
      <c r="E376" s="86"/>
      <c r="F376" s="91"/>
      <c r="G376" s="85"/>
    </row>
    <row r="377">
      <c r="A377" s="83"/>
      <c r="B377" s="113"/>
      <c r="C377" s="85"/>
      <c r="D377" s="86"/>
      <c r="E377" s="86"/>
      <c r="F377" s="86"/>
      <c r="G377" s="85"/>
    </row>
    <row r="378">
      <c r="A378" s="135"/>
      <c r="B378" s="126"/>
      <c r="C378" s="126"/>
      <c r="D378" s="126"/>
      <c r="E378" s="126"/>
      <c r="F378" s="126"/>
      <c r="G378" s="127"/>
    </row>
    <row r="379">
      <c r="A379" s="83"/>
      <c r="B379" s="124"/>
      <c r="C379" s="85"/>
      <c r="D379" s="86"/>
      <c r="E379" s="86"/>
      <c r="F379" s="86"/>
      <c r="G379" s="85"/>
    </row>
    <row r="380">
      <c r="A380" s="83"/>
      <c r="B380" s="111"/>
      <c r="C380" s="85"/>
      <c r="D380" s="86"/>
      <c r="E380" s="86"/>
      <c r="F380" s="101"/>
      <c r="G380" s="85"/>
    </row>
    <row r="381">
      <c r="A381" s="135"/>
      <c r="B381" s="126"/>
      <c r="C381" s="126"/>
      <c r="D381" s="126"/>
      <c r="E381" s="126"/>
      <c r="F381" s="126"/>
      <c r="G381" s="127"/>
    </row>
    <row r="382">
      <c r="A382" s="83"/>
      <c r="B382" s="121"/>
      <c r="C382" s="85"/>
      <c r="D382" s="86"/>
      <c r="E382" s="86"/>
      <c r="F382" s="86"/>
      <c r="G382" s="85"/>
    </row>
    <row r="383">
      <c r="A383" s="83"/>
      <c r="B383" s="111"/>
      <c r="C383" s="85"/>
      <c r="D383" s="86"/>
      <c r="E383" s="86"/>
      <c r="F383" s="131"/>
      <c r="G383" s="85"/>
    </row>
    <row r="384">
      <c r="A384" s="135"/>
      <c r="B384" s="126"/>
      <c r="C384" s="126"/>
      <c r="D384" s="126"/>
      <c r="E384" s="126"/>
      <c r="F384" s="126"/>
      <c r="G384" s="127"/>
    </row>
    <row r="385">
      <c r="A385" s="83"/>
      <c r="B385" s="99"/>
      <c r="C385" s="85"/>
      <c r="D385" s="86"/>
      <c r="E385" s="86"/>
      <c r="F385" s="91"/>
      <c r="G385" s="85"/>
    </row>
    <row r="386">
      <c r="A386" s="139"/>
      <c r="B386" s="129"/>
      <c r="C386" s="129"/>
      <c r="D386" s="129"/>
      <c r="E386" s="129"/>
      <c r="F386" s="129"/>
      <c r="G386" s="130"/>
    </row>
    <row r="387">
      <c r="A387" s="83"/>
      <c r="B387" s="124"/>
      <c r="C387" s="85"/>
      <c r="D387" s="86"/>
      <c r="E387" s="86"/>
      <c r="F387" s="91"/>
      <c r="G387" s="85"/>
    </row>
    <row r="388">
      <c r="A388" s="83"/>
      <c r="B388" s="98"/>
      <c r="C388" s="85"/>
      <c r="D388" s="86"/>
      <c r="E388" s="86"/>
      <c r="F388" s="91"/>
      <c r="G388" s="85"/>
    </row>
    <row r="389">
      <c r="A389" s="83"/>
      <c r="B389" s="106"/>
      <c r="C389" s="85"/>
      <c r="D389" s="86"/>
      <c r="E389" s="86"/>
      <c r="F389" s="91"/>
      <c r="G389" s="85"/>
    </row>
    <row r="390">
      <c r="A390" s="83"/>
      <c r="B390" s="110"/>
      <c r="C390" s="85"/>
      <c r="D390" s="86"/>
      <c r="E390" s="86"/>
      <c r="F390" s="91"/>
      <c r="G390" s="85"/>
    </row>
    <row r="391">
      <c r="A391" s="83"/>
      <c r="B391" s="110"/>
      <c r="C391" s="85"/>
      <c r="D391" s="86"/>
      <c r="E391" s="86"/>
      <c r="F391" s="101"/>
      <c r="G391" s="85"/>
    </row>
    <row r="392">
      <c r="A392" s="83"/>
      <c r="B392" s="110"/>
      <c r="C392" s="85"/>
      <c r="D392" s="86"/>
      <c r="E392" s="86"/>
      <c r="F392" s="91"/>
      <c r="G392" s="85"/>
    </row>
    <row r="393">
      <c r="A393" s="83"/>
      <c r="B393" s="111"/>
      <c r="C393" s="85"/>
      <c r="D393" s="86"/>
      <c r="E393" s="86"/>
      <c r="F393" s="86"/>
      <c r="G393" s="85"/>
    </row>
    <row r="394">
      <c r="A394" s="83"/>
      <c r="B394" s="111"/>
      <c r="C394" s="85"/>
      <c r="D394" s="86"/>
      <c r="E394" s="86"/>
      <c r="F394" s="101"/>
      <c r="G394" s="85"/>
    </row>
    <row r="395">
      <c r="A395" s="139"/>
      <c r="B395" s="129"/>
      <c r="C395" s="129"/>
      <c r="D395" s="129"/>
      <c r="E395" s="129"/>
      <c r="F395" s="129"/>
      <c r="G395" s="130"/>
    </row>
    <row r="396">
      <c r="A396" s="83"/>
      <c r="B396" s="92"/>
      <c r="C396" s="85"/>
      <c r="D396" s="86"/>
      <c r="E396" s="86"/>
      <c r="F396" s="86"/>
      <c r="G396" s="85"/>
    </row>
    <row r="397">
      <c r="A397" s="83"/>
      <c r="B397" s="124"/>
      <c r="C397" s="85"/>
      <c r="D397" s="86"/>
      <c r="E397" s="86"/>
      <c r="F397" s="86"/>
      <c r="G397" s="85"/>
    </row>
    <row r="398">
      <c r="A398" s="83"/>
      <c r="B398" s="84"/>
      <c r="C398" s="85"/>
      <c r="D398" s="86"/>
      <c r="E398" s="86"/>
      <c r="F398" s="86"/>
      <c r="G398" s="85"/>
    </row>
    <row r="399">
      <c r="A399" s="83"/>
      <c r="B399" s="111"/>
      <c r="C399" s="85"/>
      <c r="D399" s="86"/>
      <c r="E399" s="86"/>
      <c r="F399" s="86"/>
      <c r="G399" s="85"/>
    </row>
    <row r="400">
      <c r="A400" s="83"/>
      <c r="B400" s="111"/>
      <c r="C400" s="85"/>
      <c r="D400" s="86"/>
      <c r="E400" s="86"/>
      <c r="F400" s="101"/>
      <c r="G400" s="85"/>
    </row>
    <row r="401">
      <c r="A401" s="139"/>
      <c r="B401" s="129"/>
      <c r="C401" s="129"/>
      <c r="D401" s="129"/>
      <c r="E401" s="129"/>
      <c r="F401" s="129"/>
      <c r="G401" s="130"/>
    </row>
    <row r="402">
      <c r="A402" s="83"/>
      <c r="B402" s="88"/>
      <c r="C402" s="85"/>
      <c r="D402" s="86"/>
      <c r="E402" s="86"/>
      <c r="F402" s="101"/>
      <c r="G402" s="85"/>
    </row>
    <row r="403">
      <c r="A403" s="83"/>
      <c r="B403" s="120"/>
      <c r="C403" s="85"/>
      <c r="D403" s="86"/>
      <c r="E403" s="86"/>
      <c r="F403" s="86"/>
      <c r="G403" s="85"/>
    </row>
    <row r="404">
      <c r="A404" s="139"/>
      <c r="B404" s="129"/>
      <c r="C404" s="129"/>
      <c r="D404" s="129"/>
      <c r="E404" s="129"/>
      <c r="F404" s="129"/>
      <c r="G404" s="130"/>
    </row>
    <row r="405">
      <c r="A405" s="83"/>
      <c r="B405" s="87"/>
      <c r="C405" s="85"/>
      <c r="D405" s="86"/>
      <c r="E405" s="86"/>
      <c r="F405" s="101"/>
      <c r="G405" s="85"/>
    </row>
    <row r="406">
      <c r="A406" s="83"/>
      <c r="B406" s="87"/>
      <c r="C406" s="85"/>
      <c r="D406" s="86"/>
      <c r="E406" s="86"/>
      <c r="F406" s="101"/>
      <c r="G406" s="85"/>
    </row>
    <row r="407">
      <c r="A407" s="83"/>
      <c r="B407" s="84"/>
      <c r="C407" s="85"/>
      <c r="D407" s="86"/>
      <c r="E407" s="86"/>
      <c r="F407" s="86"/>
      <c r="G407" s="85"/>
    </row>
    <row r="408">
      <c r="A408" s="83"/>
      <c r="B408" s="97"/>
      <c r="C408" s="85"/>
      <c r="D408" s="86"/>
      <c r="E408" s="86"/>
      <c r="F408" s="86"/>
      <c r="G408" s="85"/>
    </row>
    <row r="409">
      <c r="A409" s="139"/>
      <c r="B409" s="129"/>
      <c r="C409" s="129"/>
      <c r="D409" s="129"/>
      <c r="E409" s="129"/>
      <c r="F409" s="129"/>
      <c r="G409" s="130"/>
    </row>
    <row r="410">
      <c r="A410" s="83"/>
      <c r="B410" s="98"/>
      <c r="C410" s="85"/>
      <c r="D410" s="86"/>
      <c r="E410" s="86"/>
      <c r="F410" s="86"/>
      <c r="G410" s="85"/>
    </row>
    <row r="411">
      <c r="A411" s="139"/>
      <c r="B411" s="129"/>
      <c r="C411" s="129"/>
      <c r="D411" s="129"/>
      <c r="E411" s="129"/>
      <c r="F411" s="129"/>
      <c r="G411" s="130"/>
    </row>
    <row r="412">
      <c r="A412" s="83"/>
      <c r="B412" s="124"/>
      <c r="C412" s="85"/>
      <c r="D412" s="86"/>
      <c r="E412" s="86"/>
      <c r="F412" s="86"/>
      <c r="G412" s="85"/>
    </row>
    <row r="413">
      <c r="A413" s="83"/>
      <c r="B413" s="124"/>
      <c r="C413" s="85"/>
      <c r="D413" s="86"/>
      <c r="E413" s="86"/>
      <c r="F413" s="101"/>
      <c r="G413" s="85"/>
    </row>
    <row r="414">
      <c r="A414" s="83"/>
      <c r="B414" s="120"/>
      <c r="C414" s="85"/>
      <c r="D414" s="86"/>
      <c r="E414" s="86"/>
      <c r="F414" s="86"/>
      <c r="G414" s="85"/>
    </row>
    <row r="415">
      <c r="A415" s="83"/>
      <c r="B415" s="120"/>
      <c r="C415" s="85"/>
      <c r="D415" s="86"/>
      <c r="E415" s="86"/>
      <c r="F415" s="101"/>
      <c r="G415" s="85"/>
    </row>
    <row r="416">
      <c r="A416" s="139"/>
      <c r="B416" s="129"/>
      <c r="C416" s="129"/>
      <c r="D416" s="129"/>
      <c r="E416" s="129"/>
      <c r="F416" s="129"/>
      <c r="G416" s="130"/>
    </row>
    <row r="417">
      <c r="A417" s="83"/>
      <c r="B417" s="124"/>
      <c r="C417" s="85"/>
      <c r="D417" s="86"/>
      <c r="E417" s="86"/>
      <c r="F417" s="86"/>
      <c r="G417" s="85"/>
    </row>
  </sheetData>
  <mergeCells count="83">
    <mergeCell ref="A257:G257"/>
    <mergeCell ref="A259:G259"/>
    <mergeCell ref="A266:G266"/>
    <mergeCell ref="A269:G269"/>
    <mergeCell ref="A271:G271"/>
    <mergeCell ref="A280:G280"/>
    <mergeCell ref="A286:G286"/>
    <mergeCell ref="A288:G288"/>
    <mergeCell ref="A294:G294"/>
    <mergeCell ref="A298:G298"/>
    <mergeCell ref="A309:G309"/>
    <mergeCell ref="A312:G312"/>
    <mergeCell ref="A317:G317"/>
    <mergeCell ref="A320:G320"/>
    <mergeCell ref="A326:G326"/>
    <mergeCell ref="A329:G329"/>
    <mergeCell ref="A331:G331"/>
    <mergeCell ref="A340:G340"/>
    <mergeCell ref="A342:G342"/>
    <mergeCell ref="A345:G345"/>
    <mergeCell ref="A352:G352"/>
    <mergeCell ref="A395:G395"/>
    <mergeCell ref="A401:G401"/>
    <mergeCell ref="A404:G404"/>
    <mergeCell ref="A409:G409"/>
    <mergeCell ref="A411:G411"/>
    <mergeCell ref="A416:G416"/>
    <mergeCell ref="A356:G356"/>
    <mergeCell ref="A358:G358"/>
    <mergeCell ref="A374:G374"/>
    <mergeCell ref="A378:G378"/>
    <mergeCell ref="A381:G381"/>
    <mergeCell ref="A384:G384"/>
    <mergeCell ref="A386:G386"/>
    <mergeCell ref="A111:G111"/>
    <mergeCell ref="A119:G119"/>
    <mergeCell ref="A127:G127"/>
    <mergeCell ref="A129:G129"/>
    <mergeCell ref="A131:G131"/>
    <mergeCell ref="A135:G135"/>
    <mergeCell ref="A140:G140"/>
    <mergeCell ref="A144:G144"/>
    <mergeCell ref="A146:G146"/>
    <mergeCell ref="A148:G148"/>
    <mergeCell ref="A151:G151"/>
    <mergeCell ref="A153:G153"/>
    <mergeCell ref="A155:G155"/>
    <mergeCell ref="A159:G159"/>
    <mergeCell ref="A162:G162"/>
    <mergeCell ref="A165:G165"/>
    <mergeCell ref="A170:G170"/>
    <mergeCell ref="A172:G172"/>
    <mergeCell ref="A175:G175"/>
    <mergeCell ref="A179:G179"/>
    <mergeCell ref="A181:G181"/>
    <mergeCell ref="A185:G185"/>
    <mergeCell ref="A187:G187"/>
    <mergeCell ref="A189:G189"/>
    <mergeCell ref="A191:G191"/>
    <mergeCell ref="A193:G193"/>
    <mergeCell ref="A196:G196"/>
    <mergeCell ref="A199:G199"/>
    <mergeCell ref="A204:G204"/>
    <mergeCell ref="A206:G206"/>
    <mergeCell ref="A208:G208"/>
    <mergeCell ref="A211:G211"/>
    <mergeCell ref="A213:G213"/>
    <mergeCell ref="A215:G215"/>
    <mergeCell ref="A217:G217"/>
    <mergeCell ref="A220:G220"/>
    <mergeCell ref="A222:G222"/>
    <mergeCell ref="A225:G225"/>
    <mergeCell ref="A227:G227"/>
    <mergeCell ref="A229:G229"/>
    <mergeCell ref="A236:G236"/>
    <mergeCell ref="A240:G240"/>
    <mergeCell ref="A242:G242"/>
    <mergeCell ref="A244:G244"/>
    <mergeCell ref="A246:G246"/>
    <mergeCell ref="A249:G249"/>
    <mergeCell ref="A251:G251"/>
    <mergeCell ref="A253:G253"/>
    <mergeCell ref="A255:G255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5.88"/>
    <col customWidth="1" min="9" max="9" width="17.88"/>
  </cols>
  <sheetData>
    <row r="1">
      <c r="B1" s="73" t="s">
        <v>2</v>
      </c>
      <c r="C1" s="140" t="s">
        <v>2</v>
      </c>
      <c r="D1" s="5"/>
      <c r="F1" s="5"/>
      <c r="G1" s="5"/>
      <c r="H1" s="5"/>
      <c r="I1" s="1" t="s">
        <v>2</v>
      </c>
      <c r="J1" s="1" t="s">
        <v>12</v>
      </c>
      <c r="K1" s="5"/>
    </row>
    <row r="2">
      <c r="A2" s="141"/>
      <c r="B2" s="142" t="s">
        <v>314</v>
      </c>
      <c r="C2" s="143" t="s">
        <v>314</v>
      </c>
      <c r="D2" s="144"/>
      <c r="E2" s="144"/>
      <c r="F2" s="144"/>
      <c r="G2" s="145"/>
      <c r="H2" s="144"/>
      <c r="I2" s="1" t="s">
        <v>23</v>
      </c>
      <c r="J2" s="6">
        <f>countif(C:C,"Diamondbacks")</f>
        <v>0</v>
      </c>
      <c r="K2" s="5"/>
    </row>
    <row r="3">
      <c r="A3" s="141"/>
      <c r="C3" s="146"/>
      <c r="D3" s="147"/>
      <c r="E3" s="148"/>
      <c r="F3" s="147"/>
      <c r="G3" s="149"/>
      <c r="H3" s="147"/>
      <c r="I3" s="1" t="s">
        <v>25</v>
      </c>
      <c r="J3" s="6">
        <f>countif(C:C,"Braves")</f>
        <v>0</v>
      </c>
      <c r="K3" s="5"/>
    </row>
    <row r="4">
      <c r="A4" s="141"/>
      <c r="B4" s="150" t="s">
        <v>259</v>
      </c>
      <c r="C4" s="143" t="s">
        <v>259</v>
      </c>
      <c r="D4" s="144"/>
      <c r="E4" s="151"/>
      <c r="F4" s="144"/>
      <c r="G4" s="145"/>
      <c r="H4" s="144"/>
      <c r="I4" s="1" t="s">
        <v>26</v>
      </c>
      <c r="J4" s="6">
        <f>countif(C:C,"Orioles")</f>
        <v>0</v>
      </c>
      <c r="K4" s="5"/>
    </row>
    <row r="5">
      <c r="A5" s="141"/>
      <c r="B5" s="150" t="s">
        <v>259</v>
      </c>
      <c r="C5" s="152" t="s">
        <v>259</v>
      </c>
      <c r="D5" s="147"/>
      <c r="E5" s="148"/>
      <c r="F5" s="147"/>
      <c r="G5" s="149"/>
      <c r="H5" s="147"/>
      <c r="I5" s="1" t="s">
        <v>27</v>
      </c>
      <c r="J5" s="6">
        <f>countif(C:C,"Red Sox")</f>
        <v>0</v>
      </c>
      <c r="K5" s="5"/>
    </row>
    <row r="6">
      <c r="A6" s="141"/>
      <c r="B6" s="153" t="s">
        <v>203</v>
      </c>
      <c r="C6" s="143" t="s">
        <v>203</v>
      </c>
      <c r="D6" s="144"/>
      <c r="E6" s="151"/>
      <c r="F6" s="144"/>
      <c r="G6" s="145"/>
      <c r="H6" s="144"/>
      <c r="I6" s="1" t="s">
        <v>28</v>
      </c>
      <c r="J6" s="6">
        <f>countif(C:C,"Cubs")</f>
        <v>0</v>
      </c>
      <c r="K6" s="5"/>
    </row>
    <row r="7">
      <c r="A7" s="141"/>
      <c r="B7" s="154" t="s">
        <v>346</v>
      </c>
      <c r="C7" s="152" t="s">
        <v>346</v>
      </c>
      <c r="D7" s="147"/>
      <c r="E7" s="148"/>
      <c r="F7" s="147"/>
      <c r="G7" s="149"/>
      <c r="H7" s="147"/>
      <c r="I7" s="1" t="s">
        <v>29</v>
      </c>
      <c r="J7" s="6">
        <f>countif(C:C,"White Sox")</f>
        <v>0</v>
      </c>
      <c r="K7" s="5"/>
    </row>
    <row r="8">
      <c r="A8" s="141"/>
      <c r="B8" s="154" t="s">
        <v>346</v>
      </c>
      <c r="C8" s="143" t="s">
        <v>346</v>
      </c>
      <c r="D8" s="144"/>
      <c r="E8" s="151"/>
      <c r="F8" s="144"/>
      <c r="G8" s="145"/>
      <c r="H8" s="144"/>
      <c r="I8" s="1" t="s">
        <v>30</v>
      </c>
      <c r="J8" s="6">
        <f>countif(C:C,"Reds")</f>
        <v>0</v>
      </c>
      <c r="K8" s="5"/>
    </row>
    <row r="9">
      <c r="A9" s="141"/>
      <c r="B9" s="155" t="s">
        <v>207</v>
      </c>
      <c r="C9" s="152" t="s">
        <v>207</v>
      </c>
      <c r="D9" s="147"/>
      <c r="E9" s="148"/>
      <c r="F9" s="147"/>
      <c r="G9" s="149"/>
      <c r="H9" s="147"/>
      <c r="I9" s="1" t="s">
        <v>31</v>
      </c>
      <c r="J9" s="6">
        <f>countif(C:C,"Indians")</f>
        <v>0</v>
      </c>
      <c r="K9" s="5"/>
    </row>
    <row r="10">
      <c r="A10" s="141"/>
      <c r="B10" s="156" t="s">
        <v>267</v>
      </c>
      <c r="C10" s="143" t="s">
        <v>267</v>
      </c>
      <c r="D10" s="144"/>
      <c r="E10" s="151"/>
      <c r="F10" s="144"/>
      <c r="G10" s="145"/>
      <c r="H10" s="144"/>
      <c r="I10" s="1" t="s">
        <v>32</v>
      </c>
      <c r="J10" s="6">
        <f>countif(C:C,"Rockies")</f>
        <v>0</v>
      </c>
      <c r="K10" s="5"/>
    </row>
    <row r="11">
      <c r="A11" s="141"/>
      <c r="B11" s="157" t="s">
        <v>323</v>
      </c>
      <c r="C11" s="152" t="s">
        <v>323</v>
      </c>
      <c r="D11" s="147"/>
      <c r="E11" s="148"/>
      <c r="F11" s="147"/>
      <c r="G11" s="149"/>
      <c r="H11" s="147"/>
      <c r="I11" s="1" t="s">
        <v>33</v>
      </c>
      <c r="J11" s="6">
        <f>countif(C:C,"Tigers")</f>
        <v>0</v>
      </c>
      <c r="K11" s="5"/>
    </row>
    <row r="12">
      <c r="A12" s="141"/>
      <c r="B12" s="157" t="s">
        <v>323</v>
      </c>
      <c r="C12" s="143" t="s">
        <v>323</v>
      </c>
      <c r="D12" s="144"/>
      <c r="E12" s="151"/>
      <c r="F12" s="144"/>
      <c r="G12" s="145"/>
      <c r="H12" s="144"/>
      <c r="I12" s="1" t="s">
        <v>34</v>
      </c>
      <c r="J12" s="6">
        <f>countif(C:C,"Astros")</f>
        <v>0</v>
      </c>
      <c r="K12" s="5"/>
    </row>
    <row r="13">
      <c r="A13" s="141"/>
      <c r="B13" s="157" t="s">
        <v>323</v>
      </c>
      <c r="C13" s="152" t="s">
        <v>323</v>
      </c>
      <c r="D13" s="147"/>
      <c r="E13" s="148"/>
      <c r="F13" s="147"/>
      <c r="G13" s="149"/>
      <c r="H13" s="147"/>
      <c r="I13" s="1" t="s">
        <v>35</v>
      </c>
      <c r="J13" s="6">
        <f>countif(C:C,"Royals")</f>
        <v>0</v>
      </c>
      <c r="K13" s="5"/>
    </row>
    <row r="14">
      <c r="A14" s="141"/>
      <c r="B14" s="142" t="s">
        <v>314</v>
      </c>
      <c r="C14" s="143" t="s">
        <v>314</v>
      </c>
      <c r="D14" s="144"/>
      <c r="E14" s="144"/>
      <c r="F14" s="144"/>
      <c r="G14" s="145"/>
      <c r="H14" s="144"/>
      <c r="I14" s="1" t="s">
        <v>36</v>
      </c>
      <c r="J14" s="6">
        <f>countif(C:C,"Angels")</f>
        <v>0</v>
      </c>
      <c r="K14" s="5"/>
    </row>
    <row r="15">
      <c r="A15" s="141"/>
      <c r="B15" s="142" t="s">
        <v>314</v>
      </c>
      <c r="C15" s="152" t="s">
        <v>314</v>
      </c>
      <c r="D15" s="147"/>
      <c r="E15" s="148"/>
      <c r="F15" s="147"/>
      <c r="G15" s="149"/>
      <c r="H15" s="147"/>
      <c r="I15" s="1" t="s">
        <v>37</v>
      </c>
      <c r="J15" s="6">
        <f>countif(C:C,"Dodgers")</f>
        <v>0</v>
      </c>
      <c r="K15" s="5"/>
    </row>
    <row r="16">
      <c r="A16" s="141"/>
      <c r="B16" s="158" t="s">
        <v>382</v>
      </c>
      <c r="C16" s="143" t="s">
        <v>382</v>
      </c>
      <c r="D16" s="144"/>
      <c r="E16" s="151"/>
      <c r="F16" s="144"/>
      <c r="G16" s="145"/>
      <c r="H16" s="144"/>
      <c r="I16" s="1" t="s">
        <v>38</v>
      </c>
      <c r="J16" s="6">
        <f>countif(C:C,"Marlins")</f>
        <v>0</v>
      </c>
      <c r="K16" s="5"/>
    </row>
    <row r="17">
      <c r="A17" s="141"/>
      <c r="B17" s="158" t="s">
        <v>382</v>
      </c>
      <c r="C17" s="152" t="s">
        <v>382</v>
      </c>
      <c r="D17" s="147"/>
      <c r="E17" s="148"/>
      <c r="F17" s="147"/>
      <c r="G17" s="149"/>
      <c r="H17" s="147"/>
      <c r="I17" s="1" t="s">
        <v>39</v>
      </c>
      <c r="J17" s="6">
        <f>countif(C:C,"Brewers")</f>
        <v>0</v>
      </c>
      <c r="K17" s="5"/>
    </row>
    <row r="18">
      <c r="A18" s="141"/>
      <c r="B18" s="159" t="s">
        <v>272</v>
      </c>
      <c r="C18" s="143" t="s">
        <v>272</v>
      </c>
      <c r="D18" s="144"/>
      <c r="E18" s="144"/>
      <c r="F18" s="144"/>
      <c r="G18" s="145"/>
      <c r="H18" s="144"/>
      <c r="I18" s="1" t="s">
        <v>40</v>
      </c>
      <c r="J18" s="6">
        <f>countif(C:C,"Twins")</f>
        <v>0</v>
      </c>
      <c r="K18" s="5"/>
    </row>
    <row r="19">
      <c r="A19" s="141"/>
      <c r="B19" s="159" t="s">
        <v>272</v>
      </c>
      <c r="C19" s="152" t="s">
        <v>272</v>
      </c>
      <c r="D19" s="147"/>
      <c r="E19" s="147"/>
      <c r="F19" s="147"/>
      <c r="G19" s="149"/>
      <c r="H19" s="147"/>
      <c r="I19" s="1" t="s">
        <v>41</v>
      </c>
      <c r="J19" s="6">
        <f>countif(C:C,"Mets")</f>
        <v>0</v>
      </c>
      <c r="K19" s="5"/>
    </row>
    <row r="20">
      <c r="A20" s="141"/>
      <c r="B20" s="160" t="s">
        <v>300</v>
      </c>
      <c r="C20" s="143" t="s">
        <v>300</v>
      </c>
      <c r="D20" s="144"/>
      <c r="E20" s="151"/>
      <c r="F20" s="144"/>
      <c r="G20" s="145"/>
      <c r="H20" s="151"/>
      <c r="I20" s="1" t="s">
        <v>42</v>
      </c>
      <c r="J20" s="6">
        <f>countif(C:C,"Yankees")</f>
        <v>0</v>
      </c>
    </row>
    <row r="21">
      <c r="A21" s="141"/>
      <c r="B21" s="161" t="s">
        <v>211</v>
      </c>
      <c r="C21" s="152" t="s">
        <v>211</v>
      </c>
      <c r="D21" s="147"/>
      <c r="E21" s="147"/>
      <c r="F21" s="147"/>
      <c r="G21" s="149"/>
      <c r="H21" s="147"/>
      <c r="I21" s="1" t="s">
        <v>43</v>
      </c>
      <c r="J21" s="6">
        <f>countif(C:C,"Athletics")</f>
        <v>0</v>
      </c>
      <c r="K21" s="5"/>
    </row>
    <row r="22">
      <c r="A22" s="141"/>
      <c r="B22" s="161" t="s">
        <v>211</v>
      </c>
      <c r="C22" s="143" t="s">
        <v>211</v>
      </c>
      <c r="D22" s="144"/>
      <c r="E22" s="151"/>
      <c r="F22" s="144"/>
      <c r="G22" s="145"/>
      <c r="H22" s="144"/>
      <c r="I22" s="1" t="s">
        <v>44</v>
      </c>
      <c r="J22" s="6">
        <f>countif(C:C,"Phillies")</f>
        <v>0</v>
      </c>
      <c r="K22" s="5"/>
    </row>
    <row r="23">
      <c r="A23" s="141"/>
      <c r="B23" s="161" t="s">
        <v>211</v>
      </c>
      <c r="C23" s="152" t="s">
        <v>211</v>
      </c>
      <c r="D23" s="147"/>
      <c r="E23" s="147"/>
      <c r="F23" s="147"/>
      <c r="G23" s="149"/>
      <c r="H23" s="147"/>
      <c r="I23" s="1" t="s">
        <v>45</v>
      </c>
      <c r="J23" s="6">
        <f>countif(C:C,"Pirates")</f>
        <v>0</v>
      </c>
      <c r="K23" s="5"/>
    </row>
    <row r="24">
      <c r="A24" s="141"/>
      <c r="B24" s="161" t="s">
        <v>211</v>
      </c>
      <c r="C24" s="143" t="s">
        <v>211</v>
      </c>
      <c r="D24" s="144"/>
      <c r="E24" s="151"/>
      <c r="F24" s="144"/>
      <c r="G24" s="145"/>
      <c r="H24" s="144"/>
      <c r="I24" s="1" t="s">
        <v>46</v>
      </c>
      <c r="J24" s="6">
        <f>countif(C:C,"Padres")</f>
        <v>0</v>
      </c>
      <c r="K24" s="5"/>
    </row>
    <row r="25">
      <c r="A25" s="141"/>
      <c r="B25" s="161" t="s">
        <v>211</v>
      </c>
      <c r="C25" s="152" t="s">
        <v>211</v>
      </c>
      <c r="D25" s="147"/>
      <c r="E25" s="148"/>
      <c r="F25" s="147"/>
      <c r="G25" s="149"/>
      <c r="H25" s="147"/>
      <c r="I25" s="1" t="s">
        <v>47</v>
      </c>
      <c r="J25" s="6">
        <f>countif(C:C,"Giants")</f>
        <v>0</v>
      </c>
      <c r="K25" s="5"/>
    </row>
    <row r="26">
      <c r="A26" s="141"/>
      <c r="B26" s="153" t="s">
        <v>289</v>
      </c>
      <c r="C26" s="143" t="s">
        <v>289</v>
      </c>
      <c r="D26" s="144"/>
      <c r="E26" s="151"/>
      <c r="F26" s="144"/>
      <c r="G26" s="145"/>
      <c r="H26" s="144"/>
      <c r="I26" s="1" t="s">
        <v>48</v>
      </c>
      <c r="J26" s="6">
        <f>countif(C:C,"Mariners")</f>
        <v>0</v>
      </c>
      <c r="K26" s="5"/>
    </row>
    <row r="27">
      <c r="A27" s="141"/>
      <c r="B27" s="162" t="s">
        <v>239</v>
      </c>
      <c r="C27" s="152" t="s">
        <v>239</v>
      </c>
      <c r="D27" s="147"/>
      <c r="E27" s="148"/>
      <c r="F27" s="147"/>
      <c r="G27" s="149"/>
      <c r="H27" s="147"/>
      <c r="I27" s="1" t="s">
        <v>49</v>
      </c>
      <c r="J27" s="6">
        <f>countif(C:C,"Cardinals")</f>
        <v>0</v>
      </c>
      <c r="K27" s="5"/>
    </row>
    <row r="28">
      <c r="A28" s="141"/>
      <c r="B28" s="163" t="s">
        <v>277</v>
      </c>
      <c r="C28" s="143" t="s">
        <v>277</v>
      </c>
      <c r="D28" s="144"/>
      <c r="E28" s="144"/>
      <c r="F28" s="144"/>
      <c r="G28" s="145"/>
      <c r="H28" s="144"/>
      <c r="I28" s="1" t="s">
        <v>50</v>
      </c>
      <c r="J28" s="6">
        <f>countif(C:C,"Rays")</f>
        <v>0</v>
      </c>
      <c r="K28" s="5"/>
    </row>
    <row r="29">
      <c r="A29" s="141"/>
      <c r="B29" s="163" t="s">
        <v>277</v>
      </c>
      <c r="C29" s="152" t="s">
        <v>277</v>
      </c>
      <c r="D29" s="147"/>
      <c r="E29" s="147"/>
      <c r="F29" s="147"/>
      <c r="G29" s="149"/>
      <c r="H29" s="147"/>
      <c r="I29" s="1" t="s">
        <v>51</v>
      </c>
      <c r="J29" s="6">
        <f>countif(C:C,"Rangers")</f>
        <v>0</v>
      </c>
      <c r="K29" s="5"/>
    </row>
    <row r="30">
      <c r="A30" s="141"/>
      <c r="B30" s="163" t="s">
        <v>277</v>
      </c>
      <c r="C30" s="143" t="s">
        <v>277</v>
      </c>
      <c r="D30" s="144"/>
      <c r="E30" s="151"/>
      <c r="F30" s="144"/>
      <c r="G30" s="145"/>
      <c r="H30" s="144"/>
      <c r="I30" s="1" t="s">
        <v>52</v>
      </c>
      <c r="J30" s="6">
        <f>countif(C:C,"Blue Jays")</f>
        <v>0</v>
      </c>
      <c r="K30" s="5"/>
    </row>
    <row r="31">
      <c r="A31" s="141"/>
      <c r="B31" s="164" t="s">
        <v>338</v>
      </c>
      <c r="C31" s="152" t="s">
        <v>338</v>
      </c>
      <c r="D31" s="148"/>
      <c r="E31" s="148"/>
      <c r="F31" s="148"/>
      <c r="G31" s="149"/>
      <c r="H31" s="148"/>
      <c r="I31" s="1" t="s">
        <v>53</v>
      </c>
      <c r="J31" s="6">
        <f>countif(C:C,"Nationals")</f>
        <v>0</v>
      </c>
    </row>
    <row r="32">
      <c r="A32" s="141"/>
      <c r="B32" s="164" t="s">
        <v>338</v>
      </c>
      <c r="C32" s="143" t="s">
        <v>338</v>
      </c>
      <c r="D32" s="151"/>
      <c r="E32" s="151"/>
      <c r="F32" s="151"/>
      <c r="G32" s="145"/>
      <c r="H32" s="151"/>
    </row>
    <row r="33">
      <c r="A33" s="141"/>
      <c r="B33" s="164" t="s">
        <v>338</v>
      </c>
      <c r="C33" s="152" t="s">
        <v>338</v>
      </c>
      <c r="D33" s="148"/>
      <c r="E33" s="148"/>
      <c r="F33" s="148"/>
      <c r="G33" s="149"/>
      <c r="H33" s="148"/>
    </row>
    <row r="34">
      <c r="A34" s="141"/>
      <c r="B34" s="165" t="s">
        <v>341</v>
      </c>
      <c r="C34" s="143" t="s">
        <v>341</v>
      </c>
      <c r="D34" s="151"/>
      <c r="E34" s="151"/>
      <c r="F34" s="151"/>
      <c r="G34" s="145"/>
      <c r="H34" s="151"/>
    </row>
    <row r="35">
      <c r="A35" s="141"/>
      <c r="B35" s="165" t="s">
        <v>341</v>
      </c>
      <c r="C35" s="152" t="s">
        <v>341</v>
      </c>
      <c r="D35" s="148"/>
      <c r="E35" s="148"/>
      <c r="F35" s="148"/>
      <c r="G35" s="149"/>
      <c r="H35" s="148"/>
    </row>
    <row r="36">
      <c r="A36" s="141"/>
      <c r="B36" s="165" t="s">
        <v>341</v>
      </c>
      <c r="C36" s="143" t="s">
        <v>341</v>
      </c>
      <c r="D36" s="151"/>
      <c r="E36" s="151"/>
      <c r="F36" s="151"/>
      <c r="G36" s="145"/>
      <c r="H36" s="151"/>
    </row>
    <row r="37">
      <c r="A37" s="141"/>
      <c r="B37" s="165" t="s">
        <v>341</v>
      </c>
      <c r="C37" s="152" t="s">
        <v>341</v>
      </c>
      <c r="D37" s="148"/>
      <c r="E37" s="148"/>
      <c r="F37" s="148"/>
      <c r="G37" s="149"/>
      <c r="H37" s="148"/>
    </row>
    <row r="38">
      <c r="A38" s="141"/>
      <c r="B38" s="165" t="s">
        <v>341</v>
      </c>
      <c r="C38" s="143" t="s">
        <v>341</v>
      </c>
      <c r="D38" s="151"/>
      <c r="E38" s="151"/>
      <c r="F38" s="151"/>
      <c r="G38" s="145"/>
      <c r="H38" s="151"/>
    </row>
    <row r="39">
      <c r="A39" s="141"/>
      <c r="B39" s="165" t="s">
        <v>341</v>
      </c>
      <c r="C39" s="152" t="s">
        <v>341</v>
      </c>
      <c r="D39" s="148"/>
      <c r="E39" s="148"/>
      <c r="F39" s="148"/>
      <c r="G39" s="149"/>
      <c r="H39" s="148"/>
    </row>
    <row r="40">
      <c r="A40" s="141"/>
      <c r="B40" s="166" t="s">
        <v>280</v>
      </c>
      <c r="C40" s="143" t="s">
        <v>280</v>
      </c>
      <c r="D40" s="151"/>
      <c r="E40" s="151"/>
      <c r="F40" s="151"/>
      <c r="G40" s="145"/>
      <c r="H40" s="151"/>
    </row>
    <row r="41">
      <c r="A41" s="141"/>
      <c r="B41" s="166" t="s">
        <v>280</v>
      </c>
      <c r="C41" s="152" t="s">
        <v>280</v>
      </c>
      <c r="D41" s="148"/>
      <c r="E41" s="148"/>
      <c r="F41" s="148"/>
      <c r="G41" s="149"/>
      <c r="H41" s="148"/>
    </row>
    <row r="42">
      <c r="A42" s="141"/>
      <c r="B42" s="167" t="s">
        <v>232</v>
      </c>
      <c r="C42" s="143" t="s">
        <v>232</v>
      </c>
      <c r="D42" s="151"/>
      <c r="E42" s="151"/>
      <c r="F42" s="151"/>
      <c r="G42" s="145"/>
      <c r="H42" s="151"/>
    </row>
    <row r="43">
      <c r="A43" s="141"/>
      <c r="B43" s="167" t="s">
        <v>232</v>
      </c>
      <c r="C43" s="152" t="s">
        <v>232</v>
      </c>
      <c r="D43" s="148"/>
      <c r="E43" s="148"/>
      <c r="F43" s="148"/>
      <c r="G43" s="149"/>
      <c r="H43" s="148"/>
    </row>
    <row r="44">
      <c r="A44" s="141"/>
      <c r="B44" s="168" t="s">
        <v>262</v>
      </c>
      <c r="C44" s="143" t="s">
        <v>262</v>
      </c>
      <c r="D44" s="151"/>
      <c r="E44" s="151"/>
      <c r="F44" s="151"/>
      <c r="G44" s="145"/>
      <c r="H44" s="151"/>
    </row>
    <row r="45">
      <c r="A45" s="141"/>
      <c r="B45" s="168" t="s">
        <v>262</v>
      </c>
      <c r="C45" s="152" t="s">
        <v>262</v>
      </c>
      <c r="D45" s="148"/>
      <c r="E45" s="148"/>
      <c r="F45" s="148"/>
      <c r="G45" s="149"/>
      <c r="H45" s="148"/>
    </row>
    <row r="46">
      <c r="A46" s="141"/>
      <c r="B46" s="168" t="s">
        <v>262</v>
      </c>
      <c r="C46" s="143" t="s">
        <v>262</v>
      </c>
      <c r="D46" s="151"/>
      <c r="E46" s="151"/>
      <c r="F46" s="151"/>
      <c r="G46" s="145"/>
      <c r="H46" s="151"/>
    </row>
    <row r="47">
      <c r="A47" s="141"/>
      <c r="B47" s="168" t="s">
        <v>262</v>
      </c>
      <c r="C47" s="152" t="s">
        <v>262</v>
      </c>
      <c r="D47" s="148"/>
      <c r="E47" s="148"/>
      <c r="F47" s="148"/>
      <c r="G47" s="149"/>
      <c r="H47" s="148"/>
    </row>
    <row r="48">
      <c r="A48" s="141"/>
      <c r="B48" s="169" t="s">
        <v>215</v>
      </c>
      <c r="C48" s="143" t="s">
        <v>215</v>
      </c>
      <c r="D48" s="151"/>
      <c r="E48" s="151"/>
      <c r="F48" s="151"/>
      <c r="G48" s="145"/>
      <c r="H48" s="151"/>
    </row>
    <row r="49">
      <c r="A49" s="141"/>
      <c r="B49" s="169" t="s">
        <v>215</v>
      </c>
      <c r="C49" s="152" t="s">
        <v>215</v>
      </c>
      <c r="D49" s="148"/>
      <c r="E49" s="148"/>
      <c r="F49" s="148"/>
      <c r="G49" s="149"/>
      <c r="H49" s="148"/>
    </row>
    <row r="50">
      <c r="A50" s="141"/>
      <c r="B50" s="169" t="s">
        <v>215</v>
      </c>
      <c r="C50" s="143" t="s">
        <v>215</v>
      </c>
      <c r="D50" s="151"/>
      <c r="E50" s="151"/>
      <c r="F50" s="151"/>
      <c r="G50" s="145"/>
      <c r="H50" s="151"/>
    </row>
    <row r="51">
      <c r="A51" s="141"/>
      <c r="B51" s="169" t="s">
        <v>215</v>
      </c>
      <c r="C51" s="152" t="s">
        <v>215</v>
      </c>
      <c r="D51" s="148"/>
      <c r="E51" s="148"/>
      <c r="F51" s="148"/>
      <c r="G51" s="149"/>
      <c r="H51" s="148"/>
    </row>
    <row r="52">
      <c r="A52" s="141"/>
      <c r="B52" s="169" t="s">
        <v>215</v>
      </c>
      <c r="C52" s="143" t="s">
        <v>215</v>
      </c>
      <c r="D52" s="151"/>
      <c r="E52" s="151"/>
      <c r="F52" s="151"/>
      <c r="G52" s="145"/>
      <c r="H52" s="151"/>
    </row>
    <row r="53">
      <c r="A53" s="141"/>
      <c r="B53" s="170" t="s">
        <v>343</v>
      </c>
      <c r="C53" s="152" t="s">
        <v>343</v>
      </c>
      <c r="D53" s="148"/>
      <c r="E53" s="148"/>
      <c r="F53" s="148"/>
      <c r="G53" s="149"/>
      <c r="H53" s="148"/>
    </row>
    <row r="54">
      <c r="A54" s="141"/>
      <c r="B54" s="171" t="s">
        <v>293</v>
      </c>
      <c r="C54" s="143" t="s">
        <v>293</v>
      </c>
      <c r="D54" s="151"/>
      <c r="E54" s="151"/>
      <c r="F54" s="151"/>
      <c r="G54" s="145"/>
      <c r="H54" s="151"/>
    </row>
    <row r="55">
      <c r="A55" s="141"/>
      <c r="B55" s="171" t="s">
        <v>293</v>
      </c>
      <c r="C55" s="152" t="s">
        <v>293</v>
      </c>
      <c r="D55" s="148"/>
      <c r="E55" s="148"/>
      <c r="F55" s="148"/>
      <c r="G55" s="149"/>
      <c r="H55" s="148"/>
    </row>
    <row r="56">
      <c r="A56" s="141"/>
      <c r="B56" s="171" t="s">
        <v>293</v>
      </c>
      <c r="C56" s="143" t="s">
        <v>293</v>
      </c>
      <c r="D56" s="151"/>
      <c r="E56" s="151"/>
      <c r="F56" s="151"/>
      <c r="G56" s="145"/>
      <c r="H56" s="151"/>
    </row>
    <row r="57">
      <c r="A57" s="141"/>
      <c r="B57" s="172" t="s">
        <v>222</v>
      </c>
      <c r="C57" s="152" t="s">
        <v>222</v>
      </c>
      <c r="D57" s="148"/>
      <c r="E57" s="148"/>
      <c r="F57" s="148"/>
      <c r="G57" s="149"/>
      <c r="H57" s="148"/>
    </row>
    <row r="58">
      <c r="A58" s="141"/>
      <c r="B58" s="172" t="s">
        <v>222</v>
      </c>
      <c r="C58" s="143" t="s">
        <v>222</v>
      </c>
      <c r="D58" s="151"/>
      <c r="E58" s="151"/>
      <c r="F58" s="151"/>
      <c r="G58" s="145"/>
      <c r="H58" s="151"/>
    </row>
    <row r="59">
      <c r="A59" s="141"/>
      <c r="B59" s="172" t="s">
        <v>222</v>
      </c>
      <c r="C59" s="152" t="s">
        <v>222</v>
      </c>
      <c r="D59" s="148"/>
      <c r="E59" s="148"/>
      <c r="F59" s="148"/>
      <c r="G59" s="149"/>
      <c r="H59" s="148"/>
    </row>
    <row r="60">
      <c r="A60" s="141"/>
      <c r="B60" s="173" t="s">
        <v>284</v>
      </c>
      <c r="C60" s="143" t="s">
        <v>284</v>
      </c>
      <c r="D60" s="151"/>
      <c r="E60" s="151"/>
      <c r="F60" s="151"/>
      <c r="G60" s="145"/>
      <c r="H60" s="151"/>
    </row>
    <row r="61">
      <c r="A61" s="141"/>
      <c r="B61" s="174" t="s">
        <v>377</v>
      </c>
      <c r="C61" s="152" t="s">
        <v>377</v>
      </c>
      <c r="D61" s="148"/>
      <c r="E61" s="148"/>
      <c r="F61" s="148"/>
      <c r="G61" s="149"/>
      <c r="H61" s="148"/>
    </row>
    <row r="62">
      <c r="A62" s="141"/>
      <c r="C62" s="175"/>
      <c r="D62" s="151"/>
      <c r="E62" s="151"/>
      <c r="F62" s="151"/>
      <c r="G62" s="145"/>
      <c r="H62" s="151"/>
    </row>
    <row r="63">
      <c r="A63" s="141"/>
      <c r="B63" s="150" t="s">
        <v>259</v>
      </c>
      <c r="C63" s="152" t="s">
        <v>259</v>
      </c>
      <c r="D63" s="148"/>
      <c r="E63" s="148"/>
      <c r="F63" s="148"/>
      <c r="G63" s="149"/>
      <c r="H63" s="148"/>
    </row>
    <row r="64">
      <c r="A64" s="141"/>
      <c r="B64" s="150" t="s">
        <v>259</v>
      </c>
      <c r="C64" s="143" t="s">
        <v>259</v>
      </c>
      <c r="D64" s="151"/>
      <c r="E64" s="151"/>
      <c r="F64" s="151"/>
      <c r="G64" s="145"/>
      <c r="H64" s="151"/>
    </row>
    <row r="65">
      <c r="A65" s="141"/>
      <c r="B65" s="156" t="s">
        <v>267</v>
      </c>
      <c r="C65" s="152" t="s">
        <v>267</v>
      </c>
      <c r="D65" s="148"/>
      <c r="E65" s="148"/>
      <c r="F65" s="148"/>
      <c r="G65" s="149"/>
      <c r="H65" s="148"/>
    </row>
    <row r="66">
      <c r="A66" s="141"/>
      <c r="B66" s="156" t="s">
        <v>267</v>
      </c>
      <c r="C66" s="143" t="s">
        <v>267</v>
      </c>
      <c r="D66" s="151"/>
      <c r="E66" s="151"/>
      <c r="F66" s="151"/>
      <c r="G66" s="145"/>
      <c r="H66" s="151"/>
    </row>
    <row r="67">
      <c r="A67" s="141"/>
      <c r="B67" s="176" t="s">
        <v>366</v>
      </c>
      <c r="C67" s="152" t="s">
        <v>366</v>
      </c>
      <c r="D67" s="148"/>
      <c r="E67" s="148"/>
      <c r="F67" s="148"/>
      <c r="G67" s="149"/>
      <c r="H67" s="148"/>
    </row>
    <row r="68">
      <c r="A68" s="141"/>
      <c r="B68" s="142" t="s">
        <v>314</v>
      </c>
      <c r="C68" s="143" t="s">
        <v>314</v>
      </c>
      <c r="D68" s="151"/>
      <c r="E68" s="151"/>
      <c r="F68" s="151"/>
      <c r="G68" s="145"/>
      <c r="H68" s="151"/>
    </row>
    <row r="69">
      <c r="A69" s="141"/>
      <c r="B69" s="161" t="s">
        <v>211</v>
      </c>
      <c r="C69" s="152" t="s">
        <v>211</v>
      </c>
      <c r="D69" s="148"/>
      <c r="E69" s="148"/>
      <c r="F69" s="148"/>
      <c r="G69" s="149"/>
      <c r="H69" s="148"/>
    </row>
    <row r="70">
      <c r="A70" s="141"/>
      <c r="B70" s="164" t="s">
        <v>338</v>
      </c>
      <c r="C70" s="143" t="s">
        <v>338</v>
      </c>
      <c r="D70" s="151"/>
      <c r="E70" s="151"/>
      <c r="F70" s="151"/>
      <c r="G70" s="145"/>
      <c r="H70" s="151"/>
    </row>
    <row r="71">
      <c r="A71" s="141"/>
      <c r="B71" s="165" t="s">
        <v>341</v>
      </c>
      <c r="C71" s="152" t="s">
        <v>341</v>
      </c>
      <c r="D71" s="148"/>
      <c r="E71" s="148"/>
      <c r="F71" s="148"/>
      <c r="G71" s="149"/>
      <c r="H71" s="148"/>
    </row>
    <row r="72">
      <c r="A72" s="141"/>
      <c r="B72" s="177" t="s">
        <v>228</v>
      </c>
      <c r="C72" s="143" t="s">
        <v>228</v>
      </c>
      <c r="D72" s="151"/>
      <c r="E72" s="151"/>
      <c r="F72" s="151"/>
      <c r="G72" s="145"/>
      <c r="H72" s="151"/>
    </row>
    <row r="73">
      <c r="A73" s="141"/>
      <c r="B73" s="177" t="s">
        <v>228</v>
      </c>
      <c r="C73" s="152" t="s">
        <v>228</v>
      </c>
      <c r="D73" s="148"/>
      <c r="E73" s="148"/>
      <c r="F73" s="148"/>
      <c r="G73" s="149"/>
      <c r="H73" s="148"/>
    </row>
    <row r="74">
      <c r="A74" s="141"/>
      <c r="B74" s="170" t="s">
        <v>343</v>
      </c>
      <c r="C74" s="143" t="s">
        <v>343</v>
      </c>
      <c r="D74" s="151"/>
      <c r="E74" s="151"/>
      <c r="F74" s="151"/>
      <c r="G74" s="145"/>
      <c r="H74" s="151"/>
    </row>
    <row r="75">
      <c r="A75" s="141"/>
      <c r="B75" s="170" t="s">
        <v>343</v>
      </c>
      <c r="C75" s="152" t="s">
        <v>343</v>
      </c>
      <c r="D75" s="148"/>
      <c r="E75" s="148"/>
      <c r="F75" s="148"/>
      <c r="G75" s="149"/>
      <c r="H75" s="148"/>
    </row>
    <row r="76">
      <c r="A76" s="141"/>
      <c r="B76" s="170" t="s">
        <v>343</v>
      </c>
      <c r="C76" s="143" t="s">
        <v>343</v>
      </c>
      <c r="D76" s="151"/>
      <c r="E76" s="151"/>
      <c r="F76" s="151"/>
      <c r="G76" s="145"/>
      <c r="H76" s="151"/>
    </row>
    <row r="77">
      <c r="A77" s="141"/>
      <c r="B77" s="178" t="s">
        <v>327</v>
      </c>
      <c r="C77" s="152" t="s">
        <v>327</v>
      </c>
      <c r="D77" s="148"/>
      <c r="E77" s="148"/>
      <c r="F77" s="148"/>
      <c r="G77" s="149"/>
      <c r="H77" s="148"/>
    </row>
    <row r="78">
      <c r="A78" s="141"/>
      <c r="B78" s="178" t="s">
        <v>327</v>
      </c>
      <c r="C78" s="143" t="s">
        <v>327</v>
      </c>
      <c r="D78" s="151"/>
      <c r="E78" s="151"/>
      <c r="F78" s="151"/>
      <c r="G78" s="145"/>
      <c r="H78" s="151"/>
    </row>
    <row r="79">
      <c r="A79" s="141"/>
      <c r="B79" s="172" t="s">
        <v>222</v>
      </c>
      <c r="C79" s="152" t="s">
        <v>222</v>
      </c>
      <c r="D79" s="148"/>
      <c r="E79" s="148"/>
      <c r="F79" s="148"/>
      <c r="G79" s="149"/>
      <c r="H79" s="148"/>
    </row>
    <row r="80">
      <c r="A80" s="141"/>
      <c r="B80" s="179" t="s">
        <v>257</v>
      </c>
      <c r="C80" s="143" t="s">
        <v>257</v>
      </c>
      <c r="D80" s="151"/>
      <c r="E80" s="151"/>
      <c r="F80" s="151"/>
      <c r="G80" s="145"/>
      <c r="H80" s="151"/>
    </row>
    <row r="81">
      <c r="A81" s="141"/>
      <c r="B81" s="179" t="s">
        <v>257</v>
      </c>
      <c r="C81" s="152" t="s">
        <v>257</v>
      </c>
      <c r="D81" s="148"/>
      <c r="E81" s="148"/>
      <c r="F81" s="148"/>
      <c r="G81" s="149"/>
      <c r="H81" s="148"/>
    </row>
    <row r="82">
      <c r="A82" s="141"/>
      <c r="C82" s="175"/>
      <c r="D82" s="151"/>
      <c r="E82" s="151"/>
      <c r="F82" s="151"/>
      <c r="G82" s="145"/>
      <c r="H82" s="151"/>
    </row>
    <row r="83">
      <c r="A83" s="141"/>
      <c r="B83" s="153" t="s">
        <v>203</v>
      </c>
      <c r="C83" s="152" t="s">
        <v>203</v>
      </c>
      <c r="D83" s="148"/>
      <c r="E83" s="148"/>
      <c r="F83" s="148"/>
      <c r="G83" s="149"/>
      <c r="H83" s="148"/>
    </row>
    <row r="84">
      <c r="A84" s="141"/>
      <c r="B84" s="158" t="s">
        <v>382</v>
      </c>
      <c r="C84" s="143" t="s">
        <v>382</v>
      </c>
      <c r="D84" s="151"/>
      <c r="E84" s="151"/>
      <c r="F84" s="151"/>
      <c r="G84" s="145"/>
      <c r="H84" s="151"/>
    </row>
    <row r="85">
      <c r="A85" s="141"/>
      <c r="B85" s="158" t="s">
        <v>382</v>
      </c>
      <c r="C85" s="152" t="s">
        <v>382</v>
      </c>
      <c r="D85" s="148"/>
      <c r="E85" s="148"/>
      <c r="F85" s="148"/>
      <c r="G85" s="149"/>
      <c r="H85" s="148"/>
    </row>
    <row r="86">
      <c r="A86" s="141"/>
      <c r="B86" s="161" t="s">
        <v>211</v>
      </c>
      <c r="C86" s="143" t="s">
        <v>211</v>
      </c>
      <c r="D86" s="151"/>
      <c r="E86" s="151"/>
      <c r="F86" s="151"/>
      <c r="G86" s="145"/>
      <c r="H86" s="151"/>
    </row>
    <row r="87">
      <c r="A87" s="141"/>
      <c r="B87" s="153" t="s">
        <v>289</v>
      </c>
      <c r="C87" s="152" t="s">
        <v>289</v>
      </c>
      <c r="D87" s="148"/>
      <c r="E87" s="148"/>
      <c r="F87" s="148"/>
      <c r="G87" s="149"/>
      <c r="H87" s="148"/>
    </row>
    <row r="88">
      <c r="A88" s="141"/>
      <c r="B88" s="153" t="s">
        <v>289</v>
      </c>
      <c r="C88" s="143" t="s">
        <v>289</v>
      </c>
      <c r="D88" s="151"/>
      <c r="E88" s="151"/>
      <c r="F88" s="151"/>
      <c r="G88" s="145"/>
      <c r="H88" s="151"/>
    </row>
    <row r="89">
      <c r="A89" s="141"/>
      <c r="B89" s="165" t="s">
        <v>341</v>
      </c>
      <c r="C89" s="152" t="s">
        <v>341</v>
      </c>
      <c r="D89" s="148"/>
      <c r="E89" s="148"/>
      <c r="F89" s="148"/>
      <c r="G89" s="149"/>
      <c r="H89" s="148"/>
    </row>
    <row r="90">
      <c r="A90" s="141"/>
      <c r="B90" s="171" t="s">
        <v>293</v>
      </c>
      <c r="C90" s="143" t="s">
        <v>293</v>
      </c>
      <c r="D90" s="151"/>
      <c r="E90" s="151"/>
      <c r="F90" s="151"/>
      <c r="G90" s="145"/>
      <c r="H90" s="151"/>
    </row>
    <row r="91">
      <c r="A91" s="141"/>
      <c r="B91" s="171" t="s">
        <v>293</v>
      </c>
      <c r="C91" s="152" t="s">
        <v>293</v>
      </c>
      <c r="D91" s="148"/>
      <c r="E91" s="148"/>
      <c r="F91" s="148"/>
      <c r="G91" s="149"/>
      <c r="H91" s="148"/>
    </row>
    <row r="92">
      <c r="A92" s="141"/>
      <c r="B92" s="171" t="s">
        <v>293</v>
      </c>
      <c r="C92" s="143" t="s">
        <v>293</v>
      </c>
      <c r="D92" s="151"/>
      <c r="E92" s="151"/>
      <c r="F92" s="151"/>
      <c r="G92" s="145"/>
      <c r="H92" s="151"/>
    </row>
    <row r="93">
      <c r="A93" s="141"/>
      <c r="B93" s="171" t="s">
        <v>293</v>
      </c>
      <c r="C93" s="152" t="s">
        <v>293</v>
      </c>
      <c r="D93" s="148"/>
      <c r="E93" s="148"/>
      <c r="F93" s="148"/>
      <c r="G93" s="149"/>
      <c r="H93" s="148"/>
    </row>
    <row r="94">
      <c r="A94" s="141"/>
      <c r="B94" s="171" t="s">
        <v>293</v>
      </c>
      <c r="C94" s="143" t="s">
        <v>293</v>
      </c>
      <c r="D94" s="151"/>
      <c r="E94" s="151"/>
      <c r="F94" s="151"/>
      <c r="G94" s="145"/>
      <c r="H94" s="151"/>
    </row>
    <row r="95">
      <c r="A95" s="141"/>
      <c r="B95" s="173" t="s">
        <v>284</v>
      </c>
      <c r="C95" s="152" t="s">
        <v>284</v>
      </c>
      <c r="D95" s="148"/>
      <c r="E95" s="148"/>
      <c r="F95" s="148"/>
      <c r="G95" s="149"/>
      <c r="H95" s="148"/>
    </row>
    <row r="96">
      <c r="A96" s="141"/>
      <c r="B96" s="173" t="s">
        <v>284</v>
      </c>
      <c r="C96" s="143" t="s">
        <v>284</v>
      </c>
      <c r="D96" s="151"/>
      <c r="E96" s="151"/>
      <c r="F96" s="151"/>
      <c r="G96" s="145"/>
      <c r="H96" s="151"/>
    </row>
    <row r="97">
      <c r="A97" s="141"/>
      <c r="B97" s="173" t="s">
        <v>284</v>
      </c>
      <c r="C97" s="152" t="s">
        <v>284</v>
      </c>
      <c r="D97" s="148"/>
      <c r="E97" s="148"/>
      <c r="F97" s="148"/>
      <c r="G97" s="149"/>
      <c r="H97" s="148"/>
    </row>
    <row r="98">
      <c r="A98" s="141"/>
      <c r="B98" s="174" t="s">
        <v>377</v>
      </c>
      <c r="C98" s="143" t="s">
        <v>377</v>
      </c>
      <c r="D98" s="151"/>
      <c r="E98" s="151"/>
      <c r="F98" s="151"/>
      <c r="G98" s="145"/>
      <c r="H98" s="151"/>
    </row>
    <row r="99">
      <c r="A99" s="141"/>
      <c r="C99" s="146"/>
      <c r="D99" s="148"/>
      <c r="E99" s="148"/>
      <c r="F99" s="148"/>
      <c r="G99" s="149"/>
      <c r="H99" s="148"/>
    </row>
    <row r="100">
      <c r="A100" s="141"/>
      <c r="B100" s="157" t="s">
        <v>323</v>
      </c>
      <c r="C100" s="143" t="s">
        <v>323</v>
      </c>
      <c r="D100" s="151"/>
      <c r="E100" s="151"/>
      <c r="F100" s="151"/>
      <c r="G100" s="145"/>
      <c r="H100" s="151"/>
    </row>
    <row r="101">
      <c r="A101" s="141"/>
      <c r="B101" s="157" t="s">
        <v>323</v>
      </c>
      <c r="C101" s="152" t="s">
        <v>323</v>
      </c>
      <c r="D101" s="148"/>
      <c r="E101" s="148"/>
      <c r="F101" s="148"/>
      <c r="G101" s="149"/>
      <c r="H101" s="148"/>
    </row>
    <row r="102">
      <c r="A102" s="141"/>
      <c r="B102" s="157" t="s">
        <v>323</v>
      </c>
      <c r="C102" s="143" t="s">
        <v>323</v>
      </c>
      <c r="D102" s="151"/>
      <c r="E102" s="151"/>
      <c r="F102" s="151"/>
      <c r="G102" s="145"/>
      <c r="H102" s="151"/>
    </row>
    <row r="103">
      <c r="A103" s="141"/>
      <c r="B103" s="157" t="s">
        <v>323</v>
      </c>
      <c r="C103" s="152" t="s">
        <v>323</v>
      </c>
      <c r="D103" s="148"/>
      <c r="E103" s="148"/>
      <c r="F103" s="148"/>
      <c r="G103" s="149"/>
      <c r="H103" s="148"/>
    </row>
    <row r="104">
      <c r="A104" s="141"/>
      <c r="B104" s="160" t="s">
        <v>300</v>
      </c>
      <c r="C104" s="143" t="s">
        <v>300</v>
      </c>
      <c r="D104" s="151"/>
      <c r="E104" s="151"/>
      <c r="F104" s="151"/>
      <c r="G104" s="145"/>
      <c r="H104" s="151"/>
    </row>
    <row r="105">
      <c r="A105" s="141"/>
      <c r="B105" s="162" t="s">
        <v>239</v>
      </c>
      <c r="C105" s="152" t="s">
        <v>239</v>
      </c>
      <c r="D105" s="148"/>
      <c r="E105" s="148"/>
      <c r="F105" s="148"/>
      <c r="G105" s="149"/>
      <c r="H105" s="148"/>
    </row>
    <row r="106">
      <c r="A106" s="141"/>
      <c r="B106" s="162" t="s">
        <v>239</v>
      </c>
      <c r="C106" s="143" t="s">
        <v>239</v>
      </c>
      <c r="D106" s="151"/>
      <c r="E106" s="151"/>
      <c r="F106" s="151"/>
      <c r="G106" s="145"/>
      <c r="H106" s="151"/>
    </row>
    <row r="107">
      <c r="A107" s="141"/>
      <c r="B107" s="163" t="s">
        <v>277</v>
      </c>
      <c r="C107" s="152" t="s">
        <v>277</v>
      </c>
      <c r="D107" s="148"/>
      <c r="E107" s="148"/>
      <c r="F107" s="148"/>
      <c r="G107" s="149"/>
      <c r="H107" s="148"/>
    </row>
    <row r="108">
      <c r="A108" s="141"/>
      <c r="B108" s="165" t="s">
        <v>341</v>
      </c>
      <c r="C108" s="143" t="s">
        <v>341</v>
      </c>
      <c r="D108" s="151"/>
      <c r="E108" s="151"/>
      <c r="F108" s="151"/>
      <c r="G108" s="145"/>
      <c r="H108" s="151"/>
    </row>
    <row r="109">
      <c r="A109" s="141"/>
      <c r="B109" s="165" t="s">
        <v>341</v>
      </c>
      <c r="C109" s="152" t="s">
        <v>341</v>
      </c>
      <c r="D109" s="148"/>
      <c r="E109" s="148"/>
      <c r="F109" s="148"/>
      <c r="G109" s="149"/>
      <c r="H109" s="148"/>
    </row>
    <row r="110">
      <c r="A110" s="141"/>
      <c r="C110" s="175"/>
      <c r="D110" s="151"/>
      <c r="E110" s="151"/>
      <c r="F110" s="151"/>
      <c r="G110" s="145"/>
      <c r="H110" s="151"/>
    </row>
    <row r="111">
      <c r="A111" s="141"/>
      <c r="B111" s="155" t="s">
        <v>207</v>
      </c>
      <c r="C111" s="152" t="s">
        <v>207</v>
      </c>
      <c r="D111" s="148"/>
      <c r="E111" s="148"/>
      <c r="F111" s="148"/>
      <c r="G111" s="149"/>
      <c r="H111" s="148"/>
    </row>
    <row r="112">
      <c r="A112" s="141"/>
      <c r="B112" s="157" t="s">
        <v>323</v>
      </c>
      <c r="C112" s="143" t="s">
        <v>323</v>
      </c>
      <c r="D112" s="151"/>
      <c r="E112" s="151"/>
      <c r="F112" s="151"/>
      <c r="G112" s="145"/>
      <c r="H112" s="151"/>
    </row>
    <row r="113">
      <c r="A113" s="141"/>
      <c r="B113" s="157" t="s">
        <v>323</v>
      </c>
      <c r="C113" s="152" t="s">
        <v>323</v>
      </c>
      <c r="D113" s="148"/>
      <c r="E113" s="148"/>
      <c r="F113" s="148"/>
      <c r="G113" s="149"/>
      <c r="H113" s="148"/>
    </row>
    <row r="114">
      <c r="A114" s="141"/>
      <c r="B114" s="142" t="s">
        <v>314</v>
      </c>
      <c r="C114" s="143" t="s">
        <v>314</v>
      </c>
      <c r="D114" s="151"/>
      <c r="E114" s="151"/>
      <c r="F114" s="151"/>
      <c r="G114" s="145"/>
      <c r="H114" s="151"/>
    </row>
    <row r="115">
      <c r="A115" s="141"/>
      <c r="B115" s="153" t="s">
        <v>289</v>
      </c>
      <c r="C115" s="152" t="s">
        <v>289</v>
      </c>
      <c r="D115" s="148"/>
      <c r="E115" s="148"/>
      <c r="F115" s="148"/>
      <c r="G115" s="149"/>
      <c r="H115" s="148"/>
    </row>
    <row r="116">
      <c r="A116" s="141"/>
      <c r="B116" s="153" t="s">
        <v>289</v>
      </c>
      <c r="C116" s="143" t="s">
        <v>289</v>
      </c>
      <c r="D116" s="151"/>
      <c r="E116" s="151"/>
      <c r="F116" s="151"/>
      <c r="G116" s="145"/>
      <c r="H116" s="151"/>
    </row>
    <row r="117">
      <c r="A117" s="141"/>
      <c r="B117" s="162" t="s">
        <v>239</v>
      </c>
      <c r="C117" s="152" t="s">
        <v>239</v>
      </c>
      <c r="D117" s="148"/>
      <c r="E117" s="148"/>
      <c r="F117" s="148"/>
      <c r="G117" s="149"/>
      <c r="H117" s="148"/>
    </row>
    <row r="118">
      <c r="A118" s="141"/>
      <c r="B118" s="163" t="s">
        <v>277</v>
      </c>
      <c r="C118" s="143" t="s">
        <v>277</v>
      </c>
      <c r="D118" s="151"/>
      <c r="E118" s="151"/>
      <c r="F118" s="151"/>
      <c r="G118" s="145"/>
      <c r="H118" s="151"/>
    </row>
    <row r="119">
      <c r="A119" s="141"/>
      <c r="B119" s="164" t="s">
        <v>338</v>
      </c>
      <c r="C119" s="152" t="s">
        <v>338</v>
      </c>
      <c r="D119" s="148"/>
      <c r="E119" s="148"/>
      <c r="F119" s="148"/>
      <c r="G119" s="149"/>
      <c r="H119" s="148"/>
    </row>
    <row r="120">
      <c r="A120" s="141"/>
      <c r="B120" s="180" t="s">
        <v>248</v>
      </c>
      <c r="C120" s="143" t="s">
        <v>248</v>
      </c>
      <c r="D120" s="151"/>
      <c r="E120" s="151"/>
      <c r="F120" s="151"/>
      <c r="G120" s="145"/>
      <c r="H120" s="151"/>
    </row>
    <row r="121">
      <c r="A121" s="141"/>
      <c r="B121" s="168" t="s">
        <v>262</v>
      </c>
      <c r="C121" s="152" t="s">
        <v>262</v>
      </c>
      <c r="D121" s="148"/>
      <c r="E121" s="148"/>
      <c r="F121" s="148"/>
      <c r="G121" s="149"/>
      <c r="H121" s="148"/>
    </row>
    <row r="122">
      <c r="A122" s="141"/>
      <c r="B122" s="178" t="s">
        <v>327</v>
      </c>
      <c r="C122" s="143" t="s">
        <v>327</v>
      </c>
      <c r="D122" s="151"/>
      <c r="E122" s="151"/>
      <c r="F122" s="151"/>
      <c r="G122" s="145"/>
      <c r="H122" s="151"/>
    </row>
    <row r="123">
      <c r="A123" s="141"/>
      <c r="C123" s="146"/>
      <c r="D123" s="148"/>
      <c r="E123" s="148"/>
      <c r="F123" s="148"/>
      <c r="G123" s="149"/>
      <c r="H123" s="148"/>
    </row>
    <row r="124">
      <c r="A124" s="141"/>
      <c r="B124" s="170" t="s">
        <v>343</v>
      </c>
      <c r="C124" s="143" t="s">
        <v>343</v>
      </c>
      <c r="D124" s="151"/>
      <c r="E124" s="151"/>
      <c r="F124" s="151"/>
      <c r="G124" s="145"/>
      <c r="H124" s="151"/>
    </row>
    <row r="125">
      <c r="A125" s="141"/>
      <c r="B125" s="174" t="s">
        <v>377</v>
      </c>
      <c r="C125" s="152" t="s">
        <v>377</v>
      </c>
      <c r="D125" s="148"/>
      <c r="E125" s="148"/>
      <c r="F125" s="148"/>
      <c r="G125" s="149"/>
      <c r="H125" s="148"/>
    </row>
    <row r="126">
      <c r="A126" s="141"/>
      <c r="C126" s="175"/>
      <c r="D126" s="151"/>
      <c r="E126" s="151"/>
      <c r="F126" s="151"/>
      <c r="G126" s="145"/>
      <c r="H126" s="151"/>
    </row>
    <row r="127">
      <c r="A127" s="141"/>
      <c r="B127" s="155" t="s">
        <v>207</v>
      </c>
      <c r="C127" s="152" t="s">
        <v>207</v>
      </c>
      <c r="D127" s="148"/>
      <c r="E127" s="148"/>
      <c r="F127" s="148"/>
      <c r="G127" s="149"/>
      <c r="H127" s="148"/>
    </row>
    <row r="128">
      <c r="A128" s="141"/>
      <c r="B128" s="155" t="s">
        <v>207</v>
      </c>
      <c r="C128" s="143" t="s">
        <v>207</v>
      </c>
      <c r="D128" s="151"/>
      <c r="E128" s="151"/>
      <c r="F128" s="151"/>
      <c r="G128" s="145"/>
      <c r="H128" s="151"/>
    </row>
    <row r="129">
      <c r="A129" s="141"/>
      <c r="B129" s="162" t="s">
        <v>239</v>
      </c>
      <c r="C129" s="152" t="s">
        <v>239</v>
      </c>
      <c r="D129" s="148"/>
      <c r="E129" s="148"/>
      <c r="F129" s="148"/>
      <c r="G129" s="149"/>
      <c r="H129" s="148"/>
    </row>
    <row r="130">
      <c r="A130" s="141"/>
      <c r="B130" s="163" t="s">
        <v>277</v>
      </c>
      <c r="C130" s="143" t="s">
        <v>277</v>
      </c>
      <c r="D130" s="151"/>
      <c r="E130" s="151"/>
      <c r="F130" s="151"/>
      <c r="G130" s="145"/>
      <c r="H130" s="151"/>
    </row>
    <row r="131">
      <c r="A131" s="141"/>
      <c r="C131" s="146"/>
      <c r="D131" s="148"/>
      <c r="E131" s="148"/>
      <c r="F131" s="148"/>
      <c r="G131" s="149"/>
      <c r="H131" s="148"/>
    </row>
    <row r="132">
      <c r="A132" s="141"/>
      <c r="B132" s="153" t="s">
        <v>203</v>
      </c>
      <c r="C132" s="143" t="s">
        <v>203</v>
      </c>
      <c r="D132" s="151"/>
      <c r="E132" s="151"/>
      <c r="F132" s="151"/>
      <c r="G132" s="145"/>
      <c r="H132" s="151"/>
    </row>
    <row r="133">
      <c r="A133" s="141"/>
      <c r="B133" s="153" t="s">
        <v>203</v>
      </c>
      <c r="C133" s="152" t="s">
        <v>203</v>
      </c>
      <c r="D133" s="148"/>
      <c r="E133" s="148"/>
      <c r="F133" s="148"/>
      <c r="G133" s="149"/>
      <c r="H133" s="148"/>
    </row>
    <row r="134">
      <c r="A134" s="141"/>
      <c r="B134" s="158" t="s">
        <v>382</v>
      </c>
      <c r="C134" s="143" t="s">
        <v>382</v>
      </c>
      <c r="D134" s="151"/>
      <c r="E134" s="151"/>
      <c r="F134" s="151"/>
      <c r="G134" s="145"/>
      <c r="H134" s="151"/>
    </row>
    <row r="135">
      <c r="A135" s="141"/>
      <c r="B135" s="158" t="s">
        <v>382</v>
      </c>
      <c r="C135" s="152" t="s">
        <v>382</v>
      </c>
      <c r="D135" s="148"/>
      <c r="E135" s="148"/>
      <c r="F135" s="148"/>
      <c r="G135" s="149"/>
      <c r="H135" s="148"/>
    </row>
    <row r="136">
      <c r="A136" s="141"/>
      <c r="C136" s="175"/>
      <c r="D136" s="151"/>
      <c r="E136" s="151"/>
      <c r="F136" s="151"/>
      <c r="G136" s="145"/>
      <c r="H136" s="151"/>
    </row>
    <row r="137">
      <c r="A137" s="141"/>
      <c r="B137" s="171" t="s">
        <v>293</v>
      </c>
      <c r="C137" s="152" t="s">
        <v>293</v>
      </c>
      <c r="D137" s="148"/>
      <c r="E137" s="148"/>
      <c r="F137" s="148"/>
      <c r="G137" s="149"/>
      <c r="H137" s="148"/>
    </row>
    <row r="138">
      <c r="A138" s="141"/>
      <c r="B138" s="174" t="s">
        <v>377</v>
      </c>
      <c r="C138" s="143" t="s">
        <v>377</v>
      </c>
      <c r="D138" s="151"/>
      <c r="E138" s="151"/>
      <c r="F138" s="151"/>
      <c r="G138" s="145"/>
      <c r="H138" s="151"/>
    </row>
    <row r="139">
      <c r="A139" s="141"/>
      <c r="C139" s="146"/>
      <c r="D139" s="148"/>
      <c r="E139" s="148"/>
      <c r="F139" s="148"/>
      <c r="G139" s="149"/>
      <c r="H139" s="148"/>
    </row>
    <row r="140">
      <c r="A140" s="141"/>
      <c r="B140" s="154" t="s">
        <v>346</v>
      </c>
      <c r="C140" s="143" t="s">
        <v>346</v>
      </c>
      <c r="D140" s="151"/>
      <c r="E140" s="151"/>
      <c r="F140" s="151"/>
      <c r="G140" s="145"/>
      <c r="H140" s="151"/>
    </row>
    <row r="141">
      <c r="A141" s="141"/>
      <c r="B141" s="177" t="s">
        <v>228</v>
      </c>
      <c r="C141" s="152" t="s">
        <v>228</v>
      </c>
      <c r="D141" s="148"/>
      <c r="E141" s="148"/>
      <c r="F141" s="148"/>
      <c r="G141" s="149"/>
      <c r="H141" s="148"/>
    </row>
    <row r="142">
      <c r="A142" s="141"/>
      <c r="C142" s="175"/>
      <c r="D142" s="151"/>
      <c r="E142" s="151"/>
      <c r="F142" s="151"/>
      <c r="G142" s="145"/>
      <c r="H142" s="151"/>
    </row>
    <row r="143">
      <c r="A143" s="141"/>
      <c r="B143" s="162" t="s">
        <v>239</v>
      </c>
      <c r="C143" s="152" t="s">
        <v>239</v>
      </c>
      <c r="D143" s="148"/>
      <c r="E143" s="148"/>
      <c r="F143" s="148"/>
      <c r="G143" s="149"/>
      <c r="H143" s="148"/>
    </row>
    <row r="144">
      <c r="A144" s="141"/>
      <c r="C144" s="175"/>
      <c r="D144" s="151"/>
      <c r="E144" s="151"/>
      <c r="F144" s="151"/>
      <c r="G144" s="145"/>
      <c r="H144" s="151"/>
    </row>
    <row r="145">
      <c r="A145" s="141"/>
      <c r="B145" s="142" t="s">
        <v>314</v>
      </c>
      <c r="C145" s="152" t="s">
        <v>314</v>
      </c>
      <c r="D145" s="148"/>
      <c r="E145" s="148"/>
      <c r="F145" s="148"/>
      <c r="G145" s="149"/>
      <c r="H145" s="148"/>
    </row>
    <row r="146">
      <c r="A146" s="141"/>
      <c r="C146" s="175"/>
      <c r="D146" s="151"/>
      <c r="E146" s="151"/>
      <c r="F146" s="151"/>
      <c r="G146" s="145"/>
      <c r="H146" s="151"/>
    </row>
    <row r="147">
      <c r="A147" s="141"/>
      <c r="B147" s="165" t="s">
        <v>341</v>
      </c>
      <c r="C147" s="152" t="s">
        <v>341</v>
      </c>
      <c r="D147" s="148"/>
      <c r="E147" s="148"/>
      <c r="F147" s="148"/>
      <c r="G147" s="149"/>
      <c r="H147" s="148"/>
    </row>
    <row r="148">
      <c r="A148" s="141"/>
      <c r="B148" s="165" t="s">
        <v>341</v>
      </c>
      <c r="C148" s="143" t="s">
        <v>341</v>
      </c>
      <c r="D148" s="151"/>
      <c r="E148" s="151"/>
      <c r="F148" s="151"/>
      <c r="G148" s="145"/>
      <c r="H148" s="151"/>
    </row>
    <row r="149">
      <c r="A149" s="141"/>
      <c r="B149" s="170" t="s">
        <v>343</v>
      </c>
      <c r="C149" s="152" t="s">
        <v>343</v>
      </c>
      <c r="D149" s="148"/>
      <c r="E149" s="148"/>
      <c r="F149" s="148"/>
      <c r="G149" s="149"/>
      <c r="H149" s="148"/>
    </row>
    <row r="150">
      <c r="A150" s="141"/>
      <c r="C150" s="175"/>
      <c r="D150" s="151"/>
      <c r="E150" s="151"/>
      <c r="F150" s="151"/>
      <c r="G150" s="145"/>
      <c r="H150" s="151"/>
    </row>
    <row r="151">
      <c r="A151" s="141"/>
      <c r="B151" s="161" t="s">
        <v>211</v>
      </c>
      <c r="C151" s="152" t="s">
        <v>211</v>
      </c>
      <c r="D151" s="148"/>
      <c r="E151" s="148"/>
      <c r="F151" s="148"/>
      <c r="G151" s="149"/>
      <c r="H151" s="148"/>
    </row>
    <row r="152">
      <c r="A152" s="141"/>
      <c r="B152" s="161" t="s">
        <v>211</v>
      </c>
      <c r="C152" s="143" t="s">
        <v>211</v>
      </c>
      <c r="D152" s="151"/>
      <c r="E152" s="151"/>
      <c r="F152" s="151"/>
      <c r="G152" s="145"/>
      <c r="H152" s="151"/>
    </row>
    <row r="153">
      <c r="A153" s="141"/>
      <c r="B153" s="173" t="s">
        <v>284</v>
      </c>
      <c r="C153" s="152" t="s">
        <v>284</v>
      </c>
      <c r="D153" s="148"/>
      <c r="E153" s="148"/>
      <c r="F153" s="148"/>
      <c r="G153" s="149"/>
      <c r="H153" s="148"/>
    </row>
    <row r="154">
      <c r="A154" s="141"/>
      <c r="C154" s="175"/>
      <c r="D154" s="151"/>
      <c r="E154" s="151"/>
      <c r="F154" s="151"/>
      <c r="G154" s="145"/>
      <c r="H154" s="151"/>
    </row>
    <row r="155">
      <c r="A155" s="141"/>
      <c r="B155" s="158" t="s">
        <v>382</v>
      </c>
      <c r="C155" s="152" t="s">
        <v>382</v>
      </c>
      <c r="D155" s="148"/>
      <c r="E155" s="148"/>
      <c r="F155" s="148"/>
      <c r="G155" s="149"/>
      <c r="H155" s="148"/>
    </row>
    <row r="156">
      <c r="A156" s="141"/>
      <c r="B156" s="153" t="s">
        <v>289</v>
      </c>
      <c r="C156" s="143" t="s">
        <v>289</v>
      </c>
      <c r="D156" s="151"/>
      <c r="E156" s="151"/>
      <c r="F156" s="151"/>
      <c r="G156" s="145"/>
      <c r="H156" s="151"/>
    </row>
    <row r="157">
      <c r="A157" s="141"/>
      <c r="B157" s="168" t="s">
        <v>262</v>
      </c>
      <c r="C157" s="152" t="s">
        <v>262</v>
      </c>
      <c r="D157" s="148"/>
      <c r="E157" s="148"/>
      <c r="F157" s="148"/>
      <c r="G157" s="149"/>
      <c r="H157" s="148"/>
    </row>
    <row r="158">
      <c r="A158" s="141"/>
      <c r="C158" s="175"/>
      <c r="D158" s="151"/>
      <c r="E158" s="151"/>
      <c r="F158" s="151"/>
      <c r="G158" s="145"/>
      <c r="H158" s="151"/>
    </row>
    <row r="159">
      <c r="A159" s="141"/>
      <c r="B159" s="153" t="s">
        <v>289</v>
      </c>
      <c r="C159" s="152" t="s">
        <v>289</v>
      </c>
      <c r="D159" s="148"/>
      <c r="E159" s="148"/>
      <c r="F159" s="148"/>
      <c r="G159" s="149"/>
      <c r="H159" s="148"/>
    </row>
    <row r="160">
      <c r="A160" s="141"/>
      <c r="B160" s="165" t="s">
        <v>341</v>
      </c>
      <c r="C160" s="143" t="s">
        <v>341</v>
      </c>
      <c r="D160" s="151"/>
      <c r="E160" s="151"/>
      <c r="F160" s="151"/>
      <c r="G160" s="145"/>
      <c r="H160" s="151"/>
    </row>
    <row r="161">
      <c r="A161" s="141"/>
      <c r="B161" s="165" t="s">
        <v>341</v>
      </c>
      <c r="C161" s="152" t="s">
        <v>341</v>
      </c>
      <c r="D161" s="148"/>
      <c r="E161" s="148"/>
      <c r="F161" s="148"/>
      <c r="G161" s="149"/>
      <c r="H161" s="148"/>
    </row>
    <row r="162">
      <c r="A162" s="141"/>
      <c r="C162" s="175"/>
      <c r="D162" s="151"/>
      <c r="E162" s="151"/>
      <c r="F162" s="151"/>
      <c r="G162" s="145"/>
      <c r="H162" s="151"/>
    </row>
    <row r="163">
      <c r="A163" s="141"/>
      <c r="B163" s="160" t="s">
        <v>300</v>
      </c>
      <c r="C163" s="152" t="s">
        <v>300</v>
      </c>
      <c r="D163" s="148"/>
      <c r="E163" s="148"/>
      <c r="F163" s="148"/>
      <c r="G163" s="149"/>
      <c r="H163" s="148"/>
    </row>
    <row r="164">
      <c r="A164" s="141"/>
      <c r="B164" s="178" t="s">
        <v>327</v>
      </c>
      <c r="C164" s="143" t="s">
        <v>327</v>
      </c>
      <c r="D164" s="151"/>
      <c r="E164" s="151"/>
      <c r="F164" s="151"/>
      <c r="G164" s="145"/>
      <c r="H164" s="151"/>
    </row>
    <row r="165">
      <c r="A165" s="141"/>
      <c r="C165" s="146"/>
      <c r="D165" s="148"/>
      <c r="E165" s="148"/>
      <c r="F165" s="148"/>
      <c r="G165" s="149"/>
      <c r="H165" s="181"/>
    </row>
    <row r="166">
      <c r="A166" s="141"/>
      <c r="B166" s="155" t="s">
        <v>207</v>
      </c>
      <c r="C166" s="143" t="s">
        <v>207</v>
      </c>
      <c r="D166" s="151"/>
      <c r="E166" s="151"/>
      <c r="F166" s="151"/>
      <c r="G166" s="145"/>
      <c r="H166" s="151"/>
    </row>
    <row r="167">
      <c r="A167" s="141"/>
      <c r="C167" s="146"/>
      <c r="D167" s="148"/>
      <c r="E167" s="148"/>
      <c r="F167" s="148"/>
      <c r="G167" s="149"/>
      <c r="H167" s="148"/>
    </row>
    <row r="168">
      <c r="A168" s="141"/>
      <c r="B168" s="159" t="s">
        <v>272</v>
      </c>
      <c r="C168" s="143" t="s">
        <v>272</v>
      </c>
      <c r="D168" s="151"/>
      <c r="E168" s="151"/>
      <c r="F168" s="151"/>
      <c r="G168" s="145"/>
      <c r="H168" s="151"/>
    </row>
    <row r="169">
      <c r="A169" s="141"/>
      <c r="C169" s="146"/>
      <c r="D169" s="148"/>
      <c r="E169" s="148"/>
      <c r="F169" s="148"/>
      <c r="G169" s="149"/>
      <c r="H169" s="148"/>
    </row>
    <row r="170">
      <c r="A170" s="141"/>
      <c r="B170" s="160" t="s">
        <v>300</v>
      </c>
      <c r="C170" s="143" t="s">
        <v>300</v>
      </c>
      <c r="D170" s="151"/>
      <c r="E170" s="151"/>
      <c r="F170" s="151"/>
      <c r="G170" s="145"/>
      <c r="H170" s="151"/>
    </row>
    <row r="171">
      <c r="A171" s="141"/>
      <c r="C171" s="146"/>
      <c r="D171" s="148"/>
      <c r="E171" s="148"/>
      <c r="F171" s="148"/>
      <c r="G171" s="149"/>
      <c r="H171" s="148"/>
    </row>
    <row r="172">
      <c r="A172" s="141"/>
      <c r="B172" s="171" t="s">
        <v>293</v>
      </c>
      <c r="C172" s="143" t="s">
        <v>293</v>
      </c>
      <c r="D172" s="151"/>
      <c r="E172" s="151"/>
      <c r="F172" s="151"/>
      <c r="G172" s="145"/>
      <c r="H172" s="151"/>
    </row>
    <row r="173">
      <c r="A173" s="141"/>
      <c r="C173" s="146"/>
      <c r="D173" s="148"/>
      <c r="E173" s="148"/>
      <c r="F173" s="148"/>
      <c r="G173" s="149"/>
      <c r="H173" s="148"/>
    </row>
    <row r="174">
      <c r="A174" s="141"/>
      <c r="B174" s="180" t="s">
        <v>248</v>
      </c>
      <c r="C174" s="143" t="s">
        <v>248</v>
      </c>
      <c r="D174" s="151"/>
      <c r="E174" s="151"/>
      <c r="F174" s="151"/>
      <c r="G174" s="145"/>
      <c r="H174" s="151"/>
    </row>
    <row r="175">
      <c r="A175" s="141"/>
      <c r="C175" s="146"/>
      <c r="D175" s="148"/>
      <c r="E175" s="148"/>
      <c r="F175" s="148"/>
      <c r="G175" s="149"/>
      <c r="H175" s="148"/>
    </row>
    <row r="176">
      <c r="A176" s="141"/>
      <c r="B176" s="153" t="s">
        <v>203</v>
      </c>
      <c r="C176" s="143" t="s">
        <v>203</v>
      </c>
      <c r="D176" s="151"/>
      <c r="E176" s="151"/>
      <c r="F176" s="151"/>
      <c r="G176" s="145"/>
      <c r="H176" s="151"/>
    </row>
    <row r="177">
      <c r="A177" s="141"/>
      <c r="C177" s="146"/>
      <c r="D177" s="148"/>
      <c r="E177" s="148"/>
      <c r="F177" s="148"/>
      <c r="G177" s="149"/>
      <c r="H177" s="148"/>
    </row>
    <row r="178">
      <c r="A178" s="141"/>
      <c r="B178" s="168" t="s">
        <v>262</v>
      </c>
      <c r="C178" s="143" t="s">
        <v>262</v>
      </c>
      <c r="D178" s="151"/>
      <c r="E178" s="151"/>
      <c r="F178" s="151"/>
      <c r="G178" s="145"/>
      <c r="H178" s="151"/>
    </row>
    <row r="179">
      <c r="A179" s="141"/>
      <c r="B179" s="172" t="s">
        <v>222</v>
      </c>
      <c r="C179" s="152" t="s">
        <v>222</v>
      </c>
      <c r="D179" s="148"/>
      <c r="E179" s="148"/>
      <c r="F179" s="148"/>
      <c r="G179" s="149"/>
      <c r="H179" s="148"/>
    </row>
    <row r="180">
      <c r="A180" s="141"/>
      <c r="C180" s="175"/>
      <c r="D180" s="151"/>
      <c r="E180" s="151"/>
      <c r="F180" s="151"/>
      <c r="G180" s="145"/>
      <c r="H180" s="151"/>
    </row>
    <row r="181">
      <c r="A181" s="141"/>
      <c r="B181" s="162" t="s">
        <v>239</v>
      </c>
      <c r="C181" s="152" t="s">
        <v>239</v>
      </c>
      <c r="D181" s="148"/>
      <c r="E181" s="148"/>
      <c r="F181" s="148"/>
      <c r="G181" s="149"/>
      <c r="H181" s="148"/>
    </row>
    <row r="182">
      <c r="A182" s="141"/>
      <c r="B182" s="173" t="s">
        <v>284</v>
      </c>
      <c r="C182" s="143" t="s">
        <v>284</v>
      </c>
      <c r="D182" s="151"/>
      <c r="E182" s="151"/>
      <c r="F182" s="151"/>
      <c r="G182" s="145"/>
      <c r="H182" s="151"/>
    </row>
    <row r="183">
      <c r="A183" s="141"/>
      <c r="C183" s="146"/>
      <c r="D183" s="148"/>
      <c r="E183" s="148"/>
      <c r="F183" s="148"/>
      <c r="G183" s="149"/>
      <c r="H183" s="148"/>
    </row>
    <row r="184">
      <c r="A184" s="141"/>
      <c r="B184" s="159" t="s">
        <v>272</v>
      </c>
      <c r="C184" s="143" t="s">
        <v>272</v>
      </c>
      <c r="D184" s="151"/>
      <c r="E184" s="151"/>
      <c r="F184" s="151"/>
      <c r="G184" s="145"/>
      <c r="H184" s="151"/>
    </row>
    <row r="185">
      <c r="A185" s="141"/>
      <c r="C185" s="146"/>
      <c r="D185" s="148"/>
      <c r="E185" s="148"/>
      <c r="F185" s="148"/>
      <c r="G185" s="149"/>
      <c r="H185" s="181"/>
    </row>
    <row r="186">
      <c r="A186" s="141"/>
      <c r="B186" s="161" t="s">
        <v>211</v>
      </c>
      <c r="C186" s="143" t="s">
        <v>211</v>
      </c>
      <c r="D186" s="151"/>
      <c r="E186" s="151"/>
      <c r="F186" s="151"/>
      <c r="G186" s="145"/>
      <c r="H186" s="151"/>
    </row>
    <row r="187">
      <c r="A187" s="141"/>
      <c r="B187" s="167" t="s">
        <v>232</v>
      </c>
      <c r="C187" s="152" t="s">
        <v>232</v>
      </c>
      <c r="D187" s="148"/>
      <c r="E187" s="148"/>
      <c r="F187" s="148"/>
      <c r="G187" s="149"/>
      <c r="H187" s="148"/>
    </row>
    <row r="188">
      <c r="A188" s="141"/>
      <c r="C188" s="175"/>
      <c r="D188" s="151"/>
      <c r="E188" s="151"/>
      <c r="F188" s="151"/>
      <c r="G188" s="145"/>
      <c r="H188" s="151"/>
    </row>
    <row r="189">
      <c r="A189" s="141"/>
      <c r="B189" s="154" t="s">
        <v>346</v>
      </c>
      <c r="C189" s="152" t="s">
        <v>346</v>
      </c>
      <c r="D189" s="148"/>
      <c r="E189" s="148"/>
      <c r="F189" s="148"/>
      <c r="G189" s="149"/>
      <c r="H189" s="148"/>
    </row>
    <row r="190">
      <c r="A190" s="141"/>
      <c r="C190" s="175"/>
      <c r="D190" s="151"/>
      <c r="E190" s="151"/>
      <c r="F190" s="151"/>
      <c r="G190" s="145"/>
      <c r="H190" s="151"/>
    </row>
    <row r="191">
      <c r="A191" s="141"/>
      <c r="B191" s="150" t="s">
        <v>259</v>
      </c>
      <c r="C191" s="152" t="s">
        <v>259</v>
      </c>
      <c r="D191" s="148"/>
      <c r="E191" s="148"/>
      <c r="F191" s="148"/>
      <c r="G191" s="149"/>
      <c r="H191" s="148"/>
    </row>
    <row r="192">
      <c r="A192" s="141"/>
      <c r="C192" s="175"/>
      <c r="D192" s="151"/>
      <c r="E192" s="151"/>
      <c r="F192" s="151"/>
      <c r="G192" s="145"/>
      <c r="H192" s="151"/>
    </row>
    <row r="193">
      <c r="A193" s="141"/>
      <c r="B193" s="164" t="s">
        <v>338</v>
      </c>
      <c r="C193" s="152" t="s">
        <v>338</v>
      </c>
      <c r="D193" s="148"/>
      <c r="E193" s="148"/>
      <c r="F193" s="148"/>
      <c r="G193" s="149"/>
      <c r="H193" s="181"/>
    </row>
    <row r="194">
      <c r="A194" s="141"/>
      <c r="B194" s="168" t="s">
        <v>262</v>
      </c>
      <c r="C194" s="143" t="s">
        <v>262</v>
      </c>
      <c r="D194" s="151"/>
      <c r="E194" s="151"/>
      <c r="F194" s="151"/>
      <c r="G194" s="145"/>
      <c r="H194" s="151"/>
    </row>
    <row r="195">
      <c r="A195" s="141"/>
      <c r="B195" s="174" t="s">
        <v>377</v>
      </c>
      <c r="C195" s="152" t="s">
        <v>377</v>
      </c>
      <c r="D195" s="148"/>
      <c r="E195" s="148"/>
      <c r="F195" s="148"/>
      <c r="G195" s="149"/>
      <c r="H195" s="181"/>
    </row>
    <row r="196">
      <c r="A196" s="141"/>
      <c r="C196" s="175"/>
      <c r="D196" s="151"/>
      <c r="E196" s="151"/>
      <c r="F196" s="151"/>
      <c r="G196" s="145"/>
      <c r="H196" s="151"/>
    </row>
    <row r="197">
      <c r="A197" s="141"/>
      <c r="B197" s="172" t="s">
        <v>222</v>
      </c>
      <c r="C197" s="152" t="s">
        <v>222</v>
      </c>
      <c r="D197" s="148"/>
      <c r="E197" s="148"/>
      <c r="F197" s="148"/>
      <c r="G197" s="149"/>
      <c r="H197" s="148"/>
    </row>
    <row r="198">
      <c r="A198" s="141"/>
      <c r="C198" s="175"/>
      <c r="D198" s="151"/>
      <c r="E198" s="151"/>
      <c r="F198" s="151"/>
      <c r="G198" s="145"/>
      <c r="H198" s="151"/>
    </row>
    <row r="199">
      <c r="A199" s="141"/>
      <c r="B199" s="177" t="s">
        <v>228</v>
      </c>
      <c r="C199" s="152" t="s">
        <v>228</v>
      </c>
      <c r="D199" s="148"/>
      <c r="E199" s="148"/>
      <c r="F199" s="148"/>
      <c r="G199" s="149"/>
      <c r="H199" s="148"/>
    </row>
    <row r="200">
      <c r="A200" s="141"/>
      <c r="C200" s="175"/>
      <c r="D200" s="151"/>
      <c r="E200" s="151"/>
      <c r="F200" s="151"/>
      <c r="G200" s="145"/>
      <c r="H200" s="151"/>
    </row>
    <row r="201">
      <c r="A201" s="141"/>
      <c r="B201" s="178" t="s">
        <v>327</v>
      </c>
      <c r="C201" s="152" t="s">
        <v>327</v>
      </c>
      <c r="D201" s="148"/>
      <c r="E201" s="148"/>
      <c r="F201" s="148"/>
      <c r="G201" s="149"/>
      <c r="H201" s="148"/>
    </row>
    <row r="202">
      <c r="A202" s="141"/>
      <c r="C202" s="175"/>
      <c r="D202" s="151"/>
      <c r="E202" s="151"/>
      <c r="F202" s="151"/>
      <c r="G202" s="145"/>
      <c r="H202" s="182"/>
    </row>
    <row r="203">
      <c r="A203" s="141"/>
      <c r="B203" s="150" t="s">
        <v>259</v>
      </c>
      <c r="C203" s="152" t="s">
        <v>259</v>
      </c>
      <c r="D203" s="148"/>
      <c r="E203" s="148"/>
      <c r="F203" s="148"/>
      <c r="G203" s="149"/>
      <c r="H203" s="148"/>
    </row>
    <row r="204">
      <c r="A204" s="141"/>
      <c r="B204" s="164" t="s">
        <v>338</v>
      </c>
      <c r="C204" s="143" t="s">
        <v>338</v>
      </c>
      <c r="D204" s="151"/>
      <c r="E204" s="151"/>
      <c r="F204" s="151"/>
      <c r="G204" s="145"/>
      <c r="H204" s="151"/>
    </row>
    <row r="205">
      <c r="A205" s="141"/>
      <c r="C205" s="146"/>
      <c r="D205" s="148"/>
      <c r="E205" s="148"/>
      <c r="F205" s="148"/>
      <c r="G205" s="149"/>
      <c r="H205" s="148"/>
    </row>
    <row r="206">
      <c r="A206" s="141"/>
      <c r="B206" s="150" t="s">
        <v>259</v>
      </c>
      <c r="C206" s="143" t="s">
        <v>259</v>
      </c>
      <c r="D206" s="151"/>
      <c r="E206" s="151"/>
      <c r="F206" s="151"/>
      <c r="G206" s="145"/>
      <c r="H206" s="151"/>
    </row>
    <row r="207">
      <c r="A207" s="141"/>
      <c r="B207" s="170" t="s">
        <v>343</v>
      </c>
      <c r="C207" s="152" t="s">
        <v>343</v>
      </c>
      <c r="D207" s="148"/>
      <c r="E207" s="148"/>
      <c r="F207" s="148"/>
      <c r="G207" s="149"/>
      <c r="H207" s="148"/>
    </row>
    <row r="208">
      <c r="A208" s="141"/>
      <c r="C208" s="175"/>
      <c r="D208" s="151"/>
      <c r="E208" s="151"/>
      <c r="F208" s="151"/>
      <c r="G208" s="145"/>
      <c r="H208" s="151"/>
    </row>
    <row r="209">
      <c r="A209" s="141"/>
      <c r="B209" s="153" t="s">
        <v>203</v>
      </c>
      <c r="C209" s="152" t="s">
        <v>203</v>
      </c>
      <c r="D209" s="148"/>
      <c r="E209" s="148"/>
      <c r="F209" s="148"/>
      <c r="G209" s="149"/>
      <c r="H209" s="148"/>
    </row>
    <row r="210">
      <c r="A210" s="141"/>
      <c r="B210" s="166" t="s">
        <v>280</v>
      </c>
      <c r="C210" s="143" t="s">
        <v>280</v>
      </c>
      <c r="D210" s="151"/>
      <c r="E210" s="151"/>
      <c r="F210" s="151"/>
      <c r="G210" s="145"/>
      <c r="H210" s="151"/>
    </row>
    <row r="211">
      <c r="A211" s="141"/>
      <c r="B211" s="178" t="s">
        <v>327</v>
      </c>
      <c r="C211" s="152" t="s">
        <v>327</v>
      </c>
      <c r="D211" s="148"/>
      <c r="E211" s="148"/>
      <c r="F211" s="148"/>
      <c r="G211" s="149"/>
      <c r="H211" s="148"/>
    </row>
    <row r="212">
      <c r="A212" s="141"/>
      <c r="C212" s="175"/>
      <c r="D212" s="151"/>
      <c r="E212" s="151"/>
      <c r="F212" s="151"/>
      <c r="G212" s="145"/>
      <c r="H212" s="151"/>
    </row>
    <row r="213">
      <c r="A213" s="141"/>
      <c r="B213" s="177" t="s">
        <v>228</v>
      </c>
      <c r="C213" s="152" t="s">
        <v>228</v>
      </c>
      <c r="D213" s="148"/>
      <c r="E213" s="148"/>
      <c r="F213" s="148"/>
      <c r="G213" s="149"/>
      <c r="H213" s="148"/>
    </row>
    <row r="214">
      <c r="A214" s="141"/>
      <c r="B214" s="167" t="s">
        <v>232</v>
      </c>
      <c r="C214" s="143" t="s">
        <v>232</v>
      </c>
      <c r="D214" s="151"/>
      <c r="E214" s="151"/>
      <c r="F214" s="151"/>
      <c r="G214" s="145"/>
      <c r="H214" s="151"/>
    </row>
    <row r="215">
      <c r="A215" s="141"/>
      <c r="C215" s="146"/>
      <c r="D215" s="148"/>
      <c r="E215" s="148"/>
      <c r="F215" s="148"/>
      <c r="G215" s="149"/>
      <c r="H215" s="148"/>
    </row>
    <row r="216">
      <c r="A216" s="141"/>
      <c r="B216" s="154" t="s">
        <v>346</v>
      </c>
      <c r="C216" s="143" t="s">
        <v>346</v>
      </c>
      <c r="D216" s="151"/>
      <c r="E216" s="151"/>
      <c r="F216" s="151"/>
      <c r="G216" s="145"/>
      <c r="H216" s="151"/>
    </row>
    <row r="217">
      <c r="A217" s="141"/>
      <c r="B217" s="156" t="s">
        <v>267</v>
      </c>
      <c r="C217" s="152" t="s">
        <v>267</v>
      </c>
      <c r="D217" s="148"/>
      <c r="E217" s="148"/>
      <c r="F217" s="148"/>
      <c r="G217" s="149"/>
      <c r="H217" s="148"/>
    </row>
    <row r="218">
      <c r="A218" s="141"/>
      <c r="B218" s="159" t="s">
        <v>272</v>
      </c>
      <c r="C218" s="143" t="s">
        <v>272</v>
      </c>
      <c r="D218" s="151"/>
      <c r="E218" s="151"/>
      <c r="F218" s="151"/>
      <c r="G218" s="145"/>
    </row>
    <row r="219">
      <c r="A219" s="183"/>
      <c r="C219" s="146"/>
    </row>
    <row r="220">
      <c r="B220" s="142" t="s">
        <v>314</v>
      </c>
      <c r="C220" s="143" t="s">
        <v>314</v>
      </c>
    </row>
    <row r="221">
      <c r="C221" s="146"/>
    </row>
    <row r="222">
      <c r="B222" s="155" t="s">
        <v>207</v>
      </c>
      <c r="C222" s="143" t="s">
        <v>207</v>
      </c>
    </row>
    <row r="223">
      <c r="C223" s="146"/>
    </row>
    <row r="224">
      <c r="B224" s="172" t="s">
        <v>222</v>
      </c>
      <c r="C224" s="143" t="s">
        <v>222</v>
      </c>
    </row>
    <row r="225">
      <c r="C225" s="146"/>
    </row>
    <row r="226">
      <c r="B226" s="173" t="s">
        <v>284</v>
      </c>
      <c r="C226" s="143" t="s">
        <v>284</v>
      </c>
    </row>
    <row r="227">
      <c r="C227" s="146"/>
    </row>
    <row r="228">
      <c r="B228" s="168" t="s">
        <v>262</v>
      </c>
      <c r="C228" s="143" t="s">
        <v>262</v>
      </c>
    </row>
    <row r="229">
      <c r="C229" s="146"/>
    </row>
    <row r="230">
      <c r="B230" s="163" t="s">
        <v>277</v>
      </c>
      <c r="C230" s="143" t="s">
        <v>277</v>
      </c>
    </row>
    <row r="231">
      <c r="B231" s="177" t="s">
        <v>228</v>
      </c>
      <c r="C231" s="152" t="s">
        <v>228</v>
      </c>
    </row>
    <row r="232">
      <c r="C232" s="175"/>
    </row>
    <row r="233">
      <c r="B233" s="176" t="s">
        <v>366</v>
      </c>
      <c r="C233" s="152" t="s">
        <v>366</v>
      </c>
    </row>
    <row r="234">
      <c r="B234" s="142" t="s">
        <v>314</v>
      </c>
      <c r="C234" s="143" t="s">
        <v>314</v>
      </c>
    </row>
    <row r="236">
      <c r="B236" s="155" t="s">
        <v>207</v>
      </c>
      <c r="C236" s="1" t="s">
        <v>207</v>
      </c>
    </row>
    <row r="237">
      <c r="B237" s="157" t="s">
        <v>323</v>
      </c>
      <c r="C237" s="1" t="s">
        <v>323</v>
      </c>
    </row>
    <row r="239">
      <c r="B239" s="155" t="s">
        <v>207</v>
      </c>
      <c r="C239" s="1" t="s">
        <v>207</v>
      </c>
    </row>
    <row r="240">
      <c r="B240" s="163" t="s">
        <v>277</v>
      </c>
      <c r="C240" s="1" t="s">
        <v>277</v>
      </c>
    </row>
    <row r="242">
      <c r="B242" s="154" t="s">
        <v>346</v>
      </c>
      <c r="C242" s="1" t="s">
        <v>346</v>
      </c>
    </row>
    <row r="243">
      <c r="B243" s="154" t="s">
        <v>346</v>
      </c>
      <c r="C243" s="1" t="s">
        <v>346</v>
      </c>
    </row>
    <row r="244">
      <c r="B244" s="177" t="s">
        <v>228</v>
      </c>
      <c r="C244" s="1" t="s">
        <v>228</v>
      </c>
    </row>
    <row r="246">
      <c r="B246" s="155" t="s">
        <v>207</v>
      </c>
      <c r="C246" s="1" t="s">
        <v>207</v>
      </c>
    </row>
    <row r="247">
      <c r="B247" s="161" t="s">
        <v>211</v>
      </c>
      <c r="C247" s="1" t="s">
        <v>211</v>
      </c>
    </row>
    <row r="249">
      <c r="B249" s="161" t="s">
        <v>211</v>
      </c>
      <c r="C249" s="1" t="s">
        <v>211</v>
      </c>
    </row>
    <row r="250">
      <c r="B250" s="161" t="s">
        <v>211</v>
      </c>
      <c r="C250" s="1" t="s">
        <v>211</v>
      </c>
    </row>
    <row r="251">
      <c r="B251" s="180" t="s">
        <v>248</v>
      </c>
      <c r="C251" s="1" t="s">
        <v>248</v>
      </c>
    </row>
    <row r="253">
      <c r="B253" s="163" t="s">
        <v>277</v>
      </c>
      <c r="C253" s="1" t="s">
        <v>277</v>
      </c>
    </row>
    <row r="254">
      <c r="B254" s="180" t="s">
        <v>248</v>
      </c>
      <c r="C254" s="1" t="s">
        <v>248</v>
      </c>
    </row>
    <row r="255">
      <c r="B255" s="180" t="s">
        <v>248</v>
      </c>
      <c r="C255" s="1" t="s">
        <v>248</v>
      </c>
    </row>
    <row r="256">
      <c r="B256" s="180" t="s">
        <v>248</v>
      </c>
      <c r="C256" s="1" t="s">
        <v>248</v>
      </c>
    </row>
    <row r="258">
      <c r="B258" s="158" t="s">
        <v>382</v>
      </c>
      <c r="C258" s="1" t="s">
        <v>382</v>
      </c>
    </row>
    <row r="260">
      <c r="B260" s="165" t="s">
        <v>341</v>
      </c>
      <c r="C260" s="1" t="s">
        <v>341</v>
      </c>
    </row>
    <row r="262">
      <c r="B262" s="154" t="s">
        <v>346</v>
      </c>
      <c r="C262" s="1" t="s">
        <v>346</v>
      </c>
    </row>
    <row r="263">
      <c r="B263" s="162" t="s">
        <v>239</v>
      </c>
      <c r="C263" s="1" t="s">
        <v>239</v>
      </c>
    </row>
    <row r="264">
      <c r="B264" s="163" t="s">
        <v>277</v>
      </c>
      <c r="C264" s="1" t="s">
        <v>277</v>
      </c>
    </row>
    <row r="266">
      <c r="B266" s="180" t="s">
        <v>248</v>
      </c>
      <c r="C266" s="1" t="s">
        <v>248</v>
      </c>
    </row>
    <row r="267">
      <c r="B267" s="168" t="s">
        <v>262</v>
      </c>
      <c r="C267" s="1" t="s">
        <v>262</v>
      </c>
    </row>
    <row r="268">
      <c r="B268" s="174" t="s">
        <v>377</v>
      </c>
      <c r="C268" s="1" t="s">
        <v>377</v>
      </c>
    </row>
    <row r="269">
      <c r="B269" s="179" t="s">
        <v>257</v>
      </c>
      <c r="C269" s="1" t="s">
        <v>257</v>
      </c>
    </row>
    <row r="271">
      <c r="B271" s="167" t="s">
        <v>232</v>
      </c>
      <c r="C271" s="1" t="s">
        <v>232</v>
      </c>
    </row>
    <row r="272">
      <c r="B272" s="178" t="s">
        <v>327</v>
      </c>
      <c r="C272" s="1" t="s">
        <v>327</v>
      </c>
    </row>
    <row r="274">
      <c r="B274" s="159" t="s">
        <v>272</v>
      </c>
      <c r="C274" s="1" t="s">
        <v>272</v>
      </c>
    </row>
    <row r="275">
      <c r="B275" s="159" t="s">
        <v>272</v>
      </c>
      <c r="C275" s="1" t="s">
        <v>272</v>
      </c>
    </row>
    <row r="276">
      <c r="B276" s="159" t="s">
        <v>272</v>
      </c>
      <c r="C276" s="1" t="s">
        <v>272</v>
      </c>
    </row>
    <row r="277">
      <c r="B277" s="164" t="s">
        <v>338</v>
      </c>
      <c r="C277" s="1" t="s">
        <v>338</v>
      </c>
    </row>
    <row r="278">
      <c r="B278" s="167" t="s">
        <v>232</v>
      </c>
      <c r="C278" s="1" t="s">
        <v>232</v>
      </c>
    </row>
    <row r="279">
      <c r="B279" s="167" t="s">
        <v>232</v>
      </c>
      <c r="C279" s="1" t="s">
        <v>232</v>
      </c>
    </row>
    <row r="280">
      <c r="B280" s="170" t="s">
        <v>343</v>
      </c>
      <c r="C280" s="1" t="s">
        <v>343</v>
      </c>
    </row>
    <row r="282">
      <c r="B282" s="164" t="s">
        <v>338</v>
      </c>
      <c r="C282" s="1" t="s">
        <v>338</v>
      </c>
    </row>
    <row r="283">
      <c r="B283" s="167" t="s">
        <v>232</v>
      </c>
      <c r="C283" s="1" t="s">
        <v>232</v>
      </c>
    </row>
    <row r="285">
      <c r="B285" s="154" t="s">
        <v>346</v>
      </c>
      <c r="C285" s="1" t="s">
        <v>346</v>
      </c>
    </row>
    <row r="286">
      <c r="B286" s="160" t="s">
        <v>300</v>
      </c>
      <c r="C286" s="1" t="s">
        <v>300</v>
      </c>
    </row>
    <row r="288">
      <c r="B288" s="159" t="s">
        <v>272</v>
      </c>
      <c r="C288" s="1" t="s">
        <v>272</v>
      </c>
    </row>
    <row r="290">
      <c r="B290" s="153" t="s">
        <v>203</v>
      </c>
      <c r="C290" s="1" t="s">
        <v>203</v>
      </c>
    </row>
    <row r="291">
      <c r="B291" s="166" t="s">
        <v>280</v>
      </c>
      <c r="C291" s="1" t="s">
        <v>280</v>
      </c>
    </row>
    <row r="292">
      <c r="B292" s="166" t="s">
        <v>280</v>
      </c>
      <c r="C292" s="1" t="s">
        <v>280</v>
      </c>
    </row>
    <row r="294">
      <c r="B294" s="150" t="s">
        <v>259</v>
      </c>
      <c r="C294" s="1" t="s">
        <v>259</v>
      </c>
    </row>
    <row r="295">
      <c r="B295" s="150" t="s">
        <v>259</v>
      </c>
      <c r="C295" s="1" t="s">
        <v>259</v>
      </c>
    </row>
    <row r="296">
      <c r="B296" s="150" t="s">
        <v>259</v>
      </c>
      <c r="C296" s="1" t="s">
        <v>259</v>
      </c>
    </row>
    <row r="297">
      <c r="B297" s="168" t="s">
        <v>262</v>
      </c>
      <c r="C297" s="1" t="s">
        <v>262</v>
      </c>
    </row>
    <row r="298">
      <c r="B298" s="174" t="s">
        <v>377</v>
      </c>
      <c r="C298" s="1" t="s">
        <v>377</v>
      </c>
    </row>
    <row r="300">
      <c r="B300" s="153" t="s">
        <v>203</v>
      </c>
      <c r="C300" s="1" t="s">
        <v>203</v>
      </c>
    </row>
    <row r="301">
      <c r="B301" s="157" t="s">
        <v>323</v>
      </c>
      <c r="C301" s="1" t="s">
        <v>323</v>
      </c>
    </row>
    <row r="302">
      <c r="B302" s="178" t="s">
        <v>327</v>
      </c>
      <c r="C302" s="1" t="s">
        <v>327</v>
      </c>
    </row>
    <row r="304">
      <c r="B304" s="154" t="s">
        <v>346</v>
      </c>
      <c r="C304" s="1" t="s">
        <v>346</v>
      </c>
    </row>
    <row r="306">
      <c r="B306" s="158" t="s">
        <v>382</v>
      </c>
      <c r="C306" s="1" t="s">
        <v>382</v>
      </c>
    </row>
    <row r="307">
      <c r="B307" s="168" t="s">
        <v>262</v>
      </c>
      <c r="C307" s="1" t="s">
        <v>262</v>
      </c>
    </row>
    <row r="309">
      <c r="B309" s="153" t="s">
        <v>203</v>
      </c>
      <c r="C309" s="1" t="s">
        <v>203</v>
      </c>
    </row>
    <row r="310">
      <c r="B310" s="155" t="s">
        <v>207</v>
      </c>
      <c r="C310" s="1" t="s">
        <v>207</v>
      </c>
    </row>
    <row r="311">
      <c r="B311" s="161" t="s">
        <v>211</v>
      </c>
      <c r="C311" s="1" t="s">
        <v>211</v>
      </c>
    </row>
    <row r="313">
      <c r="B313" s="162" t="s">
        <v>239</v>
      </c>
      <c r="C313" s="1" t="s">
        <v>239</v>
      </c>
    </row>
    <row r="315">
      <c r="B315" s="162" t="s">
        <v>239</v>
      </c>
      <c r="C315" s="1" t="s">
        <v>239</v>
      </c>
    </row>
    <row r="316">
      <c r="B316" s="164" t="s">
        <v>338</v>
      </c>
      <c r="C316" s="1" t="s">
        <v>338</v>
      </c>
    </row>
    <row r="317">
      <c r="B317" s="172" t="s">
        <v>222</v>
      </c>
      <c r="C317" s="1" t="s">
        <v>222</v>
      </c>
    </row>
    <row r="319">
      <c r="B319" s="176" t="s">
        <v>366</v>
      </c>
      <c r="C319" s="1" t="s">
        <v>366</v>
      </c>
    </row>
    <row r="321">
      <c r="B321" s="153" t="s">
        <v>203</v>
      </c>
      <c r="C321" s="1" t="s">
        <v>203</v>
      </c>
    </row>
    <row r="322">
      <c r="B322" s="164" t="s">
        <v>338</v>
      </c>
      <c r="C322" s="1" t="s">
        <v>338</v>
      </c>
    </row>
    <row r="323">
      <c r="B323" s="164" t="s">
        <v>338</v>
      </c>
      <c r="C323" s="1" t="s">
        <v>338</v>
      </c>
    </row>
    <row r="324">
      <c r="B324" s="164" t="s">
        <v>338</v>
      </c>
      <c r="C324" s="1" t="s">
        <v>338</v>
      </c>
    </row>
    <row r="325">
      <c r="B325" s="177" t="s">
        <v>228</v>
      </c>
      <c r="C325" s="1" t="s">
        <v>228</v>
      </c>
    </row>
    <row r="326">
      <c r="B326" s="177" t="s">
        <v>228</v>
      </c>
      <c r="C326" s="1" t="s">
        <v>228</v>
      </c>
    </row>
    <row r="327">
      <c r="B327" s="177" t="s">
        <v>228</v>
      </c>
      <c r="C327" s="1" t="s">
        <v>228</v>
      </c>
    </row>
    <row r="328">
      <c r="B328" s="177" t="s">
        <v>228</v>
      </c>
      <c r="C328" s="1" t="s">
        <v>228</v>
      </c>
    </row>
    <row r="329">
      <c r="B329" s="177" t="s">
        <v>228</v>
      </c>
      <c r="C329" s="1" t="s">
        <v>228</v>
      </c>
    </row>
    <row r="331">
      <c r="B331" s="153" t="s">
        <v>203</v>
      </c>
      <c r="C331" s="1" t="s">
        <v>203</v>
      </c>
    </row>
    <row r="332">
      <c r="B332" s="159" t="s">
        <v>272</v>
      </c>
      <c r="C332" s="1" t="s">
        <v>272</v>
      </c>
    </row>
    <row r="333">
      <c r="B333" s="159" t="s">
        <v>272</v>
      </c>
      <c r="C333" s="1" t="s">
        <v>272</v>
      </c>
    </row>
    <row r="334">
      <c r="B334" s="163" t="s">
        <v>277</v>
      </c>
      <c r="C334" s="1" t="s">
        <v>277</v>
      </c>
    </row>
    <row r="335">
      <c r="B335" s="165" t="s">
        <v>341</v>
      </c>
      <c r="C335" s="1" t="s">
        <v>341</v>
      </c>
    </row>
    <row r="336">
      <c r="B336" s="178" t="s">
        <v>327</v>
      </c>
      <c r="C336" s="1" t="s">
        <v>327</v>
      </c>
    </row>
    <row r="337">
      <c r="B337" s="172" t="s">
        <v>222</v>
      </c>
      <c r="C337" s="1" t="s">
        <v>222</v>
      </c>
    </row>
    <row r="338">
      <c r="B338" s="172" t="s">
        <v>222</v>
      </c>
      <c r="C338" s="1" t="s">
        <v>222</v>
      </c>
    </row>
    <row r="340">
      <c r="B340" s="158" t="s">
        <v>382</v>
      </c>
      <c r="C340" s="1" t="s">
        <v>382</v>
      </c>
    </row>
    <row r="341">
      <c r="B341" s="177" t="s">
        <v>228</v>
      </c>
      <c r="C341" s="1" t="s">
        <v>228</v>
      </c>
    </row>
    <row r="343">
      <c r="B343" s="164" t="s">
        <v>338</v>
      </c>
      <c r="C343" s="1" t="s">
        <v>338</v>
      </c>
    </row>
    <row r="344">
      <c r="B344" s="164" t="s">
        <v>338</v>
      </c>
      <c r="C344" s="1" t="s">
        <v>338</v>
      </c>
    </row>
    <row r="345">
      <c r="B345" s="170" t="s">
        <v>343</v>
      </c>
      <c r="C345" s="1" t="s">
        <v>343</v>
      </c>
    </row>
    <row r="347">
      <c r="B347" s="155" t="s">
        <v>207</v>
      </c>
      <c r="C347" s="1" t="s">
        <v>207</v>
      </c>
    </row>
    <row r="348">
      <c r="B348" s="168" t="s">
        <v>262</v>
      </c>
      <c r="C348" s="1" t="s">
        <v>262</v>
      </c>
    </row>
    <row r="350">
      <c r="B350" s="153" t="s">
        <v>289</v>
      </c>
      <c r="C350" s="1" t="s">
        <v>289</v>
      </c>
    </row>
    <row r="351">
      <c r="B351" s="164" t="s">
        <v>338</v>
      </c>
      <c r="C351" s="1" t="s">
        <v>338</v>
      </c>
    </row>
    <row r="352">
      <c r="B352" s="164" t="s">
        <v>338</v>
      </c>
      <c r="C352" s="1" t="s">
        <v>338</v>
      </c>
    </row>
    <row r="353">
      <c r="B353" s="164" t="s">
        <v>338</v>
      </c>
      <c r="C353" s="1" t="s">
        <v>338</v>
      </c>
    </row>
    <row r="355">
      <c r="B355" s="176" t="s">
        <v>366</v>
      </c>
      <c r="C355" s="1" t="s">
        <v>366</v>
      </c>
    </row>
    <row r="356">
      <c r="B356" s="176" t="s">
        <v>366</v>
      </c>
      <c r="C356" s="1" t="s">
        <v>366</v>
      </c>
    </row>
    <row r="357">
      <c r="B357" s="153" t="s">
        <v>289</v>
      </c>
      <c r="C357" s="1" t="s">
        <v>289</v>
      </c>
    </row>
    <row r="358">
      <c r="B358" s="163" t="s">
        <v>277</v>
      </c>
      <c r="C358" s="1" t="s">
        <v>277</v>
      </c>
    </row>
    <row r="359">
      <c r="B359" s="164" t="s">
        <v>338</v>
      </c>
      <c r="C359" s="1" t="s">
        <v>338</v>
      </c>
    </row>
    <row r="360">
      <c r="B360" s="180" t="s">
        <v>248</v>
      </c>
      <c r="C360" s="1" t="s">
        <v>248</v>
      </c>
    </row>
    <row r="361">
      <c r="B361" s="180" t="s">
        <v>248</v>
      </c>
      <c r="C361" s="1" t="s">
        <v>248</v>
      </c>
    </row>
    <row r="362">
      <c r="B362" s="165" t="s">
        <v>341</v>
      </c>
      <c r="C362" s="1" t="s">
        <v>341</v>
      </c>
    </row>
    <row r="363">
      <c r="B363" s="165" t="s">
        <v>341</v>
      </c>
      <c r="C363" s="1" t="s">
        <v>341</v>
      </c>
    </row>
    <row r="364">
      <c r="B364" s="168" t="s">
        <v>262</v>
      </c>
      <c r="C364" s="1" t="s">
        <v>262</v>
      </c>
    </row>
    <row r="366">
      <c r="B366" s="150" t="s">
        <v>259</v>
      </c>
      <c r="C366" s="1" t="s">
        <v>259</v>
      </c>
    </row>
    <row r="367">
      <c r="B367" s="170" t="s">
        <v>343</v>
      </c>
      <c r="C367" s="1" t="s">
        <v>343</v>
      </c>
    </row>
    <row r="369">
      <c r="B369" s="170" t="s">
        <v>343</v>
      </c>
      <c r="C369" s="1" t="s">
        <v>343</v>
      </c>
    </row>
    <row r="370">
      <c r="B370" s="174" t="s">
        <v>377</v>
      </c>
      <c r="C370" s="1" t="s">
        <v>377</v>
      </c>
    </row>
    <row r="371">
      <c r="B371" s="174" t="s">
        <v>377</v>
      </c>
      <c r="C371" s="1" t="s">
        <v>377</v>
      </c>
    </row>
    <row r="373">
      <c r="B373" s="150" t="s">
        <v>259</v>
      </c>
      <c r="C373" s="1" t="s">
        <v>259</v>
      </c>
    </row>
    <row r="374">
      <c r="B374" s="153" t="s">
        <v>203</v>
      </c>
      <c r="C374" s="1" t="s">
        <v>203</v>
      </c>
    </row>
    <row r="375">
      <c r="B375" s="156" t="s">
        <v>267</v>
      </c>
      <c r="C375" s="1" t="s">
        <v>267</v>
      </c>
    </row>
    <row r="376">
      <c r="B376" s="142" t="s">
        <v>314</v>
      </c>
      <c r="C376" s="1" t="s">
        <v>314</v>
      </c>
    </row>
    <row r="377">
      <c r="B377" s="142" t="s">
        <v>314</v>
      </c>
      <c r="C377" s="1" t="s">
        <v>314</v>
      </c>
    </row>
    <row r="378">
      <c r="B378" s="158" t="s">
        <v>382</v>
      </c>
      <c r="C378" s="1" t="s">
        <v>382</v>
      </c>
    </row>
    <row r="379">
      <c r="B379" s="163" t="s">
        <v>277</v>
      </c>
      <c r="C379" s="1" t="s">
        <v>277</v>
      </c>
    </row>
    <row r="380">
      <c r="B380" s="163" t="s">
        <v>277</v>
      </c>
      <c r="C380" s="1" t="s">
        <v>277</v>
      </c>
    </row>
    <row r="381">
      <c r="B381" s="178" t="s">
        <v>327</v>
      </c>
      <c r="C381" s="1" t="s">
        <v>327</v>
      </c>
    </row>
    <row r="382">
      <c r="B382" s="172" t="s">
        <v>222</v>
      </c>
      <c r="C382" s="1" t="s">
        <v>222</v>
      </c>
    </row>
    <row r="383">
      <c r="B383" s="172" t="s">
        <v>222</v>
      </c>
      <c r="C383" s="1" t="s">
        <v>222</v>
      </c>
    </row>
    <row r="384">
      <c r="B384" s="172" t="s">
        <v>222</v>
      </c>
      <c r="C384" s="1" t="s">
        <v>222</v>
      </c>
    </row>
    <row r="385">
      <c r="B385" s="172" t="s">
        <v>222</v>
      </c>
      <c r="C385" s="1" t="s">
        <v>222</v>
      </c>
    </row>
    <row r="387">
      <c r="B387" s="176" t="s">
        <v>366</v>
      </c>
      <c r="C387" s="1" t="s">
        <v>366</v>
      </c>
    </row>
    <row r="388">
      <c r="B388" s="163" t="s">
        <v>277</v>
      </c>
      <c r="C388" s="1" t="s">
        <v>277</v>
      </c>
    </row>
    <row r="389">
      <c r="B389" s="164" t="s">
        <v>338</v>
      </c>
      <c r="C389" s="1" t="s">
        <v>338</v>
      </c>
    </row>
    <row r="390">
      <c r="B390" s="168" t="s">
        <v>262</v>
      </c>
      <c r="C390" s="1" t="s">
        <v>262</v>
      </c>
    </row>
    <row r="391">
      <c r="B391" s="172" t="s">
        <v>222</v>
      </c>
      <c r="C391" s="1" t="s">
        <v>222</v>
      </c>
    </row>
    <row r="393">
      <c r="B393" s="153" t="s">
        <v>203</v>
      </c>
      <c r="C393" s="1" t="s">
        <v>203</v>
      </c>
    </row>
    <row r="394">
      <c r="B394" s="170" t="s">
        <v>343</v>
      </c>
      <c r="C394" s="1" t="s">
        <v>343</v>
      </c>
    </row>
    <row r="395">
      <c r="B395" s="171" t="s">
        <v>293</v>
      </c>
      <c r="C395" s="1" t="s">
        <v>293</v>
      </c>
    </row>
    <row r="396">
      <c r="B396" s="173" t="s">
        <v>284</v>
      </c>
      <c r="C396" s="1" t="s">
        <v>284</v>
      </c>
    </row>
    <row r="398">
      <c r="B398" s="153" t="s">
        <v>203</v>
      </c>
      <c r="C398" s="1" t="s">
        <v>203</v>
      </c>
    </row>
    <row r="399">
      <c r="B399" s="158" t="s">
        <v>382</v>
      </c>
      <c r="C399" s="1" t="s">
        <v>382</v>
      </c>
    </row>
  </sheetData>
  <hyperlinks>
    <hyperlink r:id="rId1" ref="B2"/>
    <hyperlink r:id="rId2" ref="B4"/>
    <hyperlink r:id="rId3" ref="B5"/>
    <hyperlink r:id="rId4" ref="B6"/>
    <hyperlink r:id="rId5" ref="B7"/>
    <hyperlink r:id="rId6" ref="B8"/>
    <hyperlink r:id="rId7" ref="B9"/>
    <hyperlink r:id="rId8" ref="B10"/>
    <hyperlink r:id="rId9" ref="B11"/>
    <hyperlink r:id="rId10" ref="B12"/>
    <hyperlink r:id="rId11" ref="B13"/>
    <hyperlink r:id="rId12" ref="B14"/>
    <hyperlink r:id="rId13" ref="B15"/>
    <hyperlink r:id="rId14" ref="B16"/>
    <hyperlink r:id="rId15" ref="B17"/>
    <hyperlink r:id="rId16" ref="B18"/>
    <hyperlink r:id="rId17" ref="B19"/>
    <hyperlink r:id="rId18" ref="B20"/>
    <hyperlink r:id="rId19" ref="B21"/>
    <hyperlink r:id="rId20" ref="B22"/>
    <hyperlink r:id="rId21" ref="B23"/>
    <hyperlink r:id="rId22" ref="B24"/>
    <hyperlink r:id="rId23" ref="B25"/>
    <hyperlink r:id="rId24" ref="B26"/>
    <hyperlink r:id="rId25" ref="B27"/>
    <hyperlink r:id="rId26" ref="B28"/>
    <hyperlink r:id="rId27" ref="B29"/>
    <hyperlink r:id="rId28" ref="B30"/>
    <hyperlink r:id="rId29" ref="B31"/>
    <hyperlink r:id="rId30" ref="B32"/>
    <hyperlink r:id="rId31" ref="B33"/>
    <hyperlink r:id="rId32" ref="B34"/>
    <hyperlink r:id="rId33" ref="B35"/>
    <hyperlink r:id="rId34" ref="B36"/>
    <hyperlink r:id="rId35" ref="B37"/>
    <hyperlink r:id="rId36" ref="B38"/>
    <hyperlink r:id="rId37" ref="B39"/>
    <hyperlink r:id="rId38" ref="B40"/>
    <hyperlink r:id="rId39" ref="B41"/>
    <hyperlink r:id="rId40" ref="B42"/>
    <hyperlink r:id="rId41" ref="B43"/>
    <hyperlink r:id="rId42" ref="B44"/>
    <hyperlink r:id="rId43" ref="B45"/>
    <hyperlink r:id="rId44" ref="B46"/>
    <hyperlink r:id="rId45" ref="B47"/>
    <hyperlink r:id="rId46" ref="B48"/>
    <hyperlink r:id="rId47" ref="B49"/>
    <hyperlink r:id="rId48" ref="B50"/>
    <hyperlink r:id="rId49" ref="B51"/>
    <hyperlink r:id="rId50" ref="B52"/>
    <hyperlink r:id="rId51" ref="B53"/>
    <hyperlink r:id="rId52" ref="B54"/>
    <hyperlink r:id="rId53" ref="B55"/>
    <hyperlink r:id="rId54" ref="B56"/>
    <hyperlink r:id="rId55" ref="B57"/>
    <hyperlink r:id="rId56" ref="B58"/>
    <hyperlink r:id="rId57" ref="B59"/>
    <hyperlink r:id="rId58" ref="B60"/>
    <hyperlink r:id="rId59" ref="B61"/>
    <hyperlink r:id="rId60" ref="B63"/>
    <hyperlink r:id="rId61" ref="B64"/>
    <hyperlink r:id="rId62" ref="B65"/>
    <hyperlink r:id="rId63" ref="B66"/>
    <hyperlink r:id="rId64" ref="B67"/>
    <hyperlink r:id="rId65" ref="B68"/>
    <hyperlink r:id="rId66" ref="B69"/>
    <hyperlink r:id="rId67" ref="B70"/>
    <hyperlink r:id="rId68" ref="B71"/>
    <hyperlink r:id="rId69" ref="B72"/>
    <hyperlink r:id="rId70" ref="B73"/>
    <hyperlink r:id="rId71" ref="B74"/>
    <hyperlink r:id="rId72" ref="B75"/>
    <hyperlink r:id="rId73" ref="B76"/>
    <hyperlink r:id="rId74" ref="B77"/>
    <hyperlink r:id="rId75" ref="B78"/>
    <hyperlink r:id="rId76" ref="B79"/>
    <hyperlink r:id="rId77" ref="B80"/>
    <hyperlink r:id="rId78" ref="B81"/>
    <hyperlink r:id="rId79" ref="B83"/>
    <hyperlink r:id="rId80" ref="B84"/>
    <hyperlink r:id="rId81" ref="B85"/>
    <hyperlink r:id="rId82" ref="B86"/>
    <hyperlink r:id="rId83" ref="B87"/>
    <hyperlink r:id="rId84" ref="B88"/>
    <hyperlink r:id="rId85" ref="B89"/>
    <hyperlink r:id="rId86" ref="B90"/>
    <hyperlink r:id="rId87" ref="B91"/>
    <hyperlink r:id="rId88" ref="B92"/>
    <hyperlink r:id="rId89" ref="B93"/>
    <hyperlink r:id="rId90" ref="B94"/>
    <hyperlink r:id="rId91" ref="B95"/>
    <hyperlink r:id="rId92" ref="B96"/>
    <hyperlink r:id="rId93" ref="B97"/>
    <hyperlink r:id="rId94" ref="B98"/>
    <hyperlink r:id="rId95" ref="B100"/>
    <hyperlink r:id="rId96" ref="B101"/>
    <hyperlink r:id="rId97" ref="B102"/>
    <hyperlink r:id="rId98" ref="B103"/>
    <hyperlink r:id="rId99" ref="B104"/>
    <hyperlink r:id="rId100" ref="B105"/>
    <hyperlink r:id="rId101" ref="B106"/>
    <hyperlink r:id="rId102" ref="B107"/>
    <hyperlink r:id="rId103" ref="B108"/>
    <hyperlink r:id="rId104" ref="B109"/>
    <hyperlink r:id="rId105" ref="B111"/>
    <hyperlink r:id="rId106" ref="B112"/>
    <hyperlink r:id="rId107" ref="B113"/>
    <hyperlink r:id="rId108" ref="B114"/>
    <hyperlink r:id="rId109" ref="B115"/>
    <hyperlink r:id="rId110" ref="B116"/>
    <hyperlink r:id="rId111" ref="B117"/>
    <hyperlink r:id="rId112" ref="B118"/>
    <hyperlink r:id="rId113" ref="B119"/>
    <hyperlink r:id="rId114" ref="B120"/>
    <hyperlink r:id="rId115" ref="B121"/>
    <hyperlink r:id="rId116" ref="B122"/>
    <hyperlink r:id="rId117" ref="B124"/>
    <hyperlink r:id="rId118" ref="B125"/>
    <hyperlink r:id="rId119" ref="B127"/>
    <hyperlink r:id="rId120" ref="B128"/>
    <hyperlink r:id="rId121" ref="B129"/>
    <hyperlink r:id="rId122" ref="B130"/>
    <hyperlink r:id="rId123" ref="B132"/>
    <hyperlink r:id="rId124" ref="B133"/>
    <hyperlink r:id="rId125" ref="B134"/>
    <hyperlink r:id="rId126" ref="B135"/>
    <hyperlink r:id="rId127" ref="B137"/>
    <hyperlink r:id="rId128" ref="B138"/>
    <hyperlink r:id="rId129" ref="B140"/>
    <hyperlink r:id="rId130" ref="B141"/>
    <hyperlink r:id="rId131" ref="B143"/>
    <hyperlink r:id="rId132" ref="B145"/>
    <hyperlink r:id="rId133" ref="B147"/>
    <hyperlink r:id="rId134" ref="B148"/>
    <hyperlink r:id="rId135" ref="B149"/>
    <hyperlink r:id="rId136" ref="B151"/>
    <hyperlink r:id="rId137" ref="B152"/>
    <hyperlink r:id="rId138" ref="B153"/>
    <hyperlink r:id="rId139" ref="B155"/>
    <hyperlink r:id="rId140" ref="B156"/>
    <hyperlink r:id="rId141" ref="B157"/>
    <hyperlink r:id="rId142" ref="B159"/>
    <hyperlink r:id="rId143" ref="B160"/>
    <hyperlink r:id="rId144" ref="B161"/>
    <hyperlink r:id="rId145" ref="B163"/>
    <hyperlink r:id="rId146" ref="B164"/>
    <hyperlink r:id="rId147" ref="B166"/>
    <hyperlink r:id="rId148" ref="B168"/>
    <hyperlink r:id="rId149" ref="B170"/>
    <hyperlink r:id="rId150" ref="B172"/>
    <hyperlink r:id="rId151" ref="B174"/>
    <hyperlink r:id="rId152" ref="B176"/>
    <hyperlink r:id="rId153" ref="B178"/>
    <hyperlink r:id="rId154" ref="B179"/>
    <hyperlink r:id="rId155" ref="B181"/>
    <hyperlink r:id="rId156" ref="B182"/>
    <hyperlink r:id="rId157" ref="B184"/>
    <hyperlink r:id="rId158" ref="B186"/>
    <hyperlink r:id="rId159" ref="B187"/>
    <hyperlink r:id="rId160" ref="B189"/>
    <hyperlink r:id="rId161" ref="B191"/>
    <hyperlink r:id="rId162" ref="B193"/>
    <hyperlink r:id="rId163" ref="B194"/>
    <hyperlink r:id="rId164" ref="B195"/>
    <hyperlink r:id="rId165" ref="B197"/>
    <hyperlink r:id="rId166" ref="B199"/>
    <hyperlink r:id="rId167" ref="B201"/>
    <hyperlink r:id="rId168" ref="B203"/>
    <hyperlink r:id="rId169" ref="B204"/>
    <hyperlink r:id="rId170" ref="B206"/>
    <hyperlink r:id="rId171" ref="B207"/>
    <hyperlink r:id="rId172" ref="B209"/>
    <hyperlink r:id="rId173" ref="B210"/>
    <hyperlink r:id="rId174" ref="B211"/>
    <hyperlink r:id="rId175" ref="B213"/>
    <hyperlink r:id="rId176" ref="B214"/>
    <hyperlink r:id="rId177" ref="B216"/>
    <hyperlink r:id="rId178" ref="B217"/>
    <hyperlink r:id="rId179" ref="B218"/>
    <hyperlink r:id="rId180" ref="B220"/>
    <hyperlink r:id="rId181" ref="B222"/>
    <hyperlink r:id="rId182" ref="B224"/>
    <hyperlink r:id="rId183" ref="B226"/>
    <hyperlink r:id="rId184" ref="B228"/>
    <hyperlink r:id="rId185" ref="B230"/>
    <hyperlink r:id="rId186" ref="B231"/>
    <hyperlink r:id="rId187" ref="B233"/>
    <hyperlink r:id="rId188" ref="B234"/>
    <hyperlink r:id="rId189" ref="B236"/>
    <hyperlink r:id="rId190" ref="B237"/>
    <hyperlink r:id="rId191" ref="B239"/>
    <hyperlink r:id="rId192" ref="B240"/>
    <hyperlink r:id="rId193" ref="B242"/>
    <hyperlink r:id="rId194" ref="B243"/>
    <hyperlink r:id="rId195" ref="B244"/>
    <hyperlink r:id="rId196" ref="B246"/>
    <hyperlink r:id="rId197" ref="B247"/>
    <hyperlink r:id="rId198" ref="B249"/>
    <hyperlink r:id="rId199" ref="B250"/>
    <hyperlink r:id="rId200" ref="B251"/>
    <hyperlink r:id="rId201" ref="B253"/>
    <hyperlink r:id="rId202" ref="B254"/>
    <hyperlink r:id="rId203" ref="B255"/>
    <hyperlink r:id="rId204" ref="B256"/>
    <hyperlink r:id="rId205" ref="B258"/>
    <hyperlink r:id="rId206" ref="B260"/>
    <hyperlink r:id="rId207" ref="B262"/>
    <hyperlink r:id="rId208" ref="B263"/>
    <hyperlink r:id="rId209" ref="B264"/>
    <hyperlink r:id="rId210" ref="B266"/>
    <hyperlink r:id="rId211" ref="B267"/>
    <hyperlink r:id="rId212" ref="B268"/>
    <hyperlink r:id="rId213" ref="B269"/>
    <hyperlink r:id="rId214" ref="B271"/>
    <hyperlink r:id="rId215" ref="B272"/>
    <hyperlink r:id="rId216" ref="B274"/>
    <hyperlink r:id="rId217" ref="B275"/>
    <hyperlink r:id="rId218" ref="B276"/>
    <hyperlink r:id="rId219" ref="B277"/>
    <hyperlink r:id="rId220" ref="B278"/>
    <hyperlink r:id="rId221" ref="B279"/>
    <hyperlink r:id="rId222" ref="B280"/>
    <hyperlink r:id="rId223" ref="B282"/>
    <hyperlink r:id="rId224" ref="B283"/>
    <hyperlink r:id="rId225" ref="B285"/>
    <hyperlink r:id="rId226" ref="B286"/>
    <hyperlink r:id="rId227" ref="B288"/>
    <hyperlink r:id="rId228" ref="B290"/>
    <hyperlink r:id="rId229" ref="B291"/>
    <hyperlink r:id="rId230" ref="B292"/>
    <hyperlink r:id="rId231" ref="B294"/>
    <hyperlink r:id="rId232" ref="B295"/>
    <hyperlink r:id="rId233" ref="B296"/>
    <hyperlink r:id="rId234" ref="B297"/>
    <hyperlink r:id="rId235" ref="B298"/>
    <hyperlink r:id="rId236" ref="B300"/>
    <hyperlink r:id="rId237" ref="B301"/>
    <hyperlink r:id="rId238" ref="B302"/>
    <hyperlink r:id="rId239" ref="B304"/>
    <hyperlink r:id="rId240" ref="B306"/>
    <hyperlink r:id="rId241" ref="B307"/>
    <hyperlink r:id="rId242" ref="B309"/>
    <hyperlink r:id="rId243" ref="B310"/>
    <hyperlink r:id="rId244" ref="B311"/>
    <hyperlink r:id="rId245" ref="B313"/>
    <hyperlink r:id="rId246" ref="B315"/>
    <hyperlink r:id="rId247" ref="B316"/>
    <hyperlink r:id="rId248" ref="B317"/>
    <hyperlink r:id="rId249" ref="B319"/>
    <hyperlink r:id="rId250" ref="B321"/>
    <hyperlink r:id="rId251" ref="B322"/>
    <hyperlink r:id="rId252" ref="B323"/>
    <hyperlink r:id="rId253" ref="B324"/>
    <hyperlink r:id="rId254" ref="B325"/>
    <hyperlink r:id="rId255" ref="B326"/>
    <hyperlink r:id="rId256" ref="B327"/>
    <hyperlink r:id="rId257" ref="B328"/>
    <hyperlink r:id="rId258" ref="B329"/>
    <hyperlink r:id="rId259" ref="B331"/>
    <hyperlink r:id="rId260" ref="B332"/>
    <hyperlink r:id="rId261" ref="B333"/>
    <hyperlink r:id="rId262" ref="B334"/>
    <hyperlink r:id="rId263" ref="B335"/>
    <hyperlink r:id="rId264" ref="B336"/>
    <hyperlink r:id="rId265" ref="B337"/>
    <hyperlink r:id="rId266" ref="B338"/>
    <hyperlink r:id="rId267" ref="B340"/>
    <hyperlink r:id="rId268" ref="B341"/>
    <hyperlink r:id="rId269" ref="B343"/>
    <hyperlink r:id="rId270" ref="B344"/>
    <hyperlink r:id="rId271" ref="B345"/>
    <hyperlink r:id="rId272" ref="B347"/>
    <hyperlink r:id="rId273" ref="B348"/>
    <hyperlink r:id="rId274" ref="B350"/>
    <hyperlink r:id="rId275" ref="B351"/>
    <hyperlink r:id="rId276" ref="B352"/>
    <hyperlink r:id="rId277" ref="B353"/>
    <hyperlink r:id="rId278" ref="B355"/>
    <hyperlink r:id="rId279" ref="B356"/>
    <hyperlink r:id="rId280" ref="B357"/>
    <hyperlink r:id="rId281" ref="B358"/>
    <hyperlink r:id="rId282" ref="B359"/>
    <hyperlink r:id="rId283" ref="B360"/>
    <hyperlink r:id="rId284" ref="B361"/>
    <hyperlink r:id="rId285" ref="B362"/>
    <hyperlink r:id="rId286" ref="B363"/>
    <hyperlink r:id="rId287" ref="B364"/>
    <hyperlink r:id="rId288" ref="B366"/>
    <hyperlink r:id="rId289" ref="B367"/>
    <hyperlink r:id="rId290" ref="B369"/>
    <hyperlink r:id="rId291" ref="B370"/>
    <hyperlink r:id="rId292" ref="B371"/>
    <hyperlink r:id="rId293" ref="B373"/>
    <hyperlink r:id="rId294" ref="B374"/>
    <hyperlink r:id="rId295" ref="B375"/>
    <hyperlink r:id="rId296" ref="B376"/>
    <hyperlink r:id="rId297" ref="B377"/>
    <hyperlink r:id="rId298" ref="B378"/>
    <hyperlink r:id="rId299" ref="B379"/>
    <hyperlink r:id="rId300" ref="B380"/>
    <hyperlink r:id="rId301" ref="B381"/>
    <hyperlink r:id="rId302" ref="B382"/>
    <hyperlink r:id="rId303" ref="B383"/>
    <hyperlink r:id="rId304" ref="B384"/>
    <hyperlink r:id="rId305" ref="B385"/>
    <hyperlink r:id="rId306" ref="B387"/>
    <hyperlink r:id="rId307" ref="B388"/>
    <hyperlink r:id="rId308" ref="B389"/>
    <hyperlink r:id="rId309" ref="B390"/>
    <hyperlink r:id="rId310" ref="B391"/>
    <hyperlink r:id="rId311" ref="B393"/>
    <hyperlink r:id="rId312" ref="B394"/>
    <hyperlink r:id="rId313" ref="B395"/>
    <hyperlink r:id="rId314" ref="B396"/>
    <hyperlink r:id="rId315" ref="B398"/>
    <hyperlink r:id="rId316" ref="B399"/>
  </hyperlinks>
  <drawing r:id="rId317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5.88"/>
    <col customWidth="1" min="2" max="2" width="17.88"/>
  </cols>
  <sheetData>
    <row r="1">
      <c r="A1" s="73" t="s">
        <v>2</v>
      </c>
      <c r="B1" s="1" t="s">
        <v>2</v>
      </c>
      <c r="C1" s="1" t="s">
        <v>383</v>
      </c>
      <c r="D1" s="184"/>
      <c r="E1" s="185" t="s">
        <v>384</v>
      </c>
      <c r="F1" s="186" t="s">
        <v>198</v>
      </c>
      <c r="G1" s="187" t="s">
        <v>385</v>
      </c>
      <c r="H1" s="187" t="s">
        <v>386</v>
      </c>
      <c r="I1" s="187" t="s">
        <v>387</v>
      </c>
      <c r="J1" s="187" t="s">
        <v>388</v>
      </c>
      <c r="K1" s="187" t="s">
        <v>389</v>
      </c>
      <c r="L1" s="187" t="s">
        <v>390</v>
      </c>
      <c r="M1" s="187" t="s">
        <v>391</v>
      </c>
      <c r="N1" s="187" t="s">
        <v>392</v>
      </c>
      <c r="O1" s="187" t="s">
        <v>393</v>
      </c>
      <c r="P1" s="187" t="s">
        <v>394</v>
      </c>
      <c r="Q1" s="187" t="s">
        <v>360</v>
      </c>
      <c r="R1" s="187" t="s">
        <v>282</v>
      </c>
      <c r="S1" s="187" t="s">
        <v>395</v>
      </c>
      <c r="T1" s="187" t="s">
        <v>396</v>
      </c>
      <c r="U1" s="187" t="s">
        <v>397</v>
      </c>
      <c r="V1" s="187" t="s">
        <v>398</v>
      </c>
      <c r="W1" s="187" t="s">
        <v>399</v>
      </c>
      <c r="X1" s="187" t="s">
        <v>400</v>
      </c>
      <c r="Y1" s="187" t="s">
        <v>401</v>
      </c>
      <c r="Z1" s="187" t="s">
        <v>402</v>
      </c>
      <c r="AA1" s="187" t="s">
        <v>403</v>
      </c>
      <c r="AB1" s="187" t="s">
        <v>404</v>
      </c>
      <c r="AC1" s="187" t="s">
        <v>405</v>
      </c>
      <c r="AD1" s="187" t="s">
        <v>200</v>
      </c>
      <c r="AE1" s="187" t="s">
        <v>406</v>
      </c>
      <c r="AF1" s="184"/>
      <c r="AG1" s="184"/>
      <c r="AH1" s="184"/>
      <c r="AI1" s="184"/>
      <c r="AJ1" s="184"/>
      <c r="AK1" s="184"/>
    </row>
    <row r="2">
      <c r="A2" s="76" t="s">
        <v>203</v>
      </c>
      <c r="B2" s="1" t="s">
        <v>23</v>
      </c>
      <c r="C2" s="6">
        <f>countif(A:A,"ARI")</f>
        <v>2</v>
      </c>
      <c r="E2" s="188">
        <v>1.0</v>
      </c>
      <c r="F2" s="189" t="s">
        <v>407</v>
      </c>
      <c r="G2" s="25">
        <v>3.0</v>
      </c>
      <c r="H2" s="25">
        <v>2018.0</v>
      </c>
      <c r="I2" s="25">
        <v>2020.0</v>
      </c>
      <c r="J2" s="25">
        <v>0.0</v>
      </c>
      <c r="K2" s="25">
        <v>0.0</v>
      </c>
      <c r="L2" s="25">
        <v>1.0</v>
      </c>
      <c r="M2" s="25">
        <v>0.0</v>
      </c>
      <c r="N2" s="25">
        <v>0.0</v>
      </c>
      <c r="O2" s="25">
        <v>0.0</v>
      </c>
      <c r="P2" s="25">
        <v>0.0</v>
      </c>
      <c r="Q2" s="25">
        <v>0.0</v>
      </c>
      <c r="R2" s="25">
        <v>0.0</v>
      </c>
      <c r="S2" s="25">
        <v>0.0</v>
      </c>
      <c r="T2" s="25">
        <v>0.0</v>
      </c>
      <c r="U2" s="25">
        <v>0.0</v>
      </c>
      <c r="V2" s="25">
        <v>0.0</v>
      </c>
      <c r="W2" s="25">
        <v>0.0</v>
      </c>
      <c r="X2" s="25">
        <v>0.0</v>
      </c>
      <c r="Y2" s="190"/>
      <c r="Z2" s="190"/>
      <c r="AA2" s="190"/>
      <c r="AB2" s="190"/>
      <c r="AC2" s="191">
        <v>43316.0</v>
      </c>
      <c r="AD2" s="25">
        <v>25.0</v>
      </c>
      <c r="AE2" s="189" t="s">
        <v>211</v>
      </c>
      <c r="AF2" s="192"/>
      <c r="AG2" s="192"/>
      <c r="AH2" s="192"/>
      <c r="AI2" s="192"/>
      <c r="AJ2" s="192"/>
      <c r="AK2" s="192"/>
    </row>
    <row r="3">
      <c r="A3" s="80" t="s">
        <v>207</v>
      </c>
      <c r="B3" s="1" t="s">
        <v>25</v>
      </c>
      <c r="C3" s="6">
        <f>countif(A:A,"ATL")</f>
        <v>1</v>
      </c>
      <c r="E3" s="188">
        <v>2.0</v>
      </c>
      <c r="F3" s="189" t="s">
        <v>408</v>
      </c>
      <c r="G3" s="25">
        <v>5.0</v>
      </c>
      <c r="H3" s="25">
        <v>2020.0</v>
      </c>
      <c r="I3" s="25">
        <v>2024.0</v>
      </c>
      <c r="J3" s="25">
        <v>0.0</v>
      </c>
      <c r="K3" s="25">
        <v>-1.4</v>
      </c>
      <c r="L3" s="25">
        <v>181.0</v>
      </c>
      <c r="M3" s="25">
        <v>624.0</v>
      </c>
      <c r="N3" s="25">
        <v>585.0</v>
      </c>
      <c r="O3" s="25">
        <v>56.0</v>
      </c>
      <c r="P3" s="25">
        <v>125.0</v>
      </c>
      <c r="Q3" s="25">
        <v>24.0</v>
      </c>
      <c r="R3" s="25">
        <v>6.0</v>
      </c>
      <c r="S3" s="25">
        <v>18.0</v>
      </c>
      <c r="T3" s="25">
        <v>66.0</v>
      </c>
      <c r="U3" s="25">
        <v>7.0</v>
      </c>
      <c r="V3" s="25">
        <v>4.0</v>
      </c>
      <c r="W3" s="25">
        <v>30.0</v>
      </c>
      <c r="X3" s="25">
        <v>221.0</v>
      </c>
      <c r="Y3" s="25">
        <v>0.214</v>
      </c>
      <c r="Z3" s="25">
        <v>0.259</v>
      </c>
      <c r="AA3" s="25">
        <v>0.368</v>
      </c>
      <c r="AB3" s="25">
        <v>0.626</v>
      </c>
      <c r="AC3" s="191">
        <v>44047.0</v>
      </c>
      <c r="AD3" s="25">
        <v>21.0</v>
      </c>
      <c r="AE3" s="189" t="s">
        <v>289</v>
      </c>
      <c r="AF3" s="192"/>
      <c r="AG3" s="192"/>
      <c r="AH3" s="192"/>
      <c r="AI3" s="192"/>
      <c r="AJ3" s="192"/>
      <c r="AK3" s="192"/>
    </row>
    <row r="4">
      <c r="A4" s="84" t="s">
        <v>211</v>
      </c>
      <c r="B4" s="1" t="s">
        <v>26</v>
      </c>
      <c r="C4" s="6">
        <f>countif(A:A,"BAL")</f>
        <v>5</v>
      </c>
      <c r="E4" s="188">
        <v>3.0</v>
      </c>
      <c r="F4" s="189" t="s">
        <v>409</v>
      </c>
      <c r="G4" s="25">
        <v>2.0</v>
      </c>
      <c r="H4" s="25">
        <v>2020.0</v>
      </c>
      <c r="I4" s="25">
        <v>2021.0</v>
      </c>
      <c r="J4" s="25">
        <v>0.0</v>
      </c>
      <c r="K4" s="25">
        <v>-0.3</v>
      </c>
      <c r="L4" s="25">
        <v>142.0</v>
      </c>
      <c r="M4" s="25">
        <v>366.0</v>
      </c>
      <c r="N4" s="25">
        <v>317.0</v>
      </c>
      <c r="O4" s="25">
        <v>32.0</v>
      </c>
      <c r="P4" s="25">
        <v>71.0</v>
      </c>
      <c r="Q4" s="25">
        <v>14.0</v>
      </c>
      <c r="R4" s="25">
        <v>1.0</v>
      </c>
      <c r="S4" s="25">
        <v>0.0</v>
      </c>
      <c r="T4" s="25">
        <v>21.0</v>
      </c>
      <c r="U4" s="25">
        <v>9.0</v>
      </c>
      <c r="V4" s="25">
        <v>6.0</v>
      </c>
      <c r="W4" s="25">
        <v>39.0</v>
      </c>
      <c r="X4" s="25">
        <v>74.0</v>
      </c>
      <c r="Y4" s="25">
        <v>0.224</v>
      </c>
      <c r="Z4" s="25">
        <v>0.32</v>
      </c>
      <c r="AA4" s="25">
        <v>0.274</v>
      </c>
      <c r="AB4" s="25">
        <v>0.594</v>
      </c>
      <c r="AC4" s="191">
        <v>44036.0</v>
      </c>
      <c r="AD4" s="25">
        <v>32.0</v>
      </c>
      <c r="AE4" s="189" t="s">
        <v>366</v>
      </c>
      <c r="AF4" s="192"/>
      <c r="AG4" s="192"/>
      <c r="AH4" s="192"/>
      <c r="AI4" s="192"/>
      <c r="AJ4" s="192"/>
      <c r="AK4" s="192"/>
    </row>
    <row r="5">
      <c r="A5" s="87" t="s">
        <v>211</v>
      </c>
      <c r="B5" s="1" t="s">
        <v>27</v>
      </c>
      <c r="C5" s="6">
        <f>countif(A:A,"BOS")</f>
        <v>9</v>
      </c>
      <c r="E5" s="188">
        <v>4.0</v>
      </c>
      <c r="F5" s="189" t="s">
        <v>410</v>
      </c>
      <c r="G5" s="25">
        <v>6.0</v>
      </c>
      <c r="H5" s="25">
        <v>2019.0</v>
      </c>
      <c r="I5" s="25">
        <v>2024.0</v>
      </c>
      <c r="J5" s="25">
        <v>0.0</v>
      </c>
      <c r="K5" s="25">
        <v>0.0</v>
      </c>
      <c r="L5" s="25">
        <v>4.0</v>
      </c>
      <c r="M5" s="25">
        <v>0.0</v>
      </c>
      <c r="N5" s="25">
        <v>0.0</v>
      </c>
      <c r="O5" s="25">
        <v>0.0</v>
      </c>
      <c r="P5" s="25">
        <v>0.0</v>
      </c>
      <c r="Q5" s="25">
        <v>0.0</v>
      </c>
      <c r="R5" s="25">
        <v>0.0</v>
      </c>
      <c r="S5" s="25">
        <v>0.0</v>
      </c>
      <c r="T5" s="25">
        <v>0.0</v>
      </c>
      <c r="U5" s="25">
        <v>0.0</v>
      </c>
      <c r="V5" s="25">
        <v>0.0</v>
      </c>
      <c r="W5" s="25">
        <v>0.0</v>
      </c>
      <c r="X5" s="25">
        <v>0.0</v>
      </c>
      <c r="Y5" s="190"/>
      <c r="Z5" s="190"/>
      <c r="AA5" s="190"/>
      <c r="AB5" s="190"/>
      <c r="AC5" s="191">
        <v>43729.0</v>
      </c>
      <c r="AD5" s="25">
        <v>24.0</v>
      </c>
      <c r="AE5" s="189" t="s">
        <v>248</v>
      </c>
      <c r="AF5" s="192"/>
      <c r="AG5" s="192"/>
      <c r="AH5" s="192"/>
      <c r="AI5" s="192"/>
      <c r="AJ5" s="192"/>
      <c r="AK5" s="192"/>
    </row>
    <row r="6">
      <c r="A6" s="88" t="s">
        <v>215</v>
      </c>
      <c r="B6" s="1" t="s">
        <v>28</v>
      </c>
      <c r="C6" s="6">
        <f>countif(A:A,"CHC")</f>
        <v>4</v>
      </c>
      <c r="E6" s="188">
        <v>5.0</v>
      </c>
      <c r="F6" s="189" t="s">
        <v>411</v>
      </c>
      <c r="G6" s="25">
        <v>6.0</v>
      </c>
      <c r="H6" s="25">
        <v>2017.0</v>
      </c>
      <c r="I6" s="25">
        <v>2022.0</v>
      </c>
      <c r="J6" s="25">
        <v>0.0</v>
      </c>
      <c r="K6" s="25">
        <v>-0.1</v>
      </c>
      <c r="L6" s="25">
        <v>102.0</v>
      </c>
      <c r="M6" s="25">
        <v>240.0</v>
      </c>
      <c r="N6" s="25">
        <v>220.0</v>
      </c>
      <c r="O6" s="25">
        <v>25.0</v>
      </c>
      <c r="P6" s="25">
        <v>46.0</v>
      </c>
      <c r="Q6" s="25">
        <v>7.0</v>
      </c>
      <c r="R6" s="25">
        <v>2.0</v>
      </c>
      <c r="S6" s="25">
        <v>8.0</v>
      </c>
      <c r="T6" s="25">
        <v>20.0</v>
      </c>
      <c r="U6" s="25">
        <v>11.0</v>
      </c>
      <c r="V6" s="25">
        <v>6.0</v>
      </c>
      <c r="W6" s="25">
        <v>16.0</v>
      </c>
      <c r="X6" s="25">
        <v>91.0</v>
      </c>
      <c r="Y6" s="25">
        <v>0.209</v>
      </c>
      <c r="Z6" s="25">
        <v>0.275</v>
      </c>
      <c r="AA6" s="25">
        <v>0.368</v>
      </c>
      <c r="AB6" s="25">
        <v>0.643</v>
      </c>
      <c r="AC6" s="191">
        <v>42874.0</v>
      </c>
      <c r="AD6" s="25">
        <v>25.0</v>
      </c>
      <c r="AE6" s="193" t="s">
        <v>412</v>
      </c>
      <c r="AF6" s="192"/>
      <c r="AG6" s="192"/>
      <c r="AH6" s="192"/>
      <c r="AI6" s="192"/>
      <c r="AJ6" s="192"/>
      <c r="AK6" s="192"/>
    </row>
    <row r="7">
      <c r="A7" s="90" t="s">
        <v>215</v>
      </c>
      <c r="B7" s="1" t="s">
        <v>29</v>
      </c>
      <c r="C7" s="6">
        <f>countif(A:A,"CHW")</f>
        <v>2</v>
      </c>
      <c r="E7" s="188">
        <v>6.0</v>
      </c>
      <c r="F7" s="189" t="s">
        <v>413</v>
      </c>
      <c r="G7" s="25">
        <v>4.0</v>
      </c>
      <c r="H7" s="25">
        <v>2019.0</v>
      </c>
      <c r="I7" s="25">
        <v>2022.0</v>
      </c>
      <c r="J7" s="25">
        <v>0.0</v>
      </c>
      <c r="K7" s="25">
        <v>0.1</v>
      </c>
      <c r="L7" s="25">
        <v>8.0</v>
      </c>
      <c r="M7" s="25">
        <v>6.0</v>
      </c>
      <c r="N7" s="25">
        <v>5.0</v>
      </c>
      <c r="O7" s="25">
        <v>1.0</v>
      </c>
      <c r="P7" s="25">
        <v>1.0</v>
      </c>
      <c r="Q7" s="25">
        <v>0.0</v>
      </c>
      <c r="R7" s="25">
        <v>0.0</v>
      </c>
      <c r="S7" s="25">
        <v>0.0</v>
      </c>
      <c r="T7" s="25">
        <v>0.0</v>
      </c>
      <c r="U7" s="25">
        <v>0.0</v>
      </c>
      <c r="V7" s="25">
        <v>0.0</v>
      </c>
      <c r="W7" s="25">
        <v>0.0</v>
      </c>
      <c r="X7" s="25">
        <v>1.0</v>
      </c>
      <c r="Y7" s="25">
        <v>0.2</v>
      </c>
      <c r="Z7" s="25">
        <v>0.333</v>
      </c>
      <c r="AA7" s="25">
        <v>0.2</v>
      </c>
      <c r="AB7" s="25">
        <v>0.533</v>
      </c>
      <c r="AC7" s="191">
        <v>43634.0</v>
      </c>
      <c r="AD7" s="25">
        <v>23.0</v>
      </c>
      <c r="AE7" s="189" t="s">
        <v>314</v>
      </c>
      <c r="AF7" s="192"/>
      <c r="AG7" s="192"/>
      <c r="AH7" s="192"/>
      <c r="AI7" s="192"/>
      <c r="AJ7" s="192"/>
      <c r="AK7" s="192"/>
    </row>
    <row r="8">
      <c r="A8" s="90" t="s">
        <v>222</v>
      </c>
      <c r="B8" s="1" t="s">
        <v>30</v>
      </c>
      <c r="C8" s="6">
        <f>countif(A:A,"CIN")</f>
        <v>3</v>
      </c>
      <c r="E8" s="188">
        <v>7.0</v>
      </c>
      <c r="F8" s="189" t="s">
        <v>414</v>
      </c>
      <c r="G8" s="25">
        <v>4.0</v>
      </c>
      <c r="H8" s="25">
        <v>2020.0</v>
      </c>
      <c r="I8" s="25">
        <v>2024.0</v>
      </c>
      <c r="J8" s="25">
        <v>0.0</v>
      </c>
      <c r="K8" s="25">
        <v>0.0</v>
      </c>
      <c r="L8" s="25">
        <v>22.0</v>
      </c>
      <c r="M8" s="25">
        <v>5.0</v>
      </c>
      <c r="N8" s="25">
        <v>3.0</v>
      </c>
      <c r="O8" s="25">
        <v>1.0</v>
      </c>
      <c r="P8" s="25">
        <v>0.0</v>
      </c>
      <c r="Q8" s="25">
        <v>0.0</v>
      </c>
      <c r="R8" s="25">
        <v>0.0</v>
      </c>
      <c r="S8" s="25">
        <v>0.0</v>
      </c>
      <c r="T8" s="25">
        <v>0.0</v>
      </c>
      <c r="U8" s="25">
        <v>0.0</v>
      </c>
      <c r="V8" s="25">
        <v>0.0</v>
      </c>
      <c r="W8" s="25">
        <v>1.0</v>
      </c>
      <c r="X8" s="25">
        <v>3.0</v>
      </c>
      <c r="Y8" s="25">
        <v>0.0</v>
      </c>
      <c r="Z8" s="25">
        <v>0.25</v>
      </c>
      <c r="AA8" s="25">
        <v>0.0</v>
      </c>
      <c r="AB8" s="25">
        <v>0.25</v>
      </c>
      <c r="AC8" s="191">
        <v>44039.0</v>
      </c>
      <c r="AD8" s="25">
        <v>26.0</v>
      </c>
      <c r="AE8" s="189" t="s">
        <v>366</v>
      </c>
      <c r="AF8" s="192"/>
      <c r="AG8" s="192"/>
      <c r="AH8" s="192"/>
      <c r="AI8" s="192"/>
      <c r="AJ8" s="192"/>
      <c r="AK8" s="192"/>
    </row>
    <row r="9">
      <c r="A9" s="90" t="s">
        <v>207</v>
      </c>
      <c r="B9" s="1" t="s">
        <v>31</v>
      </c>
      <c r="C9" s="6">
        <f>countif(A:A,"CLE")</f>
        <v>3</v>
      </c>
      <c r="E9" s="188">
        <v>8.0</v>
      </c>
      <c r="F9" s="189" t="s">
        <v>415</v>
      </c>
      <c r="G9" s="25">
        <v>4.0</v>
      </c>
      <c r="H9" s="25">
        <v>2020.0</v>
      </c>
      <c r="I9" s="25">
        <v>2023.0</v>
      </c>
      <c r="J9" s="25">
        <v>0.0</v>
      </c>
      <c r="K9" s="25">
        <v>-1.0</v>
      </c>
      <c r="L9" s="25">
        <v>95.0</v>
      </c>
      <c r="M9" s="25">
        <v>262.0</v>
      </c>
      <c r="N9" s="25">
        <v>234.0</v>
      </c>
      <c r="O9" s="25">
        <v>23.0</v>
      </c>
      <c r="P9" s="25">
        <v>43.0</v>
      </c>
      <c r="Q9" s="25">
        <v>5.0</v>
      </c>
      <c r="R9" s="25">
        <v>0.0</v>
      </c>
      <c r="S9" s="25">
        <v>8.0</v>
      </c>
      <c r="T9" s="25">
        <v>31.0</v>
      </c>
      <c r="U9" s="25">
        <v>0.0</v>
      </c>
      <c r="V9" s="25">
        <v>0.0</v>
      </c>
      <c r="W9" s="25">
        <v>22.0</v>
      </c>
      <c r="X9" s="25">
        <v>66.0</v>
      </c>
      <c r="Y9" s="25">
        <v>0.184</v>
      </c>
      <c r="Z9" s="25">
        <v>0.253</v>
      </c>
      <c r="AA9" s="25">
        <v>0.308</v>
      </c>
      <c r="AB9" s="25">
        <v>0.561</v>
      </c>
      <c r="AC9" s="191">
        <v>44036.0</v>
      </c>
      <c r="AD9" s="25">
        <v>21.0</v>
      </c>
      <c r="AE9" s="189" t="s">
        <v>207</v>
      </c>
      <c r="AF9" s="192"/>
      <c r="AG9" s="192"/>
      <c r="AH9" s="192"/>
      <c r="AI9" s="192"/>
      <c r="AJ9" s="192"/>
      <c r="AK9" s="192"/>
    </row>
    <row r="10">
      <c r="A10" s="90" t="s">
        <v>228</v>
      </c>
      <c r="B10" s="1" t="s">
        <v>32</v>
      </c>
      <c r="C10" s="6">
        <f>countif(A:A,"COL")</f>
        <v>0</v>
      </c>
      <c r="E10" s="188">
        <v>9.0</v>
      </c>
      <c r="F10" s="189" t="s">
        <v>416</v>
      </c>
      <c r="G10" s="25">
        <v>3.0</v>
      </c>
      <c r="H10" s="25">
        <v>2019.0</v>
      </c>
      <c r="I10" s="25">
        <v>2022.0</v>
      </c>
      <c r="J10" s="25">
        <v>0.0</v>
      </c>
      <c r="K10" s="25">
        <v>0.0</v>
      </c>
      <c r="L10" s="25">
        <v>23.0</v>
      </c>
      <c r="M10" s="25">
        <v>0.0</v>
      </c>
      <c r="N10" s="25">
        <v>0.0</v>
      </c>
      <c r="O10" s="25">
        <v>0.0</v>
      </c>
      <c r="P10" s="25">
        <v>0.0</v>
      </c>
      <c r="Q10" s="25">
        <v>0.0</v>
      </c>
      <c r="R10" s="25">
        <v>0.0</v>
      </c>
      <c r="S10" s="25">
        <v>0.0</v>
      </c>
      <c r="T10" s="25">
        <v>0.0</v>
      </c>
      <c r="U10" s="25">
        <v>0.0</v>
      </c>
      <c r="V10" s="25">
        <v>0.0</v>
      </c>
      <c r="W10" s="25">
        <v>0.0</v>
      </c>
      <c r="X10" s="25">
        <v>0.0</v>
      </c>
      <c r="Y10" s="190"/>
      <c r="Z10" s="190"/>
      <c r="AA10" s="190"/>
      <c r="AB10" s="190"/>
      <c r="AC10" s="191">
        <v>43669.0</v>
      </c>
      <c r="AD10" s="25">
        <v>24.0</v>
      </c>
      <c r="AE10" s="189" t="s">
        <v>215</v>
      </c>
      <c r="AF10" s="192"/>
      <c r="AG10" s="192"/>
      <c r="AH10" s="192"/>
      <c r="AI10" s="192"/>
      <c r="AJ10" s="192"/>
      <c r="AK10" s="192"/>
    </row>
    <row r="11">
      <c r="A11" s="90" t="s">
        <v>232</v>
      </c>
      <c r="B11" s="1" t="s">
        <v>33</v>
      </c>
      <c r="C11" s="6">
        <f>countif(A:A,"DET")</f>
        <v>3</v>
      </c>
      <c r="E11" s="188">
        <v>10.0</v>
      </c>
      <c r="F11" s="189" t="s">
        <v>417</v>
      </c>
      <c r="G11" s="25">
        <v>7.0</v>
      </c>
      <c r="H11" s="25">
        <v>2017.0</v>
      </c>
      <c r="I11" s="25">
        <v>2023.0</v>
      </c>
      <c r="J11" s="25">
        <v>0.0</v>
      </c>
      <c r="K11" s="25">
        <v>-0.1</v>
      </c>
      <c r="L11" s="25">
        <v>36.0</v>
      </c>
      <c r="M11" s="25">
        <v>7.0</v>
      </c>
      <c r="N11" s="25">
        <v>6.0</v>
      </c>
      <c r="O11" s="25">
        <v>1.0</v>
      </c>
      <c r="P11" s="25">
        <v>0.0</v>
      </c>
      <c r="Q11" s="25">
        <v>0.0</v>
      </c>
      <c r="R11" s="25">
        <v>0.0</v>
      </c>
      <c r="S11" s="25">
        <v>0.0</v>
      </c>
      <c r="T11" s="25">
        <v>0.0</v>
      </c>
      <c r="U11" s="25">
        <v>0.0</v>
      </c>
      <c r="V11" s="25">
        <v>0.0</v>
      </c>
      <c r="W11" s="25">
        <v>0.0</v>
      </c>
      <c r="X11" s="25">
        <v>3.0</v>
      </c>
      <c r="Y11" s="25">
        <v>0.0</v>
      </c>
      <c r="Z11" s="25">
        <v>0.0</v>
      </c>
      <c r="AA11" s="25">
        <v>0.0</v>
      </c>
      <c r="AB11" s="25">
        <v>0.0</v>
      </c>
      <c r="AC11" s="191">
        <v>42938.0</v>
      </c>
      <c r="AD11" s="25">
        <v>26.0</v>
      </c>
      <c r="AE11" s="189" t="s">
        <v>222</v>
      </c>
      <c r="AF11" s="192"/>
      <c r="AG11" s="192"/>
      <c r="AH11" s="192"/>
      <c r="AI11" s="192"/>
      <c r="AJ11" s="192"/>
      <c r="AK11" s="192"/>
    </row>
    <row r="12">
      <c r="A12" s="92" t="s">
        <v>207</v>
      </c>
      <c r="B12" s="1" t="s">
        <v>34</v>
      </c>
      <c r="C12" s="6">
        <f>countif(A:A,"HOU")</f>
        <v>3</v>
      </c>
      <c r="E12" s="188">
        <v>11.0</v>
      </c>
      <c r="F12" s="189" t="s">
        <v>418</v>
      </c>
      <c r="G12" s="25">
        <v>2.0</v>
      </c>
      <c r="H12" s="25">
        <v>2020.0</v>
      </c>
      <c r="I12" s="25">
        <v>2021.0</v>
      </c>
      <c r="J12" s="25">
        <v>0.0</v>
      </c>
      <c r="K12" s="25">
        <v>0.0</v>
      </c>
      <c r="L12" s="25">
        <v>24.0</v>
      </c>
      <c r="M12" s="25">
        <v>2.0</v>
      </c>
      <c r="N12" s="25">
        <v>2.0</v>
      </c>
      <c r="O12" s="25">
        <v>0.0</v>
      </c>
      <c r="P12" s="25">
        <v>0.0</v>
      </c>
      <c r="Q12" s="25">
        <v>0.0</v>
      </c>
      <c r="R12" s="25">
        <v>0.0</v>
      </c>
      <c r="S12" s="25">
        <v>0.0</v>
      </c>
      <c r="T12" s="25">
        <v>0.0</v>
      </c>
      <c r="U12" s="25">
        <v>0.0</v>
      </c>
      <c r="V12" s="25">
        <v>0.0</v>
      </c>
      <c r="W12" s="25">
        <v>0.0</v>
      </c>
      <c r="X12" s="25">
        <v>2.0</v>
      </c>
      <c r="Y12" s="25">
        <v>0.0</v>
      </c>
      <c r="Z12" s="25">
        <v>0.0</v>
      </c>
      <c r="AA12" s="25">
        <v>0.0</v>
      </c>
      <c r="AB12" s="25">
        <v>0.0</v>
      </c>
      <c r="AC12" s="191">
        <v>44037.0</v>
      </c>
      <c r="AD12" s="25">
        <v>26.0</v>
      </c>
      <c r="AE12" s="189" t="s">
        <v>327</v>
      </c>
      <c r="AF12" s="192"/>
      <c r="AG12" s="192"/>
      <c r="AH12" s="192"/>
      <c r="AI12" s="192"/>
      <c r="AJ12" s="192"/>
      <c r="AK12" s="192"/>
    </row>
    <row r="13">
      <c r="A13" s="93" t="s">
        <v>207</v>
      </c>
      <c r="B13" s="1" t="s">
        <v>35</v>
      </c>
      <c r="C13" s="6">
        <f>countif(A:A,"KCR")</f>
        <v>2</v>
      </c>
      <c r="E13" s="188">
        <v>12.0</v>
      </c>
      <c r="F13" s="189" t="s">
        <v>419</v>
      </c>
      <c r="G13" s="25">
        <v>2.0</v>
      </c>
      <c r="H13" s="25">
        <v>2018.0</v>
      </c>
      <c r="I13" s="25">
        <v>2019.0</v>
      </c>
      <c r="J13" s="25">
        <v>0.0</v>
      </c>
      <c r="K13" s="25">
        <v>0.0</v>
      </c>
      <c r="L13" s="25">
        <v>5.0</v>
      </c>
      <c r="M13" s="25">
        <v>0.0</v>
      </c>
      <c r="N13" s="25">
        <v>0.0</v>
      </c>
      <c r="O13" s="25">
        <v>0.0</v>
      </c>
      <c r="P13" s="25">
        <v>0.0</v>
      </c>
      <c r="Q13" s="25">
        <v>0.0</v>
      </c>
      <c r="R13" s="25">
        <v>0.0</v>
      </c>
      <c r="S13" s="25">
        <v>0.0</v>
      </c>
      <c r="T13" s="25">
        <v>0.0</v>
      </c>
      <c r="U13" s="25">
        <v>0.0</v>
      </c>
      <c r="V13" s="25">
        <v>0.0</v>
      </c>
      <c r="W13" s="25">
        <v>0.0</v>
      </c>
      <c r="X13" s="25">
        <v>0.0</v>
      </c>
      <c r="Y13" s="190"/>
      <c r="Z13" s="190"/>
      <c r="AA13" s="190"/>
      <c r="AB13" s="190"/>
      <c r="AC13" s="191">
        <v>43207.0</v>
      </c>
      <c r="AD13" s="25">
        <v>25.0</v>
      </c>
      <c r="AE13" s="194"/>
      <c r="AF13" s="192"/>
      <c r="AG13" s="192"/>
      <c r="AH13" s="192"/>
      <c r="AI13" s="192"/>
      <c r="AJ13" s="192"/>
      <c r="AK13" s="192"/>
    </row>
    <row r="14">
      <c r="A14" s="93" t="s">
        <v>207</v>
      </c>
      <c r="B14" s="1" t="s">
        <v>36</v>
      </c>
      <c r="C14" s="6">
        <f>countif(A:A,"LAA")</f>
        <v>4</v>
      </c>
      <c r="E14" s="188">
        <v>13.0</v>
      </c>
      <c r="F14" s="189" t="s">
        <v>420</v>
      </c>
      <c r="G14" s="25">
        <v>5.0</v>
      </c>
      <c r="H14" s="25">
        <v>2019.0</v>
      </c>
      <c r="I14" s="25">
        <v>2023.0</v>
      </c>
      <c r="J14" s="25">
        <v>0.0</v>
      </c>
      <c r="K14" s="25">
        <v>-0.6</v>
      </c>
      <c r="L14" s="25">
        <v>82.0</v>
      </c>
      <c r="M14" s="25">
        <v>216.0</v>
      </c>
      <c r="N14" s="25">
        <v>192.0</v>
      </c>
      <c r="O14" s="25">
        <v>17.0</v>
      </c>
      <c r="P14" s="25">
        <v>31.0</v>
      </c>
      <c r="Q14" s="25">
        <v>4.0</v>
      </c>
      <c r="R14" s="25">
        <v>0.0</v>
      </c>
      <c r="S14" s="25">
        <v>5.0</v>
      </c>
      <c r="T14" s="25">
        <v>12.0</v>
      </c>
      <c r="U14" s="25">
        <v>0.0</v>
      </c>
      <c r="V14" s="25">
        <v>1.0</v>
      </c>
      <c r="W14" s="25">
        <v>17.0</v>
      </c>
      <c r="X14" s="25">
        <v>63.0</v>
      </c>
      <c r="Y14" s="25">
        <v>0.161</v>
      </c>
      <c r="Z14" s="25">
        <v>0.236</v>
      </c>
      <c r="AA14" s="25">
        <v>0.26</v>
      </c>
      <c r="AB14" s="25">
        <v>0.496</v>
      </c>
      <c r="AC14" s="191">
        <v>43597.0</v>
      </c>
      <c r="AD14" s="25">
        <v>30.0</v>
      </c>
      <c r="AE14" s="189" t="s">
        <v>289</v>
      </c>
      <c r="AF14" s="192"/>
      <c r="AG14" s="192"/>
      <c r="AH14" s="192"/>
      <c r="AI14" s="192"/>
      <c r="AJ14" s="192"/>
      <c r="AK14" s="192"/>
    </row>
    <row r="15">
      <c r="A15" s="93" t="s">
        <v>239</v>
      </c>
      <c r="B15" s="1" t="s">
        <v>37</v>
      </c>
      <c r="C15" s="6">
        <f>countif(A:A,"LAD")</f>
        <v>5</v>
      </c>
      <c r="E15" s="188">
        <v>14.0</v>
      </c>
      <c r="F15" s="189" t="s">
        <v>421</v>
      </c>
      <c r="G15" s="25">
        <v>2.0</v>
      </c>
      <c r="H15" s="25">
        <v>2020.0</v>
      </c>
      <c r="I15" s="25">
        <v>2021.0</v>
      </c>
      <c r="J15" s="25">
        <v>0.0</v>
      </c>
      <c r="K15" s="25">
        <v>0.0</v>
      </c>
      <c r="L15" s="25">
        <v>1.0</v>
      </c>
      <c r="M15" s="25">
        <v>0.0</v>
      </c>
      <c r="N15" s="25">
        <v>0.0</v>
      </c>
      <c r="O15" s="25">
        <v>0.0</v>
      </c>
      <c r="P15" s="25">
        <v>0.0</v>
      </c>
      <c r="Q15" s="25">
        <v>0.0</v>
      </c>
      <c r="R15" s="25">
        <v>0.0</v>
      </c>
      <c r="S15" s="25">
        <v>0.0</v>
      </c>
      <c r="T15" s="25">
        <v>0.0</v>
      </c>
      <c r="U15" s="25">
        <v>0.0</v>
      </c>
      <c r="V15" s="25">
        <v>0.0</v>
      </c>
      <c r="W15" s="25">
        <v>0.0</v>
      </c>
      <c r="X15" s="25">
        <v>0.0</v>
      </c>
      <c r="Y15" s="190"/>
      <c r="Z15" s="190"/>
      <c r="AA15" s="190"/>
      <c r="AB15" s="190"/>
      <c r="AC15" s="191">
        <v>44059.0</v>
      </c>
      <c r="AD15" s="25">
        <v>26.0</v>
      </c>
      <c r="AE15" s="189" t="s">
        <v>284</v>
      </c>
      <c r="AF15" s="192"/>
      <c r="AG15" s="192"/>
      <c r="AH15" s="192"/>
      <c r="AI15" s="192"/>
      <c r="AJ15" s="192"/>
      <c r="AK15" s="192"/>
    </row>
    <row r="16">
      <c r="A16" s="94" t="s">
        <v>239</v>
      </c>
      <c r="B16" s="1" t="s">
        <v>38</v>
      </c>
      <c r="C16" s="6">
        <f>countif(A:A,"MIA")</f>
        <v>5</v>
      </c>
      <c r="E16" s="188">
        <v>15.0</v>
      </c>
      <c r="F16" s="189" t="s">
        <v>422</v>
      </c>
      <c r="G16" s="25">
        <v>5.0</v>
      </c>
      <c r="H16" s="25">
        <v>2020.0</v>
      </c>
      <c r="I16" s="25">
        <v>2024.0</v>
      </c>
      <c r="J16" s="25">
        <v>0.0</v>
      </c>
      <c r="K16" s="25">
        <v>0.0</v>
      </c>
      <c r="L16" s="25">
        <v>1.0</v>
      </c>
      <c r="M16" s="25">
        <v>0.0</v>
      </c>
      <c r="N16" s="25">
        <v>0.0</v>
      </c>
      <c r="O16" s="25">
        <v>0.0</v>
      </c>
      <c r="P16" s="25">
        <v>0.0</v>
      </c>
      <c r="Q16" s="25">
        <v>0.0</v>
      </c>
      <c r="R16" s="25">
        <v>0.0</v>
      </c>
      <c r="S16" s="25">
        <v>0.0</v>
      </c>
      <c r="T16" s="25">
        <v>0.0</v>
      </c>
      <c r="U16" s="25">
        <v>0.0</v>
      </c>
      <c r="V16" s="25">
        <v>0.0</v>
      </c>
      <c r="W16" s="25">
        <v>0.0</v>
      </c>
      <c r="X16" s="25">
        <v>0.0</v>
      </c>
      <c r="Y16" s="190"/>
      <c r="Z16" s="190"/>
      <c r="AA16" s="190"/>
      <c r="AB16" s="190"/>
      <c r="AC16" s="191">
        <v>44039.0</v>
      </c>
      <c r="AD16" s="25">
        <v>24.0</v>
      </c>
      <c r="AE16" s="189" t="s">
        <v>300</v>
      </c>
      <c r="AF16" s="192"/>
      <c r="AG16" s="192"/>
      <c r="AH16" s="192"/>
      <c r="AI16" s="192"/>
      <c r="AJ16" s="192"/>
      <c r="AK16" s="192"/>
    </row>
    <row r="17">
      <c r="A17" s="95" t="s">
        <v>239</v>
      </c>
      <c r="B17" s="1" t="s">
        <v>39</v>
      </c>
      <c r="C17" s="6">
        <f>countif(A:A,"MIL")</f>
        <v>4</v>
      </c>
      <c r="E17" s="188">
        <v>16.0</v>
      </c>
      <c r="F17" s="189" t="s">
        <v>423</v>
      </c>
      <c r="G17" s="25">
        <v>5.0</v>
      </c>
      <c r="H17" s="25">
        <v>2020.0</v>
      </c>
      <c r="I17" s="25">
        <v>2024.0</v>
      </c>
      <c r="J17" s="25">
        <v>0.0</v>
      </c>
      <c r="K17" s="25">
        <v>0.9</v>
      </c>
      <c r="L17" s="25">
        <v>459.0</v>
      </c>
      <c r="M17" s="25">
        <v>1851.0</v>
      </c>
      <c r="N17" s="25">
        <v>1696.0</v>
      </c>
      <c r="O17" s="25">
        <v>224.0</v>
      </c>
      <c r="P17" s="25">
        <v>469.0</v>
      </c>
      <c r="Q17" s="25">
        <v>81.0</v>
      </c>
      <c r="R17" s="25">
        <v>3.0</v>
      </c>
      <c r="S17" s="25">
        <v>44.0</v>
      </c>
      <c r="T17" s="25">
        <v>241.0</v>
      </c>
      <c r="U17" s="25">
        <v>11.0</v>
      </c>
      <c r="V17" s="25">
        <v>5.0</v>
      </c>
      <c r="W17" s="25">
        <v>120.0</v>
      </c>
      <c r="X17" s="25">
        <v>353.0</v>
      </c>
      <c r="Y17" s="25">
        <v>0.277</v>
      </c>
      <c r="Z17" s="25">
        <v>0.325</v>
      </c>
      <c r="AA17" s="25">
        <v>0.406</v>
      </c>
      <c r="AB17" s="25">
        <v>0.731</v>
      </c>
      <c r="AC17" s="191">
        <v>44056.0</v>
      </c>
      <c r="AD17" s="25">
        <v>23.0</v>
      </c>
      <c r="AE17" s="189" t="s">
        <v>232</v>
      </c>
      <c r="AF17" s="192"/>
      <c r="AG17" s="192"/>
      <c r="AH17" s="192"/>
      <c r="AI17" s="192"/>
      <c r="AJ17" s="192"/>
      <c r="AK17" s="192"/>
    </row>
    <row r="18">
      <c r="A18" s="95" t="s">
        <v>239</v>
      </c>
      <c r="B18" s="1" t="s">
        <v>40</v>
      </c>
      <c r="C18" s="6">
        <f>countif(A:A,"MIN")</f>
        <v>3</v>
      </c>
      <c r="E18" s="188">
        <v>17.0</v>
      </c>
      <c r="F18" s="189" t="s">
        <v>424</v>
      </c>
      <c r="G18" s="25">
        <v>3.0</v>
      </c>
      <c r="H18" s="25">
        <v>2020.0</v>
      </c>
      <c r="I18" s="25">
        <v>2022.0</v>
      </c>
      <c r="J18" s="25">
        <v>0.0</v>
      </c>
      <c r="K18" s="25">
        <v>-0.1</v>
      </c>
      <c r="L18" s="25">
        <v>24.0</v>
      </c>
      <c r="M18" s="25">
        <v>43.0</v>
      </c>
      <c r="N18" s="25">
        <v>38.0</v>
      </c>
      <c r="O18" s="25">
        <v>0.0</v>
      </c>
      <c r="P18" s="25">
        <v>3.0</v>
      </c>
      <c r="Q18" s="25">
        <v>0.0</v>
      </c>
      <c r="R18" s="25">
        <v>0.0</v>
      </c>
      <c r="S18" s="25">
        <v>0.0</v>
      </c>
      <c r="T18" s="25">
        <v>3.0</v>
      </c>
      <c r="U18" s="25">
        <v>0.0</v>
      </c>
      <c r="V18" s="25">
        <v>0.0</v>
      </c>
      <c r="W18" s="25">
        <v>4.0</v>
      </c>
      <c r="X18" s="25">
        <v>15.0</v>
      </c>
      <c r="Y18" s="25">
        <v>0.079</v>
      </c>
      <c r="Z18" s="25">
        <v>0.167</v>
      </c>
      <c r="AA18" s="25">
        <v>0.079</v>
      </c>
      <c r="AB18" s="25">
        <v>0.246</v>
      </c>
      <c r="AC18" s="191">
        <v>44038.0</v>
      </c>
      <c r="AD18" s="25">
        <v>26.0</v>
      </c>
      <c r="AE18" s="189" t="s">
        <v>262</v>
      </c>
      <c r="AF18" s="192"/>
      <c r="AG18" s="192"/>
      <c r="AH18" s="192"/>
      <c r="AI18" s="192"/>
      <c r="AJ18" s="192"/>
      <c r="AK18" s="192"/>
    </row>
    <row r="19">
      <c r="A19" s="96" t="s">
        <v>248</v>
      </c>
      <c r="B19" s="1" t="s">
        <v>41</v>
      </c>
      <c r="C19" s="6">
        <f>countif(A:A,"NYM")</f>
        <v>1</v>
      </c>
      <c r="E19" s="188">
        <v>18.0</v>
      </c>
      <c r="F19" s="189" t="s">
        <v>425</v>
      </c>
      <c r="G19" s="25">
        <v>4.0</v>
      </c>
      <c r="H19" s="25">
        <v>2020.0</v>
      </c>
      <c r="I19" s="25">
        <v>2023.0</v>
      </c>
      <c r="J19" s="25">
        <v>0.0</v>
      </c>
      <c r="K19" s="25">
        <v>-0.1</v>
      </c>
      <c r="L19" s="25">
        <v>2.0</v>
      </c>
      <c r="M19" s="25">
        <v>5.0</v>
      </c>
      <c r="N19" s="25">
        <v>5.0</v>
      </c>
      <c r="O19" s="25">
        <v>0.0</v>
      </c>
      <c r="P19" s="25">
        <v>0.0</v>
      </c>
      <c r="Q19" s="25">
        <v>0.0</v>
      </c>
      <c r="R19" s="25">
        <v>0.0</v>
      </c>
      <c r="S19" s="25">
        <v>0.0</v>
      </c>
      <c r="T19" s="25">
        <v>0.0</v>
      </c>
      <c r="U19" s="25">
        <v>0.0</v>
      </c>
      <c r="V19" s="25">
        <v>0.0</v>
      </c>
      <c r="W19" s="25">
        <v>0.0</v>
      </c>
      <c r="X19" s="25">
        <v>1.0</v>
      </c>
      <c r="Y19" s="25">
        <v>0.0</v>
      </c>
      <c r="Z19" s="25">
        <v>0.0</v>
      </c>
      <c r="AA19" s="25">
        <v>0.0</v>
      </c>
      <c r="AB19" s="25">
        <v>0.0</v>
      </c>
      <c r="AC19" s="195">
        <v>44043.0</v>
      </c>
      <c r="AD19" s="25">
        <v>22.0</v>
      </c>
      <c r="AE19" s="189" t="s">
        <v>211</v>
      </c>
      <c r="AF19" s="192"/>
      <c r="AG19" s="192"/>
      <c r="AH19" s="192"/>
      <c r="AI19" s="192"/>
      <c r="AJ19" s="192"/>
      <c r="AK19" s="192"/>
    </row>
    <row r="20">
      <c r="A20" s="84" t="s">
        <v>248</v>
      </c>
      <c r="B20" s="1" t="s">
        <v>42</v>
      </c>
      <c r="C20" s="6">
        <f>countif(A:A,"NYY")</f>
        <v>1</v>
      </c>
      <c r="E20" s="188">
        <v>19.0</v>
      </c>
      <c r="F20" s="189" t="s">
        <v>426</v>
      </c>
      <c r="G20" s="25">
        <v>6.0</v>
      </c>
      <c r="H20" s="25">
        <v>2019.0</v>
      </c>
      <c r="I20" s="25">
        <v>2024.0</v>
      </c>
      <c r="J20" s="25">
        <v>0.0</v>
      </c>
      <c r="K20" s="25">
        <v>-0.1</v>
      </c>
      <c r="L20" s="25">
        <v>83.0</v>
      </c>
      <c r="M20" s="25">
        <v>4.0</v>
      </c>
      <c r="N20" s="25">
        <v>4.0</v>
      </c>
      <c r="O20" s="25">
        <v>0.0</v>
      </c>
      <c r="P20" s="25">
        <v>0.0</v>
      </c>
      <c r="Q20" s="25">
        <v>0.0</v>
      </c>
      <c r="R20" s="25">
        <v>0.0</v>
      </c>
      <c r="S20" s="25">
        <v>0.0</v>
      </c>
      <c r="T20" s="25">
        <v>0.0</v>
      </c>
      <c r="U20" s="25">
        <v>0.0</v>
      </c>
      <c r="V20" s="25">
        <v>0.0</v>
      </c>
      <c r="W20" s="25">
        <v>0.0</v>
      </c>
      <c r="X20" s="25">
        <v>4.0</v>
      </c>
      <c r="Y20" s="25">
        <v>0.0</v>
      </c>
      <c r="Z20" s="25">
        <v>0.0</v>
      </c>
      <c r="AA20" s="25">
        <v>0.0</v>
      </c>
      <c r="AB20" s="25">
        <v>0.0</v>
      </c>
      <c r="AC20" s="191">
        <v>43614.0</v>
      </c>
      <c r="AD20" s="25">
        <v>23.0</v>
      </c>
      <c r="AE20" s="189" t="s">
        <v>293</v>
      </c>
      <c r="AF20" s="192"/>
      <c r="AG20" s="192"/>
      <c r="AH20" s="192"/>
      <c r="AI20" s="192"/>
      <c r="AJ20" s="192"/>
      <c r="AK20" s="192"/>
    </row>
    <row r="21">
      <c r="A21" s="84" t="s">
        <v>215</v>
      </c>
      <c r="B21" s="1" t="s">
        <v>43</v>
      </c>
      <c r="C21" s="6">
        <f>countif(A:A,"OAK")</f>
        <v>5</v>
      </c>
      <c r="E21" s="188">
        <v>20.0</v>
      </c>
      <c r="F21" s="189" t="s">
        <v>427</v>
      </c>
      <c r="G21" s="25">
        <v>3.0</v>
      </c>
      <c r="H21" s="25">
        <v>2020.0</v>
      </c>
      <c r="I21" s="25">
        <v>2022.0</v>
      </c>
      <c r="J21" s="25">
        <v>0.0</v>
      </c>
      <c r="K21" s="25">
        <v>0.0</v>
      </c>
      <c r="L21" s="25">
        <v>1.0</v>
      </c>
      <c r="M21" s="25">
        <v>1.0</v>
      </c>
      <c r="N21" s="25">
        <v>1.0</v>
      </c>
      <c r="O21" s="25">
        <v>0.0</v>
      </c>
      <c r="P21" s="25">
        <v>0.0</v>
      </c>
      <c r="Q21" s="25">
        <v>0.0</v>
      </c>
      <c r="R21" s="25">
        <v>0.0</v>
      </c>
      <c r="S21" s="25">
        <v>0.0</v>
      </c>
      <c r="T21" s="25">
        <v>0.0</v>
      </c>
      <c r="U21" s="25">
        <v>0.0</v>
      </c>
      <c r="V21" s="25">
        <v>0.0</v>
      </c>
      <c r="W21" s="25">
        <v>0.0</v>
      </c>
      <c r="X21" s="25">
        <v>0.0</v>
      </c>
      <c r="Y21" s="25">
        <v>0.0</v>
      </c>
      <c r="Z21" s="25">
        <v>0.0</v>
      </c>
      <c r="AA21" s="25">
        <v>0.0</v>
      </c>
      <c r="AB21" s="25">
        <v>0.0</v>
      </c>
      <c r="AC21" s="191">
        <v>44051.0</v>
      </c>
      <c r="AD21" s="25">
        <v>24.0</v>
      </c>
      <c r="AE21" s="189" t="s">
        <v>382</v>
      </c>
      <c r="AF21" s="192"/>
      <c r="AG21" s="192"/>
      <c r="AH21" s="192"/>
      <c r="AI21" s="192"/>
      <c r="AJ21" s="192"/>
      <c r="AK21" s="192"/>
    </row>
    <row r="22">
      <c r="A22" s="84" t="s">
        <v>222</v>
      </c>
      <c r="B22" s="1" t="s">
        <v>44</v>
      </c>
      <c r="C22" s="6">
        <f>countif(A:A,"PHI")</f>
        <v>2</v>
      </c>
      <c r="E22" s="188">
        <v>21.0</v>
      </c>
      <c r="F22" s="189" t="s">
        <v>428</v>
      </c>
      <c r="G22" s="25">
        <v>6.0</v>
      </c>
      <c r="H22" s="25">
        <v>2019.0</v>
      </c>
      <c r="I22" s="25">
        <v>2024.0</v>
      </c>
      <c r="J22" s="25">
        <v>0.0</v>
      </c>
      <c r="K22" s="25">
        <v>2.9</v>
      </c>
      <c r="L22" s="25">
        <v>430.0</v>
      </c>
      <c r="M22" s="25">
        <v>1513.0</v>
      </c>
      <c r="N22" s="25">
        <v>1373.0</v>
      </c>
      <c r="O22" s="25">
        <v>195.0</v>
      </c>
      <c r="P22" s="25">
        <v>340.0</v>
      </c>
      <c r="Q22" s="25">
        <v>61.0</v>
      </c>
      <c r="R22" s="25">
        <v>16.0</v>
      </c>
      <c r="S22" s="25">
        <v>33.0</v>
      </c>
      <c r="T22" s="25">
        <v>135.0</v>
      </c>
      <c r="U22" s="25">
        <v>51.0</v>
      </c>
      <c r="V22" s="25">
        <v>16.0</v>
      </c>
      <c r="W22" s="25">
        <v>88.0</v>
      </c>
      <c r="X22" s="25">
        <v>367.0</v>
      </c>
      <c r="Y22" s="25">
        <v>0.248</v>
      </c>
      <c r="Z22" s="25">
        <v>0.306</v>
      </c>
      <c r="AA22" s="25">
        <v>0.387</v>
      </c>
      <c r="AB22" s="25">
        <v>0.693</v>
      </c>
      <c r="AC22" s="191">
        <v>43701.0</v>
      </c>
      <c r="AD22" s="25">
        <v>23.0</v>
      </c>
      <c r="AE22" s="189" t="s">
        <v>272</v>
      </c>
      <c r="AF22" s="192"/>
      <c r="AG22" s="192"/>
      <c r="AH22" s="192"/>
      <c r="AI22" s="192"/>
      <c r="AJ22" s="192"/>
      <c r="AK22" s="192"/>
    </row>
    <row r="23">
      <c r="A23" s="84" t="s">
        <v>222</v>
      </c>
      <c r="B23" s="1" t="s">
        <v>45</v>
      </c>
      <c r="C23" s="6">
        <f>countif(A:A,"PIT")</f>
        <v>2</v>
      </c>
      <c r="E23" s="188">
        <v>22.0</v>
      </c>
      <c r="F23" s="189" t="s">
        <v>429</v>
      </c>
      <c r="G23" s="25">
        <v>5.0</v>
      </c>
      <c r="H23" s="25">
        <v>2019.0</v>
      </c>
      <c r="I23" s="25">
        <v>2023.0</v>
      </c>
      <c r="J23" s="25">
        <v>0.0</v>
      </c>
      <c r="K23" s="25">
        <v>0.6</v>
      </c>
      <c r="L23" s="25">
        <v>235.0</v>
      </c>
      <c r="M23" s="25">
        <v>650.0</v>
      </c>
      <c r="N23" s="25">
        <v>594.0</v>
      </c>
      <c r="O23" s="25">
        <v>72.0</v>
      </c>
      <c r="P23" s="25">
        <v>121.0</v>
      </c>
      <c r="Q23" s="25">
        <v>24.0</v>
      </c>
      <c r="R23" s="25">
        <v>4.0</v>
      </c>
      <c r="S23" s="25">
        <v>20.0</v>
      </c>
      <c r="T23" s="25">
        <v>79.0</v>
      </c>
      <c r="U23" s="25">
        <v>5.0</v>
      </c>
      <c r="V23" s="25">
        <v>1.0</v>
      </c>
      <c r="W23" s="25">
        <v>43.0</v>
      </c>
      <c r="X23" s="25">
        <v>188.0</v>
      </c>
      <c r="Y23" s="25">
        <v>0.204</v>
      </c>
      <c r="Z23" s="25">
        <v>0.265</v>
      </c>
      <c r="AA23" s="25">
        <v>0.359</v>
      </c>
      <c r="AB23" s="25">
        <v>0.624</v>
      </c>
      <c r="AC23" s="195">
        <v>43644.0</v>
      </c>
      <c r="AD23" s="25">
        <v>24.0</v>
      </c>
      <c r="AE23" s="189" t="s">
        <v>314</v>
      </c>
      <c r="AF23" s="192"/>
      <c r="AG23" s="192"/>
      <c r="AH23" s="192"/>
      <c r="AI23" s="192"/>
      <c r="AJ23" s="192"/>
      <c r="AK23" s="192"/>
    </row>
    <row r="24">
      <c r="A24" s="84" t="s">
        <v>248</v>
      </c>
      <c r="B24" s="1" t="s">
        <v>46</v>
      </c>
      <c r="C24" s="6">
        <f>countif(A:A,"SDP")</f>
        <v>8</v>
      </c>
      <c r="E24" s="188">
        <v>23.0</v>
      </c>
      <c r="F24" s="189" t="s">
        <v>430</v>
      </c>
      <c r="G24" s="25">
        <v>5.0</v>
      </c>
      <c r="H24" s="25">
        <v>2019.0</v>
      </c>
      <c r="I24" s="25">
        <v>2023.0</v>
      </c>
      <c r="J24" s="25">
        <v>0.0</v>
      </c>
      <c r="K24" s="25">
        <v>-1.1</v>
      </c>
      <c r="L24" s="25">
        <v>152.0</v>
      </c>
      <c r="M24" s="25">
        <v>465.0</v>
      </c>
      <c r="N24" s="25">
        <v>398.0</v>
      </c>
      <c r="O24" s="25">
        <v>45.0</v>
      </c>
      <c r="P24" s="25">
        <v>75.0</v>
      </c>
      <c r="Q24" s="25">
        <v>21.0</v>
      </c>
      <c r="R24" s="25">
        <v>1.0</v>
      </c>
      <c r="S24" s="25">
        <v>11.0</v>
      </c>
      <c r="T24" s="25">
        <v>49.0</v>
      </c>
      <c r="U24" s="25">
        <v>1.0</v>
      </c>
      <c r="V24" s="25">
        <v>1.0</v>
      </c>
      <c r="W24" s="25">
        <v>61.0</v>
      </c>
      <c r="X24" s="25">
        <v>156.0</v>
      </c>
      <c r="Y24" s="25">
        <v>0.188</v>
      </c>
      <c r="Z24" s="25">
        <v>0.3</v>
      </c>
      <c r="AA24" s="25">
        <v>0.329</v>
      </c>
      <c r="AB24" s="25">
        <v>0.629</v>
      </c>
      <c r="AC24" s="191">
        <v>43635.0</v>
      </c>
      <c r="AD24" s="25">
        <v>25.0</v>
      </c>
      <c r="AE24" s="189" t="s">
        <v>323</v>
      </c>
      <c r="AF24" s="192"/>
      <c r="AG24" s="192"/>
      <c r="AH24" s="192"/>
      <c r="AI24" s="192"/>
      <c r="AJ24" s="192"/>
      <c r="AK24" s="192"/>
    </row>
    <row r="25">
      <c r="A25" s="97" t="s">
        <v>257</v>
      </c>
      <c r="B25" s="1" t="s">
        <v>47</v>
      </c>
      <c r="C25" s="6">
        <f>countif(A:A,"SFG")</f>
        <v>2</v>
      </c>
      <c r="E25" s="188">
        <v>24.0</v>
      </c>
      <c r="F25" s="189" t="s">
        <v>331</v>
      </c>
      <c r="G25" s="25">
        <v>5.0</v>
      </c>
      <c r="H25" s="25">
        <v>2020.0</v>
      </c>
      <c r="I25" s="25">
        <v>2024.0</v>
      </c>
      <c r="J25" s="25">
        <v>2.0</v>
      </c>
      <c r="K25" s="25">
        <v>11.4</v>
      </c>
      <c r="L25" s="25">
        <v>497.0</v>
      </c>
      <c r="M25" s="25">
        <v>2068.0</v>
      </c>
      <c r="N25" s="25">
        <v>1808.0</v>
      </c>
      <c r="O25" s="25">
        <v>266.0</v>
      </c>
      <c r="P25" s="25">
        <v>454.0</v>
      </c>
      <c r="Q25" s="25">
        <v>105.0</v>
      </c>
      <c r="R25" s="25">
        <v>22.0</v>
      </c>
      <c r="S25" s="25">
        <v>52.0</v>
      </c>
      <c r="T25" s="25">
        <v>234.0</v>
      </c>
      <c r="U25" s="25">
        <v>16.0</v>
      </c>
      <c r="V25" s="25">
        <v>5.0</v>
      </c>
      <c r="W25" s="25">
        <v>189.0</v>
      </c>
      <c r="X25" s="25">
        <v>352.0</v>
      </c>
      <c r="Y25" s="25">
        <v>0.251</v>
      </c>
      <c r="Z25" s="25">
        <v>0.332</v>
      </c>
      <c r="AA25" s="25">
        <v>0.42</v>
      </c>
      <c r="AB25" s="25">
        <v>0.752</v>
      </c>
      <c r="AC25" s="191">
        <v>44038.0</v>
      </c>
      <c r="AD25" s="25">
        <v>26.0</v>
      </c>
      <c r="AE25" s="189" t="s">
        <v>215</v>
      </c>
      <c r="AF25" s="192"/>
      <c r="AG25" s="192"/>
      <c r="AH25" s="192"/>
      <c r="AI25" s="192"/>
      <c r="AJ25" s="192"/>
      <c r="AK25" s="192"/>
    </row>
    <row r="26">
      <c r="A26" s="97" t="s">
        <v>259</v>
      </c>
      <c r="B26" s="1" t="s">
        <v>48</v>
      </c>
      <c r="C26" s="6">
        <f>countif(A:A,"SEA")</f>
        <v>2</v>
      </c>
      <c r="E26" s="188">
        <v>25.0</v>
      </c>
      <c r="F26" s="189" t="s">
        <v>431</v>
      </c>
      <c r="G26" s="25">
        <v>6.0</v>
      </c>
      <c r="H26" s="25">
        <v>2017.0</v>
      </c>
      <c r="I26" s="25">
        <v>2023.0</v>
      </c>
      <c r="J26" s="25">
        <v>0.0</v>
      </c>
      <c r="K26" s="25">
        <v>-0.1</v>
      </c>
      <c r="L26" s="25">
        <v>41.0</v>
      </c>
      <c r="M26" s="25">
        <v>5.0</v>
      </c>
      <c r="N26" s="25">
        <v>5.0</v>
      </c>
      <c r="O26" s="25">
        <v>1.0</v>
      </c>
      <c r="P26" s="25">
        <v>0.0</v>
      </c>
      <c r="Q26" s="25">
        <v>0.0</v>
      </c>
      <c r="R26" s="25">
        <v>0.0</v>
      </c>
      <c r="S26" s="25">
        <v>0.0</v>
      </c>
      <c r="T26" s="25">
        <v>0.0</v>
      </c>
      <c r="U26" s="25">
        <v>0.0</v>
      </c>
      <c r="V26" s="25">
        <v>0.0</v>
      </c>
      <c r="W26" s="25">
        <v>0.0</v>
      </c>
      <c r="X26" s="25">
        <v>3.0</v>
      </c>
      <c r="Y26" s="25">
        <v>0.0</v>
      </c>
      <c r="Z26" s="25">
        <v>0.0</v>
      </c>
      <c r="AA26" s="25">
        <v>0.0</v>
      </c>
      <c r="AB26" s="25">
        <v>0.0</v>
      </c>
      <c r="AC26" s="191">
        <v>42972.0</v>
      </c>
      <c r="AD26" s="25">
        <v>27.0</v>
      </c>
      <c r="AE26" s="189" t="s">
        <v>222</v>
      </c>
      <c r="AF26" s="192"/>
      <c r="AG26" s="192"/>
      <c r="AH26" s="192"/>
      <c r="AI26" s="192"/>
      <c r="AJ26" s="192"/>
      <c r="AK26" s="192"/>
    </row>
    <row r="27">
      <c r="A27" s="98" t="s">
        <v>262</v>
      </c>
      <c r="B27" s="1" t="s">
        <v>49</v>
      </c>
      <c r="C27" s="6">
        <f>countif(A:A,"STL")</f>
        <v>3</v>
      </c>
      <c r="E27" s="196" t="s">
        <v>384</v>
      </c>
      <c r="F27" s="197" t="s">
        <v>198</v>
      </c>
      <c r="G27" s="198" t="s">
        <v>385</v>
      </c>
      <c r="H27" s="198" t="s">
        <v>386</v>
      </c>
      <c r="I27" s="198" t="s">
        <v>387</v>
      </c>
      <c r="J27" s="198" t="s">
        <v>388</v>
      </c>
      <c r="K27" s="198" t="s">
        <v>389</v>
      </c>
      <c r="L27" s="198" t="s">
        <v>390</v>
      </c>
      <c r="M27" s="198" t="s">
        <v>391</v>
      </c>
      <c r="N27" s="198" t="s">
        <v>392</v>
      </c>
      <c r="O27" s="198" t="s">
        <v>393</v>
      </c>
      <c r="P27" s="198" t="s">
        <v>394</v>
      </c>
      <c r="Q27" s="198" t="s">
        <v>360</v>
      </c>
      <c r="R27" s="198" t="s">
        <v>282</v>
      </c>
      <c r="S27" s="198" t="s">
        <v>395</v>
      </c>
      <c r="T27" s="198" t="s">
        <v>396</v>
      </c>
      <c r="U27" s="198" t="s">
        <v>397</v>
      </c>
      <c r="V27" s="198" t="s">
        <v>398</v>
      </c>
      <c r="W27" s="198" t="s">
        <v>399</v>
      </c>
      <c r="X27" s="198" t="s">
        <v>400</v>
      </c>
      <c r="Y27" s="198" t="s">
        <v>401</v>
      </c>
      <c r="Z27" s="198" t="s">
        <v>402</v>
      </c>
      <c r="AA27" s="198" t="s">
        <v>403</v>
      </c>
      <c r="AB27" s="198" t="s">
        <v>404</v>
      </c>
      <c r="AC27" s="198" t="s">
        <v>405</v>
      </c>
      <c r="AD27" s="198" t="s">
        <v>200</v>
      </c>
      <c r="AE27" s="198" t="s">
        <v>406</v>
      </c>
      <c r="AF27" s="192"/>
      <c r="AG27" s="192"/>
      <c r="AH27" s="192"/>
      <c r="AI27" s="192"/>
      <c r="AJ27" s="192"/>
      <c r="AK27" s="192"/>
    </row>
    <row r="28">
      <c r="A28" s="98" t="s">
        <v>262</v>
      </c>
      <c r="B28" s="1" t="s">
        <v>50</v>
      </c>
      <c r="C28" s="6">
        <f>countif(A:A,"TBR")</f>
        <v>11</v>
      </c>
      <c r="E28" s="188">
        <v>26.0</v>
      </c>
      <c r="F28" s="189" t="s">
        <v>432</v>
      </c>
      <c r="G28" s="25">
        <v>6.0</v>
      </c>
      <c r="H28" s="25">
        <v>2018.0</v>
      </c>
      <c r="I28" s="25">
        <v>2023.0</v>
      </c>
      <c r="J28" s="25">
        <v>0.0</v>
      </c>
      <c r="K28" s="25">
        <v>-0.7</v>
      </c>
      <c r="L28" s="25">
        <v>205.0</v>
      </c>
      <c r="M28" s="25">
        <v>454.0</v>
      </c>
      <c r="N28" s="25">
        <v>388.0</v>
      </c>
      <c r="O28" s="25">
        <v>66.0</v>
      </c>
      <c r="P28" s="25">
        <v>77.0</v>
      </c>
      <c r="Q28" s="25">
        <v>10.0</v>
      </c>
      <c r="R28" s="25">
        <v>1.0</v>
      </c>
      <c r="S28" s="25">
        <v>6.0</v>
      </c>
      <c r="T28" s="25">
        <v>30.0</v>
      </c>
      <c r="U28" s="25">
        <v>19.0</v>
      </c>
      <c r="V28" s="25">
        <v>5.0</v>
      </c>
      <c r="W28" s="25">
        <v>42.0</v>
      </c>
      <c r="X28" s="25">
        <v>122.0</v>
      </c>
      <c r="Y28" s="25">
        <v>0.198</v>
      </c>
      <c r="Z28" s="25">
        <v>0.295</v>
      </c>
      <c r="AA28" s="25">
        <v>0.276</v>
      </c>
      <c r="AB28" s="25">
        <v>0.57</v>
      </c>
      <c r="AC28" s="191">
        <v>43348.0</v>
      </c>
      <c r="AD28" s="25">
        <v>28.0</v>
      </c>
      <c r="AE28" s="189" t="s">
        <v>377</v>
      </c>
      <c r="AF28" s="192"/>
      <c r="AG28" s="192"/>
      <c r="AH28" s="192"/>
      <c r="AI28" s="192"/>
      <c r="AJ28" s="192"/>
      <c r="AK28" s="192"/>
    </row>
    <row r="29">
      <c r="A29" s="99" t="s">
        <v>267</v>
      </c>
      <c r="B29" s="1" t="s">
        <v>51</v>
      </c>
      <c r="C29" s="6">
        <f>countif(A:A,"TEX")</f>
        <v>4</v>
      </c>
      <c r="E29" s="188">
        <v>27.0</v>
      </c>
      <c r="F29" s="189" t="s">
        <v>433</v>
      </c>
      <c r="G29" s="25">
        <v>7.0</v>
      </c>
      <c r="H29" s="25">
        <v>2017.0</v>
      </c>
      <c r="I29" s="25">
        <v>2023.0</v>
      </c>
      <c r="J29" s="25">
        <v>0.0</v>
      </c>
      <c r="K29" s="25">
        <v>0.0</v>
      </c>
      <c r="L29" s="25">
        <v>11.0</v>
      </c>
      <c r="M29" s="25">
        <v>15.0</v>
      </c>
      <c r="N29" s="25">
        <v>12.0</v>
      </c>
      <c r="O29" s="25">
        <v>1.0</v>
      </c>
      <c r="P29" s="25">
        <v>1.0</v>
      </c>
      <c r="Q29" s="25">
        <v>1.0</v>
      </c>
      <c r="R29" s="25">
        <v>0.0</v>
      </c>
      <c r="S29" s="25">
        <v>0.0</v>
      </c>
      <c r="T29" s="25">
        <v>0.0</v>
      </c>
      <c r="U29" s="25">
        <v>0.0</v>
      </c>
      <c r="V29" s="25">
        <v>0.0</v>
      </c>
      <c r="W29" s="25">
        <v>0.0</v>
      </c>
      <c r="X29" s="25">
        <v>5.0</v>
      </c>
      <c r="Y29" s="25">
        <v>0.083</v>
      </c>
      <c r="Z29" s="25">
        <v>0.083</v>
      </c>
      <c r="AA29" s="25">
        <v>0.167</v>
      </c>
      <c r="AB29" s="25">
        <v>0.25</v>
      </c>
      <c r="AC29" s="191">
        <v>42830.0</v>
      </c>
      <c r="AD29" s="25">
        <v>26.0</v>
      </c>
      <c r="AE29" s="189" t="s">
        <v>300</v>
      </c>
      <c r="AF29" s="192"/>
      <c r="AG29" s="192"/>
      <c r="AH29" s="192"/>
      <c r="AI29" s="192"/>
      <c r="AJ29" s="192"/>
      <c r="AK29" s="192"/>
    </row>
    <row r="30">
      <c r="A30" s="99" t="s">
        <v>207</v>
      </c>
      <c r="B30" s="1" t="s">
        <v>52</v>
      </c>
      <c r="C30" s="6">
        <f>countif(A:A,"TOR")</f>
        <v>1</v>
      </c>
      <c r="E30" s="188">
        <v>28.0</v>
      </c>
      <c r="F30" s="189" t="s">
        <v>434</v>
      </c>
      <c r="G30" s="25">
        <v>3.0</v>
      </c>
      <c r="H30" s="25">
        <v>2019.0</v>
      </c>
      <c r="I30" s="25">
        <v>2022.0</v>
      </c>
      <c r="J30" s="25">
        <v>0.0</v>
      </c>
      <c r="K30" s="25">
        <v>0.0</v>
      </c>
      <c r="L30" s="25">
        <v>10.0</v>
      </c>
      <c r="M30" s="25">
        <v>0.0</v>
      </c>
      <c r="N30" s="25">
        <v>0.0</v>
      </c>
      <c r="O30" s="25">
        <v>0.0</v>
      </c>
      <c r="P30" s="25">
        <v>0.0</v>
      </c>
      <c r="Q30" s="25">
        <v>0.0</v>
      </c>
      <c r="R30" s="25">
        <v>0.0</v>
      </c>
      <c r="S30" s="25">
        <v>0.0</v>
      </c>
      <c r="T30" s="25">
        <v>0.0</v>
      </c>
      <c r="U30" s="25">
        <v>0.0</v>
      </c>
      <c r="V30" s="25">
        <v>0.0</v>
      </c>
      <c r="W30" s="25">
        <v>0.0</v>
      </c>
      <c r="X30" s="25">
        <v>0.0</v>
      </c>
      <c r="Y30" s="190"/>
      <c r="Z30" s="190"/>
      <c r="AA30" s="190"/>
      <c r="AB30" s="190"/>
      <c r="AC30" s="191">
        <v>43627.0</v>
      </c>
      <c r="AD30" s="25">
        <v>25.0</v>
      </c>
      <c r="AE30" s="189" t="s">
        <v>382</v>
      </c>
      <c r="AF30" s="192"/>
      <c r="AG30" s="192"/>
      <c r="AH30" s="192"/>
      <c r="AI30" s="192"/>
      <c r="AJ30" s="192"/>
      <c r="AK30" s="192"/>
    </row>
    <row r="31">
      <c r="A31" s="100" t="s">
        <v>267</v>
      </c>
      <c r="B31" s="1" t="s">
        <v>53</v>
      </c>
      <c r="C31" s="6">
        <f>countif(A:A,"WSN")</f>
        <v>1</v>
      </c>
      <c r="E31" s="188">
        <v>29.0</v>
      </c>
      <c r="F31" s="189" t="s">
        <v>435</v>
      </c>
      <c r="G31" s="25">
        <v>3.0</v>
      </c>
      <c r="H31" s="25">
        <v>2019.0</v>
      </c>
      <c r="I31" s="25">
        <v>2021.0</v>
      </c>
      <c r="J31" s="25">
        <v>0.0</v>
      </c>
      <c r="K31" s="25">
        <v>0.0</v>
      </c>
      <c r="L31" s="25">
        <v>1.0</v>
      </c>
      <c r="M31" s="25">
        <v>0.0</v>
      </c>
      <c r="N31" s="25">
        <v>0.0</v>
      </c>
      <c r="O31" s="25">
        <v>0.0</v>
      </c>
      <c r="P31" s="25">
        <v>0.0</v>
      </c>
      <c r="Q31" s="25">
        <v>0.0</v>
      </c>
      <c r="R31" s="25">
        <v>0.0</v>
      </c>
      <c r="S31" s="25">
        <v>0.0</v>
      </c>
      <c r="T31" s="25">
        <v>0.0</v>
      </c>
      <c r="U31" s="25">
        <v>0.0</v>
      </c>
      <c r="V31" s="25">
        <v>0.0</v>
      </c>
      <c r="W31" s="25">
        <v>0.0</v>
      </c>
      <c r="X31" s="25">
        <v>0.0</v>
      </c>
      <c r="Y31" s="190"/>
      <c r="Z31" s="190"/>
      <c r="AA31" s="190"/>
      <c r="AB31" s="190"/>
      <c r="AC31" s="191">
        <v>43686.0</v>
      </c>
      <c r="AD31" s="25">
        <v>25.0</v>
      </c>
      <c r="AE31" s="189" t="s">
        <v>248</v>
      </c>
      <c r="AF31" s="192"/>
      <c r="AG31" s="192"/>
      <c r="AH31" s="192"/>
      <c r="AI31" s="192"/>
      <c r="AJ31" s="192"/>
      <c r="AK31" s="192"/>
    </row>
    <row r="32">
      <c r="A32" s="100" t="s">
        <v>272</v>
      </c>
      <c r="D32" s="192"/>
      <c r="E32" s="188">
        <v>30.0</v>
      </c>
      <c r="F32" s="189" t="s">
        <v>436</v>
      </c>
      <c r="G32" s="25">
        <v>6.0</v>
      </c>
      <c r="H32" s="25">
        <v>2019.0</v>
      </c>
      <c r="I32" s="25">
        <v>2024.0</v>
      </c>
      <c r="J32" s="25">
        <v>0.0</v>
      </c>
      <c r="K32" s="25">
        <v>4.7</v>
      </c>
      <c r="L32" s="25">
        <v>397.0</v>
      </c>
      <c r="M32" s="25">
        <v>1237.0</v>
      </c>
      <c r="N32" s="25">
        <v>1153.0</v>
      </c>
      <c r="O32" s="25">
        <v>160.0</v>
      </c>
      <c r="P32" s="25">
        <v>298.0</v>
      </c>
      <c r="Q32" s="25">
        <v>54.0</v>
      </c>
      <c r="R32" s="25">
        <v>4.0</v>
      </c>
      <c r="S32" s="25">
        <v>28.0</v>
      </c>
      <c r="T32" s="25">
        <v>122.0</v>
      </c>
      <c r="U32" s="25">
        <v>16.0</v>
      </c>
      <c r="V32" s="25">
        <v>10.0</v>
      </c>
      <c r="W32" s="25">
        <v>61.0</v>
      </c>
      <c r="X32" s="25">
        <v>197.0</v>
      </c>
      <c r="Y32" s="25">
        <v>0.258</v>
      </c>
      <c r="Z32" s="25">
        <v>0.296</v>
      </c>
      <c r="AA32" s="25">
        <v>0.385</v>
      </c>
      <c r="AB32" s="25">
        <v>0.681</v>
      </c>
      <c r="AC32" s="191">
        <v>43653.0</v>
      </c>
      <c r="AD32" s="25">
        <v>25.0</v>
      </c>
      <c r="AE32" s="189" t="s">
        <v>327</v>
      </c>
      <c r="AF32" s="192"/>
      <c r="AG32" s="192"/>
      <c r="AH32" s="192"/>
      <c r="AI32" s="192"/>
      <c r="AJ32" s="192"/>
      <c r="AK32" s="192"/>
    </row>
    <row r="33">
      <c r="A33" s="100" t="s">
        <v>239</v>
      </c>
      <c r="D33" s="192"/>
      <c r="E33" s="188">
        <v>31.0</v>
      </c>
      <c r="F33" s="189" t="s">
        <v>437</v>
      </c>
      <c r="G33" s="25">
        <v>4.0</v>
      </c>
      <c r="H33" s="25">
        <v>2019.0</v>
      </c>
      <c r="I33" s="25">
        <v>2022.0</v>
      </c>
      <c r="J33" s="25">
        <v>0.0</v>
      </c>
      <c r="K33" s="25">
        <v>0.1</v>
      </c>
      <c r="L33" s="25">
        <v>3.0</v>
      </c>
      <c r="M33" s="25">
        <v>4.0</v>
      </c>
      <c r="N33" s="25">
        <v>4.0</v>
      </c>
      <c r="O33" s="25">
        <v>0.0</v>
      </c>
      <c r="P33" s="25">
        <v>1.0</v>
      </c>
      <c r="Q33" s="25">
        <v>1.0</v>
      </c>
      <c r="R33" s="25">
        <v>0.0</v>
      </c>
      <c r="S33" s="25">
        <v>0.0</v>
      </c>
      <c r="T33" s="25">
        <v>1.0</v>
      </c>
      <c r="U33" s="25">
        <v>0.0</v>
      </c>
      <c r="V33" s="25">
        <v>0.0</v>
      </c>
      <c r="W33" s="25">
        <v>0.0</v>
      </c>
      <c r="X33" s="25">
        <v>3.0</v>
      </c>
      <c r="Y33" s="25">
        <v>0.25</v>
      </c>
      <c r="Z33" s="25">
        <v>0.25</v>
      </c>
      <c r="AA33" s="25">
        <v>0.5</v>
      </c>
      <c r="AB33" s="25">
        <v>0.75</v>
      </c>
      <c r="AC33" s="191">
        <v>43720.0</v>
      </c>
      <c r="AD33" s="25">
        <v>24.0</v>
      </c>
      <c r="AE33" s="189" t="s">
        <v>343</v>
      </c>
      <c r="AF33" s="192"/>
      <c r="AG33" s="192"/>
      <c r="AH33" s="192"/>
      <c r="AI33" s="192"/>
      <c r="AJ33" s="192"/>
      <c r="AK33" s="192"/>
    </row>
    <row r="34">
      <c r="A34" s="100" t="s">
        <v>207</v>
      </c>
      <c r="D34" s="192"/>
      <c r="E34" s="188">
        <v>32.0</v>
      </c>
      <c r="F34" s="189" t="s">
        <v>438</v>
      </c>
      <c r="G34" s="25">
        <v>3.0</v>
      </c>
      <c r="H34" s="25">
        <v>2019.0</v>
      </c>
      <c r="I34" s="25">
        <v>2021.0</v>
      </c>
      <c r="J34" s="25">
        <v>0.0</v>
      </c>
      <c r="K34" s="25">
        <v>0.0</v>
      </c>
      <c r="L34" s="25">
        <v>3.0</v>
      </c>
      <c r="M34" s="25">
        <v>3.0</v>
      </c>
      <c r="N34" s="25">
        <v>3.0</v>
      </c>
      <c r="O34" s="25">
        <v>0.0</v>
      </c>
      <c r="P34" s="25">
        <v>0.0</v>
      </c>
      <c r="Q34" s="25">
        <v>0.0</v>
      </c>
      <c r="R34" s="25">
        <v>0.0</v>
      </c>
      <c r="S34" s="25">
        <v>0.0</v>
      </c>
      <c r="T34" s="25">
        <v>0.0</v>
      </c>
      <c r="U34" s="25">
        <v>0.0</v>
      </c>
      <c r="V34" s="25">
        <v>0.0</v>
      </c>
      <c r="W34" s="25">
        <v>0.0</v>
      </c>
      <c r="X34" s="25">
        <v>0.0</v>
      </c>
      <c r="Y34" s="25">
        <v>0.0</v>
      </c>
      <c r="Z34" s="25">
        <v>0.0</v>
      </c>
      <c r="AA34" s="25">
        <v>0.0</v>
      </c>
      <c r="AB34" s="25">
        <v>0.0</v>
      </c>
      <c r="AC34" s="191">
        <v>43647.0</v>
      </c>
      <c r="AD34" s="25">
        <v>26.0</v>
      </c>
      <c r="AE34" s="189" t="s">
        <v>346</v>
      </c>
      <c r="AF34" s="192"/>
      <c r="AG34" s="192"/>
      <c r="AH34" s="192"/>
      <c r="AI34" s="192"/>
      <c r="AJ34" s="192"/>
      <c r="AK34" s="192"/>
    </row>
    <row r="35">
      <c r="A35" s="100" t="s">
        <v>277</v>
      </c>
      <c r="D35" s="192"/>
      <c r="E35" s="188">
        <v>33.0</v>
      </c>
      <c r="F35" s="189" t="s">
        <v>439</v>
      </c>
      <c r="G35" s="25">
        <v>5.0</v>
      </c>
      <c r="H35" s="25">
        <v>2020.0</v>
      </c>
      <c r="I35" s="25">
        <v>2024.0</v>
      </c>
      <c r="J35" s="25">
        <v>1.0</v>
      </c>
      <c r="K35" s="25">
        <v>5.4</v>
      </c>
      <c r="L35" s="25">
        <v>347.0</v>
      </c>
      <c r="M35" s="25">
        <v>1060.0</v>
      </c>
      <c r="N35" s="25">
        <v>964.0</v>
      </c>
      <c r="O35" s="25">
        <v>123.0</v>
      </c>
      <c r="P35" s="25">
        <v>263.0</v>
      </c>
      <c r="Q35" s="25">
        <v>56.0</v>
      </c>
      <c r="R35" s="25">
        <v>1.0</v>
      </c>
      <c r="S35" s="25">
        <v>11.0</v>
      </c>
      <c r="T35" s="25">
        <v>99.0</v>
      </c>
      <c r="U35" s="25">
        <v>16.0</v>
      </c>
      <c r="V35" s="25">
        <v>8.0</v>
      </c>
      <c r="W35" s="25">
        <v>80.0</v>
      </c>
      <c r="X35" s="25">
        <v>150.0</v>
      </c>
      <c r="Y35" s="25">
        <v>0.273</v>
      </c>
      <c r="Z35" s="25">
        <v>0.331</v>
      </c>
      <c r="AA35" s="25">
        <v>0.367</v>
      </c>
      <c r="AB35" s="25">
        <v>0.698</v>
      </c>
      <c r="AC35" s="191">
        <v>44037.0</v>
      </c>
      <c r="AD35" s="25">
        <v>25.0</v>
      </c>
      <c r="AE35" s="189" t="s">
        <v>377</v>
      </c>
      <c r="AF35" s="192"/>
      <c r="AG35" s="192"/>
      <c r="AH35" s="192"/>
      <c r="AI35" s="192"/>
      <c r="AJ35" s="192"/>
      <c r="AK35" s="192"/>
    </row>
    <row r="36">
      <c r="A36" s="102" t="s">
        <v>280</v>
      </c>
      <c r="D36" s="192"/>
      <c r="E36" s="188">
        <v>34.0</v>
      </c>
      <c r="F36" s="189" t="s">
        <v>440</v>
      </c>
      <c r="G36" s="25">
        <v>5.0</v>
      </c>
      <c r="H36" s="25">
        <v>2017.0</v>
      </c>
      <c r="I36" s="25">
        <v>2023.0</v>
      </c>
      <c r="J36" s="25">
        <v>0.0</v>
      </c>
      <c r="K36" s="25">
        <v>0.2</v>
      </c>
      <c r="L36" s="25">
        <v>38.0</v>
      </c>
      <c r="M36" s="25">
        <v>38.0</v>
      </c>
      <c r="N36" s="25">
        <v>34.0</v>
      </c>
      <c r="O36" s="25">
        <v>2.0</v>
      </c>
      <c r="P36" s="25">
        <v>6.0</v>
      </c>
      <c r="Q36" s="25">
        <v>0.0</v>
      </c>
      <c r="R36" s="25">
        <v>0.0</v>
      </c>
      <c r="S36" s="25">
        <v>0.0</v>
      </c>
      <c r="T36" s="25">
        <v>0.0</v>
      </c>
      <c r="U36" s="25">
        <v>0.0</v>
      </c>
      <c r="V36" s="25">
        <v>0.0</v>
      </c>
      <c r="W36" s="25">
        <v>0.0</v>
      </c>
      <c r="X36" s="25">
        <v>16.0</v>
      </c>
      <c r="Y36" s="25">
        <v>0.176</v>
      </c>
      <c r="Z36" s="25">
        <v>0.176</v>
      </c>
      <c r="AA36" s="25">
        <v>0.176</v>
      </c>
      <c r="AB36" s="25">
        <v>0.353</v>
      </c>
      <c r="AC36" s="191">
        <v>42874.0</v>
      </c>
      <c r="AD36" s="25">
        <v>33.0</v>
      </c>
      <c r="AE36" s="189" t="s">
        <v>257</v>
      </c>
      <c r="AF36" s="192"/>
      <c r="AG36" s="192"/>
      <c r="AH36" s="192"/>
      <c r="AI36" s="192"/>
      <c r="AJ36" s="192"/>
      <c r="AK36" s="192"/>
    </row>
    <row r="37">
      <c r="A37" s="102" t="s">
        <v>284</v>
      </c>
      <c r="D37" s="192"/>
      <c r="E37" s="188">
        <v>35.0</v>
      </c>
      <c r="F37" s="189" t="s">
        <v>441</v>
      </c>
      <c r="G37" s="25">
        <v>6.0</v>
      </c>
      <c r="H37" s="25">
        <v>2019.0</v>
      </c>
      <c r="I37" s="25">
        <v>2024.0</v>
      </c>
      <c r="J37" s="25">
        <v>0.0</v>
      </c>
      <c r="K37" s="25">
        <v>0.0</v>
      </c>
      <c r="L37" s="25">
        <v>8.0</v>
      </c>
      <c r="M37" s="25">
        <v>0.0</v>
      </c>
      <c r="N37" s="25">
        <v>0.0</v>
      </c>
      <c r="O37" s="25">
        <v>0.0</v>
      </c>
      <c r="P37" s="25">
        <v>0.0</v>
      </c>
      <c r="Q37" s="25">
        <v>0.0</v>
      </c>
      <c r="R37" s="25">
        <v>0.0</v>
      </c>
      <c r="S37" s="25">
        <v>0.0</v>
      </c>
      <c r="T37" s="25">
        <v>0.0</v>
      </c>
      <c r="U37" s="25">
        <v>0.0</v>
      </c>
      <c r="V37" s="25">
        <v>0.0</v>
      </c>
      <c r="W37" s="25">
        <v>0.0</v>
      </c>
      <c r="X37" s="25">
        <v>0.0</v>
      </c>
      <c r="Y37" s="190"/>
      <c r="Z37" s="190"/>
      <c r="AA37" s="190"/>
      <c r="AB37" s="190"/>
      <c r="AC37" s="191">
        <v>43625.0</v>
      </c>
      <c r="AD37" s="25">
        <v>26.0</v>
      </c>
      <c r="AE37" s="189" t="s">
        <v>222</v>
      </c>
      <c r="AF37" s="192"/>
      <c r="AG37" s="192"/>
      <c r="AH37" s="192"/>
      <c r="AI37" s="192"/>
      <c r="AJ37" s="192"/>
      <c r="AK37" s="192"/>
    </row>
    <row r="38">
      <c r="A38" s="103" t="s">
        <v>259</v>
      </c>
      <c r="D38" s="192"/>
      <c r="E38" s="188">
        <v>36.0</v>
      </c>
      <c r="F38" s="189" t="s">
        <v>442</v>
      </c>
      <c r="G38" s="25">
        <v>5.0</v>
      </c>
      <c r="H38" s="25">
        <v>2020.0</v>
      </c>
      <c r="I38" s="25">
        <v>2024.0</v>
      </c>
      <c r="J38" s="25">
        <v>0.0</v>
      </c>
      <c r="K38" s="25">
        <v>0.0</v>
      </c>
      <c r="L38" s="25">
        <v>63.0</v>
      </c>
      <c r="M38" s="25">
        <v>0.0</v>
      </c>
      <c r="N38" s="25">
        <v>0.0</v>
      </c>
      <c r="O38" s="25">
        <v>0.0</v>
      </c>
      <c r="P38" s="25">
        <v>0.0</v>
      </c>
      <c r="Q38" s="25">
        <v>0.0</v>
      </c>
      <c r="R38" s="25">
        <v>0.0</v>
      </c>
      <c r="S38" s="25">
        <v>0.0</v>
      </c>
      <c r="T38" s="25">
        <v>0.0</v>
      </c>
      <c r="U38" s="25">
        <v>0.0</v>
      </c>
      <c r="V38" s="25">
        <v>0.0</v>
      </c>
      <c r="W38" s="25">
        <v>0.0</v>
      </c>
      <c r="X38" s="25">
        <v>0.0</v>
      </c>
      <c r="Y38" s="190"/>
      <c r="Z38" s="190"/>
      <c r="AA38" s="190"/>
      <c r="AB38" s="190"/>
      <c r="AC38" s="191">
        <v>44037.0</v>
      </c>
      <c r="AD38" s="25">
        <v>28.0</v>
      </c>
      <c r="AE38" s="189" t="s">
        <v>257</v>
      </c>
      <c r="AF38" s="192"/>
      <c r="AG38" s="192"/>
      <c r="AH38" s="192"/>
      <c r="AI38" s="192"/>
      <c r="AJ38" s="192"/>
      <c r="AK38" s="192"/>
    </row>
    <row r="39">
      <c r="A39" s="104" t="s">
        <v>289</v>
      </c>
      <c r="D39" s="192"/>
      <c r="E39" s="188">
        <v>37.0</v>
      </c>
      <c r="F39" s="189" t="s">
        <v>443</v>
      </c>
      <c r="G39" s="25">
        <v>3.0</v>
      </c>
      <c r="H39" s="25">
        <v>2020.0</v>
      </c>
      <c r="I39" s="25">
        <v>2022.0</v>
      </c>
      <c r="J39" s="25">
        <v>0.0</v>
      </c>
      <c r="K39" s="25">
        <v>0.0</v>
      </c>
      <c r="L39" s="25">
        <v>3.0</v>
      </c>
      <c r="M39" s="25">
        <v>0.0</v>
      </c>
      <c r="N39" s="25">
        <v>0.0</v>
      </c>
      <c r="O39" s="25">
        <v>0.0</v>
      </c>
      <c r="P39" s="25">
        <v>0.0</v>
      </c>
      <c r="Q39" s="25">
        <v>0.0</v>
      </c>
      <c r="R39" s="25">
        <v>0.0</v>
      </c>
      <c r="S39" s="25">
        <v>0.0</v>
      </c>
      <c r="T39" s="25">
        <v>0.0</v>
      </c>
      <c r="U39" s="25">
        <v>0.0</v>
      </c>
      <c r="V39" s="25">
        <v>0.0</v>
      </c>
      <c r="W39" s="25">
        <v>0.0</v>
      </c>
      <c r="X39" s="25">
        <v>0.0</v>
      </c>
      <c r="Y39" s="190"/>
      <c r="Z39" s="190"/>
      <c r="AA39" s="190"/>
      <c r="AB39" s="190"/>
      <c r="AC39" s="191">
        <v>44044.0</v>
      </c>
      <c r="AD39" s="25">
        <v>25.0</v>
      </c>
      <c r="AE39" s="189" t="s">
        <v>323</v>
      </c>
      <c r="AF39" s="192"/>
      <c r="AG39" s="192"/>
      <c r="AH39" s="192"/>
      <c r="AI39" s="192"/>
      <c r="AJ39" s="192"/>
      <c r="AK39" s="192"/>
    </row>
    <row r="40">
      <c r="A40" s="104" t="s">
        <v>277</v>
      </c>
      <c r="D40" s="199"/>
      <c r="E40" s="188">
        <v>38.0</v>
      </c>
      <c r="F40" s="189" t="s">
        <v>444</v>
      </c>
      <c r="G40" s="25">
        <v>3.0</v>
      </c>
      <c r="H40" s="25">
        <v>2019.0</v>
      </c>
      <c r="I40" s="25">
        <v>2021.0</v>
      </c>
      <c r="J40" s="25">
        <v>0.0</v>
      </c>
      <c r="K40" s="25">
        <v>1.1</v>
      </c>
      <c r="L40" s="25">
        <v>149.0</v>
      </c>
      <c r="M40" s="25">
        <v>443.0</v>
      </c>
      <c r="N40" s="25">
        <v>424.0</v>
      </c>
      <c r="O40" s="25">
        <v>52.0</v>
      </c>
      <c r="P40" s="25">
        <v>103.0</v>
      </c>
      <c r="Q40" s="25">
        <v>19.0</v>
      </c>
      <c r="R40" s="25">
        <v>1.0</v>
      </c>
      <c r="S40" s="25">
        <v>12.0</v>
      </c>
      <c r="T40" s="25">
        <v>57.0</v>
      </c>
      <c r="U40" s="25">
        <v>2.0</v>
      </c>
      <c r="V40" s="25">
        <v>0.0</v>
      </c>
      <c r="W40" s="25">
        <v>15.0</v>
      </c>
      <c r="X40" s="25">
        <v>114.0</v>
      </c>
      <c r="Y40" s="25">
        <v>0.243</v>
      </c>
      <c r="Z40" s="25">
        <v>0.269</v>
      </c>
      <c r="AA40" s="25">
        <v>0.377</v>
      </c>
      <c r="AB40" s="25">
        <v>0.646</v>
      </c>
      <c r="AC40" s="191">
        <v>43561.0</v>
      </c>
      <c r="AD40" s="25">
        <v>27.0</v>
      </c>
      <c r="AE40" s="189" t="s">
        <v>382</v>
      </c>
      <c r="AF40" s="199"/>
      <c r="AG40" s="199"/>
      <c r="AH40" s="199"/>
      <c r="AI40" s="199"/>
      <c r="AJ40" s="199"/>
      <c r="AK40" s="199"/>
    </row>
    <row r="41">
      <c r="A41" s="105" t="s">
        <v>293</v>
      </c>
      <c r="D41" s="199"/>
      <c r="E41" s="188">
        <v>39.0</v>
      </c>
      <c r="F41" s="189" t="s">
        <v>445</v>
      </c>
      <c r="G41" s="25">
        <v>2.0</v>
      </c>
      <c r="H41" s="25">
        <v>2020.0</v>
      </c>
      <c r="I41" s="25">
        <v>2021.0</v>
      </c>
      <c r="J41" s="25">
        <v>0.0</v>
      </c>
      <c r="K41" s="25">
        <v>0.0</v>
      </c>
      <c r="L41" s="25">
        <v>4.0</v>
      </c>
      <c r="M41" s="25">
        <v>0.0</v>
      </c>
      <c r="N41" s="25">
        <v>0.0</v>
      </c>
      <c r="O41" s="25">
        <v>0.0</v>
      </c>
      <c r="P41" s="25">
        <v>0.0</v>
      </c>
      <c r="Q41" s="25">
        <v>0.0</v>
      </c>
      <c r="R41" s="25">
        <v>0.0</v>
      </c>
      <c r="S41" s="25">
        <v>0.0</v>
      </c>
      <c r="T41" s="25">
        <v>0.0</v>
      </c>
      <c r="U41" s="25">
        <v>0.0</v>
      </c>
      <c r="V41" s="25">
        <v>0.0</v>
      </c>
      <c r="W41" s="25">
        <v>0.0</v>
      </c>
      <c r="X41" s="25">
        <v>0.0</v>
      </c>
      <c r="Y41" s="190"/>
      <c r="Z41" s="190"/>
      <c r="AA41" s="190"/>
      <c r="AB41" s="190"/>
      <c r="AC41" s="191">
        <v>44039.0</v>
      </c>
      <c r="AD41" s="25">
        <v>26.0</v>
      </c>
      <c r="AE41" s="189" t="s">
        <v>272</v>
      </c>
      <c r="AF41" s="199"/>
      <c r="AG41" s="199"/>
      <c r="AH41" s="199"/>
      <c r="AI41" s="199"/>
      <c r="AJ41" s="199"/>
      <c r="AK41" s="199"/>
    </row>
    <row r="42">
      <c r="A42" s="105" t="s">
        <v>267</v>
      </c>
      <c r="D42" s="199"/>
      <c r="E42" s="188">
        <v>40.0</v>
      </c>
      <c r="F42" s="189" t="s">
        <v>446</v>
      </c>
      <c r="G42" s="25">
        <v>4.0</v>
      </c>
      <c r="H42" s="25">
        <v>2019.0</v>
      </c>
      <c r="I42" s="25">
        <v>2022.0</v>
      </c>
      <c r="J42" s="25">
        <v>0.0</v>
      </c>
      <c r="K42" s="25">
        <v>0.0</v>
      </c>
      <c r="L42" s="25">
        <v>0.0</v>
      </c>
      <c r="M42" s="25">
        <v>0.0</v>
      </c>
      <c r="N42" s="25">
        <v>0.0</v>
      </c>
      <c r="O42" s="25">
        <v>0.0</v>
      </c>
      <c r="P42" s="25">
        <v>0.0</v>
      </c>
      <c r="Q42" s="25">
        <v>0.0</v>
      </c>
      <c r="R42" s="25">
        <v>0.0</v>
      </c>
      <c r="S42" s="25">
        <v>0.0</v>
      </c>
      <c r="T42" s="25">
        <v>0.0</v>
      </c>
      <c r="U42" s="25">
        <v>0.0</v>
      </c>
      <c r="V42" s="25">
        <v>0.0</v>
      </c>
      <c r="W42" s="25">
        <v>0.0</v>
      </c>
      <c r="X42" s="25">
        <v>0.0</v>
      </c>
      <c r="Y42" s="190"/>
      <c r="Z42" s="190"/>
      <c r="AA42" s="190"/>
      <c r="AB42" s="190"/>
      <c r="AC42" s="191">
        <v>43710.0</v>
      </c>
      <c r="AD42" s="25">
        <v>25.0</v>
      </c>
      <c r="AE42" s="189" t="s">
        <v>272</v>
      </c>
      <c r="AF42" s="199"/>
      <c r="AG42" s="199"/>
      <c r="AH42" s="199"/>
      <c r="AI42" s="199"/>
      <c r="AJ42" s="199"/>
      <c r="AK42" s="199"/>
    </row>
    <row r="43">
      <c r="A43" s="105" t="s">
        <v>228</v>
      </c>
      <c r="D43" s="200"/>
      <c r="E43" s="188">
        <v>41.0</v>
      </c>
      <c r="F43" s="189" t="s">
        <v>447</v>
      </c>
      <c r="G43" s="25">
        <v>5.0</v>
      </c>
      <c r="H43" s="25">
        <v>2020.0</v>
      </c>
      <c r="I43" s="25">
        <v>2024.0</v>
      </c>
      <c r="J43" s="25">
        <v>0.0</v>
      </c>
      <c r="K43" s="25">
        <v>1.0</v>
      </c>
      <c r="L43" s="25">
        <v>328.0</v>
      </c>
      <c r="M43" s="25">
        <v>1257.0</v>
      </c>
      <c r="N43" s="25">
        <v>1188.0</v>
      </c>
      <c r="O43" s="25">
        <v>138.0</v>
      </c>
      <c r="P43" s="25">
        <v>314.0</v>
      </c>
      <c r="Q43" s="25">
        <v>66.0</v>
      </c>
      <c r="R43" s="25">
        <v>8.0</v>
      </c>
      <c r="S43" s="25">
        <v>24.0</v>
      </c>
      <c r="T43" s="25">
        <v>133.0</v>
      </c>
      <c r="U43" s="25">
        <v>13.0</v>
      </c>
      <c r="V43" s="25">
        <v>11.0</v>
      </c>
      <c r="W43" s="25">
        <v>55.0</v>
      </c>
      <c r="X43" s="25">
        <v>220.0</v>
      </c>
      <c r="Y43" s="25">
        <v>0.264</v>
      </c>
      <c r="Z43" s="25">
        <v>0.295</v>
      </c>
      <c r="AA43" s="25">
        <v>0.394</v>
      </c>
      <c r="AB43" s="25">
        <v>0.689</v>
      </c>
      <c r="AC43" s="191">
        <v>44057.0</v>
      </c>
      <c r="AD43" s="25">
        <v>20.0</v>
      </c>
      <c r="AE43" s="189" t="s">
        <v>257</v>
      </c>
      <c r="AF43" s="200"/>
      <c r="AG43" s="200"/>
      <c r="AH43" s="200"/>
      <c r="AI43" s="200"/>
      <c r="AJ43" s="200"/>
      <c r="AK43" s="200"/>
    </row>
    <row r="44">
      <c r="A44" s="105" t="s">
        <v>207</v>
      </c>
      <c r="D44" s="192"/>
      <c r="E44" s="188">
        <v>42.0</v>
      </c>
      <c r="F44" s="189" t="s">
        <v>448</v>
      </c>
      <c r="G44" s="25">
        <v>3.0</v>
      </c>
      <c r="H44" s="25">
        <v>2020.0</v>
      </c>
      <c r="I44" s="25">
        <v>2022.0</v>
      </c>
      <c r="J44" s="25">
        <v>0.0</v>
      </c>
      <c r="K44" s="25">
        <v>0.0</v>
      </c>
      <c r="L44" s="25">
        <v>1.0</v>
      </c>
      <c r="M44" s="25">
        <v>1.0</v>
      </c>
      <c r="N44" s="25">
        <v>1.0</v>
      </c>
      <c r="O44" s="25">
        <v>0.0</v>
      </c>
      <c r="P44" s="25">
        <v>0.0</v>
      </c>
      <c r="Q44" s="25">
        <v>0.0</v>
      </c>
      <c r="R44" s="25">
        <v>0.0</v>
      </c>
      <c r="S44" s="25">
        <v>0.0</v>
      </c>
      <c r="T44" s="25">
        <v>0.0</v>
      </c>
      <c r="U44" s="25">
        <v>0.0</v>
      </c>
      <c r="V44" s="25">
        <v>0.0</v>
      </c>
      <c r="W44" s="25">
        <v>0.0</v>
      </c>
      <c r="X44" s="25">
        <v>1.0</v>
      </c>
      <c r="Y44" s="25">
        <v>0.0</v>
      </c>
      <c r="Z44" s="25">
        <v>0.0</v>
      </c>
      <c r="AA44" s="25">
        <v>0.0</v>
      </c>
      <c r="AB44" s="25">
        <v>0.0</v>
      </c>
      <c r="AC44" s="191">
        <v>44040.0</v>
      </c>
      <c r="AD44" s="25">
        <v>22.0</v>
      </c>
      <c r="AE44" s="189" t="s">
        <v>272</v>
      </c>
      <c r="AF44" s="192"/>
      <c r="AG44" s="192"/>
      <c r="AH44" s="192"/>
      <c r="AI44" s="192"/>
      <c r="AJ44" s="192"/>
      <c r="AK44" s="192"/>
    </row>
    <row r="45">
      <c r="A45" s="105" t="s">
        <v>277</v>
      </c>
      <c r="D45" s="192"/>
      <c r="E45" s="188">
        <v>43.0</v>
      </c>
      <c r="F45" s="189" t="s">
        <v>449</v>
      </c>
      <c r="G45" s="25">
        <v>1.0</v>
      </c>
      <c r="H45" s="25">
        <v>2020.0</v>
      </c>
      <c r="I45" s="25">
        <v>2020.0</v>
      </c>
      <c r="J45" s="25">
        <v>0.0</v>
      </c>
      <c r="K45" s="25">
        <v>0.0</v>
      </c>
      <c r="L45" s="25">
        <v>0.0</v>
      </c>
      <c r="M45" s="25">
        <v>0.0</v>
      </c>
      <c r="N45" s="25">
        <v>0.0</v>
      </c>
      <c r="O45" s="25">
        <v>0.0</v>
      </c>
      <c r="P45" s="25">
        <v>0.0</v>
      </c>
      <c r="Q45" s="25">
        <v>0.0</v>
      </c>
      <c r="R45" s="25">
        <v>0.0</v>
      </c>
      <c r="S45" s="25">
        <v>0.0</v>
      </c>
      <c r="T45" s="25">
        <v>0.0</v>
      </c>
      <c r="U45" s="25">
        <v>0.0</v>
      </c>
      <c r="V45" s="25">
        <v>0.0</v>
      </c>
      <c r="W45" s="25">
        <v>0.0</v>
      </c>
      <c r="X45" s="25">
        <v>0.0</v>
      </c>
      <c r="Y45" s="190"/>
      <c r="Z45" s="190"/>
      <c r="AA45" s="190"/>
      <c r="AB45" s="190"/>
      <c r="AC45" s="191">
        <v>44047.0</v>
      </c>
      <c r="AD45" s="25">
        <v>23.0</v>
      </c>
      <c r="AE45" s="189" t="s">
        <v>343</v>
      </c>
      <c r="AF45" s="192"/>
      <c r="AG45" s="192"/>
      <c r="AH45" s="192"/>
      <c r="AI45" s="192"/>
      <c r="AJ45" s="192"/>
      <c r="AK45" s="192"/>
    </row>
    <row r="46">
      <c r="A46" s="106" t="s">
        <v>300</v>
      </c>
      <c r="D46" s="192"/>
      <c r="E46" s="188">
        <v>44.0</v>
      </c>
      <c r="F46" s="189" t="s">
        <v>450</v>
      </c>
      <c r="G46" s="25">
        <v>5.0</v>
      </c>
      <c r="H46" s="25">
        <v>2019.0</v>
      </c>
      <c r="I46" s="25">
        <v>2023.0</v>
      </c>
      <c r="J46" s="25">
        <v>0.0</v>
      </c>
      <c r="K46" s="25">
        <v>0.0</v>
      </c>
      <c r="L46" s="25">
        <v>1.0</v>
      </c>
      <c r="M46" s="25">
        <v>0.0</v>
      </c>
      <c r="N46" s="25">
        <v>0.0</v>
      </c>
      <c r="O46" s="25">
        <v>0.0</v>
      </c>
      <c r="P46" s="25">
        <v>0.0</v>
      </c>
      <c r="Q46" s="25">
        <v>0.0</v>
      </c>
      <c r="R46" s="25">
        <v>0.0</v>
      </c>
      <c r="S46" s="25">
        <v>0.0</v>
      </c>
      <c r="T46" s="25">
        <v>0.0</v>
      </c>
      <c r="U46" s="25">
        <v>0.0</v>
      </c>
      <c r="V46" s="25">
        <v>0.0</v>
      </c>
      <c r="W46" s="25">
        <v>0.0</v>
      </c>
      <c r="X46" s="25">
        <v>0.0</v>
      </c>
      <c r="Y46" s="190"/>
      <c r="Z46" s="190"/>
      <c r="AA46" s="190"/>
      <c r="AB46" s="190"/>
      <c r="AC46" s="191">
        <v>43658.0</v>
      </c>
      <c r="AD46" s="25">
        <v>26.0</v>
      </c>
      <c r="AE46" s="189" t="s">
        <v>284</v>
      </c>
      <c r="AF46" s="192"/>
      <c r="AG46" s="192"/>
      <c r="AH46" s="192"/>
      <c r="AI46" s="192"/>
      <c r="AJ46" s="192"/>
      <c r="AK46" s="192"/>
    </row>
    <row r="47">
      <c r="A47" s="106" t="s">
        <v>293</v>
      </c>
      <c r="D47" s="192"/>
      <c r="E47" s="188">
        <v>45.0</v>
      </c>
      <c r="F47" s="189" t="s">
        <v>451</v>
      </c>
      <c r="G47" s="25">
        <v>5.0</v>
      </c>
      <c r="H47" s="25">
        <v>2020.0</v>
      </c>
      <c r="I47" s="25">
        <v>2024.0</v>
      </c>
      <c r="J47" s="25">
        <v>1.0</v>
      </c>
      <c r="K47" s="25">
        <v>14.6</v>
      </c>
      <c r="L47" s="25">
        <v>420.0</v>
      </c>
      <c r="M47" s="25">
        <v>1534.0</v>
      </c>
      <c r="N47" s="25">
        <v>1369.0</v>
      </c>
      <c r="O47" s="25">
        <v>193.0</v>
      </c>
      <c r="P47" s="25">
        <v>364.0</v>
      </c>
      <c r="Q47" s="25">
        <v>68.0</v>
      </c>
      <c r="R47" s="25">
        <v>11.0</v>
      </c>
      <c r="S47" s="25">
        <v>40.0</v>
      </c>
      <c r="T47" s="25">
        <v>163.0</v>
      </c>
      <c r="U47" s="25">
        <v>70.0</v>
      </c>
      <c r="V47" s="25">
        <v>11.0</v>
      </c>
      <c r="W47" s="25">
        <v>86.0</v>
      </c>
      <c r="X47" s="25">
        <v>306.0</v>
      </c>
      <c r="Y47" s="25">
        <v>0.266</v>
      </c>
      <c r="Z47" s="25">
        <v>0.334</v>
      </c>
      <c r="AA47" s="25">
        <v>0.419</v>
      </c>
      <c r="AB47" s="25">
        <v>0.754</v>
      </c>
      <c r="AC47" s="191">
        <v>44036.0</v>
      </c>
      <c r="AD47" s="25">
        <v>21.0</v>
      </c>
      <c r="AE47" s="189" t="s">
        <v>341</v>
      </c>
      <c r="AF47" s="192"/>
      <c r="AG47" s="192"/>
      <c r="AH47" s="192"/>
      <c r="AI47" s="192"/>
      <c r="AJ47" s="192"/>
      <c r="AK47" s="192"/>
    </row>
    <row r="48">
      <c r="A48" s="106" t="s">
        <v>293</v>
      </c>
      <c r="D48" s="192"/>
      <c r="E48" s="188">
        <v>46.0</v>
      </c>
      <c r="F48" s="189" t="s">
        <v>452</v>
      </c>
      <c r="G48" s="25">
        <v>6.0</v>
      </c>
      <c r="H48" s="25">
        <v>2019.0</v>
      </c>
      <c r="I48" s="25">
        <v>2024.0</v>
      </c>
      <c r="J48" s="25">
        <v>0.0</v>
      </c>
      <c r="K48" s="25">
        <v>0.0</v>
      </c>
      <c r="L48" s="25">
        <v>58.0</v>
      </c>
      <c r="M48" s="25">
        <v>0.0</v>
      </c>
      <c r="N48" s="25">
        <v>0.0</v>
      </c>
      <c r="O48" s="25">
        <v>0.0</v>
      </c>
      <c r="P48" s="25">
        <v>0.0</v>
      </c>
      <c r="Q48" s="25">
        <v>0.0</v>
      </c>
      <c r="R48" s="25">
        <v>0.0</v>
      </c>
      <c r="S48" s="25">
        <v>0.0</v>
      </c>
      <c r="T48" s="25">
        <v>0.0</v>
      </c>
      <c r="U48" s="25">
        <v>0.0</v>
      </c>
      <c r="V48" s="25">
        <v>0.0</v>
      </c>
      <c r="W48" s="25">
        <v>0.0</v>
      </c>
      <c r="X48" s="25">
        <v>0.0</v>
      </c>
      <c r="Y48" s="190"/>
      <c r="Z48" s="190"/>
      <c r="AA48" s="190"/>
      <c r="AB48" s="190"/>
      <c r="AC48" s="191">
        <v>43682.0</v>
      </c>
      <c r="AD48" s="25">
        <v>26.0</v>
      </c>
      <c r="AE48" s="189" t="s">
        <v>259</v>
      </c>
      <c r="AF48" s="192"/>
      <c r="AG48" s="192"/>
      <c r="AH48" s="192"/>
      <c r="AI48" s="192"/>
      <c r="AJ48" s="192"/>
      <c r="AK48" s="192"/>
    </row>
    <row r="49">
      <c r="A49" s="106" t="s">
        <v>222</v>
      </c>
      <c r="D49" s="192"/>
      <c r="E49" s="188">
        <v>47.0</v>
      </c>
      <c r="F49" s="189" t="s">
        <v>453</v>
      </c>
      <c r="G49" s="25">
        <v>5.0</v>
      </c>
      <c r="H49" s="25">
        <v>2019.0</v>
      </c>
      <c r="I49" s="25">
        <v>2023.0</v>
      </c>
      <c r="J49" s="25">
        <v>1.0</v>
      </c>
      <c r="K49" s="25">
        <v>0.2</v>
      </c>
      <c r="L49" s="25">
        <v>28.0</v>
      </c>
      <c r="M49" s="25">
        <v>33.0</v>
      </c>
      <c r="N49" s="25">
        <v>30.0</v>
      </c>
      <c r="O49" s="25">
        <v>4.0</v>
      </c>
      <c r="P49" s="25">
        <v>7.0</v>
      </c>
      <c r="Q49" s="25">
        <v>1.0</v>
      </c>
      <c r="R49" s="25">
        <v>0.0</v>
      </c>
      <c r="S49" s="25">
        <v>0.0</v>
      </c>
      <c r="T49" s="25">
        <v>1.0</v>
      </c>
      <c r="U49" s="25">
        <v>0.0</v>
      </c>
      <c r="V49" s="25">
        <v>0.0</v>
      </c>
      <c r="W49" s="25">
        <v>1.0</v>
      </c>
      <c r="X49" s="25">
        <v>12.0</v>
      </c>
      <c r="Y49" s="25">
        <v>0.233</v>
      </c>
      <c r="Z49" s="25">
        <v>0.258</v>
      </c>
      <c r="AA49" s="25">
        <v>0.267</v>
      </c>
      <c r="AB49" s="25">
        <v>0.525</v>
      </c>
      <c r="AC49" s="191">
        <v>43642.0</v>
      </c>
      <c r="AD49" s="25">
        <v>26.0</v>
      </c>
      <c r="AE49" s="189" t="s">
        <v>239</v>
      </c>
      <c r="AF49" s="192"/>
      <c r="AG49" s="192"/>
      <c r="AH49" s="192"/>
      <c r="AI49" s="192"/>
      <c r="AJ49" s="192"/>
      <c r="AK49" s="192"/>
    </row>
    <row r="50">
      <c r="A50" s="107" t="s">
        <v>222</v>
      </c>
      <c r="D50" s="192"/>
      <c r="E50" s="188">
        <v>48.0</v>
      </c>
      <c r="F50" s="189" t="s">
        <v>454</v>
      </c>
      <c r="G50" s="25">
        <v>4.0</v>
      </c>
      <c r="H50" s="25">
        <v>2020.0</v>
      </c>
      <c r="I50" s="25">
        <v>2024.0</v>
      </c>
      <c r="J50" s="25">
        <v>0.0</v>
      </c>
      <c r="K50" s="25">
        <v>0.0</v>
      </c>
      <c r="L50" s="25">
        <v>42.0</v>
      </c>
      <c r="M50" s="25">
        <v>0.0</v>
      </c>
      <c r="N50" s="25">
        <v>0.0</v>
      </c>
      <c r="O50" s="25">
        <v>0.0</v>
      </c>
      <c r="P50" s="25">
        <v>0.0</v>
      </c>
      <c r="Q50" s="25">
        <v>0.0</v>
      </c>
      <c r="R50" s="25">
        <v>0.0</v>
      </c>
      <c r="S50" s="25">
        <v>0.0</v>
      </c>
      <c r="T50" s="25">
        <v>0.0</v>
      </c>
      <c r="U50" s="25">
        <v>0.0</v>
      </c>
      <c r="V50" s="25">
        <v>0.0</v>
      </c>
      <c r="W50" s="25">
        <v>0.0</v>
      </c>
      <c r="X50" s="25">
        <v>0.0</v>
      </c>
      <c r="Y50" s="190"/>
      <c r="Z50" s="190"/>
      <c r="AA50" s="190"/>
      <c r="AB50" s="190"/>
      <c r="AC50" s="191">
        <v>44043.0</v>
      </c>
      <c r="AD50" s="25">
        <v>24.0</v>
      </c>
      <c r="AE50" s="189" t="s">
        <v>239</v>
      </c>
      <c r="AF50" s="192"/>
      <c r="AG50" s="192"/>
      <c r="AH50" s="192"/>
      <c r="AI50" s="192"/>
      <c r="AJ50" s="192"/>
      <c r="AK50" s="192"/>
    </row>
    <row r="51">
      <c r="A51" s="107" t="s">
        <v>222</v>
      </c>
      <c r="D51" s="192"/>
      <c r="E51" s="188">
        <v>49.0</v>
      </c>
      <c r="F51" s="189" t="s">
        <v>244</v>
      </c>
      <c r="G51" s="25">
        <v>5.0</v>
      </c>
      <c r="H51" s="25">
        <v>2019.0</v>
      </c>
      <c r="I51" s="25">
        <v>2023.0</v>
      </c>
      <c r="J51" s="25">
        <v>0.0</v>
      </c>
      <c r="K51" s="25">
        <v>0.0</v>
      </c>
      <c r="L51" s="25">
        <v>35.0</v>
      </c>
      <c r="M51" s="25">
        <v>2.0</v>
      </c>
      <c r="N51" s="25">
        <v>2.0</v>
      </c>
      <c r="O51" s="25">
        <v>0.0</v>
      </c>
      <c r="P51" s="25">
        <v>0.0</v>
      </c>
      <c r="Q51" s="25">
        <v>0.0</v>
      </c>
      <c r="R51" s="25">
        <v>0.0</v>
      </c>
      <c r="S51" s="25">
        <v>0.0</v>
      </c>
      <c r="T51" s="25">
        <v>0.0</v>
      </c>
      <c r="U51" s="25">
        <v>0.0</v>
      </c>
      <c r="V51" s="25">
        <v>0.0</v>
      </c>
      <c r="W51" s="25">
        <v>0.0</v>
      </c>
      <c r="X51" s="25">
        <v>0.0</v>
      </c>
      <c r="Y51" s="25">
        <v>0.0</v>
      </c>
      <c r="Z51" s="25">
        <v>0.0</v>
      </c>
      <c r="AA51" s="25">
        <v>0.0</v>
      </c>
      <c r="AB51" s="25">
        <v>0.0</v>
      </c>
      <c r="AC51" s="191">
        <v>43709.0</v>
      </c>
      <c r="AD51" s="25">
        <v>21.0</v>
      </c>
      <c r="AE51" s="189" t="s">
        <v>239</v>
      </c>
      <c r="AF51" s="192"/>
      <c r="AG51" s="192"/>
      <c r="AH51" s="192"/>
      <c r="AI51" s="192"/>
      <c r="AJ51" s="192"/>
      <c r="AK51" s="192"/>
    </row>
    <row r="52">
      <c r="A52" s="108" t="s">
        <v>222</v>
      </c>
      <c r="D52" s="192"/>
      <c r="E52" s="188">
        <v>50.0</v>
      </c>
      <c r="F52" s="189" t="s">
        <v>455</v>
      </c>
      <c r="G52" s="25">
        <v>6.0</v>
      </c>
      <c r="H52" s="25">
        <v>2018.0</v>
      </c>
      <c r="I52" s="25">
        <v>2023.0</v>
      </c>
      <c r="J52" s="25">
        <v>0.0</v>
      </c>
      <c r="K52" s="25">
        <v>-0.1</v>
      </c>
      <c r="L52" s="25">
        <v>26.0</v>
      </c>
      <c r="M52" s="25">
        <v>19.0</v>
      </c>
      <c r="N52" s="25">
        <v>16.0</v>
      </c>
      <c r="O52" s="25">
        <v>3.0</v>
      </c>
      <c r="P52" s="25">
        <v>2.0</v>
      </c>
      <c r="Q52" s="25">
        <v>0.0</v>
      </c>
      <c r="R52" s="25">
        <v>0.0</v>
      </c>
      <c r="S52" s="25">
        <v>0.0</v>
      </c>
      <c r="T52" s="25">
        <v>1.0</v>
      </c>
      <c r="U52" s="25">
        <v>0.0</v>
      </c>
      <c r="V52" s="25">
        <v>0.0</v>
      </c>
      <c r="W52" s="25">
        <v>3.0</v>
      </c>
      <c r="X52" s="25">
        <v>9.0</v>
      </c>
      <c r="Y52" s="25">
        <v>0.125</v>
      </c>
      <c r="Z52" s="25">
        <v>0.263</v>
      </c>
      <c r="AA52" s="25">
        <v>0.125</v>
      </c>
      <c r="AB52" s="25">
        <v>0.388</v>
      </c>
      <c r="AC52" s="191">
        <v>43224.0</v>
      </c>
      <c r="AD52" s="25">
        <v>24.0</v>
      </c>
      <c r="AE52" s="189" t="s">
        <v>215</v>
      </c>
      <c r="AF52" s="192"/>
      <c r="AG52" s="192"/>
      <c r="AH52" s="192"/>
      <c r="AI52" s="192"/>
      <c r="AJ52" s="192"/>
      <c r="AK52" s="192"/>
    </row>
    <row r="53">
      <c r="A53" s="108" t="s">
        <v>272</v>
      </c>
      <c r="D53" s="201"/>
      <c r="E53" s="196" t="s">
        <v>384</v>
      </c>
      <c r="F53" s="197" t="s">
        <v>198</v>
      </c>
      <c r="G53" s="198" t="s">
        <v>385</v>
      </c>
      <c r="H53" s="198" t="s">
        <v>386</v>
      </c>
      <c r="I53" s="198" t="s">
        <v>387</v>
      </c>
      <c r="J53" s="198" t="s">
        <v>388</v>
      </c>
      <c r="K53" s="198" t="s">
        <v>389</v>
      </c>
      <c r="L53" s="198" t="s">
        <v>390</v>
      </c>
      <c r="M53" s="198" t="s">
        <v>391</v>
      </c>
      <c r="N53" s="198" t="s">
        <v>392</v>
      </c>
      <c r="O53" s="198" t="s">
        <v>393</v>
      </c>
      <c r="P53" s="198" t="s">
        <v>394</v>
      </c>
      <c r="Q53" s="198" t="s">
        <v>360</v>
      </c>
      <c r="R53" s="198" t="s">
        <v>282</v>
      </c>
      <c r="S53" s="198" t="s">
        <v>395</v>
      </c>
      <c r="T53" s="198" t="s">
        <v>396</v>
      </c>
      <c r="U53" s="198" t="s">
        <v>397</v>
      </c>
      <c r="V53" s="198" t="s">
        <v>398</v>
      </c>
      <c r="W53" s="198" t="s">
        <v>399</v>
      </c>
      <c r="X53" s="198" t="s">
        <v>400</v>
      </c>
      <c r="Y53" s="198" t="s">
        <v>401</v>
      </c>
      <c r="Z53" s="198" t="s">
        <v>402</v>
      </c>
      <c r="AA53" s="198" t="s">
        <v>403</v>
      </c>
      <c r="AB53" s="198" t="s">
        <v>404</v>
      </c>
      <c r="AC53" s="198" t="s">
        <v>405</v>
      </c>
      <c r="AD53" s="198" t="s">
        <v>200</v>
      </c>
      <c r="AE53" s="198" t="s">
        <v>406</v>
      </c>
      <c r="AF53" s="201"/>
      <c r="AG53" s="201"/>
      <c r="AH53" s="201"/>
      <c r="AI53" s="201"/>
      <c r="AJ53" s="201"/>
      <c r="AK53" s="201"/>
    </row>
    <row r="54">
      <c r="A54" s="109" t="s">
        <v>289</v>
      </c>
      <c r="D54" s="199"/>
      <c r="E54" s="188">
        <v>51.0</v>
      </c>
      <c r="F54" s="189" t="s">
        <v>269</v>
      </c>
      <c r="G54" s="25">
        <v>3.0</v>
      </c>
      <c r="H54" s="25">
        <v>2018.0</v>
      </c>
      <c r="I54" s="25">
        <v>2020.0</v>
      </c>
      <c r="J54" s="25">
        <v>0.0</v>
      </c>
      <c r="K54" s="25">
        <v>0.0</v>
      </c>
      <c r="L54" s="25">
        <v>1.0</v>
      </c>
      <c r="M54" s="25">
        <v>0.0</v>
      </c>
      <c r="N54" s="25">
        <v>0.0</v>
      </c>
      <c r="O54" s="25">
        <v>0.0</v>
      </c>
      <c r="P54" s="25">
        <v>0.0</v>
      </c>
      <c r="Q54" s="25">
        <v>0.0</v>
      </c>
      <c r="R54" s="25">
        <v>0.0</v>
      </c>
      <c r="S54" s="25">
        <v>0.0</v>
      </c>
      <c r="T54" s="25">
        <v>0.0</v>
      </c>
      <c r="U54" s="25">
        <v>0.0</v>
      </c>
      <c r="V54" s="25">
        <v>0.0</v>
      </c>
      <c r="W54" s="25">
        <v>0.0</v>
      </c>
      <c r="X54" s="25">
        <v>0.0</v>
      </c>
      <c r="Y54" s="190"/>
      <c r="Z54" s="190"/>
      <c r="AA54" s="190"/>
      <c r="AB54" s="190"/>
      <c r="AC54" s="191">
        <v>43358.0</v>
      </c>
      <c r="AD54" s="25">
        <v>26.0</v>
      </c>
      <c r="AE54" s="189" t="s">
        <v>207</v>
      </c>
      <c r="AF54" s="199"/>
      <c r="AG54" s="199"/>
      <c r="AH54" s="199"/>
      <c r="AI54" s="199"/>
      <c r="AJ54" s="199"/>
      <c r="AK54" s="199"/>
    </row>
    <row r="55">
      <c r="A55" s="109" t="s">
        <v>277</v>
      </c>
      <c r="D55" s="192"/>
      <c r="E55" s="188">
        <v>52.0</v>
      </c>
      <c r="F55" s="189" t="s">
        <v>456</v>
      </c>
      <c r="G55" s="25">
        <v>6.0</v>
      </c>
      <c r="H55" s="25">
        <v>2019.0</v>
      </c>
      <c r="I55" s="25">
        <v>2024.0</v>
      </c>
      <c r="J55" s="25">
        <v>0.0</v>
      </c>
      <c r="K55" s="25">
        <v>0.0</v>
      </c>
      <c r="L55" s="25">
        <v>1.0</v>
      </c>
      <c r="M55" s="25">
        <v>0.0</v>
      </c>
      <c r="N55" s="25">
        <v>0.0</v>
      </c>
      <c r="O55" s="25">
        <v>0.0</v>
      </c>
      <c r="P55" s="25">
        <v>0.0</v>
      </c>
      <c r="Q55" s="25">
        <v>0.0</v>
      </c>
      <c r="R55" s="25">
        <v>0.0</v>
      </c>
      <c r="S55" s="25">
        <v>0.0</v>
      </c>
      <c r="T55" s="25">
        <v>0.0</v>
      </c>
      <c r="U55" s="25">
        <v>0.0</v>
      </c>
      <c r="V55" s="25">
        <v>0.0</v>
      </c>
      <c r="W55" s="25">
        <v>0.0</v>
      </c>
      <c r="X55" s="25">
        <v>0.0</v>
      </c>
      <c r="Y55" s="190"/>
      <c r="Z55" s="190"/>
      <c r="AA55" s="190"/>
      <c r="AB55" s="190"/>
      <c r="AC55" s="191">
        <v>43694.0</v>
      </c>
      <c r="AD55" s="25">
        <v>25.0</v>
      </c>
      <c r="AE55" s="189" t="s">
        <v>346</v>
      </c>
      <c r="AF55" s="192"/>
      <c r="AG55" s="192"/>
      <c r="AH55" s="192"/>
      <c r="AI55" s="192"/>
      <c r="AJ55" s="192"/>
      <c r="AK55" s="192"/>
    </row>
    <row r="56">
      <c r="A56" s="110" t="s">
        <v>314</v>
      </c>
      <c r="D56" s="199"/>
      <c r="E56" s="188">
        <v>53.0</v>
      </c>
      <c r="F56" s="189" t="s">
        <v>457</v>
      </c>
      <c r="G56" s="25">
        <v>2.0</v>
      </c>
      <c r="H56" s="25">
        <v>2019.0</v>
      </c>
      <c r="I56" s="25">
        <v>2020.0</v>
      </c>
      <c r="J56" s="25">
        <v>0.0</v>
      </c>
      <c r="K56" s="25">
        <v>0.0</v>
      </c>
      <c r="L56" s="25">
        <v>10.0</v>
      </c>
      <c r="M56" s="25">
        <v>0.0</v>
      </c>
      <c r="N56" s="25">
        <v>0.0</v>
      </c>
      <c r="O56" s="25">
        <v>0.0</v>
      </c>
      <c r="P56" s="25">
        <v>0.0</v>
      </c>
      <c r="Q56" s="25">
        <v>0.0</v>
      </c>
      <c r="R56" s="25">
        <v>0.0</v>
      </c>
      <c r="S56" s="25">
        <v>0.0</v>
      </c>
      <c r="T56" s="25">
        <v>0.0</v>
      </c>
      <c r="U56" s="25">
        <v>0.0</v>
      </c>
      <c r="V56" s="25">
        <v>0.0</v>
      </c>
      <c r="W56" s="25">
        <v>0.0</v>
      </c>
      <c r="X56" s="25">
        <v>0.0</v>
      </c>
      <c r="Y56" s="190"/>
      <c r="Z56" s="190"/>
      <c r="AA56" s="190"/>
      <c r="AB56" s="190"/>
      <c r="AC56" s="191">
        <v>43565.0</v>
      </c>
      <c r="AD56" s="25">
        <v>28.0</v>
      </c>
      <c r="AE56" s="189" t="s">
        <v>382</v>
      </c>
      <c r="AF56" s="199"/>
      <c r="AG56" s="199"/>
      <c r="AH56" s="199"/>
      <c r="AI56" s="199"/>
      <c r="AJ56" s="199"/>
      <c r="AK56" s="199"/>
    </row>
    <row r="57">
      <c r="A57" s="110" t="s">
        <v>314</v>
      </c>
      <c r="D57" s="192"/>
      <c r="E57" s="188">
        <v>54.0</v>
      </c>
      <c r="F57" s="189" t="s">
        <v>458</v>
      </c>
      <c r="G57" s="25">
        <v>4.0</v>
      </c>
      <c r="H57" s="25">
        <v>2020.0</v>
      </c>
      <c r="I57" s="25">
        <v>2023.0</v>
      </c>
      <c r="J57" s="25">
        <v>0.0</v>
      </c>
      <c r="K57" s="25">
        <v>0.0</v>
      </c>
      <c r="L57" s="25">
        <v>0.0</v>
      </c>
      <c r="M57" s="25">
        <v>0.0</v>
      </c>
      <c r="N57" s="25">
        <v>0.0</v>
      </c>
      <c r="O57" s="25">
        <v>0.0</v>
      </c>
      <c r="P57" s="25">
        <v>0.0</v>
      </c>
      <c r="Q57" s="25">
        <v>0.0</v>
      </c>
      <c r="R57" s="25">
        <v>0.0</v>
      </c>
      <c r="S57" s="25">
        <v>0.0</v>
      </c>
      <c r="T57" s="25">
        <v>0.0</v>
      </c>
      <c r="U57" s="25">
        <v>0.0</v>
      </c>
      <c r="V57" s="25">
        <v>0.0</v>
      </c>
      <c r="W57" s="25">
        <v>0.0</v>
      </c>
      <c r="X57" s="25">
        <v>0.0</v>
      </c>
      <c r="Y57" s="190"/>
      <c r="Z57" s="190"/>
      <c r="AA57" s="190"/>
      <c r="AB57" s="190"/>
      <c r="AC57" s="191">
        <v>44038.0</v>
      </c>
      <c r="AD57" s="25">
        <v>25.0</v>
      </c>
      <c r="AE57" s="189" t="s">
        <v>377</v>
      </c>
      <c r="AF57" s="192"/>
      <c r="AG57" s="192"/>
      <c r="AH57" s="192"/>
      <c r="AI57" s="192"/>
      <c r="AJ57" s="192"/>
      <c r="AK57" s="192"/>
    </row>
    <row r="58">
      <c r="A58" s="111" t="s">
        <v>284</v>
      </c>
      <c r="D58" s="192"/>
      <c r="E58" s="188">
        <v>55.0</v>
      </c>
      <c r="F58" s="189" t="s">
        <v>459</v>
      </c>
      <c r="G58" s="25">
        <v>7.0</v>
      </c>
      <c r="H58" s="25">
        <v>2017.0</v>
      </c>
      <c r="I58" s="25">
        <v>2024.0</v>
      </c>
      <c r="J58" s="25">
        <v>1.0</v>
      </c>
      <c r="K58" s="25">
        <v>9.2</v>
      </c>
      <c r="L58" s="25">
        <v>497.0</v>
      </c>
      <c r="M58" s="25">
        <v>1962.0</v>
      </c>
      <c r="N58" s="25">
        <v>1804.0</v>
      </c>
      <c r="O58" s="25">
        <v>253.0</v>
      </c>
      <c r="P58" s="25">
        <v>472.0</v>
      </c>
      <c r="Q58" s="25">
        <v>108.0</v>
      </c>
      <c r="R58" s="25">
        <v>8.0</v>
      </c>
      <c r="S58" s="25">
        <v>63.0</v>
      </c>
      <c r="T58" s="25">
        <v>229.0</v>
      </c>
      <c r="U58" s="25">
        <v>15.0</v>
      </c>
      <c r="V58" s="25">
        <v>11.0</v>
      </c>
      <c r="W58" s="25">
        <v>119.0</v>
      </c>
      <c r="X58" s="25">
        <v>420.0</v>
      </c>
      <c r="Y58" s="25">
        <v>0.262</v>
      </c>
      <c r="Z58" s="25">
        <v>0.314</v>
      </c>
      <c r="AA58" s="25">
        <v>0.435</v>
      </c>
      <c r="AB58" s="25">
        <v>0.749</v>
      </c>
      <c r="AC58" s="191">
        <v>42985.0</v>
      </c>
      <c r="AD58" s="25">
        <v>24.0</v>
      </c>
      <c r="AE58" s="189" t="s">
        <v>346</v>
      </c>
      <c r="AF58" s="192"/>
      <c r="AG58" s="192"/>
      <c r="AH58" s="192"/>
      <c r="AI58" s="192"/>
      <c r="AJ58" s="192"/>
      <c r="AK58" s="192"/>
    </row>
    <row r="59">
      <c r="A59" s="111" t="s">
        <v>289</v>
      </c>
      <c r="D59" s="192"/>
      <c r="E59" s="188">
        <v>56.0</v>
      </c>
      <c r="F59" s="189" t="s">
        <v>460</v>
      </c>
      <c r="G59" s="25">
        <v>3.0</v>
      </c>
      <c r="H59" s="25">
        <v>2019.0</v>
      </c>
      <c r="I59" s="25">
        <v>2021.0</v>
      </c>
      <c r="J59" s="25">
        <v>0.0</v>
      </c>
      <c r="K59" s="25">
        <v>-0.3</v>
      </c>
      <c r="L59" s="25">
        <v>68.0</v>
      </c>
      <c r="M59" s="25">
        <v>173.0</v>
      </c>
      <c r="N59" s="25">
        <v>157.0</v>
      </c>
      <c r="O59" s="25">
        <v>19.0</v>
      </c>
      <c r="P59" s="25">
        <v>27.0</v>
      </c>
      <c r="Q59" s="25">
        <v>9.0</v>
      </c>
      <c r="R59" s="25">
        <v>0.0</v>
      </c>
      <c r="S59" s="25">
        <v>5.0</v>
      </c>
      <c r="T59" s="25">
        <v>17.0</v>
      </c>
      <c r="U59" s="25">
        <v>4.0</v>
      </c>
      <c r="V59" s="25">
        <v>2.0</v>
      </c>
      <c r="W59" s="25">
        <v>14.0</v>
      </c>
      <c r="X59" s="25">
        <v>46.0</v>
      </c>
      <c r="Y59" s="25">
        <v>0.172</v>
      </c>
      <c r="Z59" s="25">
        <v>0.249</v>
      </c>
      <c r="AA59" s="25">
        <v>0.325</v>
      </c>
      <c r="AB59" s="25">
        <v>0.573</v>
      </c>
      <c r="AC59" s="191">
        <v>43679.0</v>
      </c>
      <c r="AD59" s="25">
        <v>27.0</v>
      </c>
      <c r="AE59" s="189" t="s">
        <v>284</v>
      </c>
      <c r="AF59" s="192"/>
      <c r="AG59" s="192"/>
      <c r="AH59" s="192"/>
      <c r="AI59" s="192"/>
      <c r="AJ59" s="192"/>
      <c r="AK59" s="192"/>
    </row>
    <row r="60">
      <c r="A60" s="111" t="s">
        <v>228</v>
      </c>
      <c r="D60" s="192"/>
      <c r="E60" s="188">
        <v>57.0</v>
      </c>
      <c r="F60" s="189" t="s">
        <v>461</v>
      </c>
      <c r="G60" s="25">
        <v>5.0</v>
      </c>
      <c r="H60" s="25">
        <v>2016.0</v>
      </c>
      <c r="I60" s="25">
        <v>2023.0</v>
      </c>
      <c r="J60" s="25">
        <v>0.0</v>
      </c>
      <c r="K60" s="25">
        <v>0.0</v>
      </c>
      <c r="L60" s="25">
        <v>0.0</v>
      </c>
      <c r="M60" s="25">
        <v>0.0</v>
      </c>
      <c r="N60" s="25">
        <v>0.0</v>
      </c>
      <c r="O60" s="25">
        <v>0.0</v>
      </c>
      <c r="P60" s="25">
        <v>0.0</v>
      </c>
      <c r="Q60" s="25">
        <v>0.0</v>
      </c>
      <c r="R60" s="25">
        <v>0.0</v>
      </c>
      <c r="S60" s="25">
        <v>0.0</v>
      </c>
      <c r="T60" s="25">
        <v>0.0</v>
      </c>
      <c r="U60" s="25">
        <v>0.0</v>
      </c>
      <c r="V60" s="25">
        <v>0.0</v>
      </c>
      <c r="W60" s="25">
        <v>0.0</v>
      </c>
      <c r="X60" s="25">
        <v>0.0</v>
      </c>
      <c r="Y60" s="190"/>
      <c r="Z60" s="190"/>
      <c r="AA60" s="190"/>
      <c r="AB60" s="190"/>
      <c r="AC60" s="191">
        <v>42608.0</v>
      </c>
      <c r="AD60" s="25">
        <v>28.0</v>
      </c>
      <c r="AE60" s="189" t="s">
        <v>280</v>
      </c>
      <c r="AF60" s="192"/>
      <c r="AG60" s="192"/>
      <c r="AH60" s="192"/>
      <c r="AI60" s="192"/>
      <c r="AJ60" s="192"/>
      <c r="AK60" s="192"/>
    </row>
    <row r="61">
      <c r="A61" s="112" t="s">
        <v>228</v>
      </c>
      <c r="D61" s="192"/>
      <c r="E61" s="188">
        <v>58.0</v>
      </c>
      <c r="F61" s="189" t="s">
        <v>462</v>
      </c>
      <c r="G61" s="25">
        <v>5.0</v>
      </c>
      <c r="H61" s="25">
        <v>2019.0</v>
      </c>
      <c r="I61" s="25">
        <v>2023.0</v>
      </c>
      <c r="J61" s="25">
        <v>0.0</v>
      </c>
      <c r="K61" s="25">
        <v>0.0</v>
      </c>
      <c r="L61" s="25">
        <v>7.0</v>
      </c>
      <c r="M61" s="25">
        <v>0.0</v>
      </c>
      <c r="N61" s="25">
        <v>0.0</v>
      </c>
      <c r="O61" s="25">
        <v>0.0</v>
      </c>
      <c r="P61" s="25">
        <v>0.0</v>
      </c>
      <c r="Q61" s="25">
        <v>0.0</v>
      </c>
      <c r="R61" s="25">
        <v>0.0</v>
      </c>
      <c r="S61" s="25">
        <v>0.0</v>
      </c>
      <c r="T61" s="25">
        <v>0.0</v>
      </c>
      <c r="U61" s="25">
        <v>0.0</v>
      </c>
      <c r="V61" s="25">
        <v>0.0</v>
      </c>
      <c r="W61" s="25">
        <v>0.0</v>
      </c>
      <c r="X61" s="25">
        <v>0.0</v>
      </c>
      <c r="Y61" s="190"/>
      <c r="Z61" s="190"/>
      <c r="AA61" s="190"/>
      <c r="AB61" s="190"/>
      <c r="AC61" s="191">
        <v>43653.0</v>
      </c>
      <c r="AD61" s="25">
        <v>26.0</v>
      </c>
      <c r="AE61" s="189" t="s">
        <v>284</v>
      </c>
      <c r="AF61" s="192"/>
      <c r="AG61" s="192"/>
      <c r="AH61" s="192"/>
      <c r="AI61" s="192"/>
      <c r="AJ61" s="192"/>
      <c r="AK61" s="192"/>
    </row>
    <row r="62">
      <c r="A62" s="112" t="s">
        <v>323</v>
      </c>
      <c r="D62" s="192"/>
      <c r="E62" s="188">
        <v>59.0</v>
      </c>
      <c r="F62" s="189" t="s">
        <v>463</v>
      </c>
      <c r="G62" s="25">
        <v>5.0</v>
      </c>
      <c r="H62" s="25">
        <v>2018.0</v>
      </c>
      <c r="I62" s="25">
        <v>2022.0</v>
      </c>
      <c r="J62" s="25">
        <v>0.0</v>
      </c>
      <c r="K62" s="25">
        <v>-0.6</v>
      </c>
      <c r="L62" s="25">
        <v>103.0</v>
      </c>
      <c r="M62" s="25">
        <v>229.0</v>
      </c>
      <c r="N62" s="25">
        <v>198.0</v>
      </c>
      <c r="O62" s="25">
        <v>26.0</v>
      </c>
      <c r="P62" s="25">
        <v>33.0</v>
      </c>
      <c r="Q62" s="25">
        <v>9.0</v>
      </c>
      <c r="R62" s="25">
        <v>1.0</v>
      </c>
      <c r="S62" s="25">
        <v>4.0</v>
      </c>
      <c r="T62" s="25">
        <v>17.0</v>
      </c>
      <c r="U62" s="25">
        <v>4.0</v>
      </c>
      <c r="V62" s="25">
        <v>1.0</v>
      </c>
      <c r="W62" s="25">
        <v>17.0</v>
      </c>
      <c r="X62" s="25">
        <v>76.0</v>
      </c>
      <c r="Y62" s="25">
        <v>0.167</v>
      </c>
      <c r="Z62" s="25">
        <v>0.268</v>
      </c>
      <c r="AA62" s="25">
        <v>0.283</v>
      </c>
      <c r="AB62" s="25">
        <v>0.55</v>
      </c>
      <c r="AC62" s="191">
        <v>43238.0</v>
      </c>
      <c r="AD62" s="25">
        <v>25.0</v>
      </c>
      <c r="AE62" s="189" t="s">
        <v>289</v>
      </c>
      <c r="AF62" s="192"/>
      <c r="AG62" s="192"/>
      <c r="AH62" s="192"/>
      <c r="AI62" s="192"/>
      <c r="AJ62" s="192"/>
      <c r="AK62" s="192"/>
    </row>
    <row r="63">
      <c r="A63" s="113" t="s">
        <v>284</v>
      </c>
      <c r="D63" s="192"/>
      <c r="E63" s="188">
        <v>60.0</v>
      </c>
      <c r="F63" s="189" t="s">
        <v>464</v>
      </c>
      <c r="G63" s="25">
        <v>4.0</v>
      </c>
      <c r="H63" s="25">
        <v>2019.0</v>
      </c>
      <c r="I63" s="25">
        <v>2023.0</v>
      </c>
      <c r="J63" s="25">
        <v>0.0</v>
      </c>
      <c r="K63" s="25">
        <v>0.0</v>
      </c>
      <c r="L63" s="25">
        <v>0.0</v>
      </c>
      <c r="M63" s="25">
        <v>0.0</v>
      </c>
      <c r="N63" s="25">
        <v>0.0</v>
      </c>
      <c r="O63" s="25">
        <v>0.0</v>
      </c>
      <c r="P63" s="25">
        <v>0.0</v>
      </c>
      <c r="Q63" s="25">
        <v>0.0</v>
      </c>
      <c r="R63" s="25">
        <v>0.0</v>
      </c>
      <c r="S63" s="25">
        <v>0.0</v>
      </c>
      <c r="T63" s="25">
        <v>0.0</v>
      </c>
      <c r="U63" s="25">
        <v>0.0</v>
      </c>
      <c r="V63" s="25">
        <v>0.0</v>
      </c>
      <c r="W63" s="25">
        <v>0.0</v>
      </c>
      <c r="X63" s="25">
        <v>0.0</v>
      </c>
      <c r="Y63" s="190"/>
      <c r="Z63" s="190"/>
      <c r="AA63" s="190"/>
      <c r="AB63" s="190"/>
      <c r="AC63" s="191">
        <v>43698.0</v>
      </c>
      <c r="AD63" s="25">
        <v>23.0</v>
      </c>
      <c r="AE63" s="189" t="s">
        <v>284</v>
      </c>
      <c r="AF63" s="192"/>
      <c r="AG63" s="192"/>
      <c r="AH63" s="192"/>
      <c r="AI63" s="192"/>
      <c r="AJ63" s="192"/>
      <c r="AK63" s="192"/>
    </row>
    <row r="64">
      <c r="A64" s="113" t="s">
        <v>327</v>
      </c>
      <c r="D64" s="192"/>
      <c r="E64" s="188">
        <v>61.0</v>
      </c>
      <c r="F64" s="189" t="s">
        <v>465</v>
      </c>
      <c r="G64" s="25">
        <v>2.0</v>
      </c>
      <c r="H64" s="25">
        <v>2020.0</v>
      </c>
      <c r="I64" s="25">
        <v>2021.0</v>
      </c>
      <c r="J64" s="25">
        <v>0.0</v>
      </c>
      <c r="K64" s="25">
        <v>0.0</v>
      </c>
      <c r="L64" s="25">
        <v>24.0</v>
      </c>
      <c r="M64" s="25">
        <v>0.0</v>
      </c>
      <c r="N64" s="25">
        <v>0.0</v>
      </c>
      <c r="O64" s="25">
        <v>0.0</v>
      </c>
      <c r="P64" s="25">
        <v>0.0</v>
      </c>
      <c r="Q64" s="25">
        <v>0.0</v>
      </c>
      <c r="R64" s="25">
        <v>0.0</v>
      </c>
      <c r="S64" s="25">
        <v>0.0</v>
      </c>
      <c r="T64" s="25">
        <v>0.0</v>
      </c>
      <c r="U64" s="25">
        <v>0.0</v>
      </c>
      <c r="V64" s="25">
        <v>0.0</v>
      </c>
      <c r="W64" s="25">
        <v>0.0</v>
      </c>
      <c r="X64" s="25">
        <v>0.0</v>
      </c>
      <c r="Y64" s="190"/>
      <c r="Z64" s="190"/>
      <c r="AA64" s="190"/>
      <c r="AB64" s="190"/>
      <c r="AC64" s="191">
        <v>44036.0</v>
      </c>
      <c r="AD64" s="25">
        <v>23.0</v>
      </c>
      <c r="AE64" s="189" t="s">
        <v>323</v>
      </c>
      <c r="AF64" s="192"/>
      <c r="AG64" s="192"/>
      <c r="AH64" s="192"/>
      <c r="AI64" s="192"/>
      <c r="AJ64" s="192"/>
      <c r="AK64" s="192"/>
    </row>
    <row r="65">
      <c r="A65" s="113" t="s">
        <v>327</v>
      </c>
      <c r="D65" s="199"/>
      <c r="E65" s="188">
        <v>62.0</v>
      </c>
      <c r="F65" s="189" t="s">
        <v>466</v>
      </c>
      <c r="G65" s="25">
        <v>1.0</v>
      </c>
      <c r="H65" s="25">
        <v>2020.0</v>
      </c>
      <c r="I65" s="25">
        <v>2020.0</v>
      </c>
      <c r="J65" s="25">
        <v>0.0</v>
      </c>
      <c r="K65" s="25">
        <v>0.0</v>
      </c>
      <c r="L65" s="25">
        <v>0.0</v>
      </c>
      <c r="M65" s="25">
        <v>0.0</v>
      </c>
      <c r="N65" s="25">
        <v>0.0</v>
      </c>
      <c r="O65" s="25">
        <v>0.0</v>
      </c>
      <c r="P65" s="25">
        <v>0.0</v>
      </c>
      <c r="Q65" s="25">
        <v>0.0</v>
      </c>
      <c r="R65" s="25">
        <v>0.0</v>
      </c>
      <c r="S65" s="25">
        <v>0.0</v>
      </c>
      <c r="T65" s="25">
        <v>0.0</v>
      </c>
      <c r="U65" s="25">
        <v>0.0</v>
      </c>
      <c r="V65" s="25">
        <v>0.0</v>
      </c>
      <c r="W65" s="25">
        <v>0.0</v>
      </c>
      <c r="X65" s="25">
        <v>0.0</v>
      </c>
      <c r="Y65" s="190"/>
      <c r="Z65" s="190"/>
      <c r="AA65" s="190"/>
      <c r="AB65" s="190"/>
      <c r="AC65" s="191">
        <v>44038.0</v>
      </c>
      <c r="AD65" s="25">
        <v>26.0</v>
      </c>
      <c r="AE65" s="189" t="s">
        <v>314</v>
      </c>
      <c r="AF65" s="199"/>
      <c r="AG65" s="199"/>
      <c r="AH65" s="199"/>
      <c r="AI65" s="199"/>
      <c r="AJ65" s="199"/>
      <c r="AK65" s="199"/>
    </row>
    <row r="66">
      <c r="A66" s="113" t="s">
        <v>215</v>
      </c>
      <c r="D66" s="192"/>
      <c r="E66" s="188">
        <v>63.0</v>
      </c>
      <c r="F66" s="189" t="s">
        <v>467</v>
      </c>
      <c r="G66" s="25">
        <v>5.0</v>
      </c>
      <c r="H66" s="25">
        <v>2019.0</v>
      </c>
      <c r="I66" s="25">
        <v>2023.0</v>
      </c>
      <c r="J66" s="25">
        <v>0.0</v>
      </c>
      <c r="K66" s="25">
        <v>2.1</v>
      </c>
      <c r="L66" s="25">
        <v>254.0</v>
      </c>
      <c r="M66" s="25">
        <v>717.0</v>
      </c>
      <c r="N66" s="25">
        <v>642.0</v>
      </c>
      <c r="O66" s="25">
        <v>99.0</v>
      </c>
      <c r="P66" s="25">
        <v>138.0</v>
      </c>
      <c r="Q66" s="25">
        <v>24.0</v>
      </c>
      <c r="R66" s="25">
        <v>7.0</v>
      </c>
      <c r="S66" s="25">
        <v>32.0</v>
      </c>
      <c r="T66" s="25">
        <v>77.0</v>
      </c>
      <c r="U66" s="25">
        <v>19.0</v>
      </c>
      <c r="V66" s="25">
        <v>1.0</v>
      </c>
      <c r="W66" s="25">
        <v>70.0</v>
      </c>
      <c r="X66" s="25">
        <v>242.0</v>
      </c>
      <c r="Y66" s="25">
        <v>0.215</v>
      </c>
      <c r="Z66" s="25">
        <v>0.294</v>
      </c>
      <c r="AA66" s="25">
        <v>0.424</v>
      </c>
      <c r="AB66" s="25">
        <v>0.718</v>
      </c>
      <c r="AC66" s="191">
        <v>43704.0</v>
      </c>
      <c r="AD66" s="25">
        <v>26.0</v>
      </c>
      <c r="AE66" s="189" t="s">
        <v>382</v>
      </c>
      <c r="AF66" s="192"/>
      <c r="AG66" s="192"/>
      <c r="AH66" s="192"/>
      <c r="AI66" s="192"/>
      <c r="AJ66" s="192"/>
      <c r="AK66" s="192"/>
    </row>
    <row r="67">
      <c r="A67" s="113" t="s">
        <v>215</v>
      </c>
      <c r="D67" s="192"/>
      <c r="E67" s="188">
        <v>64.0</v>
      </c>
      <c r="F67" s="189" t="s">
        <v>468</v>
      </c>
      <c r="G67" s="25">
        <v>6.0</v>
      </c>
      <c r="H67" s="25">
        <v>2019.0</v>
      </c>
      <c r="I67" s="25">
        <v>2024.0</v>
      </c>
      <c r="J67" s="25">
        <v>0.0</v>
      </c>
      <c r="K67" s="25">
        <v>11.4</v>
      </c>
      <c r="L67" s="25">
        <v>400.0</v>
      </c>
      <c r="M67" s="25">
        <v>1596.0</v>
      </c>
      <c r="N67" s="25">
        <v>1445.0</v>
      </c>
      <c r="O67" s="25">
        <v>204.0</v>
      </c>
      <c r="P67" s="25">
        <v>402.0</v>
      </c>
      <c r="Q67" s="25">
        <v>64.0</v>
      </c>
      <c r="R67" s="25">
        <v>10.0</v>
      </c>
      <c r="S67" s="25">
        <v>22.0</v>
      </c>
      <c r="T67" s="25">
        <v>169.0</v>
      </c>
      <c r="U67" s="25">
        <v>71.0</v>
      </c>
      <c r="V67" s="25">
        <v>14.0</v>
      </c>
      <c r="W67" s="25">
        <v>110.0</v>
      </c>
      <c r="X67" s="25">
        <v>203.0</v>
      </c>
      <c r="Y67" s="25">
        <v>0.278</v>
      </c>
      <c r="Z67" s="25">
        <v>0.339</v>
      </c>
      <c r="AA67" s="25">
        <v>0.382</v>
      </c>
      <c r="AB67" s="25">
        <v>0.721</v>
      </c>
      <c r="AC67" s="191">
        <v>43717.0</v>
      </c>
      <c r="AD67" s="25">
        <v>23.0</v>
      </c>
      <c r="AE67" s="189" t="s">
        <v>267</v>
      </c>
      <c r="AF67" s="192"/>
      <c r="AG67" s="192"/>
      <c r="AH67" s="192"/>
      <c r="AI67" s="192"/>
      <c r="AJ67" s="192"/>
      <c r="AK67" s="192"/>
    </row>
    <row r="68">
      <c r="A68" s="113" t="s">
        <v>222</v>
      </c>
      <c r="D68" s="192"/>
      <c r="E68" s="188">
        <v>65.0</v>
      </c>
      <c r="F68" s="189" t="s">
        <v>469</v>
      </c>
      <c r="G68" s="25">
        <v>5.0</v>
      </c>
      <c r="H68" s="25">
        <v>2019.0</v>
      </c>
      <c r="I68" s="25">
        <v>2023.0</v>
      </c>
      <c r="J68" s="25">
        <v>0.0</v>
      </c>
      <c r="K68" s="25">
        <v>0.2</v>
      </c>
      <c r="L68" s="25">
        <v>16.0</v>
      </c>
      <c r="M68" s="25">
        <v>15.0</v>
      </c>
      <c r="N68" s="25">
        <v>11.0</v>
      </c>
      <c r="O68" s="25">
        <v>1.0</v>
      </c>
      <c r="P68" s="25">
        <v>2.0</v>
      </c>
      <c r="Q68" s="25">
        <v>0.0</v>
      </c>
      <c r="R68" s="25">
        <v>0.0</v>
      </c>
      <c r="S68" s="25">
        <v>0.0</v>
      </c>
      <c r="T68" s="25">
        <v>1.0</v>
      </c>
      <c r="U68" s="25">
        <v>0.0</v>
      </c>
      <c r="V68" s="25">
        <v>0.0</v>
      </c>
      <c r="W68" s="25">
        <v>2.0</v>
      </c>
      <c r="X68" s="25">
        <v>4.0</v>
      </c>
      <c r="Y68" s="25">
        <v>0.182</v>
      </c>
      <c r="Z68" s="25">
        <v>0.308</v>
      </c>
      <c r="AA68" s="25">
        <v>0.182</v>
      </c>
      <c r="AB68" s="25">
        <v>0.49</v>
      </c>
      <c r="AC68" s="191">
        <v>43597.0</v>
      </c>
      <c r="AD68" s="25">
        <v>26.0</v>
      </c>
      <c r="AE68" s="189" t="s">
        <v>232</v>
      </c>
      <c r="AF68" s="192"/>
      <c r="AG68" s="192"/>
      <c r="AH68" s="192"/>
      <c r="AI68" s="192"/>
      <c r="AJ68" s="192"/>
      <c r="AK68" s="192"/>
    </row>
    <row r="69">
      <c r="A69" s="113" t="s">
        <v>222</v>
      </c>
      <c r="D69" s="192"/>
      <c r="E69" s="188">
        <v>66.0</v>
      </c>
      <c r="F69" s="189" t="s">
        <v>470</v>
      </c>
      <c r="G69" s="25">
        <v>5.0</v>
      </c>
      <c r="H69" s="25">
        <v>2020.0</v>
      </c>
      <c r="I69" s="25">
        <v>2024.0</v>
      </c>
      <c r="J69" s="25">
        <v>0.0</v>
      </c>
      <c r="K69" s="25">
        <v>0.0</v>
      </c>
      <c r="L69" s="25">
        <v>2.0</v>
      </c>
      <c r="M69" s="25">
        <v>0.0</v>
      </c>
      <c r="N69" s="25">
        <v>0.0</v>
      </c>
      <c r="O69" s="25">
        <v>0.0</v>
      </c>
      <c r="P69" s="25">
        <v>0.0</v>
      </c>
      <c r="Q69" s="25">
        <v>0.0</v>
      </c>
      <c r="R69" s="25">
        <v>0.0</v>
      </c>
      <c r="S69" s="25">
        <v>0.0</v>
      </c>
      <c r="T69" s="25">
        <v>0.0</v>
      </c>
      <c r="U69" s="25">
        <v>0.0</v>
      </c>
      <c r="V69" s="25">
        <v>0.0</v>
      </c>
      <c r="W69" s="25">
        <v>0.0</v>
      </c>
      <c r="X69" s="25">
        <v>0.0</v>
      </c>
      <c r="Y69" s="190"/>
      <c r="Z69" s="190"/>
      <c r="AA69" s="190"/>
      <c r="AB69" s="190"/>
      <c r="AC69" s="191">
        <v>44037.0</v>
      </c>
      <c r="AD69" s="25">
        <v>23.0</v>
      </c>
      <c r="AE69" s="189" t="s">
        <v>300</v>
      </c>
      <c r="AF69" s="192"/>
      <c r="AG69" s="192"/>
      <c r="AH69" s="192"/>
      <c r="AI69" s="192"/>
      <c r="AJ69" s="192"/>
      <c r="AK69" s="192"/>
    </row>
    <row r="70">
      <c r="A70" s="113" t="s">
        <v>300</v>
      </c>
      <c r="D70" s="192"/>
      <c r="E70" s="188">
        <v>67.0</v>
      </c>
      <c r="F70" s="189" t="s">
        <v>471</v>
      </c>
      <c r="G70" s="25">
        <v>5.0</v>
      </c>
      <c r="H70" s="25">
        <v>2019.0</v>
      </c>
      <c r="I70" s="25">
        <v>2023.0</v>
      </c>
      <c r="J70" s="25">
        <v>0.0</v>
      </c>
      <c r="K70" s="25">
        <v>0.0</v>
      </c>
      <c r="L70" s="25">
        <v>7.0</v>
      </c>
      <c r="M70" s="25">
        <v>0.0</v>
      </c>
      <c r="N70" s="25">
        <v>0.0</v>
      </c>
      <c r="O70" s="25">
        <v>0.0</v>
      </c>
      <c r="P70" s="25">
        <v>0.0</v>
      </c>
      <c r="Q70" s="25">
        <v>0.0</v>
      </c>
      <c r="R70" s="25">
        <v>0.0</v>
      </c>
      <c r="S70" s="25">
        <v>0.0</v>
      </c>
      <c r="T70" s="25">
        <v>0.0</v>
      </c>
      <c r="U70" s="25">
        <v>0.0</v>
      </c>
      <c r="V70" s="25">
        <v>0.0</v>
      </c>
      <c r="W70" s="25">
        <v>0.0</v>
      </c>
      <c r="X70" s="25">
        <v>0.0</v>
      </c>
      <c r="Y70" s="190"/>
      <c r="Z70" s="190"/>
      <c r="AA70" s="190"/>
      <c r="AB70" s="190"/>
      <c r="AC70" s="191">
        <v>43722.0</v>
      </c>
      <c r="AD70" s="25">
        <v>24.0</v>
      </c>
      <c r="AE70" s="189" t="s">
        <v>314</v>
      </c>
      <c r="AF70" s="192"/>
      <c r="AG70" s="192"/>
      <c r="AH70" s="192"/>
      <c r="AI70" s="192"/>
      <c r="AJ70" s="192"/>
      <c r="AK70" s="192"/>
    </row>
    <row r="71">
      <c r="A71" s="113" t="s">
        <v>300</v>
      </c>
      <c r="D71" s="192"/>
      <c r="E71" s="188">
        <v>68.0</v>
      </c>
      <c r="F71" s="189" t="s">
        <v>472</v>
      </c>
      <c r="G71" s="25">
        <v>5.0</v>
      </c>
      <c r="H71" s="25">
        <v>2019.0</v>
      </c>
      <c r="I71" s="25">
        <v>2023.0</v>
      </c>
      <c r="J71" s="25">
        <v>0.0</v>
      </c>
      <c r="K71" s="25">
        <v>0.0</v>
      </c>
      <c r="L71" s="25">
        <v>4.0</v>
      </c>
      <c r="M71" s="25">
        <v>0.0</v>
      </c>
      <c r="N71" s="25">
        <v>0.0</v>
      </c>
      <c r="O71" s="25">
        <v>0.0</v>
      </c>
      <c r="P71" s="25">
        <v>0.0</v>
      </c>
      <c r="Q71" s="25">
        <v>0.0</v>
      </c>
      <c r="R71" s="25">
        <v>0.0</v>
      </c>
      <c r="S71" s="25">
        <v>0.0</v>
      </c>
      <c r="T71" s="25">
        <v>0.0</v>
      </c>
      <c r="U71" s="25">
        <v>0.0</v>
      </c>
      <c r="V71" s="25">
        <v>0.0</v>
      </c>
      <c r="W71" s="25">
        <v>0.0</v>
      </c>
      <c r="X71" s="25">
        <v>0.0</v>
      </c>
      <c r="Y71" s="190"/>
      <c r="Z71" s="190"/>
      <c r="AA71" s="190"/>
      <c r="AB71" s="190"/>
      <c r="AC71" s="191">
        <v>43715.0</v>
      </c>
      <c r="AD71" s="25">
        <v>25.0</v>
      </c>
      <c r="AE71" s="189" t="s">
        <v>377</v>
      </c>
      <c r="AF71" s="192"/>
      <c r="AG71" s="192"/>
      <c r="AH71" s="192"/>
      <c r="AI71" s="192"/>
      <c r="AJ71" s="192"/>
      <c r="AK71" s="192"/>
    </row>
    <row r="72">
      <c r="A72" s="113" t="s">
        <v>338</v>
      </c>
      <c r="D72" s="192"/>
      <c r="E72" s="188">
        <v>69.0</v>
      </c>
      <c r="F72" s="189" t="s">
        <v>473</v>
      </c>
      <c r="G72" s="25">
        <v>6.0</v>
      </c>
      <c r="H72" s="25">
        <v>2019.0</v>
      </c>
      <c r="I72" s="25">
        <v>2024.0</v>
      </c>
      <c r="J72" s="25">
        <v>1.0</v>
      </c>
      <c r="K72" s="25">
        <v>-0.2</v>
      </c>
      <c r="L72" s="25">
        <v>33.0</v>
      </c>
      <c r="M72" s="25">
        <v>43.0</v>
      </c>
      <c r="N72" s="25">
        <v>38.0</v>
      </c>
      <c r="O72" s="25">
        <v>2.0</v>
      </c>
      <c r="P72" s="25">
        <v>3.0</v>
      </c>
      <c r="Q72" s="25">
        <v>0.0</v>
      </c>
      <c r="R72" s="25">
        <v>0.0</v>
      </c>
      <c r="S72" s="25">
        <v>0.0</v>
      </c>
      <c r="T72" s="25">
        <v>0.0</v>
      </c>
      <c r="U72" s="25">
        <v>0.0</v>
      </c>
      <c r="V72" s="25">
        <v>0.0</v>
      </c>
      <c r="W72" s="25">
        <v>2.0</v>
      </c>
      <c r="X72" s="25">
        <v>17.0</v>
      </c>
      <c r="Y72" s="25">
        <v>0.079</v>
      </c>
      <c r="Z72" s="25">
        <v>0.125</v>
      </c>
      <c r="AA72" s="25">
        <v>0.079</v>
      </c>
      <c r="AB72" s="25">
        <v>0.204</v>
      </c>
      <c r="AC72" s="191">
        <v>43612.0</v>
      </c>
      <c r="AD72" s="25">
        <v>24.0</v>
      </c>
      <c r="AE72" s="189" t="s">
        <v>262</v>
      </c>
      <c r="AF72" s="192"/>
      <c r="AG72" s="192"/>
      <c r="AH72" s="192"/>
      <c r="AI72" s="192"/>
      <c r="AJ72" s="192"/>
      <c r="AK72" s="192"/>
    </row>
    <row r="73">
      <c r="A73" s="115" t="s">
        <v>341</v>
      </c>
      <c r="D73" s="192"/>
      <c r="E73" s="188">
        <v>70.0</v>
      </c>
      <c r="F73" s="189" t="s">
        <v>474</v>
      </c>
      <c r="G73" s="25">
        <v>4.0</v>
      </c>
      <c r="H73" s="25">
        <v>2013.0</v>
      </c>
      <c r="I73" s="25">
        <v>2021.0</v>
      </c>
      <c r="J73" s="25">
        <v>0.0</v>
      </c>
      <c r="K73" s="25">
        <v>0.1</v>
      </c>
      <c r="L73" s="25">
        <v>13.0</v>
      </c>
      <c r="M73" s="25">
        <v>6.0</v>
      </c>
      <c r="N73" s="25">
        <v>6.0</v>
      </c>
      <c r="O73" s="25">
        <v>0.0</v>
      </c>
      <c r="P73" s="25">
        <v>1.0</v>
      </c>
      <c r="Q73" s="25">
        <v>1.0</v>
      </c>
      <c r="R73" s="25">
        <v>0.0</v>
      </c>
      <c r="S73" s="25">
        <v>0.0</v>
      </c>
      <c r="T73" s="25">
        <v>0.0</v>
      </c>
      <c r="U73" s="25">
        <v>0.0</v>
      </c>
      <c r="V73" s="25">
        <v>0.0</v>
      </c>
      <c r="W73" s="25">
        <v>0.0</v>
      </c>
      <c r="X73" s="25">
        <v>1.0</v>
      </c>
      <c r="Y73" s="25">
        <v>0.167</v>
      </c>
      <c r="Z73" s="25">
        <v>0.167</v>
      </c>
      <c r="AA73" s="25">
        <v>0.333</v>
      </c>
      <c r="AB73" s="25">
        <v>0.5</v>
      </c>
      <c r="AC73" s="191">
        <v>41422.0</v>
      </c>
      <c r="AD73" s="25">
        <v>31.0</v>
      </c>
      <c r="AE73" s="189" t="s">
        <v>207</v>
      </c>
      <c r="AF73" s="192"/>
      <c r="AG73" s="192"/>
      <c r="AH73" s="192"/>
      <c r="AI73" s="192"/>
      <c r="AJ73" s="192"/>
      <c r="AK73" s="192"/>
    </row>
    <row r="74">
      <c r="A74" s="117" t="s">
        <v>343</v>
      </c>
      <c r="D74" s="192"/>
      <c r="E74" s="188">
        <v>71.0</v>
      </c>
      <c r="F74" s="189" t="s">
        <v>475</v>
      </c>
      <c r="G74" s="25">
        <v>4.0</v>
      </c>
      <c r="H74" s="25">
        <v>2019.0</v>
      </c>
      <c r="I74" s="25">
        <v>2023.0</v>
      </c>
      <c r="J74" s="25">
        <v>0.0</v>
      </c>
      <c r="K74" s="25">
        <v>-1.8</v>
      </c>
      <c r="L74" s="25">
        <v>133.0</v>
      </c>
      <c r="M74" s="25">
        <v>508.0</v>
      </c>
      <c r="N74" s="25">
        <v>442.0</v>
      </c>
      <c r="O74" s="25">
        <v>57.0</v>
      </c>
      <c r="P74" s="25">
        <v>88.0</v>
      </c>
      <c r="Q74" s="25">
        <v>9.0</v>
      </c>
      <c r="R74" s="25">
        <v>0.0</v>
      </c>
      <c r="S74" s="25">
        <v>12.0</v>
      </c>
      <c r="T74" s="25">
        <v>42.0</v>
      </c>
      <c r="U74" s="25">
        <v>0.0</v>
      </c>
      <c r="V74" s="25">
        <v>1.0</v>
      </c>
      <c r="W74" s="25">
        <v>52.0</v>
      </c>
      <c r="X74" s="25">
        <v>138.0</v>
      </c>
      <c r="Y74" s="25">
        <v>0.199</v>
      </c>
      <c r="Z74" s="25">
        <v>0.297</v>
      </c>
      <c r="AA74" s="25">
        <v>0.301</v>
      </c>
      <c r="AB74" s="25">
        <v>0.598</v>
      </c>
      <c r="AC74" s="191">
        <v>43581.0</v>
      </c>
      <c r="AD74" s="25">
        <v>22.0</v>
      </c>
      <c r="AE74" s="189" t="s">
        <v>257</v>
      </c>
      <c r="AF74" s="192"/>
      <c r="AG74" s="192"/>
      <c r="AH74" s="192"/>
      <c r="AI74" s="192"/>
      <c r="AJ74" s="192"/>
      <c r="AK74" s="192"/>
    </row>
    <row r="75">
      <c r="A75" s="90" t="s">
        <v>346</v>
      </c>
      <c r="D75" s="192"/>
      <c r="E75" s="188">
        <v>72.0</v>
      </c>
      <c r="F75" s="189" t="s">
        <v>476</v>
      </c>
      <c r="G75" s="25">
        <v>2.0</v>
      </c>
      <c r="H75" s="25">
        <v>2020.0</v>
      </c>
      <c r="I75" s="25">
        <v>2021.0</v>
      </c>
      <c r="J75" s="25">
        <v>0.0</v>
      </c>
      <c r="K75" s="25">
        <v>0.2</v>
      </c>
      <c r="L75" s="25">
        <v>25.0</v>
      </c>
      <c r="M75" s="25">
        <v>29.0</v>
      </c>
      <c r="N75" s="25">
        <v>26.0</v>
      </c>
      <c r="O75" s="25">
        <v>0.0</v>
      </c>
      <c r="P75" s="25">
        <v>3.0</v>
      </c>
      <c r="Q75" s="25">
        <v>1.0</v>
      </c>
      <c r="R75" s="25">
        <v>0.0</v>
      </c>
      <c r="S75" s="25">
        <v>0.0</v>
      </c>
      <c r="T75" s="25">
        <v>2.0</v>
      </c>
      <c r="U75" s="25">
        <v>0.0</v>
      </c>
      <c r="V75" s="25">
        <v>0.0</v>
      </c>
      <c r="W75" s="25">
        <v>0.0</v>
      </c>
      <c r="X75" s="25">
        <v>9.0</v>
      </c>
      <c r="Y75" s="25">
        <v>0.115</v>
      </c>
      <c r="Z75" s="25">
        <v>0.148</v>
      </c>
      <c r="AA75" s="25">
        <v>0.154</v>
      </c>
      <c r="AB75" s="25">
        <v>0.302</v>
      </c>
      <c r="AC75" s="191">
        <v>44036.0</v>
      </c>
      <c r="AD75" s="25">
        <v>31.0</v>
      </c>
      <c r="AE75" s="189" t="s">
        <v>293</v>
      </c>
      <c r="AF75" s="192"/>
      <c r="AG75" s="192"/>
      <c r="AH75" s="192"/>
      <c r="AI75" s="192"/>
      <c r="AJ75" s="192"/>
      <c r="AK75" s="192"/>
    </row>
    <row r="76">
      <c r="A76" s="90" t="s">
        <v>346</v>
      </c>
      <c r="D76" s="192"/>
      <c r="E76" s="188">
        <v>73.0</v>
      </c>
      <c r="F76" s="189" t="s">
        <v>477</v>
      </c>
      <c r="G76" s="25">
        <v>6.0</v>
      </c>
      <c r="H76" s="25">
        <v>2019.0</v>
      </c>
      <c r="I76" s="25">
        <v>2024.0</v>
      </c>
      <c r="J76" s="25">
        <v>0.0</v>
      </c>
      <c r="K76" s="25">
        <v>0.0</v>
      </c>
      <c r="L76" s="25">
        <v>1.0</v>
      </c>
      <c r="M76" s="25">
        <v>0.0</v>
      </c>
      <c r="N76" s="25">
        <v>0.0</v>
      </c>
      <c r="O76" s="25">
        <v>0.0</v>
      </c>
      <c r="P76" s="25">
        <v>0.0</v>
      </c>
      <c r="Q76" s="25">
        <v>0.0</v>
      </c>
      <c r="R76" s="25">
        <v>0.0</v>
      </c>
      <c r="S76" s="25">
        <v>0.0</v>
      </c>
      <c r="T76" s="25">
        <v>0.0</v>
      </c>
      <c r="U76" s="25">
        <v>0.0</v>
      </c>
      <c r="V76" s="25">
        <v>0.0</v>
      </c>
      <c r="W76" s="25">
        <v>0.0</v>
      </c>
      <c r="X76" s="25">
        <v>0.0</v>
      </c>
      <c r="Y76" s="190"/>
      <c r="Z76" s="190"/>
      <c r="AA76" s="190"/>
      <c r="AB76" s="190"/>
      <c r="AC76" s="191">
        <v>43735.0</v>
      </c>
      <c r="AD76" s="25">
        <v>25.0</v>
      </c>
      <c r="AE76" s="189" t="s">
        <v>280</v>
      </c>
      <c r="AF76" s="192"/>
      <c r="AG76" s="192"/>
      <c r="AH76" s="192"/>
      <c r="AI76" s="192"/>
      <c r="AJ76" s="192"/>
      <c r="AK76" s="192"/>
    </row>
    <row r="77">
      <c r="A77" s="90" t="s">
        <v>346</v>
      </c>
      <c r="D77" s="199"/>
      <c r="E77" s="188">
        <v>74.0</v>
      </c>
      <c r="F77" s="189" t="s">
        <v>478</v>
      </c>
      <c r="G77" s="25">
        <v>6.0</v>
      </c>
      <c r="H77" s="25">
        <v>2019.0</v>
      </c>
      <c r="I77" s="25">
        <v>2024.0</v>
      </c>
      <c r="J77" s="25">
        <v>0.0</v>
      </c>
      <c r="K77" s="25">
        <v>1.4</v>
      </c>
      <c r="L77" s="25">
        <v>257.0</v>
      </c>
      <c r="M77" s="25">
        <v>798.0</v>
      </c>
      <c r="N77" s="25">
        <v>718.0</v>
      </c>
      <c r="O77" s="25">
        <v>85.0</v>
      </c>
      <c r="P77" s="25">
        <v>154.0</v>
      </c>
      <c r="Q77" s="25">
        <v>31.0</v>
      </c>
      <c r="R77" s="25">
        <v>0.0</v>
      </c>
      <c r="S77" s="25">
        <v>17.0</v>
      </c>
      <c r="T77" s="25">
        <v>76.0</v>
      </c>
      <c r="U77" s="25">
        <v>4.0</v>
      </c>
      <c r="V77" s="25">
        <v>1.0</v>
      </c>
      <c r="W77" s="25">
        <v>62.0</v>
      </c>
      <c r="X77" s="25">
        <v>184.0</v>
      </c>
      <c r="Y77" s="25">
        <v>0.214</v>
      </c>
      <c r="Z77" s="25">
        <v>0.289</v>
      </c>
      <c r="AA77" s="25">
        <v>0.329</v>
      </c>
      <c r="AB77" s="25">
        <v>0.618</v>
      </c>
      <c r="AC77" s="191">
        <v>43618.0</v>
      </c>
      <c r="AD77" s="25">
        <v>25.0</v>
      </c>
      <c r="AE77" s="189" t="s">
        <v>293</v>
      </c>
      <c r="AF77" s="199"/>
      <c r="AG77" s="199"/>
      <c r="AH77" s="199"/>
      <c r="AI77" s="199"/>
      <c r="AJ77" s="199"/>
      <c r="AK77" s="199"/>
    </row>
    <row r="78">
      <c r="A78" s="92" t="s">
        <v>346</v>
      </c>
      <c r="D78" s="192"/>
      <c r="E78" s="188">
        <v>75.0</v>
      </c>
      <c r="F78" s="189" t="s">
        <v>479</v>
      </c>
      <c r="G78" s="25">
        <v>3.0</v>
      </c>
      <c r="H78" s="25">
        <v>2019.0</v>
      </c>
      <c r="I78" s="25">
        <v>2021.0</v>
      </c>
      <c r="J78" s="25">
        <v>0.0</v>
      </c>
      <c r="K78" s="25">
        <v>0.0</v>
      </c>
      <c r="L78" s="25">
        <v>0.0</v>
      </c>
      <c r="M78" s="25">
        <v>0.0</v>
      </c>
      <c r="N78" s="25">
        <v>0.0</v>
      </c>
      <c r="O78" s="25">
        <v>0.0</v>
      </c>
      <c r="P78" s="25">
        <v>0.0</v>
      </c>
      <c r="Q78" s="25">
        <v>0.0</v>
      </c>
      <c r="R78" s="25">
        <v>0.0</v>
      </c>
      <c r="S78" s="25">
        <v>0.0</v>
      </c>
      <c r="T78" s="25">
        <v>0.0</v>
      </c>
      <c r="U78" s="25">
        <v>0.0</v>
      </c>
      <c r="V78" s="25">
        <v>0.0</v>
      </c>
      <c r="W78" s="25">
        <v>0.0</v>
      </c>
      <c r="X78" s="25">
        <v>0.0</v>
      </c>
      <c r="Y78" s="190"/>
      <c r="Z78" s="190"/>
      <c r="AA78" s="190"/>
      <c r="AB78" s="190"/>
      <c r="AC78" s="191">
        <v>43689.0</v>
      </c>
      <c r="AD78" s="25">
        <v>26.0</v>
      </c>
      <c r="AE78" s="193" t="s">
        <v>412</v>
      </c>
      <c r="AF78" s="192"/>
      <c r="AG78" s="192"/>
      <c r="AH78" s="192"/>
      <c r="AI78" s="192"/>
      <c r="AJ78" s="192"/>
      <c r="AK78" s="192"/>
    </row>
    <row r="79">
      <c r="A79" s="92" t="s">
        <v>289</v>
      </c>
      <c r="D79" s="201"/>
      <c r="E79" s="196" t="s">
        <v>384</v>
      </c>
      <c r="F79" s="197" t="s">
        <v>198</v>
      </c>
      <c r="G79" s="198" t="s">
        <v>385</v>
      </c>
      <c r="H79" s="198" t="s">
        <v>386</v>
      </c>
      <c r="I79" s="198" t="s">
        <v>387</v>
      </c>
      <c r="J79" s="198" t="s">
        <v>388</v>
      </c>
      <c r="K79" s="198" t="s">
        <v>389</v>
      </c>
      <c r="L79" s="198" t="s">
        <v>390</v>
      </c>
      <c r="M79" s="198" t="s">
        <v>391</v>
      </c>
      <c r="N79" s="198" t="s">
        <v>392</v>
      </c>
      <c r="O79" s="198" t="s">
        <v>393</v>
      </c>
      <c r="P79" s="198" t="s">
        <v>394</v>
      </c>
      <c r="Q79" s="198" t="s">
        <v>360</v>
      </c>
      <c r="R79" s="198" t="s">
        <v>282</v>
      </c>
      <c r="S79" s="198" t="s">
        <v>395</v>
      </c>
      <c r="T79" s="198" t="s">
        <v>396</v>
      </c>
      <c r="U79" s="198" t="s">
        <v>397</v>
      </c>
      <c r="V79" s="198" t="s">
        <v>398</v>
      </c>
      <c r="W79" s="198" t="s">
        <v>399</v>
      </c>
      <c r="X79" s="198" t="s">
        <v>400</v>
      </c>
      <c r="Y79" s="198" t="s">
        <v>401</v>
      </c>
      <c r="Z79" s="198" t="s">
        <v>402</v>
      </c>
      <c r="AA79" s="198" t="s">
        <v>403</v>
      </c>
      <c r="AB79" s="198" t="s">
        <v>404</v>
      </c>
      <c r="AC79" s="198" t="s">
        <v>405</v>
      </c>
      <c r="AD79" s="198" t="s">
        <v>200</v>
      </c>
      <c r="AE79" s="198" t="s">
        <v>406</v>
      </c>
      <c r="AF79" s="201"/>
      <c r="AG79" s="201"/>
      <c r="AH79" s="201"/>
      <c r="AI79" s="201"/>
      <c r="AJ79" s="201"/>
      <c r="AK79" s="201"/>
    </row>
    <row r="80">
      <c r="A80" s="93" t="s">
        <v>346</v>
      </c>
      <c r="D80" s="200"/>
      <c r="E80" s="188">
        <v>76.0</v>
      </c>
      <c r="F80" s="189" t="s">
        <v>268</v>
      </c>
      <c r="G80" s="25">
        <v>4.0</v>
      </c>
      <c r="H80" s="25">
        <v>2019.0</v>
      </c>
      <c r="I80" s="25">
        <v>2022.0</v>
      </c>
      <c r="J80" s="25">
        <v>0.0</v>
      </c>
      <c r="K80" s="25">
        <v>0.0</v>
      </c>
      <c r="L80" s="25">
        <v>2.0</v>
      </c>
      <c r="M80" s="25">
        <v>0.0</v>
      </c>
      <c r="N80" s="25">
        <v>0.0</v>
      </c>
      <c r="O80" s="25">
        <v>1.0</v>
      </c>
      <c r="P80" s="25">
        <v>0.0</v>
      </c>
      <c r="Q80" s="25">
        <v>0.0</v>
      </c>
      <c r="R80" s="25">
        <v>0.0</v>
      </c>
      <c r="S80" s="25">
        <v>0.0</v>
      </c>
      <c r="T80" s="25">
        <v>0.0</v>
      </c>
      <c r="U80" s="25">
        <v>0.0</v>
      </c>
      <c r="V80" s="25">
        <v>0.0</v>
      </c>
      <c r="W80" s="25">
        <v>0.0</v>
      </c>
      <c r="X80" s="25">
        <v>0.0</v>
      </c>
      <c r="Y80" s="190"/>
      <c r="Z80" s="190"/>
      <c r="AA80" s="190"/>
      <c r="AB80" s="190"/>
      <c r="AC80" s="191">
        <v>43578.0</v>
      </c>
      <c r="AD80" s="25">
        <v>26.0</v>
      </c>
      <c r="AE80" s="189" t="s">
        <v>346</v>
      </c>
      <c r="AF80" s="200"/>
      <c r="AG80" s="200"/>
      <c r="AH80" s="200"/>
      <c r="AI80" s="200"/>
      <c r="AJ80" s="200"/>
      <c r="AK80" s="200"/>
    </row>
    <row r="81">
      <c r="A81" s="120" t="s">
        <v>207</v>
      </c>
      <c r="D81" s="192"/>
      <c r="E81" s="188">
        <v>77.0</v>
      </c>
      <c r="F81" s="189" t="s">
        <v>480</v>
      </c>
      <c r="G81" s="25">
        <v>5.0</v>
      </c>
      <c r="H81" s="25">
        <v>2019.0</v>
      </c>
      <c r="I81" s="25">
        <v>2023.0</v>
      </c>
      <c r="J81" s="25">
        <v>0.0</v>
      </c>
      <c r="K81" s="25">
        <v>1.9</v>
      </c>
      <c r="L81" s="25">
        <v>146.0</v>
      </c>
      <c r="M81" s="25">
        <v>580.0</v>
      </c>
      <c r="N81" s="25">
        <v>514.0</v>
      </c>
      <c r="O81" s="25">
        <v>70.0</v>
      </c>
      <c r="P81" s="25">
        <v>121.0</v>
      </c>
      <c r="Q81" s="25">
        <v>14.0</v>
      </c>
      <c r="R81" s="25">
        <v>0.0</v>
      </c>
      <c r="S81" s="25">
        <v>26.0</v>
      </c>
      <c r="T81" s="25">
        <v>59.0</v>
      </c>
      <c r="U81" s="25">
        <v>7.0</v>
      </c>
      <c r="V81" s="25">
        <v>1.0</v>
      </c>
      <c r="W81" s="25">
        <v>61.0</v>
      </c>
      <c r="X81" s="25">
        <v>177.0</v>
      </c>
      <c r="Y81" s="25">
        <v>0.235</v>
      </c>
      <c r="Z81" s="25">
        <v>0.317</v>
      </c>
      <c r="AA81" s="25">
        <v>0.414</v>
      </c>
      <c r="AB81" s="25">
        <v>0.732</v>
      </c>
      <c r="AC81" s="191">
        <v>43718.0</v>
      </c>
      <c r="AD81" s="25">
        <v>24.0</v>
      </c>
      <c r="AE81" s="189" t="s">
        <v>343</v>
      </c>
      <c r="AF81" s="192"/>
      <c r="AG81" s="192"/>
      <c r="AH81" s="192"/>
      <c r="AI81" s="192"/>
      <c r="AJ81" s="192"/>
      <c r="AK81" s="192"/>
    </row>
    <row r="82">
      <c r="A82" s="97" t="s">
        <v>314</v>
      </c>
      <c r="D82" s="192"/>
      <c r="E82" s="188">
        <v>78.0</v>
      </c>
      <c r="F82" s="189" t="s">
        <v>481</v>
      </c>
      <c r="G82" s="25">
        <v>3.0</v>
      </c>
      <c r="H82" s="25">
        <v>2018.0</v>
      </c>
      <c r="I82" s="25">
        <v>2020.0</v>
      </c>
      <c r="J82" s="25">
        <v>0.0</v>
      </c>
      <c r="K82" s="25">
        <v>0.0</v>
      </c>
      <c r="L82" s="25">
        <v>13.0</v>
      </c>
      <c r="M82" s="25">
        <v>12.0</v>
      </c>
      <c r="N82" s="25">
        <v>10.0</v>
      </c>
      <c r="O82" s="25">
        <v>0.0</v>
      </c>
      <c r="P82" s="25">
        <v>1.0</v>
      </c>
      <c r="Q82" s="25">
        <v>0.0</v>
      </c>
      <c r="R82" s="25">
        <v>0.0</v>
      </c>
      <c r="S82" s="25">
        <v>0.0</v>
      </c>
      <c r="T82" s="25">
        <v>0.0</v>
      </c>
      <c r="U82" s="25">
        <v>0.0</v>
      </c>
      <c r="V82" s="25">
        <v>0.0</v>
      </c>
      <c r="W82" s="25">
        <v>2.0</v>
      </c>
      <c r="X82" s="25">
        <v>8.0</v>
      </c>
      <c r="Y82" s="25">
        <v>0.1</v>
      </c>
      <c r="Z82" s="25">
        <v>0.25</v>
      </c>
      <c r="AA82" s="25">
        <v>0.1</v>
      </c>
      <c r="AB82" s="25">
        <v>0.35</v>
      </c>
      <c r="AC82" s="191">
        <v>43252.0</v>
      </c>
      <c r="AD82" s="25">
        <v>26.0</v>
      </c>
      <c r="AE82" s="193" t="s">
        <v>412</v>
      </c>
      <c r="AF82" s="192"/>
      <c r="AG82" s="192"/>
      <c r="AH82" s="192"/>
      <c r="AI82" s="192"/>
      <c r="AJ82" s="192"/>
      <c r="AK82" s="192"/>
    </row>
    <row r="83">
      <c r="A83" s="103" t="s">
        <v>277</v>
      </c>
      <c r="D83" s="192"/>
      <c r="E83" s="188">
        <v>79.0</v>
      </c>
      <c r="F83" s="189" t="s">
        <v>482</v>
      </c>
      <c r="G83" s="25">
        <v>3.0</v>
      </c>
      <c r="H83" s="25">
        <v>2019.0</v>
      </c>
      <c r="I83" s="25">
        <v>2021.0</v>
      </c>
      <c r="J83" s="25">
        <v>0.0</v>
      </c>
      <c r="K83" s="25">
        <v>0.5</v>
      </c>
      <c r="L83" s="25">
        <v>94.0</v>
      </c>
      <c r="M83" s="25">
        <v>290.0</v>
      </c>
      <c r="N83" s="25">
        <v>264.0</v>
      </c>
      <c r="O83" s="25">
        <v>28.0</v>
      </c>
      <c r="P83" s="25">
        <v>65.0</v>
      </c>
      <c r="Q83" s="25">
        <v>19.0</v>
      </c>
      <c r="R83" s="25">
        <v>0.0</v>
      </c>
      <c r="S83" s="25">
        <v>3.0</v>
      </c>
      <c r="T83" s="25">
        <v>27.0</v>
      </c>
      <c r="U83" s="25">
        <v>11.0</v>
      </c>
      <c r="V83" s="25">
        <v>4.0</v>
      </c>
      <c r="W83" s="25">
        <v>22.0</v>
      </c>
      <c r="X83" s="25">
        <v>67.0</v>
      </c>
      <c r="Y83" s="25">
        <v>0.246</v>
      </c>
      <c r="Z83" s="25">
        <v>0.31</v>
      </c>
      <c r="AA83" s="25">
        <v>0.352</v>
      </c>
      <c r="AB83" s="25">
        <v>0.663</v>
      </c>
      <c r="AC83" s="191">
        <v>43670.0</v>
      </c>
      <c r="AD83" s="25">
        <v>26.0</v>
      </c>
      <c r="AE83" s="189" t="s">
        <v>343</v>
      </c>
      <c r="AF83" s="192"/>
      <c r="AG83" s="192"/>
      <c r="AH83" s="192"/>
      <c r="AI83" s="192"/>
      <c r="AJ83" s="192"/>
      <c r="AK83" s="192"/>
    </row>
    <row r="84">
      <c r="A84" s="103" t="s">
        <v>228</v>
      </c>
      <c r="D84" s="192"/>
      <c r="E84" s="188">
        <v>80.0</v>
      </c>
      <c r="F84" s="189" t="s">
        <v>483</v>
      </c>
      <c r="G84" s="25">
        <v>5.0</v>
      </c>
      <c r="H84" s="25">
        <v>2019.0</v>
      </c>
      <c r="I84" s="25">
        <v>2024.0</v>
      </c>
      <c r="J84" s="25">
        <v>0.0</v>
      </c>
      <c r="K84" s="25">
        <v>5.4</v>
      </c>
      <c r="L84" s="25">
        <v>278.0</v>
      </c>
      <c r="M84" s="25">
        <v>1023.0</v>
      </c>
      <c r="N84" s="25">
        <v>914.0</v>
      </c>
      <c r="O84" s="25">
        <v>138.0</v>
      </c>
      <c r="P84" s="25">
        <v>230.0</v>
      </c>
      <c r="Q84" s="25">
        <v>38.0</v>
      </c>
      <c r="R84" s="25">
        <v>12.0</v>
      </c>
      <c r="S84" s="25">
        <v>18.0</v>
      </c>
      <c r="T84" s="25">
        <v>105.0</v>
      </c>
      <c r="U84" s="25">
        <v>14.0</v>
      </c>
      <c r="V84" s="25">
        <v>3.0</v>
      </c>
      <c r="W84" s="25">
        <v>101.0</v>
      </c>
      <c r="X84" s="25">
        <v>224.0</v>
      </c>
      <c r="Y84" s="25">
        <v>0.252</v>
      </c>
      <c r="Z84" s="25">
        <v>0.326</v>
      </c>
      <c r="AA84" s="25">
        <v>0.379</v>
      </c>
      <c r="AB84" s="25">
        <v>0.705</v>
      </c>
      <c r="AC84" s="195">
        <v>43710.0</v>
      </c>
      <c r="AD84" s="25">
        <v>22.0</v>
      </c>
      <c r="AE84" s="189" t="s">
        <v>239</v>
      </c>
      <c r="AF84" s="192"/>
      <c r="AG84" s="192"/>
      <c r="AH84" s="192"/>
      <c r="AI84" s="192"/>
      <c r="AJ84" s="192"/>
      <c r="AK84" s="192"/>
    </row>
    <row r="85">
      <c r="A85" s="103" t="s">
        <v>215</v>
      </c>
      <c r="D85" s="192"/>
      <c r="E85" s="188">
        <v>81.0</v>
      </c>
      <c r="F85" s="189" t="s">
        <v>484</v>
      </c>
      <c r="G85" s="25">
        <v>6.0</v>
      </c>
      <c r="H85" s="25">
        <v>2019.0</v>
      </c>
      <c r="I85" s="25">
        <v>2024.0</v>
      </c>
      <c r="J85" s="25">
        <v>0.0</v>
      </c>
      <c r="K85" s="25">
        <v>0.1</v>
      </c>
      <c r="L85" s="25">
        <v>13.0</v>
      </c>
      <c r="M85" s="25">
        <v>20.0</v>
      </c>
      <c r="N85" s="25">
        <v>15.0</v>
      </c>
      <c r="O85" s="25">
        <v>1.0</v>
      </c>
      <c r="P85" s="25">
        <v>0.0</v>
      </c>
      <c r="Q85" s="25">
        <v>0.0</v>
      </c>
      <c r="R85" s="25">
        <v>0.0</v>
      </c>
      <c r="S85" s="25">
        <v>0.0</v>
      </c>
      <c r="T85" s="25">
        <v>0.0</v>
      </c>
      <c r="U85" s="25">
        <v>0.0</v>
      </c>
      <c r="V85" s="25">
        <v>0.0</v>
      </c>
      <c r="W85" s="25">
        <v>4.0</v>
      </c>
      <c r="X85" s="25">
        <v>6.0</v>
      </c>
      <c r="Y85" s="25">
        <v>0.0</v>
      </c>
      <c r="Z85" s="25">
        <v>0.211</v>
      </c>
      <c r="AA85" s="25">
        <v>0.0</v>
      </c>
      <c r="AB85" s="25">
        <v>0.211</v>
      </c>
      <c r="AC85" s="195">
        <v>43719.0</v>
      </c>
      <c r="AD85" s="25">
        <v>22.0</v>
      </c>
      <c r="AE85" s="189" t="s">
        <v>228</v>
      </c>
      <c r="AF85" s="192"/>
      <c r="AG85" s="192"/>
      <c r="AH85" s="192"/>
      <c r="AI85" s="192"/>
      <c r="AJ85" s="192"/>
      <c r="AK85" s="192"/>
    </row>
    <row r="86">
      <c r="A86" s="121" t="s">
        <v>338</v>
      </c>
      <c r="D86" s="192"/>
      <c r="E86" s="188">
        <v>82.0</v>
      </c>
      <c r="F86" s="189" t="s">
        <v>320</v>
      </c>
      <c r="G86" s="25">
        <v>3.0</v>
      </c>
      <c r="H86" s="25">
        <v>2020.0</v>
      </c>
      <c r="I86" s="25">
        <v>2022.0</v>
      </c>
      <c r="J86" s="25">
        <v>0.0</v>
      </c>
      <c r="K86" s="25">
        <v>-1.2</v>
      </c>
      <c r="L86" s="25">
        <v>112.0</v>
      </c>
      <c r="M86" s="25">
        <v>361.0</v>
      </c>
      <c r="N86" s="25">
        <v>318.0</v>
      </c>
      <c r="O86" s="25">
        <v>38.0</v>
      </c>
      <c r="P86" s="25">
        <v>66.0</v>
      </c>
      <c r="Q86" s="25">
        <v>14.0</v>
      </c>
      <c r="R86" s="25">
        <v>0.0</v>
      </c>
      <c r="S86" s="25">
        <v>1.0</v>
      </c>
      <c r="T86" s="25">
        <v>14.0</v>
      </c>
      <c r="U86" s="25">
        <v>1.0</v>
      </c>
      <c r="V86" s="25">
        <v>1.0</v>
      </c>
      <c r="W86" s="25">
        <v>36.0</v>
      </c>
      <c r="X86" s="25">
        <v>67.0</v>
      </c>
      <c r="Y86" s="25">
        <v>0.208</v>
      </c>
      <c r="Z86" s="25">
        <v>0.29</v>
      </c>
      <c r="AA86" s="25">
        <v>0.261</v>
      </c>
      <c r="AB86" s="25">
        <v>0.551</v>
      </c>
      <c r="AC86" s="195">
        <v>44038.0</v>
      </c>
      <c r="AD86" s="25">
        <v>26.0</v>
      </c>
      <c r="AE86" s="189" t="s">
        <v>228</v>
      </c>
      <c r="AF86" s="192"/>
      <c r="AG86" s="192"/>
      <c r="AH86" s="192"/>
      <c r="AI86" s="192"/>
      <c r="AJ86" s="192"/>
      <c r="AK86" s="192"/>
    </row>
    <row r="87">
      <c r="A87" s="110" t="s">
        <v>338</v>
      </c>
      <c r="D87" s="192"/>
      <c r="E87" s="188">
        <v>83.0</v>
      </c>
      <c r="F87" s="189" t="s">
        <v>485</v>
      </c>
      <c r="G87" s="25">
        <v>5.0</v>
      </c>
      <c r="H87" s="25">
        <v>2017.0</v>
      </c>
      <c r="I87" s="25">
        <v>2021.0</v>
      </c>
      <c r="J87" s="25">
        <v>0.0</v>
      </c>
      <c r="K87" s="25">
        <v>0.0</v>
      </c>
      <c r="L87" s="25">
        <v>53.0</v>
      </c>
      <c r="M87" s="25">
        <v>0.0</v>
      </c>
      <c r="N87" s="25">
        <v>0.0</v>
      </c>
      <c r="O87" s="25">
        <v>0.0</v>
      </c>
      <c r="P87" s="25">
        <v>0.0</v>
      </c>
      <c r="Q87" s="25">
        <v>0.0</v>
      </c>
      <c r="R87" s="25">
        <v>0.0</v>
      </c>
      <c r="S87" s="25">
        <v>0.0</v>
      </c>
      <c r="T87" s="25">
        <v>0.0</v>
      </c>
      <c r="U87" s="25">
        <v>0.0</v>
      </c>
      <c r="V87" s="25">
        <v>0.0</v>
      </c>
      <c r="W87" s="25">
        <v>0.0</v>
      </c>
      <c r="X87" s="25">
        <v>0.0</v>
      </c>
      <c r="Y87" s="190"/>
      <c r="Z87" s="190"/>
      <c r="AA87" s="190"/>
      <c r="AB87" s="190"/>
      <c r="AC87" s="195">
        <v>42981.0</v>
      </c>
      <c r="AD87" s="25">
        <v>28.0</v>
      </c>
      <c r="AE87" s="189" t="s">
        <v>267</v>
      </c>
      <c r="AF87" s="192"/>
      <c r="AG87" s="192"/>
      <c r="AH87" s="192"/>
      <c r="AI87" s="192"/>
      <c r="AJ87" s="192"/>
      <c r="AK87" s="192"/>
    </row>
    <row r="88">
      <c r="A88" s="110" t="s">
        <v>215</v>
      </c>
      <c r="D88" s="192"/>
      <c r="E88" s="188">
        <v>84.0</v>
      </c>
      <c r="F88" s="189" t="s">
        <v>486</v>
      </c>
      <c r="G88" s="25">
        <v>2.0</v>
      </c>
      <c r="H88" s="25">
        <v>2020.0</v>
      </c>
      <c r="I88" s="25">
        <v>2021.0</v>
      </c>
      <c r="J88" s="25">
        <v>0.0</v>
      </c>
      <c r="K88" s="25">
        <v>-0.9</v>
      </c>
      <c r="L88" s="25">
        <v>76.0</v>
      </c>
      <c r="M88" s="25">
        <v>237.0</v>
      </c>
      <c r="N88" s="25">
        <v>213.0</v>
      </c>
      <c r="O88" s="25">
        <v>23.0</v>
      </c>
      <c r="P88" s="25">
        <v>39.0</v>
      </c>
      <c r="Q88" s="25">
        <v>8.0</v>
      </c>
      <c r="R88" s="25">
        <v>0.0</v>
      </c>
      <c r="S88" s="25">
        <v>10.0</v>
      </c>
      <c r="T88" s="25">
        <v>30.0</v>
      </c>
      <c r="U88" s="25">
        <v>0.0</v>
      </c>
      <c r="V88" s="25">
        <v>1.0</v>
      </c>
      <c r="W88" s="25">
        <v>22.0</v>
      </c>
      <c r="X88" s="25">
        <v>71.0</v>
      </c>
      <c r="Y88" s="25">
        <v>0.183</v>
      </c>
      <c r="Z88" s="25">
        <v>0.262</v>
      </c>
      <c r="AA88" s="25">
        <v>0.362</v>
      </c>
      <c r="AB88" s="25">
        <v>0.623</v>
      </c>
      <c r="AC88" s="191">
        <v>44036.0</v>
      </c>
      <c r="AD88" s="25">
        <v>27.0</v>
      </c>
      <c r="AE88" s="189" t="s">
        <v>343</v>
      </c>
      <c r="AF88" s="192"/>
      <c r="AG88" s="192"/>
      <c r="AH88" s="192"/>
      <c r="AI88" s="192"/>
      <c r="AJ88" s="192"/>
      <c r="AK88" s="192"/>
    </row>
    <row r="89">
      <c r="A89" s="111" t="s">
        <v>215</v>
      </c>
      <c r="D89" s="192"/>
      <c r="E89" s="188">
        <v>85.0</v>
      </c>
      <c r="F89" s="189" t="s">
        <v>487</v>
      </c>
      <c r="G89" s="25">
        <v>3.0</v>
      </c>
      <c r="H89" s="25">
        <v>2019.0</v>
      </c>
      <c r="I89" s="25">
        <v>2021.0</v>
      </c>
      <c r="J89" s="25">
        <v>0.0</v>
      </c>
      <c r="K89" s="25">
        <v>-0.9</v>
      </c>
      <c r="L89" s="25">
        <v>85.0</v>
      </c>
      <c r="M89" s="25">
        <v>205.0</v>
      </c>
      <c r="N89" s="25">
        <v>189.0</v>
      </c>
      <c r="O89" s="25">
        <v>21.0</v>
      </c>
      <c r="P89" s="25">
        <v>39.0</v>
      </c>
      <c r="Q89" s="25">
        <v>5.0</v>
      </c>
      <c r="R89" s="25">
        <v>0.0</v>
      </c>
      <c r="S89" s="25">
        <v>6.0</v>
      </c>
      <c r="T89" s="25">
        <v>19.0</v>
      </c>
      <c r="U89" s="25">
        <v>5.0</v>
      </c>
      <c r="V89" s="25">
        <v>1.0</v>
      </c>
      <c r="W89" s="25">
        <v>14.0</v>
      </c>
      <c r="X89" s="25">
        <v>55.0</v>
      </c>
      <c r="Y89" s="25">
        <v>0.206</v>
      </c>
      <c r="Z89" s="25">
        <v>0.26</v>
      </c>
      <c r="AA89" s="25">
        <v>0.328</v>
      </c>
      <c r="AB89" s="25">
        <v>0.588</v>
      </c>
      <c r="AC89" s="191">
        <v>43561.0</v>
      </c>
      <c r="AD89" s="25">
        <v>24.0</v>
      </c>
      <c r="AE89" s="189" t="s">
        <v>262</v>
      </c>
      <c r="AF89" s="192"/>
      <c r="AG89" s="192"/>
      <c r="AH89" s="192"/>
      <c r="AI89" s="192"/>
      <c r="AJ89" s="192"/>
      <c r="AK89" s="192"/>
    </row>
    <row r="90">
      <c r="A90" s="111" t="s">
        <v>222</v>
      </c>
      <c r="D90" s="192"/>
      <c r="E90" s="188">
        <v>86.0</v>
      </c>
      <c r="F90" s="189" t="s">
        <v>219</v>
      </c>
      <c r="G90" s="25">
        <v>5.0</v>
      </c>
      <c r="H90" s="25">
        <v>2020.0</v>
      </c>
      <c r="I90" s="25">
        <v>2024.0</v>
      </c>
      <c r="J90" s="25">
        <v>0.0</v>
      </c>
      <c r="K90" s="25">
        <v>4.5</v>
      </c>
      <c r="L90" s="25">
        <v>379.0</v>
      </c>
      <c r="M90" s="25">
        <v>1126.0</v>
      </c>
      <c r="N90" s="25">
        <v>1037.0</v>
      </c>
      <c r="O90" s="25">
        <v>146.0</v>
      </c>
      <c r="P90" s="25">
        <v>232.0</v>
      </c>
      <c r="Q90" s="25">
        <v>54.0</v>
      </c>
      <c r="R90" s="25">
        <v>10.0</v>
      </c>
      <c r="S90" s="25">
        <v>24.0</v>
      </c>
      <c r="T90" s="25">
        <v>100.0</v>
      </c>
      <c r="U90" s="25">
        <v>79.0</v>
      </c>
      <c r="V90" s="25">
        <v>17.0</v>
      </c>
      <c r="W90" s="25">
        <v>60.0</v>
      </c>
      <c r="X90" s="25">
        <v>297.0</v>
      </c>
      <c r="Y90" s="25">
        <v>0.224</v>
      </c>
      <c r="Z90" s="25">
        <v>0.271</v>
      </c>
      <c r="AA90" s="25">
        <v>0.365</v>
      </c>
      <c r="AB90" s="25">
        <v>0.636</v>
      </c>
      <c r="AC90" s="191">
        <v>44056.0</v>
      </c>
      <c r="AD90" s="25">
        <v>25.0</v>
      </c>
      <c r="AE90" s="189" t="s">
        <v>215</v>
      </c>
      <c r="AF90" s="192"/>
      <c r="AG90" s="192"/>
      <c r="AH90" s="192"/>
      <c r="AI90" s="192"/>
      <c r="AJ90" s="192"/>
      <c r="AK90" s="192"/>
    </row>
    <row r="91">
      <c r="A91" s="111" t="s">
        <v>366</v>
      </c>
      <c r="D91" s="192"/>
      <c r="E91" s="188">
        <v>87.0</v>
      </c>
      <c r="F91" s="189" t="s">
        <v>488</v>
      </c>
      <c r="G91" s="25">
        <v>5.0</v>
      </c>
      <c r="H91" s="25">
        <v>2019.0</v>
      </c>
      <c r="I91" s="25">
        <v>2023.0</v>
      </c>
      <c r="J91" s="25">
        <v>0.0</v>
      </c>
      <c r="K91" s="25">
        <v>-0.1</v>
      </c>
      <c r="L91" s="25">
        <v>16.0</v>
      </c>
      <c r="M91" s="25">
        <v>15.0</v>
      </c>
      <c r="N91" s="25">
        <v>14.0</v>
      </c>
      <c r="O91" s="25">
        <v>0.0</v>
      </c>
      <c r="P91" s="25">
        <v>1.0</v>
      </c>
      <c r="Q91" s="25">
        <v>0.0</v>
      </c>
      <c r="R91" s="25">
        <v>0.0</v>
      </c>
      <c r="S91" s="25">
        <v>0.0</v>
      </c>
      <c r="T91" s="25">
        <v>0.0</v>
      </c>
      <c r="U91" s="25">
        <v>0.0</v>
      </c>
      <c r="V91" s="25">
        <v>0.0</v>
      </c>
      <c r="W91" s="25">
        <v>0.0</v>
      </c>
      <c r="X91" s="25">
        <v>7.0</v>
      </c>
      <c r="Y91" s="25">
        <v>0.071</v>
      </c>
      <c r="Z91" s="25">
        <v>0.071</v>
      </c>
      <c r="AA91" s="25">
        <v>0.071</v>
      </c>
      <c r="AB91" s="25">
        <v>0.143</v>
      </c>
      <c r="AC91" s="191">
        <v>43679.0</v>
      </c>
      <c r="AD91" s="25">
        <v>22.0</v>
      </c>
      <c r="AE91" s="189" t="s">
        <v>239</v>
      </c>
      <c r="AF91" s="192"/>
      <c r="AG91" s="192"/>
      <c r="AH91" s="192"/>
      <c r="AI91" s="192"/>
      <c r="AJ91" s="192"/>
      <c r="AK91" s="192"/>
    </row>
    <row r="92">
      <c r="A92" s="111" t="s">
        <v>272</v>
      </c>
      <c r="D92" s="192"/>
      <c r="E92" s="188">
        <v>88.0</v>
      </c>
      <c r="F92" s="189" t="s">
        <v>489</v>
      </c>
      <c r="G92" s="25">
        <v>4.0</v>
      </c>
      <c r="H92" s="25">
        <v>2019.0</v>
      </c>
      <c r="I92" s="25">
        <v>2022.0</v>
      </c>
      <c r="J92" s="25">
        <v>0.0</v>
      </c>
      <c r="K92" s="25">
        <v>-0.2</v>
      </c>
      <c r="L92" s="25">
        <v>156.0</v>
      </c>
      <c r="M92" s="25">
        <v>479.0</v>
      </c>
      <c r="N92" s="25">
        <v>442.0</v>
      </c>
      <c r="O92" s="25">
        <v>51.0</v>
      </c>
      <c r="P92" s="25">
        <v>89.0</v>
      </c>
      <c r="Q92" s="25">
        <v>22.0</v>
      </c>
      <c r="R92" s="25">
        <v>1.0</v>
      </c>
      <c r="S92" s="25">
        <v>13.0</v>
      </c>
      <c r="T92" s="25">
        <v>53.0</v>
      </c>
      <c r="U92" s="25">
        <v>6.0</v>
      </c>
      <c r="V92" s="25">
        <v>0.0</v>
      </c>
      <c r="W92" s="25">
        <v>23.0</v>
      </c>
      <c r="X92" s="25">
        <v>115.0</v>
      </c>
      <c r="Y92" s="25">
        <v>0.201</v>
      </c>
      <c r="Z92" s="25">
        <v>0.248</v>
      </c>
      <c r="AA92" s="25">
        <v>0.344</v>
      </c>
      <c r="AB92" s="25">
        <v>0.592</v>
      </c>
      <c r="AC92" s="191">
        <v>43612.0</v>
      </c>
      <c r="AD92" s="25">
        <v>29.0</v>
      </c>
      <c r="AE92" s="189" t="s">
        <v>300</v>
      </c>
      <c r="AF92" s="192"/>
      <c r="AG92" s="192"/>
      <c r="AH92" s="192"/>
      <c r="AI92" s="192"/>
      <c r="AJ92" s="192"/>
      <c r="AK92" s="192"/>
    </row>
    <row r="93">
      <c r="A93" s="112" t="s">
        <v>343</v>
      </c>
      <c r="D93" s="192"/>
      <c r="E93" s="188">
        <v>89.0</v>
      </c>
      <c r="F93" s="189" t="s">
        <v>490</v>
      </c>
      <c r="G93" s="25">
        <v>4.0</v>
      </c>
      <c r="H93" s="25">
        <v>2019.0</v>
      </c>
      <c r="I93" s="25">
        <v>2022.0</v>
      </c>
      <c r="J93" s="25">
        <v>0.0</v>
      </c>
      <c r="K93" s="25">
        <v>0.0</v>
      </c>
      <c r="L93" s="25">
        <v>8.0</v>
      </c>
      <c r="M93" s="25">
        <v>3.0</v>
      </c>
      <c r="N93" s="25">
        <v>3.0</v>
      </c>
      <c r="O93" s="25">
        <v>0.0</v>
      </c>
      <c r="P93" s="25">
        <v>0.0</v>
      </c>
      <c r="Q93" s="25">
        <v>0.0</v>
      </c>
      <c r="R93" s="25">
        <v>0.0</v>
      </c>
      <c r="S93" s="25">
        <v>0.0</v>
      </c>
      <c r="T93" s="25">
        <v>0.0</v>
      </c>
      <c r="U93" s="25">
        <v>0.0</v>
      </c>
      <c r="V93" s="25">
        <v>0.0</v>
      </c>
      <c r="W93" s="25">
        <v>0.0</v>
      </c>
      <c r="X93" s="25">
        <v>1.0</v>
      </c>
      <c r="Y93" s="25">
        <v>0.0</v>
      </c>
      <c r="Z93" s="25">
        <v>0.0</v>
      </c>
      <c r="AA93" s="25">
        <v>0.0</v>
      </c>
      <c r="AB93" s="25">
        <v>0.0</v>
      </c>
      <c r="AC93" s="195">
        <v>43645.0</v>
      </c>
      <c r="AD93" s="25">
        <v>30.0</v>
      </c>
      <c r="AE93" s="189" t="s">
        <v>207</v>
      </c>
      <c r="AF93" s="192"/>
      <c r="AG93" s="192"/>
      <c r="AH93" s="192"/>
      <c r="AI93" s="192"/>
      <c r="AJ93" s="192"/>
      <c r="AK93" s="192"/>
    </row>
    <row r="94">
      <c r="A94" s="115" t="s">
        <v>267</v>
      </c>
      <c r="D94" s="192"/>
      <c r="E94" s="188">
        <v>90.0</v>
      </c>
      <c r="F94" s="189" t="s">
        <v>491</v>
      </c>
      <c r="G94" s="25">
        <v>3.0</v>
      </c>
      <c r="H94" s="25">
        <v>2019.0</v>
      </c>
      <c r="I94" s="25">
        <v>2021.0</v>
      </c>
      <c r="J94" s="25">
        <v>0.0</v>
      </c>
      <c r="K94" s="25">
        <v>-0.1</v>
      </c>
      <c r="L94" s="25">
        <v>66.0</v>
      </c>
      <c r="M94" s="25">
        <v>177.0</v>
      </c>
      <c r="N94" s="25">
        <v>164.0</v>
      </c>
      <c r="O94" s="25">
        <v>17.0</v>
      </c>
      <c r="P94" s="25">
        <v>44.0</v>
      </c>
      <c r="Q94" s="25">
        <v>8.0</v>
      </c>
      <c r="R94" s="25">
        <v>0.0</v>
      </c>
      <c r="S94" s="25">
        <v>6.0</v>
      </c>
      <c r="T94" s="25">
        <v>16.0</v>
      </c>
      <c r="U94" s="25">
        <v>0.0</v>
      </c>
      <c r="V94" s="25">
        <v>0.0</v>
      </c>
      <c r="W94" s="25">
        <v>12.0</v>
      </c>
      <c r="X94" s="25">
        <v>61.0</v>
      </c>
      <c r="Y94" s="25">
        <v>0.268</v>
      </c>
      <c r="Z94" s="25">
        <v>0.322</v>
      </c>
      <c r="AA94" s="25">
        <v>0.427</v>
      </c>
      <c r="AB94" s="25">
        <v>0.749</v>
      </c>
      <c r="AC94" s="191">
        <v>43711.0</v>
      </c>
      <c r="AD94" s="25">
        <v>28.0</v>
      </c>
      <c r="AE94" s="189" t="s">
        <v>211</v>
      </c>
      <c r="AF94" s="192"/>
      <c r="AG94" s="192"/>
      <c r="AH94" s="192"/>
      <c r="AI94" s="192"/>
      <c r="AJ94" s="192"/>
      <c r="AK94" s="192"/>
    </row>
    <row r="95">
      <c r="A95" s="117" t="s">
        <v>366</v>
      </c>
      <c r="D95" s="192"/>
      <c r="E95" s="188">
        <v>91.0</v>
      </c>
      <c r="F95" s="189" t="s">
        <v>492</v>
      </c>
      <c r="G95" s="25">
        <v>2.0</v>
      </c>
      <c r="H95" s="25">
        <v>2019.0</v>
      </c>
      <c r="I95" s="25">
        <v>2020.0</v>
      </c>
      <c r="J95" s="25">
        <v>0.0</v>
      </c>
      <c r="K95" s="25">
        <v>0.0</v>
      </c>
      <c r="L95" s="25">
        <v>2.0</v>
      </c>
      <c r="M95" s="25">
        <v>0.0</v>
      </c>
      <c r="N95" s="25">
        <v>0.0</v>
      </c>
      <c r="O95" s="25">
        <v>0.0</v>
      </c>
      <c r="P95" s="25">
        <v>0.0</v>
      </c>
      <c r="Q95" s="25">
        <v>0.0</v>
      </c>
      <c r="R95" s="25">
        <v>0.0</v>
      </c>
      <c r="S95" s="25">
        <v>0.0</v>
      </c>
      <c r="T95" s="25">
        <v>0.0</v>
      </c>
      <c r="U95" s="25">
        <v>0.0</v>
      </c>
      <c r="V95" s="25">
        <v>0.0</v>
      </c>
      <c r="W95" s="25">
        <v>0.0</v>
      </c>
      <c r="X95" s="25">
        <v>0.0</v>
      </c>
      <c r="Y95" s="190"/>
      <c r="Z95" s="190"/>
      <c r="AA95" s="190"/>
      <c r="AB95" s="190"/>
      <c r="AC95" s="191">
        <v>43679.0</v>
      </c>
      <c r="AD95" s="25">
        <v>27.0</v>
      </c>
      <c r="AE95" s="189" t="s">
        <v>232</v>
      </c>
      <c r="AF95" s="192"/>
      <c r="AG95" s="192"/>
      <c r="AH95" s="192"/>
      <c r="AI95" s="192"/>
      <c r="AJ95" s="192"/>
      <c r="AK95" s="192"/>
    </row>
    <row r="96">
      <c r="A96" s="123" t="s">
        <v>232</v>
      </c>
      <c r="D96" s="192"/>
      <c r="E96" s="188">
        <v>92.0</v>
      </c>
      <c r="F96" s="189" t="s">
        <v>493</v>
      </c>
      <c r="G96" s="25">
        <v>4.0</v>
      </c>
      <c r="H96" s="25">
        <v>2018.0</v>
      </c>
      <c r="I96" s="25">
        <v>2021.0</v>
      </c>
      <c r="J96" s="25">
        <v>0.0</v>
      </c>
      <c r="K96" s="25">
        <v>0.0</v>
      </c>
      <c r="L96" s="25">
        <v>38.0</v>
      </c>
      <c r="M96" s="25">
        <v>6.0</v>
      </c>
      <c r="N96" s="25">
        <v>6.0</v>
      </c>
      <c r="O96" s="25">
        <v>2.0</v>
      </c>
      <c r="P96" s="25">
        <v>1.0</v>
      </c>
      <c r="Q96" s="25">
        <v>0.0</v>
      </c>
      <c r="R96" s="25">
        <v>0.0</v>
      </c>
      <c r="S96" s="25">
        <v>0.0</v>
      </c>
      <c r="T96" s="25">
        <v>0.0</v>
      </c>
      <c r="U96" s="25">
        <v>0.0</v>
      </c>
      <c r="V96" s="25">
        <v>0.0</v>
      </c>
      <c r="W96" s="25">
        <v>0.0</v>
      </c>
      <c r="X96" s="25">
        <v>1.0</v>
      </c>
      <c r="Y96" s="25">
        <v>0.167</v>
      </c>
      <c r="Z96" s="25">
        <v>0.167</v>
      </c>
      <c r="AA96" s="25">
        <v>0.167</v>
      </c>
      <c r="AB96" s="25">
        <v>0.333</v>
      </c>
      <c r="AC96" s="191">
        <v>43348.0</v>
      </c>
      <c r="AD96" s="25">
        <v>28.0</v>
      </c>
      <c r="AE96" s="189" t="s">
        <v>257</v>
      </c>
      <c r="AF96" s="192"/>
      <c r="AG96" s="192"/>
      <c r="AH96" s="192"/>
      <c r="AI96" s="192"/>
      <c r="AJ96" s="192"/>
      <c r="AK96" s="192"/>
    </row>
    <row r="97">
      <c r="A97" s="123" t="s">
        <v>222</v>
      </c>
      <c r="D97" s="192"/>
      <c r="E97" s="188">
        <v>93.0</v>
      </c>
      <c r="F97" s="189" t="s">
        <v>494</v>
      </c>
      <c r="G97" s="25">
        <v>7.0</v>
      </c>
      <c r="H97" s="25">
        <v>2018.0</v>
      </c>
      <c r="I97" s="25">
        <v>2024.0</v>
      </c>
      <c r="J97" s="25">
        <v>0.0</v>
      </c>
      <c r="K97" s="25">
        <v>1.7</v>
      </c>
      <c r="L97" s="25">
        <v>305.0</v>
      </c>
      <c r="M97" s="25">
        <v>888.0</v>
      </c>
      <c r="N97" s="25">
        <v>810.0</v>
      </c>
      <c r="O97" s="25">
        <v>84.0</v>
      </c>
      <c r="P97" s="25">
        <v>211.0</v>
      </c>
      <c r="Q97" s="25">
        <v>52.0</v>
      </c>
      <c r="R97" s="25">
        <v>2.0</v>
      </c>
      <c r="S97" s="25">
        <v>13.0</v>
      </c>
      <c r="T97" s="25">
        <v>65.0</v>
      </c>
      <c r="U97" s="25">
        <v>4.0</v>
      </c>
      <c r="V97" s="25">
        <v>1.0</v>
      </c>
      <c r="W97" s="25">
        <v>48.0</v>
      </c>
      <c r="X97" s="25">
        <v>192.0</v>
      </c>
      <c r="Y97" s="25">
        <v>0.26</v>
      </c>
      <c r="Z97" s="25">
        <v>0.305</v>
      </c>
      <c r="AA97" s="25">
        <v>0.378</v>
      </c>
      <c r="AB97" s="25">
        <v>0.683</v>
      </c>
      <c r="AC97" s="191">
        <v>43349.0</v>
      </c>
      <c r="AD97" s="25">
        <v>25.0</v>
      </c>
      <c r="AE97" s="189" t="s">
        <v>377</v>
      </c>
      <c r="AF97" s="192"/>
      <c r="AG97" s="192"/>
      <c r="AH97" s="192"/>
      <c r="AI97" s="192"/>
      <c r="AJ97" s="192"/>
      <c r="AK97" s="192"/>
    </row>
    <row r="98">
      <c r="A98" s="124" t="s">
        <v>338</v>
      </c>
      <c r="D98" s="192"/>
      <c r="E98" s="188">
        <v>94.0</v>
      </c>
      <c r="F98" s="189" t="s">
        <v>495</v>
      </c>
      <c r="G98" s="25">
        <v>3.0</v>
      </c>
      <c r="H98" s="25">
        <v>2019.0</v>
      </c>
      <c r="I98" s="25">
        <v>2022.0</v>
      </c>
      <c r="J98" s="25">
        <v>0.0</v>
      </c>
      <c r="K98" s="25">
        <v>0.0</v>
      </c>
      <c r="L98" s="25">
        <v>0.0</v>
      </c>
      <c r="M98" s="25">
        <v>0.0</v>
      </c>
      <c r="N98" s="25">
        <v>0.0</v>
      </c>
      <c r="O98" s="25">
        <v>0.0</v>
      </c>
      <c r="P98" s="25">
        <v>0.0</v>
      </c>
      <c r="Q98" s="25">
        <v>0.0</v>
      </c>
      <c r="R98" s="25">
        <v>0.0</v>
      </c>
      <c r="S98" s="25">
        <v>0.0</v>
      </c>
      <c r="T98" s="25">
        <v>0.0</v>
      </c>
      <c r="U98" s="25">
        <v>0.0</v>
      </c>
      <c r="V98" s="25">
        <v>0.0</v>
      </c>
      <c r="W98" s="25">
        <v>0.0</v>
      </c>
      <c r="X98" s="25">
        <v>0.0</v>
      </c>
      <c r="Y98" s="190"/>
      <c r="Z98" s="190"/>
      <c r="AA98" s="190"/>
      <c r="AB98" s="190"/>
      <c r="AC98" s="191">
        <v>43605.0</v>
      </c>
      <c r="AD98" s="25">
        <v>25.0</v>
      </c>
      <c r="AE98" s="189" t="s">
        <v>272</v>
      </c>
      <c r="AF98" s="192"/>
      <c r="AG98" s="192"/>
      <c r="AH98" s="192"/>
      <c r="AI98" s="192"/>
      <c r="AJ98" s="192"/>
      <c r="AK98" s="192"/>
    </row>
    <row r="99">
      <c r="A99" s="124" t="s">
        <v>377</v>
      </c>
      <c r="D99" s="192"/>
      <c r="E99" s="188">
        <v>95.0</v>
      </c>
      <c r="F99" s="189" t="s">
        <v>496</v>
      </c>
      <c r="G99" s="25">
        <v>4.0</v>
      </c>
      <c r="H99" s="25">
        <v>2018.0</v>
      </c>
      <c r="I99" s="25">
        <v>2021.0</v>
      </c>
      <c r="J99" s="25">
        <v>0.0</v>
      </c>
      <c r="K99" s="25">
        <v>0.1</v>
      </c>
      <c r="L99" s="25">
        <v>14.0</v>
      </c>
      <c r="M99" s="25">
        <v>9.0</v>
      </c>
      <c r="N99" s="25">
        <v>8.0</v>
      </c>
      <c r="O99" s="25">
        <v>0.0</v>
      </c>
      <c r="P99" s="25">
        <v>2.0</v>
      </c>
      <c r="Q99" s="25">
        <v>0.0</v>
      </c>
      <c r="R99" s="25">
        <v>0.0</v>
      </c>
      <c r="S99" s="25">
        <v>0.0</v>
      </c>
      <c r="T99" s="25">
        <v>0.0</v>
      </c>
      <c r="U99" s="25">
        <v>0.0</v>
      </c>
      <c r="V99" s="25">
        <v>0.0</v>
      </c>
      <c r="W99" s="25">
        <v>0.0</v>
      </c>
      <c r="X99" s="25">
        <v>3.0</v>
      </c>
      <c r="Y99" s="25">
        <v>0.25</v>
      </c>
      <c r="Z99" s="25">
        <v>0.25</v>
      </c>
      <c r="AA99" s="25">
        <v>0.25</v>
      </c>
      <c r="AB99" s="25">
        <v>0.5</v>
      </c>
      <c r="AC99" s="191">
        <v>43313.0</v>
      </c>
      <c r="AD99" s="25">
        <v>27.0</v>
      </c>
      <c r="AE99" s="189" t="s">
        <v>323</v>
      </c>
      <c r="AF99" s="192"/>
      <c r="AG99" s="192"/>
      <c r="AH99" s="192"/>
      <c r="AI99" s="192"/>
      <c r="AJ99" s="192"/>
      <c r="AK99" s="192"/>
    </row>
    <row r="100">
      <c r="A100" s="124" t="s">
        <v>323</v>
      </c>
      <c r="D100" s="192"/>
      <c r="E100" s="188">
        <v>96.0</v>
      </c>
      <c r="F100" s="189" t="s">
        <v>497</v>
      </c>
      <c r="G100" s="25">
        <v>5.0</v>
      </c>
      <c r="H100" s="25">
        <v>2017.0</v>
      </c>
      <c r="I100" s="25">
        <v>2021.0</v>
      </c>
      <c r="J100" s="25">
        <v>0.0</v>
      </c>
      <c r="K100" s="25">
        <v>0.0</v>
      </c>
      <c r="L100" s="25">
        <v>10.0</v>
      </c>
      <c r="M100" s="25">
        <v>3.0</v>
      </c>
      <c r="N100" s="25">
        <v>3.0</v>
      </c>
      <c r="O100" s="25">
        <v>0.0</v>
      </c>
      <c r="P100" s="25">
        <v>0.0</v>
      </c>
      <c r="Q100" s="25">
        <v>0.0</v>
      </c>
      <c r="R100" s="25">
        <v>0.0</v>
      </c>
      <c r="S100" s="25">
        <v>0.0</v>
      </c>
      <c r="T100" s="25">
        <v>0.0</v>
      </c>
      <c r="U100" s="25">
        <v>0.0</v>
      </c>
      <c r="V100" s="25">
        <v>0.0</v>
      </c>
      <c r="W100" s="25">
        <v>0.0</v>
      </c>
      <c r="X100" s="25">
        <v>3.0</v>
      </c>
      <c r="Y100" s="25">
        <v>0.0</v>
      </c>
      <c r="Z100" s="25">
        <v>0.0</v>
      </c>
      <c r="AA100" s="25">
        <v>0.0</v>
      </c>
      <c r="AB100" s="25">
        <v>0.0</v>
      </c>
      <c r="AC100" s="191">
        <v>42998.0</v>
      </c>
      <c r="AD100" s="25">
        <v>26.0</v>
      </c>
      <c r="AE100" s="189" t="s">
        <v>259</v>
      </c>
      <c r="AF100" s="192"/>
      <c r="AG100" s="192"/>
      <c r="AH100" s="192"/>
      <c r="AI100" s="192"/>
      <c r="AJ100" s="192"/>
      <c r="AK100" s="192"/>
    </row>
    <row r="101">
      <c r="A101" s="120" t="s">
        <v>366</v>
      </c>
      <c r="D101" s="192"/>
      <c r="E101" s="188">
        <v>97.0</v>
      </c>
      <c r="F101" s="189" t="s">
        <v>498</v>
      </c>
      <c r="G101" s="25">
        <v>5.0</v>
      </c>
      <c r="H101" s="25">
        <v>2019.0</v>
      </c>
      <c r="I101" s="25">
        <v>2023.0</v>
      </c>
      <c r="J101" s="25">
        <v>0.0</v>
      </c>
      <c r="K101" s="25">
        <v>0.4</v>
      </c>
      <c r="L101" s="25">
        <v>184.0</v>
      </c>
      <c r="M101" s="25">
        <v>515.0</v>
      </c>
      <c r="N101" s="25">
        <v>472.0</v>
      </c>
      <c r="O101" s="25">
        <v>57.0</v>
      </c>
      <c r="P101" s="25">
        <v>114.0</v>
      </c>
      <c r="Q101" s="25">
        <v>16.0</v>
      </c>
      <c r="R101" s="25">
        <v>2.0</v>
      </c>
      <c r="S101" s="25">
        <v>11.0</v>
      </c>
      <c r="T101" s="25">
        <v>49.0</v>
      </c>
      <c r="U101" s="25">
        <v>2.0</v>
      </c>
      <c r="V101" s="25">
        <v>2.0</v>
      </c>
      <c r="W101" s="25">
        <v>36.0</v>
      </c>
      <c r="X101" s="25">
        <v>116.0</v>
      </c>
      <c r="Y101" s="25">
        <v>0.242</v>
      </c>
      <c r="Z101" s="25">
        <v>0.298</v>
      </c>
      <c r="AA101" s="25">
        <v>0.354</v>
      </c>
      <c r="AB101" s="25">
        <v>0.652</v>
      </c>
      <c r="AC101" s="191">
        <v>43711.0</v>
      </c>
      <c r="AD101" s="25">
        <v>26.0</v>
      </c>
      <c r="AE101" s="189" t="s">
        <v>323</v>
      </c>
      <c r="AF101" s="192"/>
      <c r="AG101" s="192"/>
      <c r="AH101" s="192"/>
      <c r="AI101" s="192"/>
      <c r="AJ101" s="192"/>
      <c r="AK101" s="192"/>
    </row>
    <row r="102">
      <c r="A102" s="120" t="s">
        <v>284</v>
      </c>
      <c r="D102" s="192"/>
      <c r="E102" s="188">
        <v>98.0</v>
      </c>
      <c r="F102" s="189" t="s">
        <v>499</v>
      </c>
      <c r="G102" s="25">
        <v>4.0</v>
      </c>
      <c r="H102" s="25">
        <v>2020.0</v>
      </c>
      <c r="I102" s="25">
        <v>2023.0</v>
      </c>
      <c r="J102" s="25">
        <v>0.0</v>
      </c>
      <c r="K102" s="25">
        <v>0.0</v>
      </c>
      <c r="L102" s="25">
        <v>3.0</v>
      </c>
      <c r="M102" s="25">
        <v>0.0</v>
      </c>
      <c r="N102" s="25">
        <v>0.0</v>
      </c>
      <c r="O102" s="25">
        <v>0.0</v>
      </c>
      <c r="P102" s="25">
        <v>0.0</v>
      </c>
      <c r="Q102" s="25">
        <v>0.0</v>
      </c>
      <c r="R102" s="25">
        <v>0.0</v>
      </c>
      <c r="S102" s="25">
        <v>0.0</v>
      </c>
      <c r="T102" s="25">
        <v>0.0</v>
      </c>
      <c r="U102" s="25">
        <v>0.0</v>
      </c>
      <c r="V102" s="25">
        <v>0.0</v>
      </c>
      <c r="W102" s="25">
        <v>0.0</v>
      </c>
      <c r="X102" s="25">
        <v>0.0</v>
      </c>
      <c r="Y102" s="190"/>
      <c r="Z102" s="190"/>
      <c r="AA102" s="190"/>
      <c r="AB102" s="190"/>
      <c r="AC102" s="191">
        <v>44036.0</v>
      </c>
      <c r="AD102" s="25">
        <v>25.0</v>
      </c>
      <c r="AE102" s="189" t="s">
        <v>343</v>
      </c>
      <c r="AF102" s="192"/>
      <c r="AG102" s="192"/>
      <c r="AH102" s="192"/>
      <c r="AI102" s="192"/>
      <c r="AJ102" s="192"/>
      <c r="AK102" s="192"/>
    </row>
    <row r="103">
      <c r="A103" s="95"/>
      <c r="D103" s="192"/>
      <c r="E103" s="188">
        <v>99.0</v>
      </c>
      <c r="F103" s="189" t="s">
        <v>500</v>
      </c>
      <c r="G103" s="25">
        <v>6.0</v>
      </c>
      <c r="H103" s="25">
        <v>2019.0</v>
      </c>
      <c r="I103" s="25">
        <v>2024.0</v>
      </c>
      <c r="J103" s="25">
        <v>0.0</v>
      </c>
      <c r="K103" s="25">
        <v>0.0</v>
      </c>
      <c r="L103" s="25">
        <v>5.0</v>
      </c>
      <c r="M103" s="25">
        <v>2.0</v>
      </c>
      <c r="N103" s="25">
        <v>2.0</v>
      </c>
      <c r="O103" s="25">
        <v>0.0</v>
      </c>
      <c r="P103" s="25">
        <v>0.0</v>
      </c>
      <c r="Q103" s="25">
        <v>0.0</v>
      </c>
      <c r="R103" s="25">
        <v>0.0</v>
      </c>
      <c r="S103" s="25">
        <v>0.0</v>
      </c>
      <c r="T103" s="25">
        <v>0.0</v>
      </c>
      <c r="U103" s="25">
        <v>0.0</v>
      </c>
      <c r="V103" s="25">
        <v>0.0</v>
      </c>
      <c r="W103" s="25">
        <v>0.0</v>
      </c>
      <c r="X103" s="25">
        <v>1.0</v>
      </c>
      <c r="Y103" s="25">
        <v>0.0</v>
      </c>
      <c r="Z103" s="25">
        <v>0.0</v>
      </c>
      <c r="AA103" s="25">
        <v>0.0</v>
      </c>
      <c r="AB103" s="25">
        <v>0.0</v>
      </c>
      <c r="AC103" s="191">
        <v>43667.0</v>
      </c>
      <c r="AD103" s="25">
        <v>21.0</v>
      </c>
      <c r="AE103" s="189" t="s">
        <v>215</v>
      </c>
      <c r="AF103" s="192"/>
      <c r="AG103" s="192"/>
      <c r="AH103" s="192"/>
      <c r="AI103" s="192"/>
      <c r="AJ103" s="192"/>
      <c r="AK103" s="192"/>
    </row>
    <row r="104">
      <c r="A104" s="98"/>
      <c r="D104" s="200"/>
      <c r="E104" s="188">
        <v>100.0</v>
      </c>
      <c r="F104" s="189" t="s">
        <v>501</v>
      </c>
      <c r="G104" s="25">
        <v>6.0</v>
      </c>
      <c r="H104" s="25">
        <v>2019.0</v>
      </c>
      <c r="I104" s="25">
        <v>2024.0</v>
      </c>
      <c r="J104" s="25">
        <v>1.0</v>
      </c>
      <c r="K104" s="25">
        <v>12.0</v>
      </c>
      <c r="L104" s="25">
        <v>439.0</v>
      </c>
      <c r="M104" s="25">
        <v>1701.0</v>
      </c>
      <c r="N104" s="25">
        <v>1472.0</v>
      </c>
      <c r="O104" s="25">
        <v>214.0</v>
      </c>
      <c r="P104" s="25">
        <v>352.0</v>
      </c>
      <c r="Q104" s="25">
        <v>91.0</v>
      </c>
      <c r="R104" s="25">
        <v>2.0</v>
      </c>
      <c r="S104" s="25">
        <v>67.0</v>
      </c>
      <c r="T104" s="25">
        <v>215.0</v>
      </c>
      <c r="U104" s="25">
        <v>1.0</v>
      </c>
      <c r="V104" s="25">
        <v>0.0</v>
      </c>
      <c r="W104" s="25">
        <v>175.0</v>
      </c>
      <c r="X104" s="25">
        <v>390.0</v>
      </c>
      <c r="Y104" s="25">
        <v>0.239</v>
      </c>
      <c r="Z104" s="25">
        <v>0.336</v>
      </c>
      <c r="AA104" s="25">
        <v>0.44</v>
      </c>
      <c r="AB104" s="25">
        <v>0.776</v>
      </c>
      <c r="AC104" s="191">
        <v>43712.0</v>
      </c>
      <c r="AD104" s="25">
        <v>25.0</v>
      </c>
      <c r="AE104" s="189" t="s">
        <v>228</v>
      </c>
      <c r="AF104" s="200"/>
      <c r="AG104" s="200"/>
      <c r="AH104" s="200"/>
      <c r="AI104" s="200"/>
      <c r="AJ104" s="200"/>
      <c r="AK104" s="200"/>
    </row>
    <row r="105">
      <c r="A105" s="98"/>
      <c r="D105" s="201"/>
      <c r="E105" s="196" t="s">
        <v>384</v>
      </c>
      <c r="F105" s="197" t="s">
        <v>198</v>
      </c>
      <c r="G105" s="198" t="s">
        <v>385</v>
      </c>
      <c r="H105" s="198" t="s">
        <v>386</v>
      </c>
      <c r="I105" s="198" t="s">
        <v>387</v>
      </c>
      <c r="J105" s="198" t="s">
        <v>388</v>
      </c>
      <c r="K105" s="198" t="s">
        <v>389</v>
      </c>
      <c r="L105" s="198" t="s">
        <v>390</v>
      </c>
      <c r="M105" s="198" t="s">
        <v>391</v>
      </c>
      <c r="N105" s="198" t="s">
        <v>392</v>
      </c>
      <c r="O105" s="198" t="s">
        <v>393</v>
      </c>
      <c r="P105" s="198" t="s">
        <v>394</v>
      </c>
      <c r="Q105" s="198" t="s">
        <v>360</v>
      </c>
      <c r="R105" s="198" t="s">
        <v>282</v>
      </c>
      <c r="S105" s="198" t="s">
        <v>395</v>
      </c>
      <c r="T105" s="198" t="s">
        <v>396</v>
      </c>
      <c r="U105" s="198" t="s">
        <v>397</v>
      </c>
      <c r="V105" s="198" t="s">
        <v>398</v>
      </c>
      <c r="W105" s="198" t="s">
        <v>399</v>
      </c>
      <c r="X105" s="198" t="s">
        <v>400</v>
      </c>
      <c r="Y105" s="198" t="s">
        <v>401</v>
      </c>
      <c r="Z105" s="198" t="s">
        <v>402</v>
      </c>
      <c r="AA105" s="198" t="s">
        <v>403</v>
      </c>
      <c r="AB105" s="198" t="s">
        <v>404</v>
      </c>
      <c r="AC105" s="198" t="s">
        <v>405</v>
      </c>
      <c r="AD105" s="198" t="s">
        <v>200</v>
      </c>
      <c r="AE105" s="198" t="s">
        <v>406</v>
      </c>
      <c r="AF105" s="201"/>
      <c r="AG105" s="201"/>
      <c r="AH105" s="201"/>
      <c r="AI105" s="201"/>
      <c r="AJ105" s="201"/>
      <c r="AK105" s="201"/>
    </row>
    <row r="106">
      <c r="A106" s="98"/>
      <c r="D106" s="192"/>
      <c r="E106" s="188">
        <v>101.0</v>
      </c>
      <c r="F106" s="189" t="s">
        <v>502</v>
      </c>
      <c r="G106" s="25">
        <v>4.0</v>
      </c>
      <c r="H106" s="25">
        <v>2020.0</v>
      </c>
      <c r="I106" s="25">
        <v>2023.0</v>
      </c>
      <c r="J106" s="25">
        <v>0.0</v>
      </c>
      <c r="K106" s="25">
        <v>0.0</v>
      </c>
      <c r="L106" s="25">
        <v>0.0</v>
      </c>
      <c r="M106" s="25">
        <v>0.0</v>
      </c>
      <c r="N106" s="25">
        <v>0.0</v>
      </c>
      <c r="O106" s="25">
        <v>0.0</v>
      </c>
      <c r="P106" s="25">
        <v>0.0</v>
      </c>
      <c r="Q106" s="25">
        <v>0.0</v>
      </c>
      <c r="R106" s="25">
        <v>0.0</v>
      </c>
      <c r="S106" s="25">
        <v>0.0</v>
      </c>
      <c r="T106" s="25">
        <v>0.0</v>
      </c>
      <c r="U106" s="25">
        <v>0.0</v>
      </c>
      <c r="V106" s="25">
        <v>0.0</v>
      </c>
      <c r="W106" s="25">
        <v>0.0</v>
      </c>
      <c r="X106" s="25">
        <v>0.0</v>
      </c>
      <c r="Y106" s="190"/>
      <c r="Z106" s="190"/>
      <c r="AA106" s="190"/>
      <c r="AB106" s="190"/>
      <c r="AC106" s="191">
        <v>44044.0</v>
      </c>
      <c r="AD106" s="25">
        <v>24.0</v>
      </c>
      <c r="AE106" s="189" t="s">
        <v>280</v>
      </c>
      <c r="AF106" s="192"/>
      <c r="AG106" s="192"/>
      <c r="AH106" s="192"/>
      <c r="AI106" s="192"/>
      <c r="AJ106" s="192"/>
      <c r="AK106" s="192"/>
    </row>
    <row r="107">
      <c r="A107" s="99"/>
      <c r="D107" s="192"/>
      <c r="E107" s="188">
        <v>102.0</v>
      </c>
      <c r="F107" s="189" t="s">
        <v>503</v>
      </c>
      <c r="G107" s="25">
        <v>4.0</v>
      </c>
      <c r="H107" s="25">
        <v>2018.0</v>
      </c>
      <c r="I107" s="25">
        <v>2021.0</v>
      </c>
      <c r="J107" s="25">
        <v>0.0</v>
      </c>
      <c r="K107" s="25">
        <v>0.5</v>
      </c>
      <c r="L107" s="25">
        <v>53.0</v>
      </c>
      <c r="M107" s="25">
        <v>130.0</v>
      </c>
      <c r="N107" s="25">
        <v>114.0</v>
      </c>
      <c r="O107" s="25">
        <v>16.0</v>
      </c>
      <c r="P107" s="25">
        <v>21.0</v>
      </c>
      <c r="Q107" s="25">
        <v>3.0</v>
      </c>
      <c r="R107" s="25">
        <v>0.0</v>
      </c>
      <c r="S107" s="25">
        <v>8.0</v>
      </c>
      <c r="T107" s="25">
        <v>23.0</v>
      </c>
      <c r="U107" s="25">
        <v>0.0</v>
      </c>
      <c r="V107" s="25">
        <v>0.0</v>
      </c>
      <c r="W107" s="25">
        <v>11.0</v>
      </c>
      <c r="X107" s="25">
        <v>50.0</v>
      </c>
      <c r="Y107" s="25">
        <v>0.184</v>
      </c>
      <c r="Z107" s="25">
        <v>0.277</v>
      </c>
      <c r="AA107" s="25">
        <v>0.421</v>
      </c>
      <c r="AB107" s="25">
        <v>0.698</v>
      </c>
      <c r="AC107" s="191">
        <v>43206.0</v>
      </c>
      <c r="AD107" s="25">
        <v>25.0</v>
      </c>
      <c r="AE107" s="189" t="s">
        <v>338</v>
      </c>
      <c r="AF107" s="192"/>
      <c r="AG107" s="192"/>
      <c r="AH107" s="192"/>
      <c r="AI107" s="192"/>
      <c r="AJ107" s="192"/>
      <c r="AK107" s="192"/>
    </row>
    <row r="108">
      <c r="A108" s="104"/>
      <c r="D108" s="192"/>
      <c r="E108" s="188">
        <v>103.0</v>
      </c>
      <c r="F108" s="189" t="s">
        <v>504</v>
      </c>
      <c r="G108" s="25">
        <v>2.0</v>
      </c>
      <c r="H108" s="25">
        <v>2020.0</v>
      </c>
      <c r="I108" s="25">
        <v>2021.0</v>
      </c>
      <c r="J108" s="25">
        <v>0.0</v>
      </c>
      <c r="K108" s="25">
        <v>-0.2</v>
      </c>
      <c r="L108" s="25">
        <v>20.0</v>
      </c>
      <c r="M108" s="25">
        <v>46.0</v>
      </c>
      <c r="N108" s="25">
        <v>41.0</v>
      </c>
      <c r="O108" s="25">
        <v>2.0</v>
      </c>
      <c r="P108" s="25">
        <v>5.0</v>
      </c>
      <c r="Q108" s="25">
        <v>0.0</v>
      </c>
      <c r="R108" s="25">
        <v>0.0</v>
      </c>
      <c r="S108" s="25">
        <v>0.0</v>
      </c>
      <c r="T108" s="25">
        <v>2.0</v>
      </c>
      <c r="U108" s="25">
        <v>0.0</v>
      </c>
      <c r="V108" s="25">
        <v>0.0</v>
      </c>
      <c r="W108" s="25">
        <v>4.0</v>
      </c>
      <c r="X108" s="25">
        <v>21.0</v>
      </c>
      <c r="Y108" s="25">
        <v>0.122</v>
      </c>
      <c r="Z108" s="25">
        <v>0.2</v>
      </c>
      <c r="AA108" s="25">
        <v>0.122</v>
      </c>
      <c r="AB108" s="25">
        <v>0.322</v>
      </c>
      <c r="AC108" s="191">
        <v>44040.0</v>
      </c>
      <c r="AD108" s="25">
        <v>28.0</v>
      </c>
      <c r="AE108" s="189" t="s">
        <v>343</v>
      </c>
      <c r="AF108" s="192"/>
      <c r="AG108" s="192"/>
      <c r="AH108" s="192"/>
      <c r="AI108" s="192"/>
      <c r="AJ108" s="192"/>
      <c r="AK108" s="192"/>
    </row>
    <row r="109">
      <c r="A109" s="106"/>
      <c r="D109" s="192"/>
      <c r="E109" s="188">
        <v>104.0</v>
      </c>
      <c r="F109" s="189" t="s">
        <v>505</v>
      </c>
      <c r="G109" s="25">
        <v>5.0</v>
      </c>
      <c r="H109" s="25">
        <v>2020.0</v>
      </c>
      <c r="I109" s="25">
        <v>2024.0</v>
      </c>
      <c r="J109" s="25">
        <v>0.0</v>
      </c>
      <c r="K109" s="25">
        <v>-0.3</v>
      </c>
      <c r="L109" s="25">
        <v>234.0</v>
      </c>
      <c r="M109" s="25">
        <v>784.0</v>
      </c>
      <c r="N109" s="25">
        <v>724.0</v>
      </c>
      <c r="O109" s="25">
        <v>97.0</v>
      </c>
      <c r="P109" s="25">
        <v>190.0</v>
      </c>
      <c r="Q109" s="25">
        <v>35.0</v>
      </c>
      <c r="R109" s="25">
        <v>5.0</v>
      </c>
      <c r="S109" s="25">
        <v>25.0</v>
      </c>
      <c r="T109" s="25">
        <v>76.0</v>
      </c>
      <c r="U109" s="25">
        <v>15.0</v>
      </c>
      <c r="V109" s="25">
        <v>12.0</v>
      </c>
      <c r="W109" s="25">
        <v>42.0</v>
      </c>
      <c r="X109" s="25">
        <v>148.0</v>
      </c>
      <c r="Y109" s="25">
        <v>0.262</v>
      </c>
      <c r="Z109" s="25">
        <v>0.312</v>
      </c>
      <c r="AA109" s="25">
        <v>0.428</v>
      </c>
      <c r="AB109" s="25">
        <v>0.74</v>
      </c>
      <c r="AC109" s="191">
        <v>44037.0</v>
      </c>
      <c r="AD109" s="25">
        <v>24.0</v>
      </c>
      <c r="AE109" s="193" t="s">
        <v>412</v>
      </c>
      <c r="AF109" s="192"/>
      <c r="AG109" s="192"/>
      <c r="AH109" s="192"/>
      <c r="AI109" s="192"/>
      <c r="AJ109" s="192"/>
      <c r="AK109" s="192"/>
    </row>
    <row r="110">
      <c r="A110" s="121"/>
      <c r="D110" s="199"/>
      <c r="E110" s="188">
        <v>105.0</v>
      </c>
      <c r="F110" s="189" t="s">
        <v>506</v>
      </c>
      <c r="G110" s="25">
        <v>3.0</v>
      </c>
      <c r="H110" s="25">
        <v>2020.0</v>
      </c>
      <c r="I110" s="25">
        <v>2022.0</v>
      </c>
      <c r="J110" s="25">
        <v>0.0</v>
      </c>
      <c r="K110" s="25">
        <v>0.0</v>
      </c>
      <c r="L110" s="25">
        <v>0.0</v>
      </c>
      <c r="M110" s="25">
        <v>0.0</v>
      </c>
      <c r="N110" s="25">
        <v>0.0</v>
      </c>
      <c r="O110" s="25">
        <v>0.0</v>
      </c>
      <c r="P110" s="25">
        <v>0.0</v>
      </c>
      <c r="Q110" s="25">
        <v>0.0</v>
      </c>
      <c r="R110" s="25">
        <v>0.0</v>
      </c>
      <c r="S110" s="25">
        <v>0.0</v>
      </c>
      <c r="T110" s="25">
        <v>0.0</v>
      </c>
      <c r="U110" s="25">
        <v>0.0</v>
      </c>
      <c r="V110" s="25">
        <v>0.0</v>
      </c>
      <c r="W110" s="25">
        <v>0.0</v>
      </c>
      <c r="X110" s="25">
        <v>0.0</v>
      </c>
      <c r="Y110" s="190"/>
      <c r="Z110" s="190"/>
      <c r="AA110" s="190"/>
      <c r="AB110" s="190"/>
      <c r="AC110" s="191">
        <v>44036.0</v>
      </c>
      <c r="AD110" s="25">
        <v>24.0</v>
      </c>
      <c r="AE110" s="189" t="s">
        <v>300</v>
      </c>
      <c r="AF110" s="199"/>
      <c r="AG110" s="199"/>
      <c r="AH110" s="199"/>
      <c r="AI110" s="199"/>
      <c r="AJ110" s="199"/>
      <c r="AK110" s="199"/>
    </row>
    <row r="111">
      <c r="D111" s="192"/>
      <c r="E111" s="188">
        <v>106.0</v>
      </c>
      <c r="F111" s="189" t="s">
        <v>507</v>
      </c>
      <c r="G111" s="25">
        <v>4.0</v>
      </c>
      <c r="H111" s="25">
        <v>2020.0</v>
      </c>
      <c r="I111" s="25">
        <v>2023.0</v>
      </c>
      <c r="J111" s="25">
        <v>0.0</v>
      </c>
      <c r="K111" s="25">
        <v>0.0</v>
      </c>
      <c r="L111" s="25">
        <v>14.0</v>
      </c>
      <c r="M111" s="25">
        <v>20.0</v>
      </c>
      <c r="N111" s="25">
        <v>16.0</v>
      </c>
      <c r="O111" s="25">
        <v>2.0</v>
      </c>
      <c r="P111" s="25">
        <v>1.0</v>
      </c>
      <c r="Q111" s="25">
        <v>1.0</v>
      </c>
      <c r="R111" s="25">
        <v>0.0</v>
      </c>
      <c r="S111" s="25">
        <v>0.0</v>
      </c>
      <c r="T111" s="25">
        <v>0.0</v>
      </c>
      <c r="U111" s="25">
        <v>0.0</v>
      </c>
      <c r="V111" s="25">
        <v>0.0</v>
      </c>
      <c r="W111" s="25">
        <v>0.0</v>
      </c>
      <c r="X111" s="25">
        <v>10.0</v>
      </c>
      <c r="Y111" s="25">
        <v>0.063</v>
      </c>
      <c r="Z111" s="25">
        <v>0.118</v>
      </c>
      <c r="AA111" s="25">
        <v>0.125</v>
      </c>
      <c r="AB111" s="25">
        <v>0.243</v>
      </c>
      <c r="AC111" s="195">
        <v>44040.0</v>
      </c>
      <c r="AD111" s="25">
        <v>24.0</v>
      </c>
      <c r="AE111" s="189" t="s">
        <v>341</v>
      </c>
      <c r="AF111" s="192"/>
      <c r="AG111" s="192"/>
      <c r="AH111" s="192"/>
      <c r="AI111" s="192"/>
      <c r="AJ111" s="192"/>
      <c r="AK111" s="192"/>
    </row>
    <row r="112">
      <c r="A112" s="90"/>
      <c r="D112" s="192"/>
      <c r="E112" s="188">
        <v>107.0</v>
      </c>
      <c r="F112" s="189" t="s">
        <v>508</v>
      </c>
      <c r="G112" s="25">
        <v>7.0</v>
      </c>
      <c r="H112" s="25">
        <v>2012.0</v>
      </c>
      <c r="I112" s="25">
        <v>2024.0</v>
      </c>
      <c r="J112" s="25">
        <v>0.0</v>
      </c>
      <c r="K112" s="25">
        <v>0.0</v>
      </c>
      <c r="L112" s="25">
        <v>19.0</v>
      </c>
      <c r="M112" s="25">
        <v>14.0</v>
      </c>
      <c r="N112" s="25">
        <v>13.0</v>
      </c>
      <c r="O112" s="25">
        <v>0.0</v>
      </c>
      <c r="P112" s="25">
        <v>2.0</v>
      </c>
      <c r="Q112" s="25">
        <v>0.0</v>
      </c>
      <c r="R112" s="25">
        <v>0.0</v>
      </c>
      <c r="S112" s="25">
        <v>0.0</v>
      </c>
      <c r="T112" s="25">
        <v>0.0</v>
      </c>
      <c r="U112" s="25">
        <v>0.0</v>
      </c>
      <c r="V112" s="25">
        <v>0.0</v>
      </c>
      <c r="W112" s="25">
        <v>0.0</v>
      </c>
      <c r="X112" s="25">
        <v>2.0</v>
      </c>
      <c r="Y112" s="25">
        <v>0.154</v>
      </c>
      <c r="Z112" s="25">
        <v>0.154</v>
      </c>
      <c r="AA112" s="25">
        <v>0.154</v>
      </c>
      <c r="AB112" s="25">
        <v>0.308</v>
      </c>
      <c r="AC112" s="191">
        <v>41128.0</v>
      </c>
      <c r="AD112" s="25">
        <v>32.0</v>
      </c>
      <c r="AE112" s="193" t="s">
        <v>412</v>
      </c>
      <c r="AF112" s="192"/>
      <c r="AG112" s="192"/>
      <c r="AH112" s="192"/>
      <c r="AI112" s="192"/>
      <c r="AJ112" s="192"/>
      <c r="AK112" s="192"/>
    </row>
    <row r="113">
      <c r="A113" s="90"/>
      <c r="D113" s="192"/>
      <c r="E113" s="188">
        <v>108.0</v>
      </c>
      <c r="F113" s="189" t="s">
        <v>509</v>
      </c>
      <c r="G113" s="25">
        <v>5.0</v>
      </c>
      <c r="H113" s="25">
        <v>2020.0</v>
      </c>
      <c r="I113" s="25">
        <v>2024.0</v>
      </c>
      <c r="J113" s="25">
        <v>0.0</v>
      </c>
      <c r="K113" s="25">
        <v>0.0</v>
      </c>
      <c r="L113" s="25">
        <v>4.0</v>
      </c>
      <c r="M113" s="25">
        <v>0.0</v>
      </c>
      <c r="N113" s="25">
        <v>0.0</v>
      </c>
      <c r="O113" s="25">
        <v>0.0</v>
      </c>
      <c r="P113" s="25">
        <v>0.0</v>
      </c>
      <c r="Q113" s="25">
        <v>0.0</v>
      </c>
      <c r="R113" s="25">
        <v>0.0</v>
      </c>
      <c r="S113" s="25">
        <v>0.0</v>
      </c>
      <c r="T113" s="25">
        <v>0.0</v>
      </c>
      <c r="U113" s="25">
        <v>0.0</v>
      </c>
      <c r="V113" s="25">
        <v>0.0</v>
      </c>
      <c r="W113" s="25">
        <v>0.0</v>
      </c>
      <c r="X113" s="25">
        <v>0.0</v>
      </c>
      <c r="Y113" s="190"/>
      <c r="Z113" s="190"/>
      <c r="AA113" s="190"/>
      <c r="AB113" s="190"/>
      <c r="AC113" s="191">
        <v>44036.0</v>
      </c>
      <c r="AD113" s="25">
        <v>25.0</v>
      </c>
      <c r="AE113" s="189" t="s">
        <v>343</v>
      </c>
      <c r="AF113" s="192"/>
      <c r="AG113" s="192"/>
      <c r="AH113" s="192"/>
      <c r="AI113" s="192"/>
      <c r="AJ113" s="192"/>
      <c r="AK113" s="192"/>
    </row>
    <row r="114">
      <c r="A114" s="95"/>
      <c r="D114" s="192"/>
      <c r="E114" s="188">
        <v>109.0</v>
      </c>
      <c r="F114" s="189" t="s">
        <v>510</v>
      </c>
      <c r="G114" s="25">
        <v>4.0</v>
      </c>
      <c r="H114" s="25">
        <v>2020.0</v>
      </c>
      <c r="I114" s="25">
        <v>2023.0</v>
      </c>
      <c r="J114" s="25">
        <v>0.0</v>
      </c>
      <c r="K114" s="25">
        <v>0.0</v>
      </c>
      <c r="L114" s="25">
        <v>18.0</v>
      </c>
      <c r="M114" s="25">
        <v>4.0</v>
      </c>
      <c r="N114" s="25">
        <v>4.0</v>
      </c>
      <c r="O114" s="25">
        <v>0.0</v>
      </c>
      <c r="P114" s="25">
        <v>1.0</v>
      </c>
      <c r="Q114" s="25">
        <v>0.0</v>
      </c>
      <c r="R114" s="25">
        <v>0.0</v>
      </c>
      <c r="S114" s="25">
        <v>0.0</v>
      </c>
      <c r="T114" s="25">
        <v>0.0</v>
      </c>
      <c r="U114" s="25">
        <v>0.0</v>
      </c>
      <c r="V114" s="25">
        <v>0.0</v>
      </c>
      <c r="W114" s="25">
        <v>0.0</v>
      </c>
      <c r="X114" s="25">
        <v>1.0</v>
      </c>
      <c r="Y114" s="25">
        <v>0.25</v>
      </c>
      <c r="Z114" s="25">
        <v>0.25</v>
      </c>
      <c r="AA114" s="25">
        <v>0.25</v>
      </c>
      <c r="AB114" s="25">
        <v>0.5</v>
      </c>
      <c r="AC114" s="191">
        <v>44062.0</v>
      </c>
      <c r="AD114" s="25">
        <v>24.0</v>
      </c>
      <c r="AE114" s="189" t="s">
        <v>338</v>
      </c>
      <c r="AF114" s="192"/>
      <c r="AG114" s="192"/>
      <c r="AH114" s="192"/>
      <c r="AI114" s="192"/>
      <c r="AJ114" s="192"/>
      <c r="AK114" s="192"/>
    </row>
    <row r="115">
      <c r="A115" s="95"/>
      <c r="D115" s="192"/>
      <c r="E115" s="188">
        <v>110.0</v>
      </c>
      <c r="F115" s="189" t="s">
        <v>511</v>
      </c>
      <c r="G115" s="25">
        <v>2.0</v>
      </c>
      <c r="H115" s="25">
        <v>2019.0</v>
      </c>
      <c r="I115" s="25">
        <v>2020.0</v>
      </c>
      <c r="J115" s="25">
        <v>0.0</v>
      </c>
      <c r="K115" s="25">
        <v>-0.4</v>
      </c>
      <c r="L115" s="25">
        <v>42.0</v>
      </c>
      <c r="M115" s="25">
        <v>84.0</v>
      </c>
      <c r="N115" s="25">
        <v>74.0</v>
      </c>
      <c r="O115" s="25">
        <v>9.0</v>
      </c>
      <c r="P115" s="25">
        <v>14.0</v>
      </c>
      <c r="Q115" s="25">
        <v>3.0</v>
      </c>
      <c r="R115" s="25">
        <v>0.0</v>
      </c>
      <c r="S115" s="25">
        <v>3.0</v>
      </c>
      <c r="T115" s="25">
        <v>13.0</v>
      </c>
      <c r="U115" s="25">
        <v>0.0</v>
      </c>
      <c r="V115" s="25">
        <v>0.0</v>
      </c>
      <c r="W115" s="25">
        <v>7.0</v>
      </c>
      <c r="X115" s="25">
        <v>18.0</v>
      </c>
      <c r="Y115" s="25">
        <v>0.189</v>
      </c>
      <c r="Z115" s="25">
        <v>0.25</v>
      </c>
      <c r="AA115" s="25">
        <v>0.351</v>
      </c>
      <c r="AB115" s="25">
        <v>0.601</v>
      </c>
      <c r="AC115" s="191">
        <v>43633.0</v>
      </c>
      <c r="AD115" s="25">
        <v>28.0</v>
      </c>
      <c r="AE115" s="189" t="s">
        <v>293</v>
      </c>
      <c r="AF115" s="192"/>
      <c r="AG115" s="192"/>
      <c r="AH115" s="192"/>
      <c r="AI115" s="192"/>
      <c r="AJ115" s="192"/>
      <c r="AK115" s="192"/>
    </row>
    <row r="116">
      <c r="A116" s="104"/>
      <c r="D116" s="192"/>
      <c r="E116" s="188">
        <v>111.0</v>
      </c>
      <c r="F116" s="189" t="s">
        <v>512</v>
      </c>
      <c r="G116" s="25">
        <v>5.0</v>
      </c>
      <c r="H116" s="25">
        <v>2019.0</v>
      </c>
      <c r="I116" s="25">
        <v>2023.0</v>
      </c>
      <c r="J116" s="25">
        <v>0.0</v>
      </c>
      <c r="K116" s="25">
        <v>0.1</v>
      </c>
      <c r="L116" s="25">
        <v>130.0</v>
      </c>
      <c r="M116" s="25">
        <v>325.0</v>
      </c>
      <c r="N116" s="25">
        <v>288.0</v>
      </c>
      <c r="O116" s="25">
        <v>42.0</v>
      </c>
      <c r="P116" s="25">
        <v>59.0</v>
      </c>
      <c r="Q116" s="25">
        <v>10.0</v>
      </c>
      <c r="R116" s="25">
        <v>1.0</v>
      </c>
      <c r="S116" s="25">
        <v>21.0</v>
      </c>
      <c r="T116" s="25">
        <v>45.0</v>
      </c>
      <c r="U116" s="25">
        <v>0.0</v>
      </c>
      <c r="V116" s="25">
        <v>1.0</v>
      </c>
      <c r="W116" s="25">
        <v>30.0</v>
      </c>
      <c r="X116" s="25">
        <v>109.0</v>
      </c>
      <c r="Y116" s="25">
        <v>0.205</v>
      </c>
      <c r="Z116" s="25">
        <v>0.292</v>
      </c>
      <c r="AA116" s="25">
        <v>0.465</v>
      </c>
      <c r="AB116" s="25">
        <v>0.758</v>
      </c>
      <c r="AC116" s="191">
        <v>43643.0</v>
      </c>
      <c r="AD116" s="25">
        <v>26.0</v>
      </c>
      <c r="AE116" s="189" t="s">
        <v>239</v>
      </c>
      <c r="AF116" s="192"/>
      <c r="AG116" s="192"/>
      <c r="AH116" s="192"/>
      <c r="AI116" s="192"/>
      <c r="AJ116" s="192"/>
      <c r="AK116" s="192"/>
    </row>
    <row r="117">
      <c r="A117" s="121"/>
      <c r="D117" s="199"/>
      <c r="E117" s="188">
        <v>112.0</v>
      </c>
      <c r="F117" s="189" t="s">
        <v>513</v>
      </c>
      <c r="G117" s="25">
        <v>5.0</v>
      </c>
      <c r="H117" s="25">
        <v>2020.0</v>
      </c>
      <c r="I117" s="25">
        <v>2024.0</v>
      </c>
      <c r="J117" s="25">
        <v>1.0</v>
      </c>
      <c r="K117" s="25">
        <v>12.5</v>
      </c>
      <c r="L117" s="25">
        <v>370.0</v>
      </c>
      <c r="M117" s="25">
        <v>1532.0</v>
      </c>
      <c r="N117" s="25">
        <v>1415.0</v>
      </c>
      <c r="O117" s="25">
        <v>221.0</v>
      </c>
      <c r="P117" s="25">
        <v>396.0</v>
      </c>
      <c r="Q117" s="25">
        <v>84.0</v>
      </c>
      <c r="R117" s="25">
        <v>2.0</v>
      </c>
      <c r="S117" s="25">
        <v>76.0</v>
      </c>
      <c r="T117" s="25">
        <v>214.0</v>
      </c>
      <c r="U117" s="25">
        <v>46.0</v>
      </c>
      <c r="V117" s="25">
        <v>10.0</v>
      </c>
      <c r="W117" s="25">
        <v>82.0</v>
      </c>
      <c r="X117" s="25">
        <v>388.0</v>
      </c>
      <c r="Y117" s="25">
        <v>0.28</v>
      </c>
      <c r="Z117" s="25">
        <v>0.327</v>
      </c>
      <c r="AA117" s="25">
        <v>0.503</v>
      </c>
      <c r="AB117" s="25">
        <v>0.83</v>
      </c>
      <c r="AC117" s="191">
        <v>44036.0</v>
      </c>
      <c r="AD117" s="25">
        <v>22.0</v>
      </c>
      <c r="AE117" s="189" t="s">
        <v>323</v>
      </c>
      <c r="AF117" s="199"/>
      <c r="AG117" s="199"/>
      <c r="AH117" s="199"/>
      <c r="AI117" s="199"/>
      <c r="AJ117" s="199"/>
      <c r="AK117" s="199"/>
    </row>
    <row r="118">
      <c r="A118" s="121"/>
      <c r="D118" s="192"/>
      <c r="E118" s="188">
        <v>113.0</v>
      </c>
      <c r="F118" s="189" t="s">
        <v>514</v>
      </c>
      <c r="G118" s="25">
        <v>6.0</v>
      </c>
      <c r="H118" s="25">
        <v>2019.0</v>
      </c>
      <c r="I118" s="25">
        <v>2024.0</v>
      </c>
      <c r="J118" s="25">
        <v>0.0</v>
      </c>
      <c r="K118" s="25">
        <v>4.8</v>
      </c>
      <c r="L118" s="25">
        <v>321.0</v>
      </c>
      <c r="M118" s="25">
        <v>1307.0</v>
      </c>
      <c r="N118" s="25">
        <v>1206.0</v>
      </c>
      <c r="O118" s="25">
        <v>152.0</v>
      </c>
      <c r="P118" s="25">
        <v>317.0</v>
      </c>
      <c r="Q118" s="25">
        <v>64.0</v>
      </c>
      <c r="R118" s="25">
        <v>7.0</v>
      </c>
      <c r="S118" s="25">
        <v>32.0</v>
      </c>
      <c r="T118" s="25">
        <v>143.0</v>
      </c>
      <c r="U118" s="25">
        <v>0.0</v>
      </c>
      <c r="V118" s="25">
        <v>0.0</v>
      </c>
      <c r="W118" s="25">
        <v>80.0</v>
      </c>
      <c r="X118" s="25">
        <v>265.0</v>
      </c>
      <c r="Y118" s="25">
        <v>0.263</v>
      </c>
      <c r="Z118" s="25">
        <v>0.314</v>
      </c>
      <c r="AA118" s="25">
        <v>0.407</v>
      </c>
      <c r="AB118" s="25">
        <v>0.722</v>
      </c>
      <c r="AC118" s="191">
        <v>43602.0</v>
      </c>
      <c r="AD118" s="25">
        <v>23.0</v>
      </c>
      <c r="AE118" s="189" t="s">
        <v>382</v>
      </c>
      <c r="AF118" s="192"/>
      <c r="AG118" s="192"/>
      <c r="AH118" s="192"/>
      <c r="AI118" s="192"/>
      <c r="AJ118" s="192"/>
      <c r="AK118" s="192"/>
    </row>
    <row r="119">
      <c r="D119" s="192"/>
      <c r="E119" s="188">
        <v>114.0</v>
      </c>
      <c r="F119" s="189" t="s">
        <v>515</v>
      </c>
      <c r="G119" s="25">
        <v>6.0</v>
      </c>
      <c r="H119" s="25">
        <v>2019.0</v>
      </c>
      <c r="I119" s="25">
        <v>2024.0</v>
      </c>
      <c r="J119" s="25">
        <v>0.0</v>
      </c>
      <c r="K119" s="25">
        <v>0.0</v>
      </c>
      <c r="L119" s="25">
        <v>90.0</v>
      </c>
      <c r="M119" s="25">
        <v>0.0</v>
      </c>
      <c r="N119" s="25">
        <v>0.0</v>
      </c>
      <c r="O119" s="25">
        <v>0.0</v>
      </c>
      <c r="P119" s="25">
        <v>0.0</v>
      </c>
      <c r="Q119" s="25">
        <v>0.0</v>
      </c>
      <c r="R119" s="25">
        <v>0.0</v>
      </c>
      <c r="S119" s="25">
        <v>0.0</v>
      </c>
      <c r="T119" s="25">
        <v>0.0</v>
      </c>
      <c r="U119" s="25">
        <v>0.0</v>
      </c>
      <c r="V119" s="25">
        <v>0.0</v>
      </c>
      <c r="W119" s="25">
        <v>0.0</v>
      </c>
      <c r="X119" s="25">
        <v>0.0</v>
      </c>
      <c r="Y119" s="190"/>
      <c r="Z119" s="190"/>
      <c r="AA119" s="190"/>
      <c r="AB119" s="190"/>
      <c r="AC119" s="191">
        <v>43704.0</v>
      </c>
      <c r="AD119" s="25">
        <v>29.0</v>
      </c>
      <c r="AE119" s="189" t="s">
        <v>327</v>
      </c>
      <c r="AF119" s="192"/>
      <c r="AG119" s="192"/>
      <c r="AH119" s="192"/>
      <c r="AI119" s="192"/>
      <c r="AJ119" s="192"/>
      <c r="AK119" s="192"/>
    </row>
    <row r="120">
      <c r="A120" s="103"/>
      <c r="D120" s="192"/>
      <c r="E120" s="188">
        <v>115.0</v>
      </c>
      <c r="F120" s="189" t="s">
        <v>516</v>
      </c>
      <c r="G120" s="25">
        <v>5.0</v>
      </c>
      <c r="H120" s="25">
        <v>2019.0</v>
      </c>
      <c r="I120" s="25">
        <v>2023.0</v>
      </c>
      <c r="J120" s="25">
        <v>2.0</v>
      </c>
      <c r="K120" s="25">
        <v>0.0</v>
      </c>
      <c r="L120" s="25">
        <v>6.0</v>
      </c>
      <c r="M120" s="25">
        <v>0.0</v>
      </c>
      <c r="N120" s="25">
        <v>0.0</v>
      </c>
      <c r="O120" s="25">
        <v>0.0</v>
      </c>
      <c r="P120" s="25">
        <v>0.0</v>
      </c>
      <c r="Q120" s="25">
        <v>0.0</v>
      </c>
      <c r="R120" s="25">
        <v>0.0</v>
      </c>
      <c r="S120" s="25">
        <v>0.0</v>
      </c>
      <c r="T120" s="25">
        <v>0.0</v>
      </c>
      <c r="U120" s="25">
        <v>0.0</v>
      </c>
      <c r="V120" s="25">
        <v>0.0</v>
      </c>
      <c r="W120" s="25">
        <v>0.0</v>
      </c>
      <c r="X120" s="25">
        <v>0.0</v>
      </c>
      <c r="Y120" s="190"/>
      <c r="Z120" s="190"/>
      <c r="AA120" s="190"/>
      <c r="AB120" s="190"/>
      <c r="AC120" s="191">
        <v>43628.0</v>
      </c>
      <c r="AD120" s="25">
        <v>27.0</v>
      </c>
      <c r="AE120" s="189" t="s">
        <v>377</v>
      </c>
      <c r="AF120" s="192"/>
      <c r="AG120" s="192"/>
      <c r="AH120" s="192"/>
      <c r="AI120" s="192"/>
      <c r="AJ120" s="192"/>
      <c r="AK120" s="192"/>
    </row>
    <row r="121">
      <c r="A121" s="106"/>
      <c r="D121" s="192"/>
      <c r="E121" s="188">
        <v>116.0</v>
      </c>
      <c r="F121" s="189" t="s">
        <v>517</v>
      </c>
      <c r="G121" s="25">
        <v>6.0</v>
      </c>
      <c r="H121" s="25">
        <v>2019.0</v>
      </c>
      <c r="I121" s="25">
        <v>2024.0</v>
      </c>
      <c r="J121" s="25">
        <v>0.0</v>
      </c>
      <c r="K121" s="25">
        <v>0.0</v>
      </c>
      <c r="L121" s="25">
        <v>3.0</v>
      </c>
      <c r="M121" s="25">
        <v>6.0</v>
      </c>
      <c r="N121" s="25">
        <v>6.0</v>
      </c>
      <c r="O121" s="25">
        <v>1.0</v>
      </c>
      <c r="P121" s="25">
        <v>1.0</v>
      </c>
      <c r="Q121" s="25">
        <v>0.0</v>
      </c>
      <c r="R121" s="25">
        <v>0.0</v>
      </c>
      <c r="S121" s="25">
        <v>0.0</v>
      </c>
      <c r="T121" s="25">
        <v>0.0</v>
      </c>
      <c r="U121" s="25">
        <v>0.0</v>
      </c>
      <c r="V121" s="25">
        <v>0.0</v>
      </c>
      <c r="W121" s="25">
        <v>0.0</v>
      </c>
      <c r="X121" s="25">
        <v>4.0</v>
      </c>
      <c r="Y121" s="25">
        <v>0.167</v>
      </c>
      <c r="Z121" s="25">
        <v>0.167</v>
      </c>
      <c r="AA121" s="25">
        <v>0.167</v>
      </c>
      <c r="AB121" s="25">
        <v>0.333</v>
      </c>
      <c r="AC121" s="191">
        <v>43682.0</v>
      </c>
      <c r="AD121" s="25">
        <v>23.0</v>
      </c>
      <c r="AE121" s="189" t="s">
        <v>289</v>
      </c>
      <c r="AF121" s="192"/>
      <c r="AG121" s="192"/>
      <c r="AH121" s="192"/>
      <c r="AI121" s="192"/>
      <c r="AJ121" s="192"/>
      <c r="AK121" s="192"/>
    </row>
    <row r="122">
      <c r="A122" s="106"/>
      <c r="D122" s="192"/>
      <c r="E122" s="188">
        <v>117.0</v>
      </c>
      <c r="F122" s="189" t="s">
        <v>518</v>
      </c>
      <c r="G122" s="25">
        <v>6.0</v>
      </c>
      <c r="H122" s="25">
        <v>2018.0</v>
      </c>
      <c r="I122" s="25">
        <v>2023.0</v>
      </c>
      <c r="J122" s="25">
        <v>0.0</v>
      </c>
      <c r="K122" s="25">
        <v>0.1</v>
      </c>
      <c r="L122" s="25">
        <v>20.0</v>
      </c>
      <c r="M122" s="25">
        <v>6.0</v>
      </c>
      <c r="N122" s="25">
        <v>6.0</v>
      </c>
      <c r="O122" s="25">
        <v>0.0</v>
      </c>
      <c r="P122" s="25">
        <v>2.0</v>
      </c>
      <c r="Q122" s="25">
        <v>1.0</v>
      </c>
      <c r="R122" s="25">
        <v>0.0</v>
      </c>
      <c r="S122" s="25">
        <v>0.0</v>
      </c>
      <c r="T122" s="25">
        <v>2.0</v>
      </c>
      <c r="U122" s="25">
        <v>0.0</v>
      </c>
      <c r="V122" s="25">
        <v>0.0</v>
      </c>
      <c r="W122" s="25">
        <v>0.0</v>
      </c>
      <c r="X122" s="25">
        <v>3.0</v>
      </c>
      <c r="Y122" s="25">
        <v>0.333</v>
      </c>
      <c r="Z122" s="25">
        <v>0.333</v>
      </c>
      <c r="AA122" s="25">
        <v>0.5</v>
      </c>
      <c r="AB122" s="25">
        <v>0.833</v>
      </c>
      <c r="AC122" s="195">
        <v>43252.0</v>
      </c>
      <c r="AD122" s="25">
        <v>24.0</v>
      </c>
      <c r="AE122" s="189" t="s">
        <v>239</v>
      </c>
      <c r="AF122" s="192"/>
      <c r="AG122" s="192"/>
      <c r="AH122" s="192"/>
      <c r="AI122" s="192"/>
      <c r="AJ122" s="192"/>
      <c r="AK122" s="192"/>
    </row>
    <row r="123">
      <c r="A123" s="106"/>
      <c r="D123" s="192"/>
      <c r="E123" s="188">
        <v>118.0</v>
      </c>
      <c r="F123" s="189" t="s">
        <v>519</v>
      </c>
      <c r="G123" s="25">
        <v>6.0</v>
      </c>
      <c r="H123" s="25">
        <v>2019.0</v>
      </c>
      <c r="I123" s="25">
        <v>2024.0</v>
      </c>
      <c r="J123" s="25">
        <v>0.0</v>
      </c>
      <c r="K123" s="25">
        <v>0.0</v>
      </c>
      <c r="L123" s="25">
        <v>2.0</v>
      </c>
      <c r="M123" s="25">
        <v>0.0</v>
      </c>
      <c r="N123" s="25">
        <v>0.0</v>
      </c>
      <c r="O123" s="25">
        <v>0.0</v>
      </c>
      <c r="P123" s="25">
        <v>0.0</v>
      </c>
      <c r="Q123" s="25">
        <v>0.0</v>
      </c>
      <c r="R123" s="25">
        <v>0.0</v>
      </c>
      <c r="S123" s="25">
        <v>0.0</v>
      </c>
      <c r="T123" s="25">
        <v>0.0</v>
      </c>
      <c r="U123" s="25">
        <v>0.0</v>
      </c>
      <c r="V123" s="25">
        <v>0.0</v>
      </c>
      <c r="W123" s="25">
        <v>0.0</v>
      </c>
      <c r="X123" s="25">
        <v>0.0</v>
      </c>
      <c r="Y123" s="190"/>
      <c r="Z123" s="190"/>
      <c r="AA123" s="190"/>
      <c r="AB123" s="190"/>
      <c r="AC123" s="191">
        <v>43686.0</v>
      </c>
      <c r="AD123" s="25">
        <v>26.0</v>
      </c>
      <c r="AE123" s="189" t="s">
        <v>272</v>
      </c>
      <c r="AF123" s="192"/>
      <c r="AG123" s="192"/>
      <c r="AH123" s="192"/>
      <c r="AI123" s="192"/>
      <c r="AJ123" s="192"/>
      <c r="AK123" s="192"/>
    </row>
    <row r="124">
      <c r="A124" s="106"/>
      <c r="D124" s="192"/>
      <c r="E124" s="188">
        <v>119.0</v>
      </c>
      <c r="F124" s="189" t="s">
        <v>520</v>
      </c>
      <c r="G124" s="25">
        <v>2.0</v>
      </c>
      <c r="H124" s="25">
        <v>2020.0</v>
      </c>
      <c r="I124" s="25">
        <v>2021.0</v>
      </c>
      <c r="J124" s="25">
        <v>0.0</v>
      </c>
      <c r="K124" s="25">
        <v>0.0</v>
      </c>
      <c r="L124" s="25">
        <v>0.0</v>
      </c>
      <c r="M124" s="25">
        <v>0.0</v>
      </c>
      <c r="N124" s="25">
        <v>0.0</v>
      </c>
      <c r="O124" s="25">
        <v>0.0</v>
      </c>
      <c r="P124" s="25">
        <v>0.0</v>
      </c>
      <c r="Q124" s="25">
        <v>0.0</v>
      </c>
      <c r="R124" s="25">
        <v>0.0</v>
      </c>
      <c r="S124" s="25">
        <v>0.0</v>
      </c>
      <c r="T124" s="25">
        <v>0.0</v>
      </c>
      <c r="U124" s="25">
        <v>0.0</v>
      </c>
      <c r="V124" s="25">
        <v>0.0</v>
      </c>
      <c r="W124" s="25">
        <v>0.0</v>
      </c>
      <c r="X124" s="25">
        <v>0.0</v>
      </c>
      <c r="Y124" s="190"/>
      <c r="Z124" s="190"/>
      <c r="AA124" s="190"/>
      <c r="AB124" s="190"/>
      <c r="AC124" s="191">
        <v>44040.0</v>
      </c>
      <c r="AD124" s="25">
        <v>25.0</v>
      </c>
      <c r="AE124" s="189" t="s">
        <v>300</v>
      </c>
      <c r="AF124" s="192"/>
      <c r="AG124" s="192"/>
      <c r="AH124" s="192"/>
      <c r="AI124" s="192"/>
      <c r="AJ124" s="192"/>
      <c r="AK124" s="192"/>
    </row>
    <row r="125">
      <c r="A125" s="106"/>
      <c r="D125" s="192"/>
      <c r="E125" s="188">
        <v>120.0</v>
      </c>
      <c r="F125" s="189" t="s">
        <v>521</v>
      </c>
      <c r="G125" s="25">
        <v>4.0</v>
      </c>
      <c r="H125" s="25">
        <v>2019.0</v>
      </c>
      <c r="I125" s="25">
        <v>2022.0</v>
      </c>
      <c r="J125" s="25">
        <v>0.0</v>
      </c>
      <c r="K125" s="25">
        <v>0.0</v>
      </c>
      <c r="L125" s="25">
        <v>21.0</v>
      </c>
      <c r="M125" s="25">
        <v>1.0</v>
      </c>
      <c r="N125" s="25">
        <v>1.0</v>
      </c>
      <c r="O125" s="25">
        <v>0.0</v>
      </c>
      <c r="P125" s="25">
        <v>0.0</v>
      </c>
      <c r="Q125" s="25">
        <v>0.0</v>
      </c>
      <c r="R125" s="25">
        <v>0.0</v>
      </c>
      <c r="S125" s="25">
        <v>0.0</v>
      </c>
      <c r="T125" s="25">
        <v>0.0</v>
      </c>
      <c r="U125" s="25">
        <v>0.0</v>
      </c>
      <c r="V125" s="25">
        <v>0.0</v>
      </c>
      <c r="W125" s="25">
        <v>0.0</v>
      </c>
      <c r="X125" s="25">
        <v>1.0</v>
      </c>
      <c r="Y125" s="25">
        <v>0.0</v>
      </c>
      <c r="Z125" s="25">
        <v>0.0</v>
      </c>
      <c r="AA125" s="25">
        <v>0.0</v>
      </c>
      <c r="AB125" s="25">
        <v>0.0</v>
      </c>
      <c r="AC125" s="191">
        <v>43678.0</v>
      </c>
      <c r="AD125" s="25">
        <v>29.0</v>
      </c>
      <c r="AE125" s="189" t="s">
        <v>327</v>
      </c>
      <c r="AF125" s="192"/>
      <c r="AG125" s="192"/>
      <c r="AH125" s="192"/>
      <c r="AI125" s="192"/>
      <c r="AJ125" s="192"/>
      <c r="AK125" s="192"/>
    </row>
    <row r="126">
      <c r="A126" s="107"/>
      <c r="D126" s="192"/>
      <c r="E126" s="188">
        <v>121.0</v>
      </c>
      <c r="F126" s="189" t="s">
        <v>522</v>
      </c>
      <c r="G126" s="25">
        <v>5.0</v>
      </c>
      <c r="H126" s="25">
        <v>2018.0</v>
      </c>
      <c r="I126" s="25">
        <v>2022.0</v>
      </c>
      <c r="J126" s="25">
        <v>0.0</v>
      </c>
      <c r="K126" s="25">
        <v>0.0</v>
      </c>
      <c r="L126" s="25">
        <v>3.0</v>
      </c>
      <c r="M126" s="25">
        <v>4.0</v>
      </c>
      <c r="N126" s="25">
        <v>4.0</v>
      </c>
      <c r="O126" s="25">
        <v>0.0</v>
      </c>
      <c r="P126" s="25">
        <v>1.0</v>
      </c>
      <c r="Q126" s="25">
        <v>0.0</v>
      </c>
      <c r="R126" s="25">
        <v>0.0</v>
      </c>
      <c r="S126" s="25">
        <v>0.0</v>
      </c>
      <c r="T126" s="25">
        <v>0.0</v>
      </c>
      <c r="U126" s="25">
        <v>0.0</v>
      </c>
      <c r="V126" s="25">
        <v>0.0</v>
      </c>
      <c r="W126" s="25">
        <v>0.0</v>
      </c>
      <c r="X126" s="25">
        <v>3.0</v>
      </c>
      <c r="Y126" s="25">
        <v>0.25</v>
      </c>
      <c r="Z126" s="25">
        <v>0.25</v>
      </c>
      <c r="AA126" s="25">
        <v>0.25</v>
      </c>
      <c r="AB126" s="25">
        <v>0.5</v>
      </c>
      <c r="AC126" s="191">
        <v>43362.0</v>
      </c>
      <c r="AD126" s="25">
        <v>24.0</v>
      </c>
      <c r="AE126" s="189" t="s">
        <v>343</v>
      </c>
      <c r="AF126" s="192"/>
      <c r="AG126" s="192"/>
      <c r="AH126" s="192"/>
      <c r="AI126" s="192"/>
      <c r="AJ126" s="192"/>
      <c r="AK126" s="192"/>
    </row>
    <row r="127">
      <c r="D127" s="192"/>
      <c r="E127" s="188">
        <v>122.0</v>
      </c>
      <c r="F127" s="189" t="s">
        <v>523</v>
      </c>
      <c r="G127" s="25">
        <v>5.0</v>
      </c>
      <c r="H127" s="25">
        <v>2017.0</v>
      </c>
      <c r="I127" s="25">
        <v>2023.0</v>
      </c>
      <c r="J127" s="25">
        <v>0.0</v>
      </c>
      <c r="K127" s="25">
        <v>0.0</v>
      </c>
      <c r="L127" s="25">
        <v>20.0</v>
      </c>
      <c r="M127" s="25">
        <v>0.0</v>
      </c>
      <c r="N127" s="25">
        <v>0.0</v>
      </c>
      <c r="O127" s="25">
        <v>0.0</v>
      </c>
      <c r="P127" s="25">
        <v>0.0</v>
      </c>
      <c r="Q127" s="25">
        <v>0.0</v>
      </c>
      <c r="R127" s="25">
        <v>0.0</v>
      </c>
      <c r="S127" s="25">
        <v>0.0</v>
      </c>
      <c r="T127" s="25">
        <v>0.0</v>
      </c>
      <c r="U127" s="25">
        <v>0.0</v>
      </c>
      <c r="V127" s="25">
        <v>0.0</v>
      </c>
      <c r="W127" s="25">
        <v>0.0</v>
      </c>
      <c r="X127" s="25">
        <v>0.0</v>
      </c>
      <c r="Y127" s="190"/>
      <c r="Z127" s="190"/>
      <c r="AA127" s="190"/>
      <c r="AB127" s="190"/>
      <c r="AC127" s="191">
        <v>42972.0</v>
      </c>
      <c r="AD127" s="25">
        <v>30.0</v>
      </c>
      <c r="AE127" s="189" t="s">
        <v>222</v>
      </c>
      <c r="AF127" s="192"/>
      <c r="AG127" s="192"/>
      <c r="AH127" s="192"/>
      <c r="AI127" s="192"/>
      <c r="AJ127" s="192"/>
      <c r="AK127" s="192"/>
    </row>
    <row r="128">
      <c r="A128" s="109"/>
      <c r="D128" s="192"/>
      <c r="E128" s="188">
        <v>123.0</v>
      </c>
      <c r="F128" s="189" t="s">
        <v>524</v>
      </c>
      <c r="G128" s="25">
        <v>5.0</v>
      </c>
      <c r="H128" s="25">
        <v>2020.0</v>
      </c>
      <c r="I128" s="25">
        <v>2024.0</v>
      </c>
      <c r="J128" s="25">
        <v>0.0</v>
      </c>
      <c r="K128" s="25">
        <v>0.0</v>
      </c>
      <c r="L128" s="25">
        <v>0.0</v>
      </c>
      <c r="M128" s="25">
        <v>0.0</v>
      </c>
      <c r="N128" s="25">
        <v>0.0</v>
      </c>
      <c r="O128" s="25">
        <v>0.0</v>
      </c>
      <c r="P128" s="25">
        <v>0.0</v>
      </c>
      <c r="Q128" s="25">
        <v>0.0</v>
      </c>
      <c r="R128" s="25">
        <v>0.0</v>
      </c>
      <c r="S128" s="25">
        <v>0.0</v>
      </c>
      <c r="T128" s="25">
        <v>0.0</v>
      </c>
      <c r="U128" s="25">
        <v>0.0</v>
      </c>
      <c r="V128" s="25">
        <v>0.0</v>
      </c>
      <c r="W128" s="25">
        <v>0.0</v>
      </c>
      <c r="X128" s="25">
        <v>0.0</v>
      </c>
      <c r="Y128" s="190"/>
      <c r="Z128" s="190"/>
      <c r="AA128" s="190"/>
      <c r="AB128" s="190"/>
      <c r="AC128" s="191">
        <v>44037.0</v>
      </c>
      <c r="AD128" s="25">
        <v>23.0</v>
      </c>
      <c r="AE128" s="189" t="s">
        <v>211</v>
      </c>
      <c r="AF128" s="192"/>
      <c r="AG128" s="192"/>
      <c r="AH128" s="192"/>
      <c r="AI128" s="192"/>
      <c r="AJ128" s="192"/>
      <c r="AK128" s="192"/>
    </row>
    <row r="129">
      <c r="D129" s="192"/>
      <c r="E129" s="188">
        <v>124.0</v>
      </c>
      <c r="F129" s="189" t="s">
        <v>525</v>
      </c>
      <c r="G129" s="25">
        <v>5.0</v>
      </c>
      <c r="H129" s="25">
        <v>2017.0</v>
      </c>
      <c r="I129" s="25">
        <v>2021.0</v>
      </c>
      <c r="J129" s="25">
        <v>0.0</v>
      </c>
      <c r="K129" s="25">
        <v>0.0</v>
      </c>
      <c r="L129" s="25">
        <v>5.0</v>
      </c>
      <c r="M129" s="25">
        <v>0.0</v>
      </c>
      <c r="N129" s="25">
        <v>0.0</v>
      </c>
      <c r="O129" s="25">
        <v>0.0</v>
      </c>
      <c r="P129" s="25">
        <v>0.0</v>
      </c>
      <c r="Q129" s="25">
        <v>0.0</v>
      </c>
      <c r="R129" s="25">
        <v>0.0</v>
      </c>
      <c r="S129" s="25">
        <v>0.0</v>
      </c>
      <c r="T129" s="25">
        <v>0.0</v>
      </c>
      <c r="U129" s="25">
        <v>0.0</v>
      </c>
      <c r="V129" s="25">
        <v>0.0</v>
      </c>
      <c r="W129" s="25">
        <v>0.0</v>
      </c>
      <c r="X129" s="25">
        <v>0.0</v>
      </c>
      <c r="Y129" s="190"/>
      <c r="Z129" s="190"/>
      <c r="AA129" s="190"/>
      <c r="AB129" s="190"/>
      <c r="AC129" s="191">
        <v>42964.0</v>
      </c>
      <c r="AD129" s="25">
        <v>27.0</v>
      </c>
      <c r="AE129" s="189" t="s">
        <v>222</v>
      </c>
      <c r="AF129" s="192"/>
      <c r="AG129" s="192"/>
      <c r="AH129" s="192"/>
      <c r="AI129" s="192"/>
      <c r="AJ129" s="192"/>
      <c r="AK129" s="192"/>
    </row>
    <row r="130">
      <c r="A130" s="102"/>
      <c r="D130" s="201"/>
      <c r="E130" s="188">
        <v>125.0</v>
      </c>
      <c r="F130" s="189" t="s">
        <v>526</v>
      </c>
      <c r="G130" s="25">
        <v>5.0</v>
      </c>
      <c r="H130" s="25">
        <v>2019.0</v>
      </c>
      <c r="I130" s="25">
        <v>2023.0</v>
      </c>
      <c r="J130" s="25">
        <v>0.0</v>
      </c>
      <c r="K130" s="25">
        <v>0.0</v>
      </c>
      <c r="L130" s="25">
        <v>0.0</v>
      </c>
      <c r="M130" s="25">
        <v>0.0</v>
      </c>
      <c r="N130" s="25">
        <v>0.0</v>
      </c>
      <c r="O130" s="25">
        <v>0.0</v>
      </c>
      <c r="P130" s="25">
        <v>0.0</v>
      </c>
      <c r="Q130" s="25">
        <v>0.0</v>
      </c>
      <c r="R130" s="25">
        <v>0.0</v>
      </c>
      <c r="S130" s="25">
        <v>0.0</v>
      </c>
      <c r="T130" s="25">
        <v>0.0</v>
      </c>
      <c r="U130" s="25">
        <v>0.0</v>
      </c>
      <c r="V130" s="25">
        <v>0.0</v>
      </c>
      <c r="W130" s="25">
        <v>0.0</v>
      </c>
      <c r="X130" s="25">
        <v>0.0</v>
      </c>
      <c r="Y130" s="190"/>
      <c r="Z130" s="190"/>
      <c r="AA130" s="190"/>
      <c r="AB130" s="190"/>
      <c r="AC130" s="191">
        <v>43613.0</v>
      </c>
      <c r="AD130" s="25">
        <v>24.0</v>
      </c>
      <c r="AE130" s="189" t="s">
        <v>248</v>
      </c>
      <c r="AF130" s="201"/>
      <c r="AG130" s="201"/>
      <c r="AH130" s="201"/>
      <c r="AI130" s="201"/>
      <c r="AJ130" s="201"/>
      <c r="AK130" s="201"/>
    </row>
    <row r="131">
      <c r="D131" s="192"/>
      <c r="E131" s="196" t="s">
        <v>384</v>
      </c>
      <c r="F131" s="197" t="s">
        <v>198</v>
      </c>
      <c r="G131" s="198" t="s">
        <v>385</v>
      </c>
      <c r="H131" s="198" t="s">
        <v>386</v>
      </c>
      <c r="I131" s="198" t="s">
        <v>387</v>
      </c>
      <c r="J131" s="198" t="s">
        <v>388</v>
      </c>
      <c r="K131" s="198" t="s">
        <v>389</v>
      </c>
      <c r="L131" s="198" t="s">
        <v>390</v>
      </c>
      <c r="M131" s="198" t="s">
        <v>391</v>
      </c>
      <c r="N131" s="198" t="s">
        <v>392</v>
      </c>
      <c r="O131" s="198" t="s">
        <v>393</v>
      </c>
      <c r="P131" s="198" t="s">
        <v>394</v>
      </c>
      <c r="Q131" s="198" t="s">
        <v>360</v>
      </c>
      <c r="R131" s="198" t="s">
        <v>282</v>
      </c>
      <c r="S131" s="198" t="s">
        <v>395</v>
      </c>
      <c r="T131" s="198" t="s">
        <v>396</v>
      </c>
      <c r="U131" s="198" t="s">
        <v>397</v>
      </c>
      <c r="V131" s="198" t="s">
        <v>398</v>
      </c>
      <c r="W131" s="198" t="s">
        <v>399</v>
      </c>
      <c r="X131" s="198" t="s">
        <v>400</v>
      </c>
      <c r="Y131" s="198" t="s">
        <v>401</v>
      </c>
      <c r="Z131" s="198" t="s">
        <v>402</v>
      </c>
      <c r="AA131" s="198" t="s">
        <v>403</v>
      </c>
      <c r="AB131" s="198" t="s">
        <v>404</v>
      </c>
      <c r="AC131" s="198" t="s">
        <v>405</v>
      </c>
      <c r="AD131" s="198" t="s">
        <v>200</v>
      </c>
      <c r="AE131" s="198" t="s">
        <v>406</v>
      </c>
      <c r="AF131" s="192"/>
      <c r="AG131" s="192"/>
      <c r="AH131" s="192"/>
      <c r="AI131" s="192"/>
      <c r="AJ131" s="192"/>
      <c r="AK131" s="192"/>
    </row>
    <row r="132">
      <c r="A132" s="102"/>
      <c r="D132" s="192"/>
      <c r="E132" s="188">
        <v>126.0</v>
      </c>
      <c r="F132" s="189" t="s">
        <v>527</v>
      </c>
      <c r="G132" s="25">
        <v>2.0</v>
      </c>
      <c r="H132" s="25">
        <v>2019.0</v>
      </c>
      <c r="I132" s="25">
        <v>2020.0</v>
      </c>
      <c r="J132" s="25">
        <v>0.0</v>
      </c>
      <c r="K132" s="25">
        <v>0.0</v>
      </c>
      <c r="L132" s="25">
        <v>0.0</v>
      </c>
      <c r="M132" s="25">
        <v>0.0</v>
      </c>
      <c r="N132" s="25">
        <v>0.0</v>
      </c>
      <c r="O132" s="25">
        <v>0.0</v>
      </c>
      <c r="P132" s="25">
        <v>0.0</v>
      </c>
      <c r="Q132" s="25">
        <v>0.0</v>
      </c>
      <c r="R132" s="25">
        <v>0.0</v>
      </c>
      <c r="S132" s="25">
        <v>0.0</v>
      </c>
      <c r="T132" s="25">
        <v>0.0</v>
      </c>
      <c r="U132" s="25">
        <v>0.0</v>
      </c>
      <c r="V132" s="25">
        <v>0.0</v>
      </c>
      <c r="W132" s="25">
        <v>0.0</v>
      </c>
      <c r="X132" s="25">
        <v>0.0</v>
      </c>
      <c r="Y132" s="190"/>
      <c r="Z132" s="190"/>
      <c r="AA132" s="190"/>
      <c r="AB132" s="190"/>
      <c r="AC132" s="191">
        <v>43643.0</v>
      </c>
      <c r="AD132" s="25">
        <v>27.0</v>
      </c>
      <c r="AE132" s="189" t="s">
        <v>300</v>
      </c>
      <c r="AF132" s="192"/>
      <c r="AG132" s="192"/>
      <c r="AH132" s="192"/>
      <c r="AI132" s="192"/>
      <c r="AJ132" s="192"/>
      <c r="AK132" s="192"/>
    </row>
    <row r="133">
      <c r="A133" s="110"/>
      <c r="D133" s="192"/>
      <c r="E133" s="188">
        <v>127.0</v>
      </c>
      <c r="F133" s="189" t="s">
        <v>528</v>
      </c>
      <c r="G133" s="25">
        <v>5.0</v>
      </c>
      <c r="H133" s="25">
        <v>2019.0</v>
      </c>
      <c r="I133" s="25">
        <v>2023.0</v>
      </c>
      <c r="J133" s="25">
        <v>0.0</v>
      </c>
      <c r="K133" s="25">
        <v>0.6</v>
      </c>
      <c r="L133" s="25">
        <v>255.0</v>
      </c>
      <c r="M133" s="25">
        <v>974.0</v>
      </c>
      <c r="N133" s="25">
        <v>865.0</v>
      </c>
      <c r="O133" s="25">
        <v>118.0</v>
      </c>
      <c r="P133" s="25">
        <v>218.0</v>
      </c>
      <c r="Q133" s="25">
        <v>35.0</v>
      </c>
      <c r="R133" s="25">
        <v>3.0</v>
      </c>
      <c r="S133" s="25">
        <v>21.0</v>
      </c>
      <c r="T133" s="25">
        <v>93.0</v>
      </c>
      <c r="U133" s="25">
        <v>19.0</v>
      </c>
      <c r="V133" s="25">
        <v>8.0</v>
      </c>
      <c r="W133" s="25">
        <v>74.0</v>
      </c>
      <c r="X133" s="25">
        <v>197.0</v>
      </c>
      <c r="Y133" s="25">
        <v>0.252</v>
      </c>
      <c r="Z133" s="25">
        <v>0.327</v>
      </c>
      <c r="AA133" s="25">
        <v>0.372</v>
      </c>
      <c r="AB133" s="25">
        <v>0.7</v>
      </c>
      <c r="AC133" s="191">
        <v>43697.0</v>
      </c>
      <c r="AD133" s="25">
        <v>25.0</v>
      </c>
      <c r="AE133" s="189" t="s">
        <v>284</v>
      </c>
      <c r="AF133" s="192"/>
      <c r="AG133" s="192"/>
      <c r="AH133" s="192"/>
      <c r="AI133" s="192"/>
      <c r="AJ133" s="192"/>
      <c r="AK133" s="192"/>
    </row>
    <row r="134">
      <c r="A134" s="110"/>
      <c r="D134" s="192"/>
      <c r="E134" s="188">
        <v>128.0</v>
      </c>
      <c r="F134" s="189" t="s">
        <v>529</v>
      </c>
      <c r="G134" s="25">
        <v>4.0</v>
      </c>
      <c r="H134" s="25">
        <v>2019.0</v>
      </c>
      <c r="I134" s="25">
        <v>2022.0</v>
      </c>
      <c r="J134" s="25">
        <v>0.0</v>
      </c>
      <c r="K134" s="25">
        <v>0.0</v>
      </c>
      <c r="L134" s="25">
        <v>3.0</v>
      </c>
      <c r="M134" s="25">
        <v>0.0</v>
      </c>
      <c r="N134" s="25">
        <v>0.0</v>
      </c>
      <c r="O134" s="25">
        <v>0.0</v>
      </c>
      <c r="P134" s="25">
        <v>0.0</v>
      </c>
      <c r="Q134" s="25">
        <v>0.0</v>
      </c>
      <c r="R134" s="25">
        <v>0.0</v>
      </c>
      <c r="S134" s="25">
        <v>0.0</v>
      </c>
      <c r="T134" s="25">
        <v>0.0</v>
      </c>
      <c r="U134" s="25">
        <v>0.0</v>
      </c>
      <c r="V134" s="25">
        <v>0.0</v>
      </c>
      <c r="W134" s="25">
        <v>0.0</v>
      </c>
      <c r="X134" s="25">
        <v>0.0</v>
      </c>
      <c r="Y134" s="190"/>
      <c r="Z134" s="190"/>
      <c r="AA134" s="190"/>
      <c r="AB134" s="190"/>
      <c r="AC134" s="195">
        <v>43669.0</v>
      </c>
      <c r="AD134" s="25">
        <v>26.0</v>
      </c>
      <c r="AE134" s="189" t="s">
        <v>248</v>
      </c>
      <c r="AF134" s="192"/>
      <c r="AG134" s="192"/>
      <c r="AH134" s="192"/>
      <c r="AI134" s="192"/>
      <c r="AJ134" s="192"/>
      <c r="AK134" s="192"/>
    </row>
    <row r="135">
      <c r="D135" s="192"/>
      <c r="E135" s="188">
        <v>129.0</v>
      </c>
      <c r="F135" s="189" t="s">
        <v>530</v>
      </c>
      <c r="G135" s="25">
        <v>5.0</v>
      </c>
      <c r="H135" s="25">
        <v>2019.0</v>
      </c>
      <c r="I135" s="25">
        <v>2023.0</v>
      </c>
      <c r="J135" s="25">
        <v>0.0</v>
      </c>
      <c r="K135" s="25">
        <v>0.0</v>
      </c>
      <c r="L135" s="25">
        <v>6.0</v>
      </c>
      <c r="M135" s="25">
        <v>0.0</v>
      </c>
      <c r="N135" s="25">
        <v>0.0</v>
      </c>
      <c r="O135" s="25">
        <v>0.0</v>
      </c>
      <c r="P135" s="25">
        <v>0.0</v>
      </c>
      <c r="Q135" s="25">
        <v>0.0</v>
      </c>
      <c r="R135" s="25">
        <v>0.0</v>
      </c>
      <c r="S135" s="25">
        <v>0.0</v>
      </c>
      <c r="T135" s="25">
        <v>0.0</v>
      </c>
      <c r="U135" s="25">
        <v>0.0</v>
      </c>
      <c r="V135" s="25">
        <v>0.0</v>
      </c>
      <c r="W135" s="25">
        <v>0.0</v>
      </c>
      <c r="X135" s="25">
        <v>0.0</v>
      </c>
      <c r="Y135" s="190"/>
      <c r="Z135" s="190"/>
      <c r="AA135" s="190"/>
      <c r="AB135" s="190"/>
      <c r="AC135" s="191">
        <v>43671.0</v>
      </c>
      <c r="AD135" s="25">
        <v>26.0</v>
      </c>
      <c r="AE135" s="189" t="s">
        <v>211</v>
      </c>
      <c r="AF135" s="192"/>
      <c r="AG135" s="192"/>
      <c r="AH135" s="192"/>
      <c r="AI135" s="192"/>
      <c r="AJ135" s="192"/>
      <c r="AK135" s="192"/>
    </row>
    <row r="136">
      <c r="A136" s="100"/>
      <c r="D136" s="192"/>
      <c r="E136" s="188">
        <v>130.0</v>
      </c>
      <c r="F136" s="189" t="s">
        <v>531</v>
      </c>
      <c r="G136" s="25">
        <v>5.0</v>
      </c>
      <c r="H136" s="25">
        <v>2019.0</v>
      </c>
      <c r="I136" s="25">
        <v>2023.0</v>
      </c>
      <c r="J136" s="25">
        <v>0.0</v>
      </c>
      <c r="K136" s="25">
        <v>0.9</v>
      </c>
      <c r="L136" s="25">
        <v>138.0</v>
      </c>
      <c r="M136" s="25">
        <v>333.0</v>
      </c>
      <c r="N136" s="25">
        <v>296.0</v>
      </c>
      <c r="O136" s="25">
        <v>45.0</v>
      </c>
      <c r="P136" s="25">
        <v>65.0</v>
      </c>
      <c r="Q136" s="25">
        <v>13.0</v>
      </c>
      <c r="R136" s="25">
        <v>2.0</v>
      </c>
      <c r="S136" s="25">
        <v>6.0</v>
      </c>
      <c r="T136" s="25">
        <v>34.0</v>
      </c>
      <c r="U136" s="25">
        <v>5.0</v>
      </c>
      <c r="V136" s="25">
        <v>1.0</v>
      </c>
      <c r="W136" s="25">
        <v>29.0</v>
      </c>
      <c r="X136" s="25">
        <v>73.0</v>
      </c>
      <c r="Y136" s="25">
        <v>0.22</v>
      </c>
      <c r="Z136" s="25">
        <v>0.293</v>
      </c>
      <c r="AA136" s="25">
        <v>0.338</v>
      </c>
      <c r="AB136" s="25">
        <v>0.631</v>
      </c>
      <c r="AC136" s="191">
        <v>43613.0</v>
      </c>
      <c r="AD136" s="25">
        <v>27.0</v>
      </c>
      <c r="AE136" s="189" t="s">
        <v>300</v>
      </c>
      <c r="AF136" s="192"/>
      <c r="AG136" s="192"/>
      <c r="AH136" s="192"/>
      <c r="AI136" s="192"/>
      <c r="AJ136" s="192"/>
      <c r="AK136" s="192"/>
    </row>
    <row r="137">
      <c r="A137" s="100"/>
      <c r="D137" s="192"/>
      <c r="E137" s="188">
        <v>131.0</v>
      </c>
      <c r="F137" s="189" t="s">
        <v>532</v>
      </c>
      <c r="G137" s="25">
        <v>5.0</v>
      </c>
      <c r="H137" s="25">
        <v>2019.0</v>
      </c>
      <c r="I137" s="25">
        <v>2023.0</v>
      </c>
      <c r="J137" s="25">
        <v>0.0</v>
      </c>
      <c r="K137" s="25">
        <v>0.0</v>
      </c>
      <c r="L137" s="25">
        <v>6.0</v>
      </c>
      <c r="M137" s="25">
        <v>0.0</v>
      </c>
      <c r="N137" s="25">
        <v>0.0</v>
      </c>
      <c r="O137" s="25">
        <v>0.0</v>
      </c>
      <c r="P137" s="25">
        <v>0.0</v>
      </c>
      <c r="Q137" s="25">
        <v>0.0</v>
      </c>
      <c r="R137" s="25">
        <v>0.0</v>
      </c>
      <c r="S137" s="25">
        <v>0.0</v>
      </c>
      <c r="T137" s="25">
        <v>0.0</v>
      </c>
      <c r="U137" s="25">
        <v>0.0</v>
      </c>
      <c r="V137" s="25">
        <v>0.0</v>
      </c>
      <c r="W137" s="25">
        <v>0.0</v>
      </c>
      <c r="X137" s="25">
        <v>0.0</v>
      </c>
      <c r="Y137" s="190"/>
      <c r="Z137" s="190"/>
      <c r="AA137" s="190"/>
      <c r="AB137" s="190"/>
      <c r="AC137" s="191">
        <v>43714.0</v>
      </c>
      <c r="AD137" s="25">
        <v>30.0</v>
      </c>
      <c r="AE137" s="189" t="s">
        <v>346</v>
      </c>
      <c r="AF137" s="192"/>
      <c r="AG137" s="192"/>
      <c r="AH137" s="192"/>
      <c r="AI137" s="192"/>
      <c r="AJ137" s="192"/>
      <c r="AK137" s="192"/>
    </row>
    <row r="138">
      <c r="A138" s="110"/>
      <c r="D138" s="192"/>
      <c r="E138" s="188">
        <v>132.0</v>
      </c>
      <c r="F138" s="189" t="s">
        <v>533</v>
      </c>
      <c r="G138" s="25">
        <v>5.0</v>
      </c>
      <c r="H138" s="25">
        <v>2019.0</v>
      </c>
      <c r="I138" s="25">
        <v>2024.0</v>
      </c>
      <c r="J138" s="25">
        <v>0.0</v>
      </c>
      <c r="K138" s="25">
        <v>0.0</v>
      </c>
      <c r="L138" s="25">
        <v>7.0</v>
      </c>
      <c r="M138" s="25">
        <v>0.0</v>
      </c>
      <c r="N138" s="25">
        <v>0.0</v>
      </c>
      <c r="O138" s="25">
        <v>0.0</v>
      </c>
      <c r="P138" s="25">
        <v>0.0</v>
      </c>
      <c r="Q138" s="25">
        <v>0.0</v>
      </c>
      <c r="R138" s="25">
        <v>0.0</v>
      </c>
      <c r="S138" s="25">
        <v>0.0</v>
      </c>
      <c r="T138" s="25">
        <v>0.0</v>
      </c>
      <c r="U138" s="25">
        <v>0.0</v>
      </c>
      <c r="V138" s="25">
        <v>0.0</v>
      </c>
      <c r="W138" s="25">
        <v>0.0</v>
      </c>
      <c r="X138" s="25">
        <v>0.0</v>
      </c>
      <c r="Y138" s="190"/>
      <c r="Z138" s="190"/>
      <c r="AA138" s="190"/>
      <c r="AB138" s="190"/>
      <c r="AC138" s="195">
        <v>43675.0</v>
      </c>
      <c r="AD138" s="25">
        <v>26.0</v>
      </c>
      <c r="AE138" s="189" t="s">
        <v>346</v>
      </c>
      <c r="AF138" s="192"/>
      <c r="AG138" s="192"/>
      <c r="AH138" s="192"/>
      <c r="AI138" s="192"/>
      <c r="AJ138" s="192"/>
      <c r="AK138" s="192"/>
    </row>
    <row r="139">
      <c r="A139" s="110"/>
      <c r="D139" s="192"/>
      <c r="E139" s="188">
        <v>133.0</v>
      </c>
      <c r="F139" s="189" t="s">
        <v>534</v>
      </c>
      <c r="G139" s="25">
        <v>3.0</v>
      </c>
      <c r="H139" s="25">
        <v>2018.0</v>
      </c>
      <c r="I139" s="25">
        <v>2020.0</v>
      </c>
      <c r="J139" s="25">
        <v>0.0</v>
      </c>
      <c r="K139" s="25">
        <v>-0.2</v>
      </c>
      <c r="L139" s="25">
        <v>25.0</v>
      </c>
      <c r="M139" s="25">
        <v>60.0</v>
      </c>
      <c r="N139" s="25">
        <v>51.0</v>
      </c>
      <c r="O139" s="25">
        <v>4.0</v>
      </c>
      <c r="P139" s="25">
        <v>6.0</v>
      </c>
      <c r="Q139" s="25">
        <v>1.0</v>
      </c>
      <c r="R139" s="25">
        <v>0.0</v>
      </c>
      <c r="S139" s="25">
        <v>2.0</v>
      </c>
      <c r="T139" s="25">
        <v>4.0</v>
      </c>
      <c r="U139" s="25">
        <v>0.0</v>
      </c>
      <c r="V139" s="25">
        <v>0.0</v>
      </c>
      <c r="W139" s="25">
        <v>7.0</v>
      </c>
      <c r="X139" s="25">
        <v>18.0</v>
      </c>
      <c r="Y139" s="25">
        <v>0.118</v>
      </c>
      <c r="Z139" s="25">
        <v>0.237</v>
      </c>
      <c r="AA139" s="25">
        <v>0.255</v>
      </c>
      <c r="AB139" s="25">
        <v>0.492</v>
      </c>
      <c r="AC139" s="191">
        <v>43344.0</v>
      </c>
      <c r="AD139" s="25">
        <v>30.0</v>
      </c>
      <c r="AE139" s="189" t="s">
        <v>314</v>
      </c>
      <c r="AF139" s="192"/>
      <c r="AG139" s="192"/>
      <c r="AH139" s="192"/>
      <c r="AI139" s="192"/>
      <c r="AJ139" s="192"/>
      <c r="AK139" s="192"/>
    </row>
    <row r="140">
      <c r="D140" s="192"/>
      <c r="E140" s="188">
        <v>134.0</v>
      </c>
      <c r="F140" s="189" t="s">
        <v>335</v>
      </c>
      <c r="G140" s="25">
        <v>3.0</v>
      </c>
      <c r="H140" s="25">
        <v>2020.0</v>
      </c>
      <c r="I140" s="25">
        <v>2022.0</v>
      </c>
      <c r="J140" s="25">
        <v>0.0</v>
      </c>
      <c r="K140" s="25">
        <v>0.0</v>
      </c>
      <c r="L140" s="25">
        <v>5.0</v>
      </c>
      <c r="M140" s="25">
        <v>0.0</v>
      </c>
      <c r="N140" s="25">
        <v>0.0</v>
      </c>
      <c r="O140" s="25">
        <v>0.0</v>
      </c>
      <c r="P140" s="25">
        <v>0.0</v>
      </c>
      <c r="Q140" s="25">
        <v>0.0</v>
      </c>
      <c r="R140" s="25">
        <v>0.0</v>
      </c>
      <c r="S140" s="25">
        <v>0.0</v>
      </c>
      <c r="T140" s="25">
        <v>0.0</v>
      </c>
      <c r="U140" s="25">
        <v>0.0</v>
      </c>
      <c r="V140" s="25">
        <v>0.0</v>
      </c>
      <c r="W140" s="25">
        <v>0.0</v>
      </c>
      <c r="X140" s="25">
        <v>0.0</v>
      </c>
      <c r="Y140" s="190"/>
      <c r="Z140" s="190"/>
      <c r="AA140" s="190"/>
      <c r="AB140" s="190"/>
      <c r="AC140" s="191">
        <v>44036.0</v>
      </c>
      <c r="AD140" s="25">
        <v>24.0</v>
      </c>
      <c r="AE140" s="189" t="s">
        <v>300</v>
      </c>
      <c r="AF140" s="192"/>
      <c r="AG140" s="192"/>
      <c r="AH140" s="192"/>
      <c r="AI140" s="192"/>
      <c r="AJ140" s="192"/>
      <c r="AK140" s="192"/>
    </row>
    <row r="141">
      <c r="A141" s="96"/>
      <c r="D141" s="192"/>
      <c r="E141" s="188">
        <v>135.0</v>
      </c>
      <c r="F141" s="189" t="s">
        <v>535</v>
      </c>
      <c r="G141" s="25">
        <v>5.0</v>
      </c>
      <c r="H141" s="25">
        <v>2020.0</v>
      </c>
      <c r="I141" s="25">
        <v>2024.0</v>
      </c>
      <c r="J141" s="25">
        <v>0.0</v>
      </c>
      <c r="K141" s="25">
        <v>0.0</v>
      </c>
      <c r="L141" s="25">
        <v>2.0</v>
      </c>
      <c r="M141" s="25">
        <v>0.0</v>
      </c>
      <c r="N141" s="25">
        <v>0.0</v>
      </c>
      <c r="O141" s="25">
        <v>0.0</v>
      </c>
      <c r="P141" s="25">
        <v>0.0</v>
      </c>
      <c r="Q141" s="25">
        <v>0.0</v>
      </c>
      <c r="R141" s="25">
        <v>0.0</v>
      </c>
      <c r="S141" s="25">
        <v>0.0</v>
      </c>
      <c r="T141" s="25">
        <v>0.0</v>
      </c>
      <c r="U141" s="25">
        <v>0.0</v>
      </c>
      <c r="V141" s="25">
        <v>0.0</v>
      </c>
      <c r="W141" s="25">
        <v>0.0</v>
      </c>
      <c r="X141" s="25">
        <v>0.0</v>
      </c>
      <c r="Y141" s="190"/>
      <c r="Z141" s="190"/>
      <c r="AA141" s="190"/>
      <c r="AB141" s="190"/>
      <c r="AC141" s="191">
        <v>44036.0</v>
      </c>
      <c r="AD141" s="25">
        <v>28.0</v>
      </c>
      <c r="AE141" s="189" t="s">
        <v>222</v>
      </c>
      <c r="AF141" s="192"/>
      <c r="AG141" s="192"/>
      <c r="AH141" s="192"/>
      <c r="AI141" s="192"/>
      <c r="AJ141" s="192"/>
      <c r="AK141" s="192"/>
    </row>
    <row r="142">
      <c r="A142" s="97"/>
      <c r="D142" s="192"/>
      <c r="E142" s="188">
        <v>136.0</v>
      </c>
      <c r="F142" s="189" t="s">
        <v>536</v>
      </c>
      <c r="G142" s="25">
        <v>3.0</v>
      </c>
      <c r="H142" s="25">
        <v>2019.0</v>
      </c>
      <c r="I142" s="25">
        <v>2021.0</v>
      </c>
      <c r="J142" s="25">
        <v>0.0</v>
      </c>
      <c r="K142" s="25">
        <v>0.0</v>
      </c>
      <c r="L142" s="25">
        <v>0.0</v>
      </c>
      <c r="M142" s="25">
        <v>0.0</v>
      </c>
      <c r="N142" s="25">
        <v>0.0</v>
      </c>
      <c r="O142" s="25">
        <v>0.0</v>
      </c>
      <c r="P142" s="25">
        <v>0.0</v>
      </c>
      <c r="Q142" s="25">
        <v>0.0</v>
      </c>
      <c r="R142" s="25">
        <v>0.0</v>
      </c>
      <c r="S142" s="25">
        <v>0.0</v>
      </c>
      <c r="T142" s="25">
        <v>0.0</v>
      </c>
      <c r="U142" s="25">
        <v>0.0</v>
      </c>
      <c r="V142" s="25">
        <v>0.0</v>
      </c>
      <c r="W142" s="25">
        <v>0.0</v>
      </c>
      <c r="X142" s="25">
        <v>0.0</v>
      </c>
      <c r="Y142" s="190"/>
      <c r="Z142" s="190"/>
      <c r="AA142" s="190"/>
      <c r="AB142" s="190"/>
      <c r="AC142" s="195">
        <v>43646.0</v>
      </c>
      <c r="AD142" s="25">
        <v>24.0</v>
      </c>
      <c r="AE142" s="189" t="s">
        <v>248</v>
      </c>
      <c r="AF142" s="192"/>
      <c r="AG142" s="192"/>
      <c r="AH142" s="192"/>
      <c r="AI142" s="192"/>
      <c r="AJ142" s="192"/>
      <c r="AK142" s="192"/>
    </row>
    <row r="143">
      <c r="A143" s="102"/>
      <c r="D143" s="192"/>
      <c r="E143" s="188">
        <v>137.0</v>
      </c>
      <c r="F143" s="189" t="s">
        <v>537</v>
      </c>
      <c r="G143" s="25">
        <v>6.0</v>
      </c>
      <c r="H143" s="25">
        <v>2019.0</v>
      </c>
      <c r="I143" s="25">
        <v>2024.0</v>
      </c>
      <c r="J143" s="25">
        <v>0.0</v>
      </c>
      <c r="K143" s="25">
        <v>1.0</v>
      </c>
      <c r="L143" s="25">
        <v>273.0</v>
      </c>
      <c r="M143" s="25">
        <v>939.0</v>
      </c>
      <c r="N143" s="25">
        <v>846.0</v>
      </c>
      <c r="O143" s="25">
        <v>111.0</v>
      </c>
      <c r="P143" s="25">
        <v>178.0</v>
      </c>
      <c r="Q143" s="25">
        <v>30.0</v>
      </c>
      <c r="R143" s="25">
        <v>3.0</v>
      </c>
      <c r="S143" s="25">
        <v>28.0</v>
      </c>
      <c r="T143" s="25">
        <v>109.0</v>
      </c>
      <c r="U143" s="25">
        <v>10.0</v>
      </c>
      <c r="V143" s="25">
        <v>5.0</v>
      </c>
      <c r="W143" s="25">
        <v>68.0</v>
      </c>
      <c r="X143" s="25">
        <v>166.0</v>
      </c>
      <c r="Y143" s="25">
        <v>0.21</v>
      </c>
      <c r="Z143" s="25">
        <v>0.281</v>
      </c>
      <c r="AA143" s="25">
        <v>0.352</v>
      </c>
      <c r="AB143" s="25">
        <v>0.633</v>
      </c>
      <c r="AC143" s="191">
        <v>43699.0</v>
      </c>
      <c r="AD143" s="25">
        <v>23.0</v>
      </c>
      <c r="AE143" s="189" t="s">
        <v>300</v>
      </c>
      <c r="AF143" s="192"/>
      <c r="AG143" s="192"/>
      <c r="AH143" s="192"/>
      <c r="AI143" s="192"/>
      <c r="AJ143" s="192"/>
      <c r="AK143" s="192"/>
    </row>
    <row r="144">
      <c r="D144" s="202"/>
      <c r="E144" s="188">
        <v>138.0</v>
      </c>
      <c r="F144" s="189" t="s">
        <v>538</v>
      </c>
      <c r="G144" s="25">
        <v>7.0</v>
      </c>
      <c r="H144" s="25">
        <v>2018.0</v>
      </c>
      <c r="I144" s="25">
        <v>2024.0</v>
      </c>
      <c r="J144" s="25">
        <v>1.0</v>
      </c>
      <c r="K144" s="25">
        <v>3.2</v>
      </c>
      <c r="L144" s="25">
        <v>328.0</v>
      </c>
      <c r="M144" s="25">
        <v>1048.0</v>
      </c>
      <c r="N144" s="25">
        <v>988.0</v>
      </c>
      <c r="O144" s="25">
        <v>106.0</v>
      </c>
      <c r="P144" s="25">
        <v>237.0</v>
      </c>
      <c r="Q144" s="25">
        <v>47.0</v>
      </c>
      <c r="R144" s="25">
        <v>1.0</v>
      </c>
      <c r="S144" s="25">
        <v>24.0</v>
      </c>
      <c r="T144" s="25">
        <v>114.0</v>
      </c>
      <c r="U144" s="25">
        <v>3.0</v>
      </c>
      <c r="V144" s="25">
        <v>2.0</v>
      </c>
      <c r="W144" s="25">
        <v>42.0</v>
      </c>
      <c r="X144" s="25">
        <v>186.0</v>
      </c>
      <c r="Y144" s="25">
        <v>0.24</v>
      </c>
      <c r="Z144" s="25">
        <v>0.272</v>
      </c>
      <c r="AA144" s="25">
        <v>0.362</v>
      </c>
      <c r="AB144" s="25">
        <v>0.635</v>
      </c>
      <c r="AC144" s="191">
        <v>43266.0</v>
      </c>
      <c r="AD144" s="25">
        <v>27.0</v>
      </c>
      <c r="AE144" s="189" t="s">
        <v>284</v>
      </c>
      <c r="AF144" s="202"/>
      <c r="AG144" s="202"/>
      <c r="AH144" s="202"/>
      <c r="AI144" s="202"/>
      <c r="AJ144" s="202"/>
      <c r="AK144" s="202"/>
    </row>
    <row r="145">
      <c r="A145" s="106"/>
      <c r="D145" s="192"/>
      <c r="E145" s="188">
        <v>139.0</v>
      </c>
      <c r="F145" s="189" t="s">
        <v>539</v>
      </c>
      <c r="G145" s="25">
        <v>5.0</v>
      </c>
      <c r="H145" s="25">
        <v>2020.0</v>
      </c>
      <c r="I145" s="25">
        <v>2024.0</v>
      </c>
      <c r="J145" s="25">
        <v>0.0</v>
      </c>
      <c r="K145" s="25">
        <v>-0.3</v>
      </c>
      <c r="L145" s="25">
        <v>41.0</v>
      </c>
      <c r="M145" s="25">
        <v>104.0</v>
      </c>
      <c r="N145" s="25">
        <v>101.0</v>
      </c>
      <c r="O145" s="25">
        <v>13.0</v>
      </c>
      <c r="P145" s="25">
        <v>22.0</v>
      </c>
      <c r="Q145" s="25">
        <v>4.0</v>
      </c>
      <c r="R145" s="25">
        <v>0.0</v>
      </c>
      <c r="S145" s="25">
        <v>5.0</v>
      </c>
      <c r="T145" s="25">
        <v>16.0</v>
      </c>
      <c r="U145" s="25">
        <v>0.0</v>
      </c>
      <c r="V145" s="25">
        <v>0.0</v>
      </c>
      <c r="W145" s="25">
        <v>1.0</v>
      </c>
      <c r="X145" s="25">
        <v>32.0</v>
      </c>
      <c r="Y145" s="25">
        <v>0.218</v>
      </c>
      <c r="Z145" s="25">
        <v>0.221</v>
      </c>
      <c r="AA145" s="25">
        <v>0.406</v>
      </c>
      <c r="AB145" s="25">
        <v>0.627</v>
      </c>
      <c r="AC145" s="191">
        <v>44041.0</v>
      </c>
      <c r="AD145" s="25">
        <v>25.0</v>
      </c>
      <c r="AE145" s="189" t="s">
        <v>327</v>
      </c>
      <c r="AF145" s="192"/>
      <c r="AG145" s="192"/>
      <c r="AH145" s="192"/>
      <c r="AI145" s="192"/>
      <c r="AJ145" s="192"/>
      <c r="AK145" s="192"/>
    </row>
    <row r="146">
      <c r="D146" s="192"/>
      <c r="E146" s="188">
        <v>140.0</v>
      </c>
      <c r="F146" s="189" t="s">
        <v>540</v>
      </c>
      <c r="G146" s="25">
        <v>3.0</v>
      </c>
      <c r="H146" s="25">
        <v>2020.0</v>
      </c>
      <c r="I146" s="25">
        <v>2022.0</v>
      </c>
      <c r="J146" s="25">
        <v>0.0</v>
      </c>
      <c r="K146" s="25">
        <v>-2.0</v>
      </c>
      <c r="L146" s="25">
        <v>182.0</v>
      </c>
      <c r="M146" s="25">
        <v>640.0</v>
      </c>
      <c r="N146" s="25">
        <v>557.0</v>
      </c>
      <c r="O146" s="25">
        <v>65.0</v>
      </c>
      <c r="P146" s="25">
        <v>110.0</v>
      </c>
      <c r="Q146" s="25">
        <v>21.0</v>
      </c>
      <c r="R146" s="25">
        <v>2.0</v>
      </c>
      <c r="S146" s="25">
        <v>18.0</v>
      </c>
      <c r="T146" s="25">
        <v>75.0</v>
      </c>
      <c r="U146" s="25">
        <v>0.0</v>
      </c>
      <c r="V146" s="25">
        <v>1.0</v>
      </c>
      <c r="W146" s="25">
        <v>74.0</v>
      </c>
      <c r="X146" s="25">
        <v>172.0</v>
      </c>
      <c r="Y146" s="25">
        <v>0.197</v>
      </c>
      <c r="Z146" s="25">
        <v>0.291</v>
      </c>
      <c r="AA146" s="25">
        <v>0.339</v>
      </c>
      <c r="AB146" s="25">
        <v>0.63</v>
      </c>
      <c r="AC146" s="195">
        <v>44036.0</v>
      </c>
      <c r="AD146" s="25">
        <v>28.0</v>
      </c>
      <c r="AE146" s="189" t="s">
        <v>222</v>
      </c>
      <c r="AF146" s="192"/>
      <c r="AG146" s="192"/>
      <c r="AH146" s="192"/>
      <c r="AI146" s="192"/>
      <c r="AJ146" s="192"/>
      <c r="AK146" s="192"/>
    </row>
    <row r="147">
      <c r="A147" s="84"/>
      <c r="D147" s="192"/>
      <c r="E147" s="188">
        <v>141.0</v>
      </c>
      <c r="F147" s="189" t="s">
        <v>541</v>
      </c>
      <c r="G147" s="25">
        <v>2.0</v>
      </c>
      <c r="H147" s="25">
        <v>2017.0</v>
      </c>
      <c r="I147" s="25">
        <v>2020.0</v>
      </c>
      <c r="J147" s="25">
        <v>0.0</v>
      </c>
      <c r="K147" s="25">
        <v>0.0</v>
      </c>
      <c r="L147" s="25">
        <v>1.0</v>
      </c>
      <c r="M147" s="25">
        <v>2.0</v>
      </c>
      <c r="N147" s="25">
        <v>2.0</v>
      </c>
      <c r="O147" s="25">
        <v>0.0</v>
      </c>
      <c r="P147" s="25">
        <v>0.0</v>
      </c>
      <c r="Q147" s="25">
        <v>0.0</v>
      </c>
      <c r="R147" s="25">
        <v>0.0</v>
      </c>
      <c r="S147" s="25">
        <v>0.0</v>
      </c>
      <c r="T147" s="25">
        <v>0.0</v>
      </c>
      <c r="U147" s="25">
        <v>0.0</v>
      </c>
      <c r="V147" s="25">
        <v>0.0</v>
      </c>
      <c r="W147" s="25">
        <v>0.0</v>
      </c>
      <c r="X147" s="25">
        <v>0.0</v>
      </c>
      <c r="Y147" s="25">
        <v>0.0</v>
      </c>
      <c r="Z147" s="25">
        <v>0.0</v>
      </c>
      <c r="AA147" s="25">
        <v>0.0</v>
      </c>
      <c r="AB147" s="25">
        <v>0.0</v>
      </c>
      <c r="AC147" s="191">
        <v>42897.0</v>
      </c>
      <c r="AD147" s="25">
        <v>30.0</v>
      </c>
      <c r="AE147" s="189" t="s">
        <v>262</v>
      </c>
      <c r="AF147" s="192"/>
      <c r="AG147" s="192"/>
      <c r="AH147" s="192"/>
      <c r="AI147" s="192"/>
      <c r="AJ147" s="192"/>
      <c r="AK147" s="192"/>
    </row>
    <row r="148">
      <c r="D148" s="192"/>
      <c r="E148" s="188">
        <v>142.0</v>
      </c>
      <c r="F148" s="189" t="s">
        <v>542</v>
      </c>
      <c r="G148" s="25">
        <v>6.0</v>
      </c>
      <c r="H148" s="25">
        <v>2018.0</v>
      </c>
      <c r="I148" s="25">
        <v>2023.0</v>
      </c>
      <c r="J148" s="25">
        <v>0.0</v>
      </c>
      <c r="K148" s="25">
        <v>-0.1</v>
      </c>
      <c r="L148" s="25">
        <v>52.0</v>
      </c>
      <c r="M148" s="25">
        <v>6.0</v>
      </c>
      <c r="N148" s="25">
        <v>6.0</v>
      </c>
      <c r="O148" s="25">
        <v>0.0</v>
      </c>
      <c r="P148" s="25">
        <v>0.0</v>
      </c>
      <c r="Q148" s="25">
        <v>0.0</v>
      </c>
      <c r="R148" s="25">
        <v>0.0</v>
      </c>
      <c r="S148" s="25">
        <v>0.0</v>
      </c>
      <c r="T148" s="25">
        <v>0.0</v>
      </c>
      <c r="U148" s="25">
        <v>0.0</v>
      </c>
      <c r="V148" s="25">
        <v>0.0</v>
      </c>
      <c r="W148" s="25">
        <v>0.0</v>
      </c>
      <c r="X148" s="25">
        <v>5.0</v>
      </c>
      <c r="Y148" s="25">
        <v>0.0</v>
      </c>
      <c r="Z148" s="25">
        <v>0.0</v>
      </c>
      <c r="AA148" s="25">
        <v>0.0</v>
      </c>
      <c r="AB148" s="25">
        <v>0.0</v>
      </c>
      <c r="AC148" s="191">
        <v>43276.0</v>
      </c>
      <c r="AD148" s="25">
        <v>25.0</v>
      </c>
      <c r="AE148" s="189" t="s">
        <v>267</v>
      </c>
      <c r="AF148" s="192"/>
      <c r="AG148" s="192"/>
      <c r="AH148" s="192"/>
      <c r="AI148" s="192"/>
      <c r="AJ148" s="192"/>
      <c r="AK148" s="192"/>
    </row>
    <row r="149">
      <c r="A149" s="84"/>
      <c r="D149" s="192"/>
      <c r="E149" s="188">
        <v>143.0</v>
      </c>
      <c r="F149" s="189" t="s">
        <v>543</v>
      </c>
      <c r="G149" s="25">
        <v>5.0</v>
      </c>
      <c r="H149" s="25">
        <v>2019.0</v>
      </c>
      <c r="I149" s="25">
        <v>2023.0</v>
      </c>
      <c r="J149" s="25">
        <v>0.0</v>
      </c>
      <c r="K149" s="25">
        <v>0.0</v>
      </c>
      <c r="L149" s="25">
        <v>4.0</v>
      </c>
      <c r="M149" s="25">
        <v>8.0</v>
      </c>
      <c r="N149" s="25">
        <v>8.0</v>
      </c>
      <c r="O149" s="25">
        <v>0.0</v>
      </c>
      <c r="P149" s="25">
        <v>1.0</v>
      </c>
      <c r="Q149" s="25">
        <v>0.0</v>
      </c>
      <c r="R149" s="25">
        <v>0.0</v>
      </c>
      <c r="S149" s="25">
        <v>0.0</v>
      </c>
      <c r="T149" s="25">
        <v>0.0</v>
      </c>
      <c r="U149" s="25">
        <v>0.0</v>
      </c>
      <c r="V149" s="25">
        <v>0.0</v>
      </c>
      <c r="W149" s="25">
        <v>0.0</v>
      </c>
      <c r="X149" s="25">
        <v>6.0</v>
      </c>
      <c r="Y149" s="25">
        <v>0.125</v>
      </c>
      <c r="Z149" s="25">
        <v>0.125</v>
      </c>
      <c r="AA149" s="25">
        <v>0.125</v>
      </c>
      <c r="AB149" s="25">
        <v>0.25</v>
      </c>
      <c r="AC149" s="195">
        <v>43648.0</v>
      </c>
      <c r="AD149" s="25">
        <v>25.0</v>
      </c>
      <c r="AE149" s="189" t="s">
        <v>300</v>
      </c>
      <c r="AF149" s="192"/>
      <c r="AG149" s="192"/>
      <c r="AH149" s="192"/>
      <c r="AI149" s="192"/>
      <c r="AJ149" s="192"/>
      <c r="AK149" s="192"/>
    </row>
    <row r="150">
      <c r="A150" s="90"/>
      <c r="D150" s="192"/>
      <c r="E150" s="188">
        <v>144.0</v>
      </c>
      <c r="F150" s="189" t="s">
        <v>544</v>
      </c>
      <c r="G150" s="25">
        <v>4.0</v>
      </c>
      <c r="H150" s="25">
        <v>2019.0</v>
      </c>
      <c r="I150" s="25">
        <v>2022.0</v>
      </c>
      <c r="J150" s="25">
        <v>0.0</v>
      </c>
      <c r="K150" s="25">
        <v>0.0</v>
      </c>
      <c r="L150" s="25">
        <v>2.0</v>
      </c>
      <c r="M150" s="25">
        <v>0.0</v>
      </c>
      <c r="N150" s="25">
        <v>0.0</v>
      </c>
      <c r="O150" s="25">
        <v>0.0</v>
      </c>
      <c r="P150" s="25">
        <v>0.0</v>
      </c>
      <c r="Q150" s="25">
        <v>0.0</v>
      </c>
      <c r="R150" s="25">
        <v>0.0</v>
      </c>
      <c r="S150" s="25">
        <v>0.0</v>
      </c>
      <c r="T150" s="25">
        <v>0.0</v>
      </c>
      <c r="U150" s="25">
        <v>0.0</v>
      </c>
      <c r="V150" s="25">
        <v>0.0</v>
      </c>
      <c r="W150" s="25">
        <v>0.0</v>
      </c>
      <c r="X150" s="25">
        <v>0.0</v>
      </c>
      <c r="Y150" s="190"/>
      <c r="Z150" s="190"/>
      <c r="AA150" s="190"/>
      <c r="AB150" s="190"/>
      <c r="AC150" s="191">
        <v>43624.0</v>
      </c>
      <c r="AD150" s="25">
        <v>28.0</v>
      </c>
      <c r="AE150" s="189" t="s">
        <v>207</v>
      </c>
      <c r="AF150" s="192"/>
      <c r="AG150" s="192"/>
      <c r="AH150" s="192"/>
      <c r="AI150" s="192"/>
      <c r="AJ150" s="192"/>
      <c r="AK150" s="192"/>
    </row>
    <row r="151">
      <c r="D151" s="192"/>
      <c r="E151" s="188">
        <v>145.0</v>
      </c>
      <c r="F151" s="189" t="s">
        <v>545</v>
      </c>
      <c r="G151" s="25">
        <v>5.0</v>
      </c>
      <c r="H151" s="25">
        <v>2020.0</v>
      </c>
      <c r="I151" s="25">
        <v>2024.0</v>
      </c>
      <c r="J151" s="25">
        <v>0.0</v>
      </c>
      <c r="K151" s="25">
        <v>10.5</v>
      </c>
      <c r="L151" s="25">
        <v>445.0</v>
      </c>
      <c r="M151" s="25">
        <v>1620.0</v>
      </c>
      <c r="N151" s="25">
        <v>1457.0</v>
      </c>
      <c r="O151" s="25">
        <v>203.0</v>
      </c>
      <c r="P151" s="25">
        <v>332.0</v>
      </c>
      <c r="Q151" s="25">
        <v>68.0</v>
      </c>
      <c r="R151" s="25">
        <v>10.0</v>
      </c>
      <c r="S151" s="25">
        <v>61.0</v>
      </c>
      <c r="T151" s="25">
        <v>182.0</v>
      </c>
      <c r="U151" s="25">
        <v>41.0</v>
      </c>
      <c r="V151" s="25">
        <v>14.0</v>
      </c>
      <c r="W151" s="25">
        <v>136.0</v>
      </c>
      <c r="X151" s="25">
        <v>384.0</v>
      </c>
      <c r="Y151" s="25">
        <v>0.228</v>
      </c>
      <c r="Z151" s="25">
        <v>0.298</v>
      </c>
      <c r="AA151" s="25">
        <v>0.414</v>
      </c>
      <c r="AB151" s="25">
        <v>0.712</v>
      </c>
      <c r="AC151" s="191">
        <v>44042.0</v>
      </c>
      <c r="AD151" s="25">
        <v>23.0</v>
      </c>
      <c r="AE151" s="189" t="s">
        <v>259</v>
      </c>
      <c r="AF151" s="192"/>
      <c r="AG151" s="192"/>
      <c r="AH151" s="192"/>
      <c r="AI151" s="192"/>
      <c r="AJ151" s="192"/>
      <c r="AK151" s="192"/>
    </row>
    <row r="152">
      <c r="A152" s="99"/>
      <c r="D152" s="192"/>
      <c r="E152" s="188">
        <v>146.0</v>
      </c>
      <c r="F152" s="189" t="s">
        <v>546</v>
      </c>
      <c r="G152" s="25">
        <v>6.0</v>
      </c>
      <c r="H152" s="25">
        <v>2018.0</v>
      </c>
      <c r="I152" s="25">
        <v>2023.0</v>
      </c>
      <c r="J152" s="25">
        <v>0.0</v>
      </c>
      <c r="K152" s="25">
        <v>1.2</v>
      </c>
      <c r="L152" s="25">
        <v>275.0</v>
      </c>
      <c r="M152" s="25">
        <v>624.0</v>
      </c>
      <c r="N152" s="25">
        <v>566.0</v>
      </c>
      <c r="O152" s="25">
        <v>77.0</v>
      </c>
      <c r="P152" s="25">
        <v>107.0</v>
      </c>
      <c r="Q152" s="25">
        <v>19.0</v>
      </c>
      <c r="R152" s="25">
        <v>2.0</v>
      </c>
      <c r="S152" s="25">
        <v>12.0</v>
      </c>
      <c r="T152" s="25">
        <v>40.0</v>
      </c>
      <c r="U152" s="25">
        <v>40.0</v>
      </c>
      <c r="V152" s="25">
        <v>7.0</v>
      </c>
      <c r="W152" s="25">
        <v>38.0</v>
      </c>
      <c r="X152" s="25">
        <v>211.0</v>
      </c>
      <c r="Y152" s="25">
        <v>0.189</v>
      </c>
      <c r="Z152" s="25">
        <v>0.244</v>
      </c>
      <c r="AA152" s="25">
        <v>0.293</v>
      </c>
      <c r="AB152" s="25">
        <v>0.537</v>
      </c>
      <c r="AC152" s="191">
        <v>43345.0</v>
      </c>
      <c r="AD152" s="25">
        <v>25.0</v>
      </c>
      <c r="AE152" s="189" t="s">
        <v>346</v>
      </c>
      <c r="AF152" s="192"/>
      <c r="AG152" s="192"/>
      <c r="AH152" s="192"/>
      <c r="AI152" s="192"/>
      <c r="AJ152" s="192"/>
      <c r="AK152" s="192"/>
    </row>
    <row r="153">
      <c r="D153" s="192"/>
      <c r="E153" s="188">
        <v>147.0</v>
      </c>
      <c r="F153" s="189" t="s">
        <v>547</v>
      </c>
      <c r="G153" s="25">
        <v>6.0</v>
      </c>
      <c r="H153" s="25">
        <v>2019.0</v>
      </c>
      <c r="I153" s="25">
        <v>2024.0</v>
      </c>
      <c r="J153" s="25">
        <v>0.0</v>
      </c>
      <c r="K153" s="25">
        <v>3.8</v>
      </c>
      <c r="L153" s="25">
        <v>367.0</v>
      </c>
      <c r="M153" s="25">
        <v>1279.0</v>
      </c>
      <c r="N153" s="25">
        <v>1091.0</v>
      </c>
      <c r="O153" s="25">
        <v>160.0</v>
      </c>
      <c r="P153" s="25">
        <v>265.0</v>
      </c>
      <c r="Q153" s="25">
        <v>44.0</v>
      </c>
      <c r="R153" s="25">
        <v>7.0</v>
      </c>
      <c r="S153" s="25">
        <v>45.0</v>
      </c>
      <c r="T153" s="25">
        <v>133.0</v>
      </c>
      <c r="U153" s="25">
        <v>10.0</v>
      </c>
      <c r="V153" s="25">
        <v>3.0</v>
      </c>
      <c r="W153" s="25">
        <v>151.0</v>
      </c>
      <c r="X153" s="25">
        <v>261.0</v>
      </c>
      <c r="Y153" s="25">
        <v>0.243</v>
      </c>
      <c r="Z153" s="25">
        <v>0.343</v>
      </c>
      <c r="AA153" s="25">
        <v>0.42</v>
      </c>
      <c r="AB153" s="25">
        <v>0.763</v>
      </c>
      <c r="AC153" s="191">
        <v>43644.0</v>
      </c>
      <c r="AD153" s="25">
        <v>26.0</v>
      </c>
      <c r="AE153" s="189" t="s">
        <v>248</v>
      </c>
      <c r="AF153" s="192"/>
      <c r="AG153" s="192"/>
      <c r="AH153" s="192"/>
      <c r="AI153" s="192"/>
      <c r="AJ153" s="192"/>
      <c r="AK153" s="192"/>
    </row>
    <row r="154">
      <c r="A154" s="93"/>
      <c r="D154" s="192"/>
      <c r="E154" s="188">
        <v>148.0</v>
      </c>
      <c r="F154" s="189" t="s">
        <v>548</v>
      </c>
      <c r="G154" s="25">
        <v>6.0</v>
      </c>
      <c r="H154" s="25">
        <v>2019.0</v>
      </c>
      <c r="I154" s="25">
        <v>2024.0</v>
      </c>
      <c r="J154" s="25">
        <v>1.0</v>
      </c>
      <c r="K154" s="25">
        <v>1.6</v>
      </c>
      <c r="L154" s="25">
        <v>367.0</v>
      </c>
      <c r="M154" s="25">
        <v>1359.0</v>
      </c>
      <c r="N154" s="25">
        <v>1244.0</v>
      </c>
      <c r="O154" s="25">
        <v>150.0</v>
      </c>
      <c r="P154" s="25">
        <v>300.0</v>
      </c>
      <c r="Q154" s="25">
        <v>66.0</v>
      </c>
      <c r="R154" s="25">
        <v>6.0</v>
      </c>
      <c r="S154" s="25">
        <v>59.0</v>
      </c>
      <c r="T154" s="25">
        <v>186.0</v>
      </c>
      <c r="U154" s="25">
        <v>4.0</v>
      </c>
      <c r="V154" s="25">
        <v>2.0</v>
      </c>
      <c r="W154" s="25">
        <v>97.0</v>
      </c>
      <c r="X154" s="25">
        <v>387.0</v>
      </c>
      <c r="Y154" s="25">
        <v>0.241</v>
      </c>
      <c r="Z154" s="25">
        <v>0.301</v>
      </c>
      <c r="AA154" s="25">
        <v>0.446</v>
      </c>
      <c r="AB154" s="25">
        <v>0.747</v>
      </c>
      <c r="AC154" s="191">
        <v>43600.0</v>
      </c>
      <c r="AD154" s="25">
        <v>26.0</v>
      </c>
      <c r="AE154" s="189" t="s">
        <v>289</v>
      </c>
      <c r="AF154" s="192"/>
      <c r="AG154" s="192"/>
      <c r="AH154" s="192"/>
      <c r="AI154" s="192"/>
      <c r="AJ154" s="192"/>
      <c r="AK154" s="192"/>
    </row>
    <row r="155">
      <c r="D155" s="192"/>
      <c r="E155" s="188">
        <v>149.0</v>
      </c>
      <c r="F155" s="189" t="s">
        <v>549</v>
      </c>
      <c r="G155" s="25">
        <v>6.0</v>
      </c>
      <c r="H155" s="25">
        <v>2019.0</v>
      </c>
      <c r="I155" s="25">
        <v>2024.0</v>
      </c>
      <c r="J155" s="25">
        <v>0.0</v>
      </c>
      <c r="K155" s="25">
        <v>0.2</v>
      </c>
      <c r="L155" s="25">
        <v>33.0</v>
      </c>
      <c r="M155" s="25">
        <v>64.0</v>
      </c>
      <c r="N155" s="25">
        <v>55.0</v>
      </c>
      <c r="O155" s="25">
        <v>7.0</v>
      </c>
      <c r="P155" s="25">
        <v>7.0</v>
      </c>
      <c r="Q155" s="25">
        <v>2.0</v>
      </c>
      <c r="R155" s="25">
        <v>1.0</v>
      </c>
      <c r="S155" s="25">
        <v>1.0</v>
      </c>
      <c r="T155" s="25">
        <v>7.0</v>
      </c>
      <c r="U155" s="25">
        <v>0.0</v>
      </c>
      <c r="V155" s="25">
        <v>0.0</v>
      </c>
      <c r="W155" s="25">
        <v>3.0</v>
      </c>
      <c r="X155" s="25">
        <v>23.0</v>
      </c>
      <c r="Y155" s="25">
        <v>0.127</v>
      </c>
      <c r="Z155" s="25">
        <v>0.172</v>
      </c>
      <c r="AA155" s="25">
        <v>0.255</v>
      </c>
      <c r="AB155" s="25">
        <v>0.427</v>
      </c>
      <c r="AC155" s="191">
        <v>43694.0</v>
      </c>
      <c r="AD155" s="25">
        <v>23.0</v>
      </c>
      <c r="AE155" s="189" t="s">
        <v>327</v>
      </c>
      <c r="AF155" s="192"/>
      <c r="AG155" s="192"/>
      <c r="AH155" s="192"/>
      <c r="AI155" s="192"/>
      <c r="AJ155" s="192"/>
      <c r="AK155" s="192"/>
    </row>
    <row r="156">
      <c r="A156" s="99"/>
      <c r="D156" s="201"/>
      <c r="E156" s="188">
        <v>150.0</v>
      </c>
      <c r="F156" s="189" t="s">
        <v>550</v>
      </c>
      <c r="G156" s="25">
        <v>5.0</v>
      </c>
      <c r="H156" s="25">
        <v>2020.0</v>
      </c>
      <c r="I156" s="25">
        <v>2024.0</v>
      </c>
      <c r="J156" s="25">
        <v>0.0</v>
      </c>
      <c r="K156" s="25">
        <v>0.0</v>
      </c>
      <c r="L156" s="25">
        <v>3.0</v>
      </c>
      <c r="M156" s="25">
        <v>0.0</v>
      </c>
      <c r="N156" s="25">
        <v>0.0</v>
      </c>
      <c r="O156" s="25">
        <v>0.0</v>
      </c>
      <c r="P156" s="25">
        <v>0.0</v>
      </c>
      <c r="Q156" s="25">
        <v>0.0</v>
      </c>
      <c r="R156" s="25">
        <v>0.0</v>
      </c>
      <c r="S156" s="25">
        <v>0.0</v>
      </c>
      <c r="T156" s="25">
        <v>0.0</v>
      </c>
      <c r="U156" s="25">
        <v>0.0</v>
      </c>
      <c r="V156" s="25">
        <v>0.0</v>
      </c>
      <c r="W156" s="25">
        <v>0.0</v>
      </c>
      <c r="X156" s="25">
        <v>0.0</v>
      </c>
      <c r="Y156" s="190"/>
      <c r="Z156" s="190"/>
      <c r="AA156" s="190"/>
      <c r="AB156" s="190"/>
      <c r="AC156" s="191">
        <v>44040.0</v>
      </c>
      <c r="AD156" s="25">
        <v>27.0</v>
      </c>
      <c r="AE156" s="189" t="s">
        <v>228</v>
      </c>
      <c r="AF156" s="201"/>
      <c r="AG156" s="201"/>
      <c r="AH156" s="201"/>
      <c r="AI156" s="201"/>
      <c r="AJ156" s="201"/>
      <c r="AK156" s="201"/>
    </row>
    <row r="157">
      <c r="A157" s="112"/>
      <c r="D157" s="192"/>
      <c r="E157" s="196" t="s">
        <v>384</v>
      </c>
      <c r="F157" s="197" t="s">
        <v>198</v>
      </c>
      <c r="G157" s="198" t="s">
        <v>385</v>
      </c>
      <c r="H157" s="198" t="s">
        <v>386</v>
      </c>
      <c r="I157" s="198" t="s">
        <v>387</v>
      </c>
      <c r="J157" s="198" t="s">
        <v>388</v>
      </c>
      <c r="K157" s="198" t="s">
        <v>389</v>
      </c>
      <c r="L157" s="198" t="s">
        <v>390</v>
      </c>
      <c r="M157" s="198" t="s">
        <v>391</v>
      </c>
      <c r="N157" s="198" t="s">
        <v>392</v>
      </c>
      <c r="O157" s="198" t="s">
        <v>393</v>
      </c>
      <c r="P157" s="198" t="s">
        <v>394</v>
      </c>
      <c r="Q157" s="198" t="s">
        <v>360</v>
      </c>
      <c r="R157" s="198" t="s">
        <v>282</v>
      </c>
      <c r="S157" s="198" t="s">
        <v>395</v>
      </c>
      <c r="T157" s="198" t="s">
        <v>396</v>
      </c>
      <c r="U157" s="198" t="s">
        <v>397</v>
      </c>
      <c r="V157" s="198" t="s">
        <v>398</v>
      </c>
      <c r="W157" s="198" t="s">
        <v>399</v>
      </c>
      <c r="X157" s="198" t="s">
        <v>400</v>
      </c>
      <c r="Y157" s="198" t="s">
        <v>401</v>
      </c>
      <c r="Z157" s="198" t="s">
        <v>402</v>
      </c>
      <c r="AA157" s="198" t="s">
        <v>403</v>
      </c>
      <c r="AB157" s="198" t="s">
        <v>404</v>
      </c>
      <c r="AC157" s="198" t="s">
        <v>405</v>
      </c>
      <c r="AD157" s="198" t="s">
        <v>200</v>
      </c>
      <c r="AE157" s="198" t="s">
        <v>406</v>
      </c>
      <c r="AF157" s="192"/>
      <c r="AG157" s="192"/>
      <c r="AH157" s="192"/>
      <c r="AI157" s="192"/>
      <c r="AJ157" s="192"/>
      <c r="AK157" s="192"/>
    </row>
    <row r="158">
      <c r="A158" s="112"/>
      <c r="D158" s="192"/>
      <c r="E158" s="188">
        <v>151.0</v>
      </c>
      <c r="F158" s="189" t="s">
        <v>551</v>
      </c>
      <c r="G158" s="25">
        <v>2.0</v>
      </c>
      <c r="H158" s="25">
        <v>2020.0</v>
      </c>
      <c r="I158" s="25">
        <v>2021.0</v>
      </c>
      <c r="J158" s="25">
        <v>0.0</v>
      </c>
      <c r="K158" s="25">
        <v>-0.6</v>
      </c>
      <c r="L158" s="25">
        <v>84.0</v>
      </c>
      <c r="M158" s="25">
        <v>306.0</v>
      </c>
      <c r="N158" s="25">
        <v>279.0</v>
      </c>
      <c r="O158" s="25">
        <v>27.0</v>
      </c>
      <c r="P158" s="25">
        <v>46.0</v>
      </c>
      <c r="Q158" s="25">
        <v>10.0</v>
      </c>
      <c r="R158" s="25">
        <v>0.0</v>
      </c>
      <c r="S158" s="25">
        <v>10.0</v>
      </c>
      <c r="T158" s="25">
        <v>35.0</v>
      </c>
      <c r="U158" s="25">
        <v>1.0</v>
      </c>
      <c r="V158" s="25">
        <v>2.0</v>
      </c>
      <c r="W158" s="25">
        <v>24.0</v>
      </c>
      <c r="X158" s="25">
        <v>115.0</v>
      </c>
      <c r="Y158" s="25">
        <v>0.165</v>
      </c>
      <c r="Z158" s="25">
        <v>0.235</v>
      </c>
      <c r="AA158" s="25">
        <v>0.308</v>
      </c>
      <c r="AB158" s="25">
        <v>0.544</v>
      </c>
      <c r="AC158" s="191">
        <v>44036.0</v>
      </c>
      <c r="AD158" s="25">
        <v>24.0</v>
      </c>
      <c r="AE158" s="189" t="s">
        <v>343</v>
      </c>
      <c r="AF158" s="192"/>
      <c r="AG158" s="192"/>
      <c r="AH158" s="192"/>
      <c r="AI158" s="192"/>
      <c r="AJ158" s="192"/>
      <c r="AK158" s="192"/>
    </row>
    <row r="159">
      <c r="D159" s="192"/>
      <c r="E159" s="188">
        <v>152.0</v>
      </c>
      <c r="F159" s="189" t="s">
        <v>552</v>
      </c>
      <c r="G159" s="25">
        <v>3.0</v>
      </c>
      <c r="H159" s="25">
        <v>2020.0</v>
      </c>
      <c r="I159" s="25">
        <v>2022.0</v>
      </c>
      <c r="J159" s="25">
        <v>0.0</v>
      </c>
      <c r="K159" s="25">
        <v>-0.1</v>
      </c>
      <c r="L159" s="25">
        <v>20.0</v>
      </c>
      <c r="M159" s="25">
        <v>18.0</v>
      </c>
      <c r="N159" s="25">
        <v>16.0</v>
      </c>
      <c r="O159" s="25">
        <v>1.0</v>
      </c>
      <c r="P159" s="25">
        <v>1.0</v>
      </c>
      <c r="Q159" s="25">
        <v>0.0</v>
      </c>
      <c r="R159" s="25">
        <v>0.0</v>
      </c>
      <c r="S159" s="25">
        <v>0.0</v>
      </c>
      <c r="T159" s="25">
        <v>0.0</v>
      </c>
      <c r="U159" s="25">
        <v>0.0</v>
      </c>
      <c r="V159" s="25">
        <v>0.0</v>
      </c>
      <c r="W159" s="25">
        <v>1.0</v>
      </c>
      <c r="X159" s="25">
        <v>11.0</v>
      </c>
      <c r="Y159" s="25">
        <v>0.063</v>
      </c>
      <c r="Z159" s="25">
        <v>0.118</v>
      </c>
      <c r="AA159" s="25">
        <v>0.063</v>
      </c>
      <c r="AB159" s="25">
        <v>0.18</v>
      </c>
      <c r="AC159" s="191">
        <v>44037.0</v>
      </c>
      <c r="AD159" s="25">
        <v>25.0</v>
      </c>
      <c r="AE159" s="189" t="s">
        <v>259</v>
      </c>
      <c r="AF159" s="192"/>
      <c r="AG159" s="192"/>
      <c r="AH159" s="192"/>
      <c r="AI159" s="192"/>
      <c r="AJ159" s="192"/>
      <c r="AK159" s="192"/>
    </row>
    <row r="160">
      <c r="A160" s="87"/>
      <c r="D160" s="192"/>
      <c r="E160" s="188">
        <v>153.0</v>
      </c>
      <c r="F160" s="189" t="s">
        <v>553</v>
      </c>
      <c r="G160" s="25">
        <v>5.0</v>
      </c>
      <c r="H160" s="25">
        <v>2019.0</v>
      </c>
      <c r="I160" s="25">
        <v>2023.0</v>
      </c>
      <c r="J160" s="25">
        <v>2.0</v>
      </c>
      <c r="K160" s="25">
        <v>0.0</v>
      </c>
      <c r="L160" s="25">
        <v>68.0</v>
      </c>
      <c r="M160" s="25">
        <v>1.0</v>
      </c>
      <c r="N160" s="25">
        <v>1.0</v>
      </c>
      <c r="O160" s="25">
        <v>0.0</v>
      </c>
      <c r="P160" s="25">
        <v>0.0</v>
      </c>
      <c r="Q160" s="25">
        <v>0.0</v>
      </c>
      <c r="R160" s="25">
        <v>0.0</v>
      </c>
      <c r="S160" s="25">
        <v>0.0</v>
      </c>
      <c r="T160" s="25">
        <v>0.0</v>
      </c>
      <c r="U160" s="25">
        <v>0.0</v>
      </c>
      <c r="V160" s="25">
        <v>0.0</v>
      </c>
      <c r="W160" s="25">
        <v>0.0</v>
      </c>
      <c r="X160" s="25">
        <v>1.0</v>
      </c>
      <c r="Y160" s="25">
        <v>0.0</v>
      </c>
      <c r="Z160" s="25">
        <v>0.0</v>
      </c>
      <c r="AA160" s="25">
        <v>0.0</v>
      </c>
      <c r="AB160" s="25">
        <v>0.0</v>
      </c>
      <c r="AC160" s="195">
        <v>43684.0</v>
      </c>
      <c r="AD160" s="25">
        <v>25.0</v>
      </c>
      <c r="AE160" s="189" t="s">
        <v>338</v>
      </c>
      <c r="AF160" s="192"/>
      <c r="AG160" s="192"/>
      <c r="AH160" s="192"/>
      <c r="AI160" s="192"/>
      <c r="AJ160" s="192"/>
      <c r="AK160" s="192"/>
    </row>
    <row r="161">
      <c r="A161" s="106"/>
      <c r="D161" s="192"/>
      <c r="E161" s="188">
        <v>154.0</v>
      </c>
      <c r="F161" s="189" t="s">
        <v>554</v>
      </c>
      <c r="G161" s="25">
        <v>7.0</v>
      </c>
      <c r="H161" s="25">
        <v>2018.0</v>
      </c>
      <c r="I161" s="25">
        <v>2024.0</v>
      </c>
      <c r="J161" s="25">
        <v>0.0</v>
      </c>
      <c r="K161" s="25">
        <v>-0.2</v>
      </c>
      <c r="L161" s="25">
        <v>24.0</v>
      </c>
      <c r="M161" s="25">
        <v>36.0</v>
      </c>
      <c r="N161" s="25">
        <v>32.0</v>
      </c>
      <c r="O161" s="25">
        <v>1.0</v>
      </c>
      <c r="P161" s="25">
        <v>3.0</v>
      </c>
      <c r="Q161" s="25">
        <v>0.0</v>
      </c>
      <c r="R161" s="25">
        <v>0.0</v>
      </c>
      <c r="S161" s="25">
        <v>0.0</v>
      </c>
      <c r="T161" s="25">
        <v>1.0</v>
      </c>
      <c r="U161" s="25">
        <v>0.0</v>
      </c>
      <c r="V161" s="25">
        <v>0.0</v>
      </c>
      <c r="W161" s="25">
        <v>0.0</v>
      </c>
      <c r="X161" s="25">
        <v>15.0</v>
      </c>
      <c r="Y161" s="25">
        <v>0.094</v>
      </c>
      <c r="Z161" s="25">
        <v>0.121</v>
      </c>
      <c r="AA161" s="25">
        <v>0.094</v>
      </c>
      <c r="AB161" s="25">
        <v>0.215</v>
      </c>
      <c r="AC161" s="191">
        <v>43332.0</v>
      </c>
      <c r="AD161" s="25">
        <v>22.0</v>
      </c>
      <c r="AE161" s="189" t="s">
        <v>203</v>
      </c>
      <c r="AF161" s="192"/>
      <c r="AG161" s="192"/>
      <c r="AH161" s="192"/>
      <c r="AI161" s="192"/>
      <c r="AJ161" s="192"/>
      <c r="AK161" s="192"/>
    </row>
    <row r="162">
      <c r="D162" s="192"/>
      <c r="E162" s="188">
        <v>155.0</v>
      </c>
      <c r="F162" s="189" t="s">
        <v>555</v>
      </c>
      <c r="G162" s="25">
        <v>4.0</v>
      </c>
      <c r="H162" s="25">
        <v>2020.0</v>
      </c>
      <c r="I162" s="25">
        <v>2023.0</v>
      </c>
      <c r="J162" s="25">
        <v>0.0</v>
      </c>
      <c r="K162" s="25">
        <v>-0.1</v>
      </c>
      <c r="L162" s="25">
        <v>25.0</v>
      </c>
      <c r="M162" s="25">
        <v>20.0</v>
      </c>
      <c r="N162" s="25">
        <v>18.0</v>
      </c>
      <c r="O162" s="25">
        <v>0.0</v>
      </c>
      <c r="P162" s="25">
        <v>2.0</v>
      </c>
      <c r="Q162" s="25">
        <v>0.0</v>
      </c>
      <c r="R162" s="25">
        <v>0.0</v>
      </c>
      <c r="S162" s="25">
        <v>0.0</v>
      </c>
      <c r="T162" s="25">
        <v>0.0</v>
      </c>
      <c r="U162" s="25">
        <v>0.0</v>
      </c>
      <c r="V162" s="25">
        <v>0.0</v>
      </c>
      <c r="W162" s="25">
        <v>0.0</v>
      </c>
      <c r="X162" s="25">
        <v>9.0</v>
      </c>
      <c r="Y162" s="25">
        <v>0.111</v>
      </c>
      <c r="Z162" s="25">
        <v>0.111</v>
      </c>
      <c r="AA162" s="25">
        <v>0.111</v>
      </c>
      <c r="AB162" s="25">
        <v>0.222</v>
      </c>
      <c r="AC162" s="191">
        <v>44058.0</v>
      </c>
      <c r="AD162" s="25">
        <v>23.0</v>
      </c>
      <c r="AE162" s="189" t="s">
        <v>293</v>
      </c>
      <c r="AF162" s="192"/>
      <c r="AG162" s="192"/>
      <c r="AH162" s="192"/>
      <c r="AI162" s="192"/>
      <c r="AJ162" s="192"/>
      <c r="AK162" s="192"/>
    </row>
    <row r="163">
      <c r="A163" s="123"/>
      <c r="D163" s="192"/>
      <c r="E163" s="188">
        <v>156.0</v>
      </c>
      <c r="F163" s="189" t="s">
        <v>556</v>
      </c>
      <c r="G163" s="25">
        <v>6.0</v>
      </c>
      <c r="H163" s="25">
        <v>2018.0</v>
      </c>
      <c r="I163" s="25">
        <v>2023.0</v>
      </c>
      <c r="J163" s="25">
        <v>0.0</v>
      </c>
      <c r="K163" s="25">
        <v>0.0</v>
      </c>
      <c r="L163" s="25">
        <v>13.0</v>
      </c>
      <c r="M163" s="25">
        <v>9.0</v>
      </c>
      <c r="N163" s="25">
        <v>9.0</v>
      </c>
      <c r="O163" s="25">
        <v>1.0</v>
      </c>
      <c r="P163" s="25">
        <v>1.0</v>
      </c>
      <c r="Q163" s="25">
        <v>1.0</v>
      </c>
      <c r="R163" s="25">
        <v>0.0</v>
      </c>
      <c r="S163" s="25">
        <v>0.0</v>
      </c>
      <c r="T163" s="25">
        <v>0.0</v>
      </c>
      <c r="U163" s="25">
        <v>0.0</v>
      </c>
      <c r="V163" s="25">
        <v>0.0</v>
      </c>
      <c r="W163" s="25">
        <v>0.0</v>
      </c>
      <c r="X163" s="25">
        <v>5.0</v>
      </c>
      <c r="Y163" s="25">
        <v>0.111</v>
      </c>
      <c r="Z163" s="25">
        <v>0.111</v>
      </c>
      <c r="AA163" s="25">
        <v>0.222</v>
      </c>
      <c r="AB163" s="25">
        <v>0.333</v>
      </c>
      <c r="AC163" s="191">
        <v>43347.0</v>
      </c>
      <c r="AD163" s="25">
        <v>24.0</v>
      </c>
      <c r="AE163" s="189" t="s">
        <v>203</v>
      </c>
      <c r="AF163" s="192"/>
      <c r="AG163" s="192"/>
      <c r="AH163" s="192"/>
      <c r="AI163" s="192"/>
      <c r="AJ163" s="192"/>
      <c r="AK163" s="192"/>
    </row>
    <row r="164">
      <c r="A164" s="103"/>
      <c r="D164" s="192"/>
      <c r="E164" s="188">
        <v>157.0</v>
      </c>
      <c r="F164" s="189" t="s">
        <v>557</v>
      </c>
      <c r="G164" s="25">
        <v>1.0</v>
      </c>
      <c r="H164" s="25">
        <v>2020.0</v>
      </c>
      <c r="I164" s="25">
        <v>2020.0</v>
      </c>
      <c r="J164" s="25">
        <v>0.0</v>
      </c>
      <c r="K164" s="25">
        <v>0.0</v>
      </c>
      <c r="L164" s="25">
        <v>0.0</v>
      </c>
      <c r="M164" s="25">
        <v>0.0</v>
      </c>
      <c r="N164" s="25">
        <v>0.0</v>
      </c>
      <c r="O164" s="25">
        <v>0.0</v>
      </c>
      <c r="P164" s="25">
        <v>0.0</v>
      </c>
      <c r="Q164" s="25">
        <v>0.0</v>
      </c>
      <c r="R164" s="25">
        <v>0.0</v>
      </c>
      <c r="S164" s="25">
        <v>0.0</v>
      </c>
      <c r="T164" s="25">
        <v>0.0</v>
      </c>
      <c r="U164" s="25">
        <v>0.0</v>
      </c>
      <c r="V164" s="25">
        <v>0.0</v>
      </c>
      <c r="W164" s="25">
        <v>0.0</v>
      </c>
      <c r="X164" s="25">
        <v>0.0</v>
      </c>
      <c r="Y164" s="190"/>
      <c r="Z164" s="190"/>
      <c r="AA164" s="190"/>
      <c r="AB164" s="190"/>
      <c r="AC164" s="191">
        <v>44038.0</v>
      </c>
      <c r="AD164" s="25">
        <v>32.0</v>
      </c>
      <c r="AE164" s="189" t="s">
        <v>377</v>
      </c>
      <c r="AF164" s="192"/>
      <c r="AG164" s="192"/>
      <c r="AH164" s="192"/>
      <c r="AI164" s="192"/>
      <c r="AJ164" s="192"/>
      <c r="AK164" s="192"/>
    </row>
    <row r="165">
      <c r="D165" s="192"/>
      <c r="E165" s="188">
        <v>158.0</v>
      </c>
      <c r="F165" s="189" t="s">
        <v>558</v>
      </c>
      <c r="G165" s="25">
        <v>3.0</v>
      </c>
      <c r="H165" s="25">
        <v>2019.0</v>
      </c>
      <c r="I165" s="25">
        <v>2021.0</v>
      </c>
      <c r="J165" s="25">
        <v>0.0</v>
      </c>
      <c r="K165" s="25">
        <v>0.0</v>
      </c>
      <c r="L165" s="25">
        <v>27.0</v>
      </c>
      <c r="M165" s="25">
        <v>0.0</v>
      </c>
      <c r="N165" s="25">
        <v>0.0</v>
      </c>
      <c r="O165" s="25">
        <v>0.0</v>
      </c>
      <c r="P165" s="25">
        <v>0.0</v>
      </c>
      <c r="Q165" s="25">
        <v>0.0</v>
      </c>
      <c r="R165" s="25">
        <v>0.0</v>
      </c>
      <c r="S165" s="25">
        <v>0.0</v>
      </c>
      <c r="T165" s="25">
        <v>0.0</v>
      </c>
      <c r="U165" s="25">
        <v>0.0</v>
      </c>
      <c r="V165" s="25">
        <v>0.0</v>
      </c>
      <c r="W165" s="25">
        <v>0.0</v>
      </c>
      <c r="X165" s="25">
        <v>0.0</v>
      </c>
      <c r="Y165" s="190"/>
      <c r="Z165" s="190"/>
      <c r="AA165" s="190"/>
      <c r="AB165" s="190"/>
      <c r="AC165" s="195">
        <v>43698.0</v>
      </c>
      <c r="AD165" s="25">
        <v>29.0</v>
      </c>
      <c r="AE165" s="189" t="s">
        <v>338</v>
      </c>
      <c r="AF165" s="192"/>
      <c r="AG165" s="192"/>
      <c r="AH165" s="192"/>
      <c r="AI165" s="192"/>
      <c r="AJ165" s="192"/>
      <c r="AK165" s="192"/>
    </row>
    <row r="166">
      <c r="A166" s="98"/>
      <c r="D166" s="192"/>
      <c r="E166" s="188">
        <v>159.0</v>
      </c>
      <c r="F166" s="189" t="s">
        <v>559</v>
      </c>
      <c r="G166" s="25">
        <v>4.0</v>
      </c>
      <c r="H166" s="25">
        <v>2019.0</v>
      </c>
      <c r="I166" s="25">
        <v>2022.0</v>
      </c>
      <c r="J166" s="25">
        <v>0.0</v>
      </c>
      <c r="K166" s="25">
        <v>0.3</v>
      </c>
      <c r="L166" s="25">
        <v>20.0</v>
      </c>
      <c r="M166" s="25">
        <v>32.0</v>
      </c>
      <c r="N166" s="25">
        <v>32.0</v>
      </c>
      <c r="O166" s="25">
        <v>3.0</v>
      </c>
      <c r="P166" s="25">
        <v>7.0</v>
      </c>
      <c r="Q166" s="25">
        <v>1.0</v>
      </c>
      <c r="R166" s="25">
        <v>0.0</v>
      </c>
      <c r="S166" s="25">
        <v>2.0</v>
      </c>
      <c r="T166" s="25">
        <v>6.0</v>
      </c>
      <c r="U166" s="25">
        <v>0.0</v>
      </c>
      <c r="V166" s="25">
        <v>0.0</v>
      </c>
      <c r="W166" s="25">
        <v>0.0</v>
      </c>
      <c r="X166" s="25">
        <v>15.0</v>
      </c>
      <c r="Y166" s="25">
        <v>0.219</v>
      </c>
      <c r="Z166" s="25">
        <v>0.219</v>
      </c>
      <c r="AA166" s="25">
        <v>0.438</v>
      </c>
      <c r="AB166" s="25">
        <v>0.656</v>
      </c>
      <c r="AC166" s="195">
        <v>43632.0</v>
      </c>
      <c r="AD166" s="25">
        <v>22.0</v>
      </c>
      <c r="AE166" s="189" t="s">
        <v>203</v>
      </c>
      <c r="AF166" s="192"/>
      <c r="AG166" s="192"/>
      <c r="AH166" s="192"/>
      <c r="AI166" s="192"/>
      <c r="AJ166" s="192"/>
      <c r="AK166" s="192"/>
    </row>
    <row r="167">
      <c r="A167" s="98"/>
      <c r="D167" s="192"/>
      <c r="E167" s="188">
        <v>160.0</v>
      </c>
      <c r="F167" s="189" t="s">
        <v>560</v>
      </c>
      <c r="G167" s="25">
        <v>3.0</v>
      </c>
      <c r="H167" s="25">
        <v>2019.0</v>
      </c>
      <c r="I167" s="25">
        <v>2021.0</v>
      </c>
      <c r="J167" s="25">
        <v>0.0</v>
      </c>
      <c r="K167" s="25">
        <v>0.0</v>
      </c>
      <c r="L167" s="25">
        <v>4.0</v>
      </c>
      <c r="M167" s="25">
        <v>0.0</v>
      </c>
      <c r="N167" s="25">
        <v>0.0</v>
      </c>
      <c r="O167" s="25">
        <v>0.0</v>
      </c>
      <c r="P167" s="25">
        <v>0.0</v>
      </c>
      <c r="Q167" s="25">
        <v>0.0</v>
      </c>
      <c r="R167" s="25">
        <v>0.0</v>
      </c>
      <c r="S167" s="25">
        <v>0.0</v>
      </c>
      <c r="T167" s="25">
        <v>0.0</v>
      </c>
      <c r="U167" s="25">
        <v>0.0</v>
      </c>
      <c r="V167" s="25">
        <v>0.0</v>
      </c>
      <c r="W167" s="25">
        <v>0.0</v>
      </c>
      <c r="X167" s="25">
        <v>0.0</v>
      </c>
      <c r="Y167" s="190"/>
      <c r="Z167" s="190"/>
      <c r="AA167" s="190"/>
      <c r="AB167" s="190"/>
      <c r="AC167" s="191">
        <v>43555.0</v>
      </c>
      <c r="AD167" s="25">
        <v>28.0</v>
      </c>
      <c r="AE167" s="189" t="s">
        <v>211</v>
      </c>
      <c r="AF167" s="192"/>
      <c r="AG167" s="192"/>
      <c r="AH167" s="192"/>
      <c r="AI167" s="192"/>
      <c r="AJ167" s="192"/>
      <c r="AK167" s="192"/>
    </row>
    <row r="168">
      <c r="A168" s="112"/>
      <c r="D168" s="192"/>
      <c r="E168" s="203">
        <v>161.0</v>
      </c>
      <c r="F168" s="204" t="s">
        <v>561</v>
      </c>
      <c r="G168" s="32">
        <v>2.0</v>
      </c>
      <c r="H168" s="32">
        <v>2020.0</v>
      </c>
      <c r="I168" s="32">
        <v>2021.0</v>
      </c>
      <c r="J168" s="32">
        <v>0.0</v>
      </c>
      <c r="K168" s="32">
        <v>0.0</v>
      </c>
      <c r="L168" s="32">
        <v>1.0</v>
      </c>
      <c r="M168" s="32">
        <v>1.0</v>
      </c>
      <c r="N168" s="32">
        <v>1.0</v>
      </c>
      <c r="O168" s="32">
        <v>0.0</v>
      </c>
      <c r="P168" s="32">
        <v>0.0</v>
      </c>
      <c r="Q168" s="32">
        <v>0.0</v>
      </c>
      <c r="R168" s="32">
        <v>0.0</v>
      </c>
      <c r="S168" s="32">
        <v>0.0</v>
      </c>
      <c r="T168" s="32">
        <v>0.0</v>
      </c>
      <c r="U168" s="32">
        <v>0.0</v>
      </c>
      <c r="V168" s="32">
        <v>0.0</v>
      </c>
      <c r="W168" s="32">
        <v>0.0</v>
      </c>
      <c r="X168" s="32">
        <v>1.0</v>
      </c>
      <c r="Y168" s="32">
        <v>0.0</v>
      </c>
      <c r="Z168" s="32">
        <v>0.0</v>
      </c>
      <c r="AA168" s="32">
        <v>0.0</v>
      </c>
      <c r="AB168" s="32">
        <v>0.0</v>
      </c>
      <c r="AC168" s="205">
        <v>44036.0</v>
      </c>
      <c r="AD168" s="32">
        <v>25.0</v>
      </c>
      <c r="AE168" s="204" t="s">
        <v>211</v>
      </c>
      <c r="AF168" s="192"/>
      <c r="AG168" s="192"/>
      <c r="AH168" s="192"/>
      <c r="AI168" s="192"/>
      <c r="AJ168" s="192"/>
      <c r="AK168" s="192"/>
    </row>
    <row r="169">
      <c r="A169" s="112"/>
      <c r="D169" s="192"/>
      <c r="E169" s="206" t="s">
        <v>562</v>
      </c>
      <c r="F169" s="30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191"/>
      <c r="AD169" s="25"/>
      <c r="AE169" s="30"/>
      <c r="AF169" s="192"/>
      <c r="AG169" s="192"/>
      <c r="AH169" s="192"/>
      <c r="AI169" s="192"/>
      <c r="AJ169" s="192"/>
      <c r="AK169" s="192"/>
    </row>
    <row r="170">
      <c r="D170" s="192"/>
      <c r="E170" s="206" t="s">
        <v>563</v>
      </c>
      <c r="F170" s="30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191"/>
      <c r="AD170" s="25"/>
      <c r="AE170" s="193"/>
      <c r="AF170" s="192"/>
      <c r="AG170" s="192"/>
      <c r="AH170" s="192"/>
      <c r="AI170" s="192"/>
      <c r="AJ170" s="192"/>
      <c r="AK170" s="192"/>
    </row>
    <row r="171">
      <c r="A171" s="121"/>
      <c r="D171" s="202"/>
      <c r="E171" s="207" t="s">
        <v>564</v>
      </c>
      <c r="F171" s="30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195"/>
      <c r="AD171" s="25"/>
      <c r="AE171" s="30"/>
      <c r="AF171" s="202"/>
      <c r="AG171" s="202"/>
      <c r="AH171" s="202"/>
      <c r="AI171" s="202"/>
      <c r="AJ171" s="202"/>
      <c r="AK171" s="202"/>
    </row>
    <row r="172">
      <c r="D172" s="192"/>
      <c r="E172" s="207" t="s">
        <v>565</v>
      </c>
      <c r="F172" s="30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191"/>
      <c r="AD172" s="25"/>
      <c r="AE172" s="30"/>
      <c r="AF172" s="192"/>
      <c r="AG172" s="192"/>
      <c r="AH172" s="192"/>
      <c r="AI172" s="192"/>
      <c r="AJ172" s="192"/>
      <c r="AK172" s="192"/>
    </row>
    <row r="173">
      <c r="A173" s="102"/>
      <c r="D173" s="192"/>
      <c r="E173" s="207" t="s">
        <v>566</v>
      </c>
      <c r="F173" s="30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190"/>
      <c r="Z173" s="190"/>
      <c r="AA173" s="190"/>
      <c r="AB173" s="190"/>
      <c r="AC173" s="191"/>
      <c r="AD173" s="25"/>
      <c r="AE173" s="30"/>
      <c r="AF173" s="192"/>
      <c r="AG173" s="192"/>
      <c r="AH173" s="192"/>
      <c r="AI173" s="192"/>
      <c r="AJ173" s="192"/>
      <c r="AK173" s="192"/>
    </row>
    <row r="174">
      <c r="A174" s="112"/>
      <c r="D174" s="192"/>
      <c r="E174" s="207" t="s">
        <v>567</v>
      </c>
      <c r="F174" s="30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191"/>
      <c r="AD174" s="25"/>
      <c r="AE174" s="30"/>
      <c r="AF174" s="192"/>
      <c r="AG174" s="192"/>
      <c r="AH174" s="192"/>
      <c r="AI174" s="192"/>
      <c r="AJ174" s="192"/>
      <c r="AK174" s="192"/>
    </row>
    <row r="175">
      <c r="D175" s="192"/>
      <c r="E175" s="207" t="s">
        <v>568</v>
      </c>
      <c r="F175" s="30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190"/>
      <c r="Z175" s="190"/>
      <c r="AA175" s="190"/>
      <c r="AB175" s="190"/>
      <c r="AC175" s="191"/>
      <c r="AD175" s="25"/>
      <c r="AE175" s="30"/>
      <c r="AF175" s="192"/>
      <c r="AG175" s="192"/>
      <c r="AH175" s="192"/>
      <c r="AI175" s="192"/>
      <c r="AJ175" s="192"/>
      <c r="AK175" s="192"/>
    </row>
    <row r="176">
      <c r="A176" s="97"/>
      <c r="D176" s="192"/>
      <c r="E176" s="208" t="s">
        <v>569</v>
      </c>
      <c r="F176" s="30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191"/>
      <c r="AD176" s="25"/>
      <c r="AE176" s="193"/>
      <c r="AF176" s="192"/>
      <c r="AG176" s="192"/>
      <c r="AH176" s="192"/>
      <c r="AI176" s="192"/>
      <c r="AJ176" s="192"/>
      <c r="AK176" s="192"/>
    </row>
    <row r="177">
      <c r="A177" s="110"/>
      <c r="D177" s="192"/>
      <c r="E177" s="208" t="s">
        <v>570</v>
      </c>
      <c r="F177" s="30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195"/>
      <c r="AD177" s="25"/>
      <c r="AE177" s="30"/>
      <c r="AF177" s="192"/>
      <c r="AG177" s="192"/>
      <c r="AH177" s="192"/>
      <c r="AI177" s="192"/>
      <c r="AJ177" s="192"/>
      <c r="AK177" s="192"/>
    </row>
    <row r="178">
      <c r="A178" s="111"/>
      <c r="D178" s="192"/>
      <c r="E178" s="208" t="s">
        <v>571</v>
      </c>
      <c r="F178" s="30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191"/>
      <c r="AD178" s="25"/>
      <c r="AE178" s="30"/>
      <c r="AF178" s="192"/>
      <c r="AG178" s="192"/>
      <c r="AH178" s="192"/>
      <c r="AI178" s="192"/>
      <c r="AJ178" s="192"/>
      <c r="AK178" s="192"/>
    </row>
    <row r="179">
      <c r="D179" s="192"/>
      <c r="E179" s="207" t="s">
        <v>572</v>
      </c>
      <c r="F179" s="30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191"/>
      <c r="AD179" s="25"/>
      <c r="AE179" s="30"/>
      <c r="AF179" s="192"/>
      <c r="AG179" s="192"/>
      <c r="AH179" s="192"/>
      <c r="AI179" s="192"/>
      <c r="AJ179" s="192"/>
      <c r="AK179" s="192"/>
    </row>
    <row r="180">
      <c r="A180" s="99"/>
      <c r="D180" s="192"/>
      <c r="E180" s="185" t="s">
        <v>384</v>
      </c>
      <c r="F180" s="186" t="s">
        <v>198</v>
      </c>
      <c r="G180" s="187" t="s">
        <v>385</v>
      </c>
      <c r="H180" s="187" t="s">
        <v>386</v>
      </c>
      <c r="I180" s="187" t="s">
        <v>387</v>
      </c>
      <c r="J180" s="187" t="s">
        <v>388</v>
      </c>
      <c r="K180" s="187" t="s">
        <v>573</v>
      </c>
      <c r="L180" s="187" t="s">
        <v>574</v>
      </c>
      <c r="M180" s="187" t="s">
        <v>575</v>
      </c>
      <c r="N180" s="187" t="s">
        <v>576</v>
      </c>
      <c r="O180" s="187" t="s">
        <v>577</v>
      </c>
      <c r="P180" s="187" t="s">
        <v>390</v>
      </c>
      <c r="Q180" s="187" t="s">
        <v>578</v>
      </c>
      <c r="R180" s="187" t="s">
        <v>579</v>
      </c>
      <c r="S180" s="187" t="s">
        <v>580</v>
      </c>
      <c r="T180" s="187" t="s">
        <v>581</v>
      </c>
      <c r="U180" s="187" t="s">
        <v>582</v>
      </c>
      <c r="V180" s="187" t="s">
        <v>583</v>
      </c>
      <c r="W180" s="187" t="s">
        <v>394</v>
      </c>
      <c r="X180" s="187" t="s">
        <v>393</v>
      </c>
      <c r="Y180" s="187" t="s">
        <v>584</v>
      </c>
      <c r="Z180" s="187" t="s">
        <v>395</v>
      </c>
      <c r="AA180" s="187" t="s">
        <v>399</v>
      </c>
      <c r="AB180" s="187" t="s">
        <v>585</v>
      </c>
      <c r="AC180" s="187" t="s">
        <v>400</v>
      </c>
      <c r="AD180" s="187" t="s">
        <v>586</v>
      </c>
      <c r="AE180" s="187" t="s">
        <v>587</v>
      </c>
      <c r="AF180" s="187" t="s">
        <v>588</v>
      </c>
      <c r="AG180" s="187" t="s">
        <v>589</v>
      </c>
      <c r="AH180" s="187" t="s">
        <v>590</v>
      </c>
      <c r="AI180" s="187" t="s">
        <v>405</v>
      </c>
      <c r="AJ180" s="187" t="s">
        <v>200</v>
      </c>
      <c r="AK180" s="187" t="s">
        <v>406</v>
      </c>
    </row>
    <row r="181">
      <c r="D181" s="192"/>
      <c r="E181" s="209">
        <v>1.0</v>
      </c>
      <c r="F181" s="210" t="s">
        <v>407</v>
      </c>
      <c r="G181" s="211">
        <v>3.0</v>
      </c>
      <c r="H181" s="211">
        <v>2018.0</v>
      </c>
      <c r="I181" s="211">
        <v>2020.0</v>
      </c>
      <c r="J181" s="211">
        <v>0.0</v>
      </c>
      <c r="K181" s="211">
        <v>-1.1</v>
      </c>
      <c r="L181" s="211">
        <v>1.0</v>
      </c>
      <c r="M181" s="211">
        <v>2.0</v>
      </c>
      <c r="N181" s="211">
        <v>0.333</v>
      </c>
      <c r="O181" s="211">
        <v>8.42</v>
      </c>
      <c r="P181" s="211">
        <v>22.0</v>
      </c>
      <c r="Q181" s="211">
        <v>1.0</v>
      </c>
      <c r="R181" s="211">
        <v>7.0</v>
      </c>
      <c r="S181" s="211">
        <v>0.0</v>
      </c>
      <c r="T181" s="211">
        <v>0.0</v>
      </c>
      <c r="U181" s="211">
        <v>1.0</v>
      </c>
      <c r="V181" s="211">
        <v>41.2</v>
      </c>
      <c r="W181" s="211">
        <v>62.0</v>
      </c>
      <c r="X181" s="211">
        <v>41.0</v>
      </c>
      <c r="Y181" s="211">
        <v>39.0</v>
      </c>
      <c r="Z181" s="211">
        <v>11.0</v>
      </c>
      <c r="AA181" s="211">
        <v>15.0</v>
      </c>
      <c r="AB181" s="211">
        <v>0.0</v>
      </c>
      <c r="AC181" s="211">
        <v>33.0</v>
      </c>
      <c r="AD181" s="211">
        <v>2.0</v>
      </c>
      <c r="AE181" s="211">
        <v>1.0</v>
      </c>
      <c r="AF181" s="211">
        <v>3.0</v>
      </c>
      <c r="AG181" s="211">
        <v>198.0</v>
      </c>
      <c r="AH181" s="211">
        <v>1.848</v>
      </c>
      <c r="AI181" s="212">
        <v>43316.0</v>
      </c>
      <c r="AJ181" s="211">
        <v>25.0</v>
      </c>
      <c r="AK181" s="210" t="s">
        <v>211</v>
      </c>
    </row>
    <row r="182">
      <c r="A182" s="88"/>
      <c r="D182" s="201"/>
      <c r="E182" s="209">
        <v>2.0</v>
      </c>
      <c r="F182" s="210" t="s">
        <v>410</v>
      </c>
      <c r="G182" s="211">
        <v>6.0</v>
      </c>
      <c r="H182" s="211">
        <v>2019.0</v>
      </c>
      <c r="I182" s="211">
        <v>2024.0</v>
      </c>
      <c r="J182" s="211">
        <v>0.0</v>
      </c>
      <c r="K182" s="211">
        <v>0.6</v>
      </c>
      <c r="L182" s="211">
        <v>5.0</v>
      </c>
      <c r="M182" s="211">
        <v>8.0</v>
      </c>
      <c r="N182" s="211">
        <v>0.385</v>
      </c>
      <c r="O182" s="211">
        <v>3.83</v>
      </c>
      <c r="P182" s="211">
        <v>91.0</v>
      </c>
      <c r="Q182" s="211">
        <v>0.0</v>
      </c>
      <c r="R182" s="211">
        <v>28.0</v>
      </c>
      <c r="S182" s="211">
        <v>0.0</v>
      </c>
      <c r="T182" s="211">
        <v>0.0</v>
      </c>
      <c r="U182" s="211">
        <v>1.0</v>
      </c>
      <c r="V182" s="211">
        <v>105.2</v>
      </c>
      <c r="W182" s="211">
        <v>83.0</v>
      </c>
      <c r="X182" s="211">
        <v>50.0</v>
      </c>
      <c r="Y182" s="211">
        <v>45.0</v>
      </c>
      <c r="Z182" s="211">
        <v>18.0</v>
      </c>
      <c r="AA182" s="211">
        <v>34.0</v>
      </c>
      <c r="AB182" s="211">
        <v>1.0</v>
      </c>
      <c r="AC182" s="211">
        <v>107.0</v>
      </c>
      <c r="AD182" s="211">
        <v>3.0</v>
      </c>
      <c r="AE182" s="211">
        <v>1.0</v>
      </c>
      <c r="AF182" s="211">
        <v>2.0</v>
      </c>
      <c r="AG182" s="211">
        <v>417.0</v>
      </c>
      <c r="AH182" s="211">
        <v>1.107</v>
      </c>
      <c r="AI182" s="212">
        <v>43729.0</v>
      </c>
      <c r="AJ182" s="211">
        <v>24.0</v>
      </c>
      <c r="AK182" s="210" t="s">
        <v>248</v>
      </c>
    </row>
    <row r="183">
      <c r="A183" s="108"/>
      <c r="D183" s="192"/>
      <c r="E183" s="209">
        <v>3.0</v>
      </c>
      <c r="F183" s="210" t="s">
        <v>413</v>
      </c>
      <c r="G183" s="211">
        <v>4.0</v>
      </c>
      <c r="H183" s="211">
        <v>2019.0</v>
      </c>
      <c r="I183" s="211">
        <v>2022.0</v>
      </c>
      <c r="J183" s="211">
        <v>0.0</v>
      </c>
      <c r="K183" s="211">
        <v>-1.2</v>
      </c>
      <c r="L183" s="211">
        <v>5.0</v>
      </c>
      <c r="M183" s="211">
        <v>10.0</v>
      </c>
      <c r="N183" s="211">
        <v>0.333</v>
      </c>
      <c r="O183" s="211">
        <v>5.89</v>
      </c>
      <c r="P183" s="211">
        <v>33.0</v>
      </c>
      <c r="Q183" s="211">
        <v>15.0</v>
      </c>
      <c r="R183" s="211">
        <v>6.0</v>
      </c>
      <c r="S183" s="211">
        <v>0.0</v>
      </c>
      <c r="T183" s="211">
        <v>0.0</v>
      </c>
      <c r="U183" s="211">
        <v>0.0</v>
      </c>
      <c r="V183" s="211">
        <v>96.1</v>
      </c>
      <c r="W183" s="211">
        <v>118.0</v>
      </c>
      <c r="X183" s="211">
        <v>68.0</v>
      </c>
      <c r="Y183" s="211">
        <v>63.0</v>
      </c>
      <c r="Z183" s="211">
        <v>17.0</v>
      </c>
      <c r="AA183" s="211">
        <v>42.0</v>
      </c>
      <c r="AB183" s="211">
        <v>0.0</v>
      </c>
      <c r="AC183" s="211">
        <v>68.0</v>
      </c>
      <c r="AD183" s="211">
        <v>8.0</v>
      </c>
      <c r="AE183" s="211">
        <v>0.0</v>
      </c>
      <c r="AF183" s="211">
        <v>5.0</v>
      </c>
      <c r="AG183" s="211">
        <v>438.0</v>
      </c>
      <c r="AH183" s="211">
        <v>1.661</v>
      </c>
      <c r="AI183" s="212">
        <v>43634.0</v>
      </c>
      <c r="AJ183" s="211">
        <v>23.0</v>
      </c>
      <c r="AK183" s="210" t="s">
        <v>314</v>
      </c>
    </row>
    <row r="184">
      <c r="A184" s="110"/>
      <c r="D184" s="199"/>
      <c r="E184" s="209">
        <v>4.0</v>
      </c>
      <c r="F184" s="210" t="s">
        <v>414</v>
      </c>
      <c r="G184" s="211">
        <v>4.0</v>
      </c>
      <c r="H184" s="211">
        <v>2020.0</v>
      </c>
      <c r="I184" s="211">
        <v>2024.0</v>
      </c>
      <c r="J184" s="211">
        <v>0.0</v>
      </c>
      <c r="K184" s="211">
        <v>3.2</v>
      </c>
      <c r="L184" s="211">
        <v>2.0</v>
      </c>
      <c r="M184" s="211">
        <v>3.0</v>
      </c>
      <c r="N184" s="211">
        <v>0.4</v>
      </c>
      <c r="O184" s="211">
        <v>2.53</v>
      </c>
      <c r="P184" s="211">
        <v>42.0</v>
      </c>
      <c r="Q184" s="211">
        <v>5.0</v>
      </c>
      <c r="R184" s="211">
        <v>5.0</v>
      </c>
      <c r="S184" s="211">
        <v>0.0</v>
      </c>
      <c r="T184" s="211">
        <v>0.0</v>
      </c>
      <c r="U184" s="211">
        <v>3.0</v>
      </c>
      <c r="V184" s="211">
        <v>74.2</v>
      </c>
      <c r="W184" s="211">
        <v>41.0</v>
      </c>
      <c r="X184" s="211">
        <v>21.0</v>
      </c>
      <c r="Y184" s="211">
        <v>21.0</v>
      </c>
      <c r="Z184" s="211">
        <v>7.0</v>
      </c>
      <c r="AA184" s="211">
        <v>33.0</v>
      </c>
      <c r="AB184" s="211">
        <v>0.0</v>
      </c>
      <c r="AC184" s="211">
        <v>94.0</v>
      </c>
      <c r="AD184" s="211">
        <v>5.0</v>
      </c>
      <c r="AE184" s="211">
        <v>0.0</v>
      </c>
      <c r="AF184" s="211">
        <v>3.0</v>
      </c>
      <c r="AG184" s="211">
        <v>293.0</v>
      </c>
      <c r="AH184" s="211">
        <v>0.991</v>
      </c>
      <c r="AI184" s="212">
        <v>44039.0</v>
      </c>
      <c r="AJ184" s="211">
        <v>26.0</v>
      </c>
      <c r="AK184" s="210" t="s">
        <v>366</v>
      </c>
    </row>
    <row r="185">
      <c r="D185" s="192"/>
      <c r="E185" s="209">
        <v>5.0</v>
      </c>
      <c r="F185" s="210" t="s">
        <v>415</v>
      </c>
      <c r="G185" s="211">
        <v>4.0</v>
      </c>
      <c r="H185" s="211">
        <v>2020.0</v>
      </c>
      <c r="I185" s="211">
        <v>2023.0</v>
      </c>
      <c r="J185" s="211">
        <v>0.0</v>
      </c>
      <c r="K185" s="211">
        <v>0.0</v>
      </c>
      <c r="L185" s="211">
        <v>0.0</v>
      </c>
      <c r="M185" s="211">
        <v>0.0</v>
      </c>
      <c r="N185" s="213"/>
      <c r="O185" s="211">
        <v>9.0</v>
      </c>
      <c r="P185" s="211">
        <v>1.0</v>
      </c>
      <c r="Q185" s="211">
        <v>0.0</v>
      </c>
      <c r="R185" s="211">
        <v>1.0</v>
      </c>
      <c r="S185" s="211">
        <v>0.0</v>
      </c>
      <c r="T185" s="211">
        <v>0.0</v>
      </c>
      <c r="U185" s="211">
        <v>0.0</v>
      </c>
      <c r="V185" s="211">
        <v>1.0</v>
      </c>
      <c r="W185" s="211">
        <v>2.0</v>
      </c>
      <c r="X185" s="211">
        <v>1.0</v>
      </c>
      <c r="Y185" s="211">
        <v>1.0</v>
      </c>
      <c r="Z185" s="211">
        <v>0.0</v>
      </c>
      <c r="AA185" s="211">
        <v>0.0</v>
      </c>
      <c r="AB185" s="211">
        <v>0.0</v>
      </c>
      <c r="AC185" s="211">
        <v>0.0</v>
      </c>
      <c r="AD185" s="211">
        <v>0.0</v>
      </c>
      <c r="AE185" s="211">
        <v>0.0</v>
      </c>
      <c r="AF185" s="211">
        <v>0.0</v>
      </c>
      <c r="AG185" s="211">
        <v>5.0</v>
      </c>
      <c r="AH185" s="211">
        <v>2.0</v>
      </c>
      <c r="AI185" s="212">
        <v>44036.0</v>
      </c>
      <c r="AJ185" s="211">
        <v>21.0</v>
      </c>
      <c r="AK185" s="210" t="s">
        <v>207</v>
      </c>
    </row>
    <row r="186">
      <c r="A186" s="121"/>
      <c r="D186" s="192"/>
      <c r="E186" s="209">
        <v>6.0</v>
      </c>
      <c r="F186" s="210" t="s">
        <v>416</v>
      </c>
      <c r="G186" s="211">
        <v>3.0</v>
      </c>
      <c r="H186" s="211">
        <v>2019.0</v>
      </c>
      <c r="I186" s="211">
        <v>2022.0</v>
      </c>
      <c r="J186" s="211">
        <v>0.0</v>
      </c>
      <c r="K186" s="211">
        <v>0.6</v>
      </c>
      <c r="L186" s="211">
        <v>1.0</v>
      </c>
      <c r="M186" s="211">
        <v>1.0</v>
      </c>
      <c r="N186" s="211">
        <v>0.5</v>
      </c>
      <c r="O186" s="211">
        <v>3.47</v>
      </c>
      <c r="P186" s="211">
        <v>29.0</v>
      </c>
      <c r="Q186" s="211">
        <v>2.0</v>
      </c>
      <c r="R186" s="211">
        <v>11.0</v>
      </c>
      <c r="S186" s="211">
        <v>0.0</v>
      </c>
      <c r="T186" s="211">
        <v>0.0</v>
      </c>
      <c r="U186" s="211">
        <v>0.0</v>
      </c>
      <c r="V186" s="211">
        <v>36.1</v>
      </c>
      <c r="W186" s="211">
        <v>33.0</v>
      </c>
      <c r="X186" s="211">
        <v>14.0</v>
      </c>
      <c r="Y186" s="211">
        <v>14.0</v>
      </c>
      <c r="Z186" s="211">
        <v>3.0</v>
      </c>
      <c r="AA186" s="211">
        <v>16.0</v>
      </c>
      <c r="AB186" s="211">
        <v>2.0</v>
      </c>
      <c r="AC186" s="211">
        <v>37.0</v>
      </c>
      <c r="AD186" s="211">
        <v>3.0</v>
      </c>
      <c r="AE186" s="211">
        <v>2.0</v>
      </c>
      <c r="AF186" s="211">
        <v>2.0</v>
      </c>
      <c r="AG186" s="211">
        <v>161.0</v>
      </c>
      <c r="AH186" s="211">
        <v>1.349</v>
      </c>
      <c r="AI186" s="212">
        <v>43669.0</v>
      </c>
      <c r="AJ186" s="211">
        <v>24.0</v>
      </c>
      <c r="AK186" s="210" t="s">
        <v>215</v>
      </c>
    </row>
    <row r="187">
      <c r="D187" s="192"/>
      <c r="E187" s="209">
        <v>7.0</v>
      </c>
      <c r="F187" s="210" t="s">
        <v>417</v>
      </c>
      <c r="G187" s="211">
        <v>7.0</v>
      </c>
      <c r="H187" s="211">
        <v>2017.0</v>
      </c>
      <c r="I187" s="211">
        <v>2023.0</v>
      </c>
      <c r="J187" s="211">
        <v>0.0</v>
      </c>
      <c r="K187" s="211">
        <v>-0.7</v>
      </c>
      <c r="L187" s="211">
        <v>7.0</v>
      </c>
      <c r="M187" s="211">
        <v>6.0</v>
      </c>
      <c r="N187" s="211">
        <v>0.538</v>
      </c>
      <c r="O187" s="211">
        <v>5.69</v>
      </c>
      <c r="P187" s="211">
        <v>90.0</v>
      </c>
      <c r="Q187" s="211">
        <v>6.0</v>
      </c>
      <c r="R187" s="211">
        <v>19.0</v>
      </c>
      <c r="S187" s="211">
        <v>0.0</v>
      </c>
      <c r="T187" s="211">
        <v>0.0</v>
      </c>
      <c r="U187" s="211">
        <v>1.0</v>
      </c>
      <c r="V187" s="211">
        <v>118.2</v>
      </c>
      <c r="W187" s="211">
        <v>145.0</v>
      </c>
      <c r="X187" s="211">
        <v>78.0</v>
      </c>
      <c r="Y187" s="211">
        <v>75.0</v>
      </c>
      <c r="Z187" s="211">
        <v>14.0</v>
      </c>
      <c r="AA187" s="211">
        <v>49.0</v>
      </c>
      <c r="AB187" s="211">
        <v>4.0</v>
      </c>
      <c r="AC187" s="211">
        <v>109.0</v>
      </c>
      <c r="AD187" s="211">
        <v>10.0</v>
      </c>
      <c r="AE187" s="211">
        <v>0.0</v>
      </c>
      <c r="AF187" s="211">
        <v>7.0</v>
      </c>
      <c r="AG187" s="211">
        <v>548.0</v>
      </c>
      <c r="AH187" s="211">
        <v>1.635</v>
      </c>
      <c r="AI187" s="212">
        <v>42938.0</v>
      </c>
      <c r="AJ187" s="211">
        <v>26.0</v>
      </c>
      <c r="AK187" s="210" t="s">
        <v>222</v>
      </c>
    </row>
    <row r="188">
      <c r="A188" s="84"/>
      <c r="D188" s="192"/>
      <c r="E188" s="209">
        <v>8.0</v>
      </c>
      <c r="F188" s="210" t="s">
        <v>418</v>
      </c>
      <c r="G188" s="211">
        <v>2.0</v>
      </c>
      <c r="H188" s="211">
        <v>2020.0</v>
      </c>
      <c r="I188" s="211">
        <v>2021.0</v>
      </c>
      <c r="J188" s="211">
        <v>0.0</v>
      </c>
      <c r="K188" s="211">
        <v>0.9</v>
      </c>
      <c r="L188" s="211">
        <v>7.0</v>
      </c>
      <c r="M188" s="211">
        <v>2.0</v>
      </c>
      <c r="N188" s="211">
        <v>0.778</v>
      </c>
      <c r="O188" s="211">
        <v>2.78</v>
      </c>
      <c r="P188" s="211">
        <v>49.0</v>
      </c>
      <c r="Q188" s="211">
        <v>1.0</v>
      </c>
      <c r="R188" s="211">
        <v>7.0</v>
      </c>
      <c r="S188" s="211">
        <v>0.0</v>
      </c>
      <c r="T188" s="211">
        <v>0.0</v>
      </c>
      <c r="U188" s="211">
        <v>2.0</v>
      </c>
      <c r="V188" s="211">
        <v>45.1</v>
      </c>
      <c r="W188" s="211">
        <v>36.0</v>
      </c>
      <c r="X188" s="211">
        <v>17.0</v>
      </c>
      <c r="Y188" s="211">
        <v>14.0</v>
      </c>
      <c r="Z188" s="211">
        <v>4.0</v>
      </c>
      <c r="AA188" s="211">
        <v>17.0</v>
      </c>
      <c r="AB188" s="211">
        <v>2.0</v>
      </c>
      <c r="AC188" s="211">
        <v>35.0</v>
      </c>
      <c r="AD188" s="211">
        <v>4.0</v>
      </c>
      <c r="AE188" s="211">
        <v>0.0</v>
      </c>
      <c r="AF188" s="211">
        <v>1.0</v>
      </c>
      <c r="AG188" s="211">
        <v>186.0</v>
      </c>
      <c r="AH188" s="211">
        <v>1.169</v>
      </c>
      <c r="AI188" s="212">
        <v>44037.0</v>
      </c>
      <c r="AJ188" s="211">
        <v>26.0</v>
      </c>
      <c r="AK188" s="210" t="s">
        <v>327</v>
      </c>
    </row>
    <row r="189">
      <c r="D189" s="192"/>
      <c r="E189" s="209">
        <v>9.0</v>
      </c>
      <c r="F189" s="210" t="s">
        <v>419</v>
      </c>
      <c r="G189" s="211">
        <v>2.0</v>
      </c>
      <c r="H189" s="211">
        <v>2018.0</v>
      </c>
      <c r="I189" s="211">
        <v>2019.0</v>
      </c>
      <c r="J189" s="211">
        <v>0.0</v>
      </c>
      <c r="K189" s="211">
        <v>-0.6</v>
      </c>
      <c r="L189" s="211">
        <v>0.0</v>
      </c>
      <c r="M189" s="211">
        <v>2.0</v>
      </c>
      <c r="N189" s="211">
        <v>0.0</v>
      </c>
      <c r="O189" s="211">
        <v>11.48</v>
      </c>
      <c r="P189" s="211">
        <v>13.0</v>
      </c>
      <c r="Q189" s="211">
        <v>2.0</v>
      </c>
      <c r="R189" s="211">
        <v>8.0</v>
      </c>
      <c r="S189" s="211">
        <v>0.0</v>
      </c>
      <c r="T189" s="211">
        <v>0.0</v>
      </c>
      <c r="U189" s="211">
        <v>0.0</v>
      </c>
      <c r="V189" s="211">
        <v>13.1</v>
      </c>
      <c r="W189" s="211">
        <v>21.0</v>
      </c>
      <c r="X189" s="211">
        <v>17.0</v>
      </c>
      <c r="Y189" s="211">
        <v>17.0</v>
      </c>
      <c r="Z189" s="211">
        <v>4.0</v>
      </c>
      <c r="AA189" s="211">
        <v>14.0</v>
      </c>
      <c r="AB189" s="211">
        <v>0.0</v>
      </c>
      <c r="AC189" s="211">
        <v>10.0</v>
      </c>
      <c r="AD189" s="211">
        <v>0.0</v>
      </c>
      <c r="AE189" s="211">
        <v>1.0</v>
      </c>
      <c r="AF189" s="211">
        <v>3.0</v>
      </c>
      <c r="AG189" s="211">
        <v>74.0</v>
      </c>
      <c r="AH189" s="211">
        <v>2.625</v>
      </c>
      <c r="AI189" s="212">
        <v>43207.0</v>
      </c>
      <c r="AJ189" s="211">
        <v>25.0</v>
      </c>
      <c r="AK189" s="214"/>
    </row>
    <row r="190">
      <c r="A190" s="123"/>
      <c r="D190" s="192"/>
      <c r="E190" s="209">
        <v>10.0</v>
      </c>
      <c r="F190" s="210" t="s">
        <v>420</v>
      </c>
      <c r="G190" s="211">
        <v>5.0</v>
      </c>
      <c r="H190" s="211">
        <v>2019.0</v>
      </c>
      <c r="I190" s="211">
        <v>2023.0</v>
      </c>
      <c r="J190" s="211">
        <v>0.0</v>
      </c>
      <c r="K190" s="211">
        <v>0.0</v>
      </c>
      <c r="L190" s="211">
        <v>0.0</v>
      </c>
      <c r="M190" s="211">
        <v>0.0</v>
      </c>
      <c r="N190" s="213"/>
      <c r="O190" s="211">
        <v>9.0</v>
      </c>
      <c r="P190" s="211">
        <v>2.0</v>
      </c>
      <c r="Q190" s="211">
        <v>0.0</v>
      </c>
      <c r="R190" s="211">
        <v>2.0</v>
      </c>
      <c r="S190" s="211">
        <v>0.0</v>
      </c>
      <c r="T190" s="211">
        <v>0.0</v>
      </c>
      <c r="U190" s="211">
        <v>0.0</v>
      </c>
      <c r="V190" s="211">
        <v>2.0</v>
      </c>
      <c r="W190" s="211">
        <v>3.0</v>
      </c>
      <c r="X190" s="211">
        <v>2.0</v>
      </c>
      <c r="Y190" s="211">
        <v>2.0</v>
      </c>
      <c r="Z190" s="211">
        <v>1.0</v>
      </c>
      <c r="AA190" s="211">
        <v>1.0</v>
      </c>
      <c r="AB190" s="211">
        <v>0.0</v>
      </c>
      <c r="AC190" s="211">
        <v>0.0</v>
      </c>
      <c r="AD190" s="211">
        <v>0.0</v>
      </c>
      <c r="AE190" s="211">
        <v>0.0</v>
      </c>
      <c r="AF190" s="211">
        <v>0.0</v>
      </c>
      <c r="AG190" s="211">
        <v>11.0</v>
      </c>
      <c r="AH190" s="211">
        <v>2.0</v>
      </c>
      <c r="AI190" s="215">
        <v>43597.0</v>
      </c>
      <c r="AJ190" s="211">
        <v>30.0</v>
      </c>
      <c r="AK190" s="210" t="s">
        <v>289</v>
      </c>
    </row>
    <row r="191">
      <c r="D191" s="192"/>
      <c r="E191" s="209">
        <v>11.0</v>
      </c>
      <c r="F191" s="210" t="s">
        <v>421</v>
      </c>
      <c r="G191" s="211">
        <v>2.0</v>
      </c>
      <c r="H191" s="211">
        <v>2020.0</v>
      </c>
      <c r="I191" s="211">
        <v>2021.0</v>
      </c>
      <c r="J191" s="211">
        <v>0.0</v>
      </c>
      <c r="K191" s="211">
        <v>-0.7</v>
      </c>
      <c r="L191" s="211">
        <v>2.0</v>
      </c>
      <c r="M191" s="211">
        <v>3.0</v>
      </c>
      <c r="N191" s="211">
        <v>0.4</v>
      </c>
      <c r="O191" s="211">
        <v>6.8</v>
      </c>
      <c r="P191" s="211">
        <v>21.0</v>
      </c>
      <c r="Q191" s="211">
        <v>3.0</v>
      </c>
      <c r="R191" s="211">
        <v>4.0</v>
      </c>
      <c r="S191" s="211">
        <v>0.0</v>
      </c>
      <c r="T191" s="211">
        <v>0.0</v>
      </c>
      <c r="U191" s="211">
        <v>0.0</v>
      </c>
      <c r="V191" s="211">
        <v>45.0</v>
      </c>
      <c r="W191" s="211">
        <v>53.0</v>
      </c>
      <c r="X191" s="211">
        <v>35.0</v>
      </c>
      <c r="Y191" s="211">
        <v>34.0</v>
      </c>
      <c r="Z191" s="211">
        <v>10.0</v>
      </c>
      <c r="AA191" s="211">
        <v>24.0</v>
      </c>
      <c r="AB191" s="211">
        <v>0.0</v>
      </c>
      <c r="AC191" s="211">
        <v>40.0</v>
      </c>
      <c r="AD191" s="211">
        <v>0.0</v>
      </c>
      <c r="AE191" s="211">
        <v>0.0</v>
      </c>
      <c r="AF191" s="211">
        <v>1.0</v>
      </c>
      <c r="AG191" s="211">
        <v>210.0</v>
      </c>
      <c r="AH191" s="211">
        <v>1.711</v>
      </c>
      <c r="AI191" s="212">
        <v>44059.0</v>
      </c>
      <c r="AJ191" s="211">
        <v>26.0</v>
      </c>
      <c r="AK191" s="210" t="s">
        <v>284</v>
      </c>
    </row>
    <row r="192">
      <c r="A192" s="103"/>
      <c r="D192" s="192"/>
      <c r="E192" s="209">
        <v>12.0</v>
      </c>
      <c r="F192" s="210" t="s">
        <v>422</v>
      </c>
      <c r="G192" s="211">
        <v>5.0</v>
      </c>
      <c r="H192" s="211">
        <v>2020.0</v>
      </c>
      <c r="I192" s="211">
        <v>2024.0</v>
      </c>
      <c r="J192" s="211">
        <v>0.0</v>
      </c>
      <c r="K192" s="211">
        <v>-0.5</v>
      </c>
      <c r="L192" s="211">
        <v>11.0</v>
      </c>
      <c r="M192" s="211">
        <v>13.0</v>
      </c>
      <c r="N192" s="211">
        <v>0.458</v>
      </c>
      <c r="O192" s="211">
        <v>4.55</v>
      </c>
      <c r="P192" s="211">
        <v>61.0</v>
      </c>
      <c r="Q192" s="211">
        <v>21.0</v>
      </c>
      <c r="R192" s="211">
        <v>12.0</v>
      </c>
      <c r="S192" s="211">
        <v>0.0</v>
      </c>
      <c r="T192" s="211">
        <v>0.0</v>
      </c>
      <c r="U192" s="211">
        <v>1.0</v>
      </c>
      <c r="V192" s="211">
        <v>176.0</v>
      </c>
      <c r="W192" s="211">
        <v>188.0</v>
      </c>
      <c r="X192" s="211">
        <v>104.0</v>
      </c>
      <c r="Y192" s="211">
        <v>89.0</v>
      </c>
      <c r="Z192" s="211">
        <v>29.0</v>
      </c>
      <c r="AA192" s="211">
        <v>78.0</v>
      </c>
      <c r="AB192" s="211">
        <v>0.0</v>
      </c>
      <c r="AC192" s="211">
        <v>148.0</v>
      </c>
      <c r="AD192" s="211">
        <v>13.0</v>
      </c>
      <c r="AE192" s="211">
        <v>0.0</v>
      </c>
      <c r="AF192" s="211">
        <v>8.0</v>
      </c>
      <c r="AG192" s="211">
        <v>782.0</v>
      </c>
      <c r="AH192" s="211">
        <v>1.511</v>
      </c>
      <c r="AI192" s="212">
        <v>44039.0</v>
      </c>
      <c r="AJ192" s="211">
        <v>24.0</v>
      </c>
      <c r="AK192" s="210" t="s">
        <v>300</v>
      </c>
    </row>
    <row r="193">
      <c r="D193" s="192"/>
      <c r="E193" s="209">
        <v>13.0</v>
      </c>
      <c r="F193" s="210" t="s">
        <v>424</v>
      </c>
      <c r="G193" s="211">
        <v>3.0</v>
      </c>
      <c r="H193" s="211">
        <v>2020.0</v>
      </c>
      <c r="I193" s="211">
        <v>2022.0</v>
      </c>
      <c r="J193" s="211">
        <v>0.0</v>
      </c>
      <c r="K193" s="211">
        <v>0.4</v>
      </c>
      <c r="L193" s="211">
        <v>9.0</v>
      </c>
      <c r="M193" s="211">
        <v>28.0</v>
      </c>
      <c r="N193" s="211">
        <v>0.243</v>
      </c>
      <c r="O193" s="211">
        <v>4.99</v>
      </c>
      <c r="P193" s="211">
        <v>63.0</v>
      </c>
      <c r="Q193" s="211">
        <v>61.0</v>
      </c>
      <c r="R193" s="211">
        <v>0.0</v>
      </c>
      <c r="S193" s="211">
        <v>0.0</v>
      </c>
      <c r="T193" s="211">
        <v>0.0</v>
      </c>
      <c r="U193" s="211">
        <v>0.0</v>
      </c>
      <c r="V193" s="211">
        <v>315.2</v>
      </c>
      <c r="W193" s="211">
        <v>328.0</v>
      </c>
      <c r="X193" s="211">
        <v>187.0</v>
      </c>
      <c r="Y193" s="211">
        <v>175.0</v>
      </c>
      <c r="Z193" s="211">
        <v>51.0</v>
      </c>
      <c r="AA193" s="211">
        <v>109.0</v>
      </c>
      <c r="AB193" s="211">
        <v>1.0</v>
      </c>
      <c r="AC193" s="211">
        <v>324.0</v>
      </c>
      <c r="AD193" s="211">
        <v>21.0</v>
      </c>
      <c r="AE193" s="211">
        <v>3.0</v>
      </c>
      <c r="AF193" s="211">
        <v>13.0</v>
      </c>
      <c r="AG193" s="211">
        <v>1389.0</v>
      </c>
      <c r="AH193" s="211">
        <v>1.384</v>
      </c>
      <c r="AI193" s="212">
        <v>44038.0</v>
      </c>
      <c r="AJ193" s="211">
        <v>26.0</v>
      </c>
      <c r="AK193" s="210" t="s">
        <v>262</v>
      </c>
    </row>
    <row r="194">
      <c r="A194" s="102"/>
      <c r="D194" s="192"/>
      <c r="E194" s="209">
        <v>14.0</v>
      </c>
      <c r="F194" s="210" t="s">
        <v>425</v>
      </c>
      <c r="G194" s="211">
        <v>4.0</v>
      </c>
      <c r="H194" s="211">
        <v>2020.0</v>
      </c>
      <c r="I194" s="211">
        <v>2023.0</v>
      </c>
      <c r="J194" s="211">
        <v>0.0</v>
      </c>
      <c r="K194" s="211">
        <v>1.7</v>
      </c>
      <c r="L194" s="211">
        <v>10.0</v>
      </c>
      <c r="M194" s="211">
        <v>28.0</v>
      </c>
      <c r="N194" s="211">
        <v>0.263</v>
      </c>
      <c r="O194" s="211">
        <v>4.85</v>
      </c>
      <c r="P194" s="211">
        <v>70.0</v>
      </c>
      <c r="Q194" s="211">
        <v>60.0</v>
      </c>
      <c r="R194" s="211">
        <v>4.0</v>
      </c>
      <c r="S194" s="211">
        <v>0.0</v>
      </c>
      <c r="T194" s="211">
        <v>0.0</v>
      </c>
      <c r="U194" s="211">
        <v>0.0</v>
      </c>
      <c r="V194" s="211">
        <v>325.0</v>
      </c>
      <c r="W194" s="211">
        <v>348.0</v>
      </c>
      <c r="X194" s="211">
        <v>190.0</v>
      </c>
      <c r="Y194" s="211">
        <v>175.0</v>
      </c>
      <c r="Z194" s="211">
        <v>49.0</v>
      </c>
      <c r="AA194" s="211">
        <v>146.0</v>
      </c>
      <c r="AB194" s="211">
        <v>1.0</v>
      </c>
      <c r="AC194" s="211">
        <v>289.0</v>
      </c>
      <c r="AD194" s="211">
        <v>14.0</v>
      </c>
      <c r="AE194" s="211">
        <v>2.0</v>
      </c>
      <c r="AF194" s="211">
        <v>5.0</v>
      </c>
      <c r="AG194" s="211">
        <v>1433.0</v>
      </c>
      <c r="AH194" s="211">
        <v>1.52</v>
      </c>
      <c r="AI194" s="212">
        <v>44043.0</v>
      </c>
      <c r="AJ194" s="211">
        <v>22.0</v>
      </c>
      <c r="AK194" s="210" t="s">
        <v>211</v>
      </c>
    </row>
    <row r="195">
      <c r="A195" s="108"/>
      <c r="D195" s="199"/>
      <c r="E195" s="209">
        <v>15.0</v>
      </c>
      <c r="F195" s="210" t="s">
        <v>426</v>
      </c>
      <c r="G195" s="211">
        <v>6.0</v>
      </c>
      <c r="H195" s="211">
        <v>2019.0</v>
      </c>
      <c r="I195" s="211">
        <v>2024.0</v>
      </c>
      <c r="J195" s="211">
        <v>0.0</v>
      </c>
      <c r="K195" s="211">
        <v>-0.2</v>
      </c>
      <c r="L195" s="211">
        <v>14.0</v>
      </c>
      <c r="M195" s="211">
        <v>11.0</v>
      </c>
      <c r="N195" s="211">
        <v>0.56</v>
      </c>
      <c r="O195" s="211">
        <v>4.0</v>
      </c>
      <c r="P195" s="211">
        <v>204.0</v>
      </c>
      <c r="Q195" s="211">
        <v>2.0</v>
      </c>
      <c r="R195" s="211">
        <v>27.0</v>
      </c>
      <c r="S195" s="211">
        <v>0.0</v>
      </c>
      <c r="T195" s="211">
        <v>0.0</v>
      </c>
      <c r="U195" s="211">
        <v>3.0</v>
      </c>
      <c r="V195" s="211">
        <v>214.0</v>
      </c>
      <c r="W195" s="211">
        <v>175.0</v>
      </c>
      <c r="X195" s="211">
        <v>109.0</v>
      </c>
      <c r="Y195" s="211">
        <v>95.0</v>
      </c>
      <c r="Z195" s="211">
        <v>24.0</v>
      </c>
      <c r="AA195" s="211">
        <v>107.0</v>
      </c>
      <c r="AB195" s="211">
        <v>8.0</v>
      </c>
      <c r="AC195" s="211">
        <v>219.0</v>
      </c>
      <c r="AD195" s="211">
        <v>17.0</v>
      </c>
      <c r="AE195" s="211">
        <v>1.0</v>
      </c>
      <c r="AF195" s="211">
        <v>15.0</v>
      </c>
      <c r="AG195" s="211">
        <v>928.0</v>
      </c>
      <c r="AH195" s="211">
        <v>1.318</v>
      </c>
      <c r="AI195" s="215">
        <v>43614.0</v>
      </c>
      <c r="AJ195" s="211">
        <v>23.0</v>
      </c>
      <c r="AK195" s="210" t="s">
        <v>293</v>
      </c>
    </row>
    <row r="196">
      <c r="D196" s="192"/>
      <c r="E196" s="209">
        <v>16.0</v>
      </c>
      <c r="F196" s="210" t="s">
        <v>427</v>
      </c>
      <c r="G196" s="211">
        <v>3.0</v>
      </c>
      <c r="H196" s="211">
        <v>2020.0</v>
      </c>
      <c r="I196" s="211">
        <v>2022.0</v>
      </c>
      <c r="J196" s="211">
        <v>0.0</v>
      </c>
      <c r="K196" s="211">
        <v>0.2</v>
      </c>
      <c r="L196" s="211">
        <v>1.0</v>
      </c>
      <c r="M196" s="211">
        <v>4.0</v>
      </c>
      <c r="N196" s="211">
        <v>0.2</v>
      </c>
      <c r="O196" s="211">
        <v>5.47</v>
      </c>
      <c r="P196" s="211">
        <v>14.0</v>
      </c>
      <c r="Q196" s="211">
        <v>10.0</v>
      </c>
      <c r="R196" s="211">
        <v>1.0</v>
      </c>
      <c r="S196" s="211">
        <v>0.0</v>
      </c>
      <c r="T196" s="211">
        <v>0.0</v>
      </c>
      <c r="U196" s="211">
        <v>0.0</v>
      </c>
      <c r="V196" s="211">
        <v>49.1</v>
      </c>
      <c r="W196" s="211">
        <v>44.0</v>
      </c>
      <c r="X196" s="211">
        <v>33.0</v>
      </c>
      <c r="Y196" s="211">
        <v>30.0</v>
      </c>
      <c r="Z196" s="211">
        <v>13.0</v>
      </c>
      <c r="AA196" s="211">
        <v>30.0</v>
      </c>
      <c r="AB196" s="211">
        <v>0.0</v>
      </c>
      <c r="AC196" s="211">
        <v>28.0</v>
      </c>
      <c r="AD196" s="211">
        <v>6.0</v>
      </c>
      <c r="AE196" s="211">
        <v>0.0</v>
      </c>
      <c r="AF196" s="211">
        <v>3.0</v>
      </c>
      <c r="AG196" s="211">
        <v>217.0</v>
      </c>
      <c r="AH196" s="211">
        <v>1.5</v>
      </c>
      <c r="AI196" s="212">
        <v>44051.0</v>
      </c>
      <c r="AJ196" s="211">
        <v>24.0</v>
      </c>
      <c r="AK196" s="210" t="s">
        <v>382</v>
      </c>
    </row>
    <row r="197">
      <c r="A197" s="84"/>
      <c r="D197" s="192"/>
      <c r="E197" s="209">
        <v>17.0</v>
      </c>
      <c r="F197" s="210" t="s">
        <v>428</v>
      </c>
      <c r="G197" s="211">
        <v>6.0</v>
      </c>
      <c r="H197" s="211">
        <v>2019.0</v>
      </c>
      <c r="I197" s="211">
        <v>2024.0</v>
      </c>
      <c r="J197" s="211">
        <v>0.0</v>
      </c>
      <c r="K197" s="211">
        <v>-0.1</v>
      </c>
      <c r="L197" s="211">
        <v>0.0</v>
      </c>
      <c r="M197" s="211">
        <v>0.0</v>
      </c>
      <c r="N197" s="213"/>
      <c r="O197" s="211">
        <v>11.57</v>
      </c>
      <c r="P197" s="211">
        <v>3.0</v>
      </c>
      <c r="Q197" s="211">
        <v>0.0</v>
      </c>
      <c r="R197" s="211">
        <v>3.0</v>
      </c>
      <c r="S197" s="211">
        <v>0.0</v>
      </c>
      <c r="T197" s="211">
        <v>0.0</v>
      </c>
      <c r="U197" s="211">
        <v>0.0</v>
      </c>
      <c r="V197" s="211">
        <v>2.1</v>
      </c>
      <c r="W197" s="211">
        <v>3.0</v>
      </c>
      <c r="X197" s="211">
        <v>3.0</v>
      </c>
      <c r="Y197" s="211">
        <v>3.0</v>
      </c>
      <c r="Z197" s="211">
        <v>0.0</v>
      </c>
      <c r="AA197" s="211">
        <v>2.0</v>
      </c>
      <c r="AB197" s="211">
        <v>0.0</v>
      </c>
      <c r="AC197" s="211">
        <v>0.0</v>
      </c>
      <c r="AD197" s="211">
        <v>0.0</v>
      </c>
      <c r="AE197" s="211">
        <v>0.0</v>
      </c>
      <c r="AF197" s="211">
        <v>0.0</v>
      </c>
      <c r="AG197" s="211">
        <v>11.0</v>
      </c>
      <c r="AH197" s="211">
        <v>2.143</v>
      </c>
      <c r="AI197" s="212">
        <v>43701.0</v>
      </c>
      <c r="AJ197" s="211">
        <v>23.0</v>
      </c>
      <c r="AK197" s="210" t="s">
        <v>272</v>
      </c>
    </row>
    <row r="198">
      <c r="A198" s="96"/>
      <c r="D198" s="192"/>
      <c r="E198" s="209">
        <v>18.0</v>
      </c>
      <c r="F198" s="210" t="s">
        <v>429</v>
      </c>
      <c r="G198" s="211">
        <v>5.0</v>
      </c>
      <c r="H198" s="211">
        <v>2019.0</v>
      </c>
      <c r="I198" s="211">
        <v>2023.0</v>
      </c>
      <c r="J198" s="211">
        <v>0.0</v>
      </c>
      <c r="K198" s="211">
        <v>-0.1</v>
      </c>
      <c r="L198" s="211">
        <v>0.0</v>
      </c>
      <c r="M198" s="211">
        <v>0.0</v>
      </c>
      <c r="N198" s="213"/>
      <c r="O198" s="211">
        <v>13.5</v>
      </c>
      <c r="P198" s="211">
        <v>2.0</v>
      </c>
      <c r="Q198" s="211">
        <v>0.0</v>
      </c>
      <c r="R198" s="211">
        <v>2.0</v>
      </c>
      <c r="S198" s="211">
        <v>0.0</v>
      </c>
      <c r="T198" s="211">
        <v>0.0</v>
      </c>
      <c r="U198" s="211">
        <v>0.0</v>
      </c>
      <c r="V198" s="211">
        <v>2.0</v>
      </c>
      <c r="W198" s="211">
        <v>6.0</v>
      </c>
      <c r="X198" s="211">
        <v>3.0</v>
      </c>
      <c r="Y198" s="211">
        <v>3.0</v>
      </c>
      <c r="Z198" s="211">
        <v>1.0</v>
      </c>
      <c r="AA198" s="211">
        <v>0.0</v>
      </c>
      <c r="AB198" s="211">
        <v>0.0</v>
      </c>
      <c r="AC198" s="211">
        <v>0.0</v>
      </c>
      <c r="AD198" s="211">
        <v>0.0</v>
      </c>
      <c r="AE198" s="211">
        <v>0.0</v>
      </c>
      <c r="AF198" s="211">
        <v>0.0</v>
      </c>
      <c r="AG198" s="211">
        <v>11.0</v>
      </c>
      <c r="AH198" s="211">
        <v>3.0</v>
      </c>
      <c r="AI198" s="212">
        <v>43644.0</v>
      </c>
      <c r="AJ198" s="211">
        <v>24.0</v>
      </c>
      <c r="AK198" s="210" t="s">
        <v>314</v>
      </c>
    </row>
    <row r="199">
      <c r="D199" s="192"/>
      <c r="E199" s="209">
        <v>19.0</v>
      </c>
      <c r="F199" s="210" t="s">
        <v>331</v>
      </c>
      <c r="G199" s="211">
        <v>5.0</v>
      </c>
      <c r="H199" s="211">
        <v>2020.0</v>
      </c>
      <c r="I199" s="211">
        <v>2024.0</v>
      </c>
      <c r="J199" s="211">
        <v>2.0</v>
      </c>
      <c r="K199" s="211">
        <v>0.0</v>
      </c>
      <c r="L199" s="211">
        <v>0.0</v>
      </c>
      <c r="M199" s="211">
        <v>0.0</v>
      </c>
      <c r="N199" s="213"/>
      <c r="O199" s="211">
        <v>0.0</v>
      </c>
      <c r="P199" s="211">
        <v>1.0</v>
      </c>
      <c r="Q199" s="211">
        <v>0.0</v>
      </c>
      <c r="R199" s="211">
        <v>1.0</v>
      </c>
      <c r="S199" s="211">
        <v>0.0</v>
      </c>
      <c r="T199" s="211">
        <v>0.0</v>
      </c>
      <c r="U199" s="211">
        <v>0.0</v>
      </c>
      <c r="V199" s="211">
        <v>0.2</v>
      </c>
      <c r="W199" s="211">
        <v>1.0</v>
      </c>
      <c r="X199" s="211">
        <v>0.0</v>
      </c>
      <c r="Y199" s="211">
        <v>0.0</v>
      </c>
      <c r="Z199" s="211">
        <v>0.0</v>
      </c>
      <c r="AA199" s="211">
        <v>0.0</v>
      </c>
      <c r="AB199" s="211">
        <v>0.0</v>
      </c>
      <c r="AC199" s="211">
        <v>1.0</v>
      </c>
      <c r="AD199" s="211">
        <v>0.0</v>
      </c>
      <c r="AE199" s="211">
        <v>0.0</v>
      </c>
      <c r="AF199" s="211">
        <v>0.0</v>
      </c>
      <c r="AG199" s="211">
        <v>3.0</v>
      </c>
      <c r="AH199" s="211">
        <v>1.5</v>
      </c>
      <c r="AI199" s="212">
        <v>44038.0</v>
      </c>
      <c r="AJ199" s="211">
        <v>26.0</v>
      </c>
      <c r="AK199" s="210" t="s">
        <v>215</v>
      </c>
    </row>
    <row r="200">
      <c r="A200" s="99"/>
      <c r="D200" s="192"/>
      <c r="E200" s="209">
        <v>20.0</v>
      </c>
      <c r="F200" s="210" t="s">
        <v>431</v>
      </c>
      <c r="G200" s="211">
        <v>6.0</v>
      </c>
      <c r="H200" s="211">
        <v>2017.0</v>
      </c>
      <c r="I200" s="211">
        <v>2023.0</v>
      </c>
      <c r="J200" s="211">
        <v>0.0</v>
      </c>
      <c r="K200" s="211">
        <v>0.8</v>
      </c>
      <c r="L200" s="211">
        <v>6.0</v>
      </c>
      <c r="M200" s="211">
        <v>2.0</v>
      </c>
      <c r="N200" s="211">
        <v>0.75</v>
      </c>
      <c r="O200" s="211">
        <v>3.81</v>
      </c>
      <c r="P200" s="211">
        <v>91.0</v>
      </c>
      <c r="Q200" s="211">
        <v>5.0</v>
      </c>
      <c r="R200" s="211">
        <v>23.0</v>
      </c>
      <c r="S200" s="211">
        <v>0.0</v>
      </c>
      <c r="T200" s="211">
        <v>0.0</v>
      </c>
      <c r="U200" s="211">
        <v>2.0</v>
      </c>
      <c r="V200" s="211">
        <v>106.1</v>
      </c>
      <c r="W200" s="211">
        <v>99.0</v>
      </c>
      <c r="X200" s="211">
        <v>51.0</v>
      </c>
      <c r="Y200" s="211">
        <v>45.0</v>
      </c>
      <c r="Z200" s="211">
        <v>14.0</v>
      </c>
      <c r="AA200" s="211">
        <v>32.0</v>
      </c>
      <c r="AB200" s="211">
        <v>1.0</v>
      </c>
      <c r="AC200" s="211">
        <v>103.0</v>
      </c>
      <c r="AD200" s="211">
        <v>4.0</v>
      </c>
      <c r="AE200" s="211">
        <v>0.0</v>
      </c>
      <c r="AF200" s="211">
        <v>6.0</v>
      </c>
      <c r="AG200" s="211">
        <v>447.0</v>
      </c>
      <c r="AH200" s="211">
        <v>1.232</v>
      </c>
      <c r="AI200" s="212">
        <v>42972.0</v>
      </c>
      <c r="AJ200" s="211">
        <v>27.0</v>
      </c>
      <c r="AK200" s="210" t="s">
        <v>222</v>
      </c>
    </row>
    <row r="201">
      <c r="A201" s="99"/>
      <c r="D201" s="192"/>
      <c r="E201" s="209">
        <v>21.0</v>
      </c>
      <c r="F201" s="210" t="s">
        <v>433</v>
      </c>
      <c r="G201" s="211">
        <v>7.0</v>
      </c>
      <c r="H201" s="211">
        <v>2017.0</v>
      </c>
      <c r="I201" s="211">
        <v>2023.0</v>
      </c>
      <c r="J201" s="211">
        <v>0.0</v>
      </c>
      <c r="K201" s="211">
        <v>-0.1</v>
      </c>
      <c r="L201" s="211">
        <v>8.0</v>
      </c>
      <c r="M201" s="211">
        <v>12.0</v>
      </c>
      <c r="N201" s="211">
        <v>0.4</v>
      </c>
      <c r="O201" s="211">
        <v>5.42</v>
      </c>
      <c r="P201" s="211">
        <v>72.0</v>
      </c>
      <c r="Q201" s="211">
        <v>19.0</v>
      </c>
      <c r="R201" s="211">
        <v>21.0</v>
      </c>
      <c r="S201" s="211">
        <v>0.0</v>
      </c>
      <c r="T201" s="211">
        <v>0.0</v>
      </c>
      <c r="U201" s="211">
        <v>1.0</v>
      </c>
      <c r="V201" s="211">
        <v>181.0</v>
      </c>
      <c r="W201" s="211">
        <v>183.0</v>
      </c>
      <c r="X201" s="211">
        <v>114.0</v>
      </c>
      <c r="Y201" s="211">
        <v>109.0</v>
      </c>
      <c r="Z201" s="211">
        <v>38.0</v>
      </c>
      <c r="AA201" s="211">
        <v>81.0</v>
      </c>
      <c r="AB201" s="211">
        <v>3.0</v>
      </c>
      <c r="AC201" s="211">
        <v>140.0</v>
      </c>
      <c r="AD201" s="211">
        <v>9.0</v>
      </c>
      <c r="AE201" s="211">
        <v>0.0</v>
      </c>
      <c r="AF201" s="211">
        <v>7.0</v>
      </c>
      <c r="AG201" s="211">
        <v>795.0</v>
      </c>
      <c r="AH201" s="211">
        <v>1.459</v>
      </c>
      <c r="AI201" s="212">
        <v>42830.0</v>
      </c>
      <c r="AJ201" s="211">
        <v>26.0</v>
      </c>
      <c r="AK201" s="210" t="s">
        <v>300</v>
      </c>
    </row>
    <row r="202">
      <c r="A202" s="110"/>
      <c r="D202" s="192"/>
      <c r="E202" s="209">
        <v>22.0</v>
      </c>
      <c r="F202" s="210" t="s">
        <v>434</v>
      </c>
      <c r="G202" s="211">
        <v>3.0</v>
      </c>
      <c r="H202" s="211">
        <v>2019.0</v>
      </c>
      <c r="I202" s="211">
        <v>2022.0</v>
      </c>
      <c r="J202" s="211">
        <v>0.0</v>
      </c>
      <c r="K202" s="211">
        <v>-0.5</v>
      </c>
      <c r="L202" s="211">
        <v>0.0</v>
      </c>
      <c r="M202" s="211">
        <v>0.0</v>
      </c>
      <c r="N202" s="213"/>
      <c r="O202" s="211">
        <v>9.47</v>
      </c>
      <c r="P202" s="211">
        <v>21.0</v>
      </c>
      <c r="Q202" s="211">
        <v>0.0</v>
      </c>
      <c r="R202" s="211">
        <v>5.0</v>
      </c>
      <c r="S202" s="211">
        <v>0.0</v>
      </c>
      <c r="T202" s="211">
        <v>0.0</v>
      </c>
      <c r="U202" s="211">
        <v>0.0</v>
      </c>
      <c r="V202" s="211">
        <v>19.0</v>
      </c>
      <c r="W202" s="211">
        <v>25.0</v>
      </c>
      <c r="X202" s="211">
        <v>20.0</v>
      </c>
      <c r="Y202" s="211">
        <v>20.0</v>
      </c>
      <c r="Z202" s="211">
        <v>6.0</v>
      </c>
      <c r="AA202" s="211">
        <v>6.0</v>
      </c>
      <c r="AB202" s="211">
        <v>1.0</v>
      </c>
      <c r="AC202" s="211">
        <v>15.0</v>
      </c>
      <c r="AD202" s="211">
        <v>1.0</v>
      </c>
      <c r="AE202" s="211">
        <v>0.0</v>
      </c>
      <c r="AF202" s="211">
        <v>2.0</v>
      </c>
      <c r="AG202" s="211">
        <v>88.0</v>
      </c>
      <c r="AH202" s="211">
        <v>1.632</v>
      </c>
      <c r="AI202" s="212">
        <v>43627.0</v>
      </c>
      <c r="AJ202" s="211">
        <v>25.0</v>
      </c>
      <c r="AK202" s="210" t="s">
        <v>382</v>
      </c>
    </row>
    <row r="203">
      <c r="A203" s="110"/>
      <c r="D203" s="192"/>
      <c r="E203" s="209">
        <v>23.0</v>
      </c>
      <c r="F203" s="210" t="s">
        <v>435</v>
      </c>
      <c r="G203" s="211">
        <v>3.0</v>
      </c>
      <c r="H203" s="211">
        <v>2019.0</v>
      </c>
      <c r="I203" s="211">
        <v>2021.0</v>
      </c>
      <c r="J203" s="211">
        <v>0.0</v>
      </c>
      <c r="K203" s="211">
        <v>-0.2</v>
      </c>
      <c r="L203" s="211">
        <v>9.0</v>
      </c>
      <c r="M203" s="211">
        <v>12.0</v>
      </c>
      <c r="N203" s="211">
        <v>0.429</v>
      </c>
      <c r="O203" s="211">
        <v>4.94</v>
      </c>
      <c r="P203" s="211">
        <v>33.0</v>
      </c>
      <c r="Q203" s="211">
        <v>21.0</v>
      </c>
      <c r="R203" s="211">
        <v>7.0</v>
      </c>
      <c r="S203" s="211">
        <v>0.0</v>
      </c>
      <c r="T203" s="211">
        <v>0.0</v>
      </c>
      <c r="U203" s="211">
        <v>2.0</v>
      </c>
      <c r="V203" s="211">
        <v>125.2</v>
      </c>
      <c r="W203" s="211">
        <v>143.0</v>
      </c>
      <c r="X203" s="211">
        <v>74.0</v>
      </c>
      <c r="Y203" s="211">
        <v>69.0</v>
      </c>
      <c r="Z203" s="211">
        <v>15.0</v>
      </c>
      <c r="AA203" s="211">
        <v>30.0</v>
      </c>
      <c r="AB203" s="211">
        <v>0.0</v>
      </c>
      <c r="AC203" s="211">
        <v>77.0</v>
      </c>
      <c r="AD203" s="211">
        <v>8.0</v>
      </c>
      <c r="AE203" s="211">
        <v>1.0</v>
      </c>
      <c r="AF203" s="211">
        <v>2.0</v>
      </c>
      <c r="AG203" s="211">
        <v>546.0</v>
      </c>
      <c r="AH203" s="211">
        <v>1.377</v>
      </c>
      <c r="AI203" s="212">
        <v>43686.0</v>
      </c>
      <c r="AJ203" s="211">
        <v>25.0</v>
      </c>
      <c r="AK203" s="210" t="s">
        <v>248</v>
      </c>
    </row>
    <row r="204">
      <c r="D204" s="192"/>
      <c r="E204" s="209">
        <v>24.0</v>
      </c>
      <c r="F204" s="210" t="s">
        <v>437</v>
      </c>
      <c r="G204" s="211">
        <v>4.0</v>
      </c>
      <c r="H204" s="211">
        <v>2019.0</v>
      </c>
      <c r="I204" s="211">
        <v>2022.0</v>
      </c>
      <c r="J204" s="211">
        <v>0.0</v>
      </c>
      <c r="K204" s="211">
        <v>1.4</v>
      </c>
      <c r="L204" s="211">
        <v>6.0</v>
      </c>
      <c r="M204" s="211">
        <v>7.0</v>
      </c>
      <c r="N204" s="211">
        <v>0.462</v>
      </c>
      <c r="O204" s="211">
        <v>4.44</v>
      </c>
      <c r="P204" s="211">
        <v>32.0</v>
      </c>
      <c r="Q204" s="211">
        <v>32.0</v>
      </c>
      <c r="R204" s="211">
        <v>0.0</v>
      </c>
      <c r="S204" s="211">
        <v>0.0</v>
      </c>
      <c r="T204" s="211">
        <v>0.0</v>
      </c>
      <c r="U204" s="211">
        <v>0.0</v>
      </c>
      <c r="V204" s="211">
        <v>133.2</v>
      </c>
      <c r="W204" s="211">
        <v>102.0</v>
      </c>
      <c r="X204" s="211">
        <v>67.0</v>
      </c>
      <c r="Y204" s="211">
        <v>66.0</v>
      </c>
      <c r="Z204" s="211">
        <v>27.0</v>
      </c>
      <c r="AA204" s="211">
        <v>86.0</v>
      </c>
      <c r="AB204" s="211">
        <v>1.0</v>
      </c>
      <c r="AC204" s="211">
        <v>113.0</v>
      </c>
      <c r="AD204" s="211">
        <v>9.0</v>
      </c>
      <c r="AE204" s="211">
        <v>0.0</v>
      </c>
      <c r="AF204" s="211">
        <v>1.0</v>
      </c>
      <c r="AG204" s="211">
        <v>584.0</v>
      </c>
      <c r="AH204" s="211">
        <v>1.406</v>
      </c>
      <c r="AI204" s="212">
        <v>43720.0</v>
      </c>
      <c r="AJ204" s="211">
        <v>24.0</v>
      </c>
      <c r="AK204" s="210" t="s">
        <v>343</v>
      </c>
    </row>
    <row r="205">
      <c r="A205" s="110"/>
      <c r="D205" s="192"/>
      <c r="E205" s="209">
        <v>25.0</v>
      </c>
      <c r="F205" s="210" t="s">
        <v>438</v>
      </c>
      <c r="G205" s="211">
        <v>3.0</v>
      </c>
      <c r="H205" s="211">
        <v>2019.0</v>
      </c>
      <c r="I205" s="211">
        <v>2021.0</v>
      </c>
      <c r="J205" s="211">
        <v>0.0</v>
      </c>
      <c r="K205" s="211">
        <v>0.0</v>
      </c>
      <c r="L205" s="211">
        <v>4.0</v>
      </c>
      <c r="M205" s="211">
        <v>6.0</v>
      </c>
      <c r="N205" s="211">
        <v>0.4</v>
      </c>
      <c r="O205" s="211">
        <v>5.77</v>
      </c>
      <c r="P205" s="211">
        <v>31.0</v>
      </c>
      <c r="Q205" s="211">
        <v>14.0</v>
      </c>
      <c r="R205" s="211">
        <v>6.0</v>
      </c>
      <c r="S205" s="211">
        <v>0.0</v>
      </c>
      <c r="T205" s="211">
        <v>0.0</v>
      </c>
      <c r="U205" s="211">
        <v>0.0</v>
      </c>
      <c r="V205" s="211">
        <v>98.1</v>
      </c>
      <c r="W205" s="211">
        <v>115.0</v>
      </c>
      <c r="X205" s="211">
        <v>70.0</v>
      </c>
      <c r="Y205" s="211">
        <v>63.0</v>
      </c>
      <c r="Z205" s="211">
        <v>25.0</v>
      </c>
      <c r="AA205" s="211">
        <v>30.0</v>
      </c>
      <c r="AB205" s="211">
        <v>1.0</v>
      </c>
      <c r="AC205" s="211">
        <v>49.0</v>
      </c>
      <c r="AD205" s="211">
        <v>3.0</v>
      </c>
      <c r="AE205" s="211">
        <v>0.0</v>
      </c>
      <c r="AF205" s="211">
        <v>1.0</v>
      </c>
      <c r="AG205" s="211">
        <v>433.0</v>
      </c>
      <c r="AH205" s="211">
        <v>1.475</v>
      </c>
      <c r="AI205" s="212">
        <v>43647.0</v>
      </c>
      <c r="AJ205" s="211">
        <v>26.0</v>
      </c>
      <c r="AK205" s="210" t="s">
        <v>346</v>
      </c>
    </row>
    <row r="206">
      <c r="D206" s="192"/>
      <c r="E206" s="196" t="s">
        <v>384</v>
      </c>
      <c r="F206" s="216" t="s">
        <v>198</v>
      </c>
      <c r="G206" s="217" t="s">
        <v>385</v>
      </c>
      <c r="H206" s="217" t="s">
        <v>386</v>
      </c>
      <c r="I206" s="217" t="s">
        <v>387</v>
      </c>
      <c r="J206" s="217" t="s">
        <v>388</v>
      </c>
      <c r="K206" s="217" t="s">
        <v>573</v>
      </c>
      <c r="L206" s="217" t="s">
        <v>574</v>
      </c>
      <c r="M206" s="217" t="s">
        <v>575</v>
      </c>
      <c r="N206" s="217" t="s">
        <v>576</v>
      </c>
      <c r="O206" s="217" t="s">
        <v>577</v>
      </c>
      <c r="P206" s="217" t="s">
        <v>390</v>
      </c>
      <c r="Q206" s="217" t="s">
        <v>578</v>
      </c>
      <c r="R206" s="217" t="s">
        <v>579</v>
      </c>
      <c r="S206" s="217" t="s">
        <v>580</v>
      </c>
      <c r="T206" s="217" t="s">
        <v>581</v>
      </c>
      <c r="U206" s="217" t="s">
        <v>582</v>
      </c>
      <c r="V206" s="217" t="s">
        <v>583</v>
      </c>
      <c r="W206" s="217" t="s">
        <v>394</v>
      </c>
      <c r="X206" s="217" t="s">
        <v>393</v>
      </c>
      <c r="Y206" s="217" t="s">
        <v>584</v>
      </c>
      <c r="Z206" s="217" t="s">
        <v>395</v>
      </c>
      <c r="AA206" s="217" t="s">
        <v>399</v>
      </c>
      <c r="AB206" s="217" t="s">
        <v>585</v>
      </c>
      <c r="AC206" s="217" t="s">
        <v>400</v>
      </c>
      <c r="AD206" s="217" t="s">
        <v>586</v>
      </c>
      <c r="AE206" s="217" t="s">
        <v>587</v>
      </c>
      <c r="AF206" s="217" t="s">
        <v>588</v>
      </c>
      <c r="AG206" s="217" t="s">
        <v>589</v>
      </c>
      <c r="AH206" s="217" t="s">
        <v>590</v>
      </c>
      <c r="AI206" s="217" t="s">
        <v>405</v>
      </c>
      <c r="AJ206" s="217" t="s">
        <v>200</v>
      </c>
      <c r="AK206" s="217" t="s">
        <v>406</v>
      </c>
    </row>
    <row r="207">
      <c r="A207" s="110"/>
      <c r="E207" s="209">
        <v>26.0</v>
      </c>
      <c r="F207" s="210" t="s">
        <v>439</v>
      </c>
      <c r="G207" s="211">
        <v>5.0</v>
      </c>
      <c r="H207" s="211">
        <v>2020.0</v>
      </c>
      <c r="I207" s="211">
        <v>2024.0</v>
      </c>
      <c r="J207" s="211">
        <v>1.0</v>
      </c>
      <c r="K207" s="211">
        <v>0.0</v>
      </c>
      <c r="L207" s="211">
        <v>0.0</v>
      </c>
      <c r="M207" s="211">
        <v>0.0</v>
      </c>
      <c r="N207" s="213"/>
      <c r="O207" s="211">
        <v>9.0</v>
      </c>
      <c r="P207" s="211">
        <v>2.0</v>
      </c>
      <c r="Q207" s="211">
        <v>0.0</v>
      </c>
      <c r="R207" s="211">
        <v>2.0</v>
      </c>
      <c r="S207" s="211">
        <v>0.0</v>
      </c>
      <c r="T207" s="211">
        <v>0.0</v>
      </c>
      <c r="U207" s="211">
        <v>0.0</v>
      </c>
      <c r="V207" s="211">
        <v>2.0</v>
      </c>
      <c r="W207" s="211">
        <v>3.0</v>
      </c>
      <c r="X207" s="211">
        <v>2.0</v>
      </c>
      <c r="Y207" s="211">
        <v>2.0</v>
      </c>
      <c r="Z207" s="211">
        <v>1.0</v>
      </c>
      <c r="AA207" s="211">
        <v>1.0</v>
      </c>
      <c r="AB207" s="211">
        <v>0.0</v>
      </c>
      <c r="AC207" s="211">
        <v>0.0</v>
      </c>
      <c r="AD207" s="211">
        <v>1.0</v>
      </c>
      <c r="AE207" s="211">
        <v>0.0</v>
      </c>
      <c r="AF207" s="211">
        <v>0.0</v>
      </c>
      <c r="AG207" s="211">
        <v>11.0</v>
      </c>
      <c r="AH207" s="211">
        <v>2.0</v>
      </c>
      <c r="AI207" s="212">
        <v>44037.0</v>
      </c>
      <c r="AJ207" s="211">
        <v>25.0</v>
      </c>
      <c r="AK207" s="210" t="s">
        <v>377</v>
      </c>
    </row>
    <row r="208">
      <c r="E208" s="209">
        <v>27.0</v>
      </c>
      <c r="F208" s="210" t="s">
        <v>440</v>
      </c>
      <c r="G208" s="211">
        <v>5.0</v>
      </c>
      <c r="H208" s="211">
        <v>2017.0</v>
      </c>
      <c r="I208" s="211">
        <v>2023.0</v>
      </c>
      <c r="J208" s="211">
        <v>0.0</v>
      </c>
      <c r="K208" s="211">
        <v>1.1</v>
      </c>
      <c r="L208" s="211">
        <v>5.0</v>
      </c>
      <c r="M208" s="211">
        <v>14.0</v>
      </c>
      <c r="N208" s="211">
        <v>0.263</v>
      </c>
      <c r="O208" s="211">
        <v>5.01</v>
      </c>
      <c r="P208" s="211">
        <v>94.0</v>
      </c>
      <c r="Q208" s="211">
        <v>41.0</v>
      </c>
      <c r="R208" s="211">
        <v>38.0</v>
      </c>
      <c r="S208" s="211">
        <v>1.0</v>
      </c>
      <c r="T208" s="211">
        <v>0.0</v>
      </c>
      <c r="U208" s="211">
        <v>1.0</v>
      </c>
      <c r="V208" s="211">
        <v>257.0</v>
      </c>
      <c r="W208" s="211">
        <v>284.0</v>
      </c>
      <c r="X208" s="211">
        <v>148.0</v>
      </c>
      <c r="Y208" s="211">
        <v>143.0</v>
      </c>
      <c r="Z208" s="211">
        <v>52.0</v>
      </c>
      <c r="AA208" s="211">
        <v>64.0</v>
      </c>
      <c r="AB208" s="211">
        <v>2.0</v>
      </c>
      <c r="AC208" s="211">
        <v>214.0</v>
      </c>
      <c r="AD208" s="211">
        <v>6.0</v>
      </c>
      <c r="AE208" s="211">
        <v>0.0</v>
      </c>
      <c r="AF208" s="211">
        <v>2.0</v>
      </c>
      <c r="AG208" s="211">
        <v>1106.0</v>
      </c>
      <c r="AH208" s="211">
        <v>1.354</v>
      </c>
      <c r="AI208" s="215">
        <v>42874.0</v>
      </c>
      <c r="AJ208" s="211">
        <v>33.0</v>
      </c>
      <c r="AK208" s="210" t="s">
        <v>257</v>
      </c>
    </row>
    <row r="209">
      <c r="A209" s="84"/>
      <c r="E209" s="209">
        <v>28.0</v>
      </c>
      <c r="F209" s="210" t="s">
        <v>441</v>
      </c>
      <c r="G209" s="211">
        <v>6.0</v>
      </c>
      <c r="H209" s="211">
        <v>2019.0</v>
      </c>
      <c r="I209" s="211">
        <v>2024.0</v>
      </c>
      <c r="J209" s="211">
        <v>0.0</v>
      </c>
      <c r="K209" s="211">
        <v>2.8</v>
      </c>
      <c r="L209" s="211">
        <v>13.0</v>
      </c>
      <c r="M209" s="211">
        <v>16.0</v>
      </c>
      <c r="N209" s="211">
        <v>0.448</v>
      </c>
      <c r="O209" s="211">
        <v>3.19</v>
      </c>
      <c r="P209" s="211">
        <v>169.0</v>
      </c>
      <c r="Q209" s="211">
        <v>2.0</v>
      </c>
      <c r="R209" s="211">
        <v>70.0</v>
      </c>
      <c r="S209" s="211">
        <v>0.0</v>
      </c>
      <c r="T209" s="211">
        <v>0.0</v>
      </c>
      <c r="U209" s="211">
        <v>40.0</v>
      </c>
      <c r="V209" s="211">
        <v>160.2</v>
      </c>
      <c r="W209" s="211">
        <v>127.0</v>
      </c>
      <c r="X209" s="211">
        <v>68.0</v>
      </c>
      <c r="Y209" s="211">
        <v>57.0</v>
      </c>
      <c r="Z209" s="211">
        <v>13.0</v>
      </c>
      <c r="AA209" s="211">
        <v>68.0</v>
      </c>
      <c r="AB209" s="211">
        <v>1.0</v>
      </c>
      <c r="AC209" s="211">
        <v>231.0</v>
      </c>
      <c r="AD209" s="211">
        <v>7.0</v>
      </c>
      <c r="AE209" s="211">
        <v>0.0</v>
      </c>
      <c r="AF209" s="211">
        <v>17.0</v>
      </c>
      <c r="AG209" s="211">
        <v>679.0</v>
      </c>
      <c r="AH209" s="211">
        <v>1.214</v>
      </c>
      <c r="AI209" s="212">
        <v>43625.0</v>
      </c>
      <c r="AJ209" s="211">
        <v>26.0</v>
      </c>
      <c r="AK209" s="210" t="s">
        <v>222</v>
      </c>
    </row>
    <row r="210">
      <c r="A210" s="97"/>
      <c r="E210" s="209">
        <v>29.0</v>
      </c>
      <c r="F210" s="210" t="s">
        <v>442</v>
      </c>
      <c r="G210" s="211">
        <v>5.0</v>
      </c>
      <c r="H210" s="211">
        <v>2020.0</v>
      </c>
      <c r="I210" s="211">
        <v>2024.0</v>
      </c>
      <c r="J210" s="211">
        <v>0.0</v>
      </c>
      <c r="K210" s="211">
        <v>2.4</v>
      </c>
      <c r="L210" s="211">
        <v>19.0</v>
      </c>
      <c r="M210" s="211">
        <v>19.0</v>
      </c>
      <c r="N210" s="211">
        <v>0.5</v>
      </c>
      <c r="O210" s="211">
        <v>3.63</v>
      </c>
      <c r="P210" s="211">
        <v>228.0</v>
      </c>
      <c r="Q210" s="211">
        <v>0.0</v>
      </c>
      <c r="R210" s="211">
        <v>100.0</v>
      </c>
      <c r="S210" s="211">
        <v>0.0</v>
      </c>
      <c r="T210" s="211">
        <v>0.0</v>
      </c>
      <c r="U210" s="211">
        <v>51.0</v>
      </c>
      <c r="V210" s="211">
        <v>228.1</v>
      </c>
      <c r="W210" s="211">
        <v>208.0</v>
      </c>
      <c r="X210" s="211">
        <v>113.0</v>
      </c>
      <c r="Y210" s="211">
        <v>92.0</v>
      </c>
      <c r="Z210" s="211">
        <v>33.0</v>
      </c>
      <c r="AA210" s="211">
        <v>94.0</v>
      </c>
      <c r="AB210" s="211">
        <v>11.0</v>
      </c>
      <c r="AC210" s="211">
        <v>229.0</v>
      </c>
      <c r="AD210" s="211">
        <v>4.0</v>
      </c>
      <c r="AE210" s="211">
        <v>1.0</v>
      </c>
      <c r="AF210" s="211">
        <v>10.0</v>
      </c>
      <c r="AG210" s="211">
        <v>966.0</v>
      </c>
      <c r="AH210" s="211">
        <v>1.323</v>
      </c>
      <c r="AI210" s="212">
        <v>44037.0</v>
      </c>
      <c r="AJ210" s="211">
        <v>28.0</v>
      </c>
      <c r="AK210" s="210" t="s">
        <v>257</v>
      </c>
    </row>
    <row r="211">
      <c r="E211" s="209">
        <v>30.0</v>
      </c>
      <c r="F211" s="210" t="s">
        <v>443</v>
      </c>
      <c r="G211" s="211">
        <v>3.0</v>
      </c>
      <c r="H211" s="211">
        <v>2020.0</v>
      </c>
      <c r="I211" s="211">
        <v>2022.0</v>
      </c>
      <c r="J211" s="211">
        <v>0.0</v>
      </c>
      <c r="K211" s="211">
        <v>0.5</v>
      </c>
      <c r="L211" s="211">
        <v>9.0</v>
      </c>
      <c r="M211" s="211">
        <v>4.0</v>
      </c>
      <c r="N211" s="211">
        <v>0.692</v>
      </c>
      <c r="O211" s="211">
        <v>4.39</v>
      </c>
      <c r="P211" s="211">
        <v>108.0</v>
      </c>
      <c r="Q211" s="211">
        <v>2.0</v>
      </c>
      <c r="R211" s="211">
        <v>33.0</v>
      </c>
      <c r="S211" s="211">
        <v>0.0</v>
      </c>
      <c r="T211" s="211">
        <v>0.0</v>
      </c>
      <c r="U211" s="211">
        <v>2.0</v>
      </c>
      <c r="V211" s="211">
        <v>112.2</v>
      </c>
      <c r="W211" s="211">
        <v>102.0</v>
      </c>
      <c r="X211" s="211">
        <v>60.0</v>
      </c>
      <c r="Y211" s="211">
        <v>55.0</v>
      </c>
      <c r="Z211" s="211">
        <v>17.0</v>
      </c>
      <c r="AA211" s="211">
        <v>39.0</v>
      </c>
      <c r="AB211" s="211">
        <v>1.0</v>
      </c>
      <c r="AC211" s="211">
        <v>113.0</v>
      </c>
      <c r="AD211" s="211">
        <v>2.0</v>
      </c>
      <c r="AE211" s="211">
        <v>1.0</v>
      </c>
      <c r="AF211" s="211">
        <v>2.0</v>
      </c>
      <c r="AG211" s="211">
        <v>476.0</v>
      </c>
      <c r="AH211" s="211">
        <v>1.251</v>
      </c>
      <c r="AI211" s="212">
        <v>44044.0</v>
      </c>
      <c r="AJ211" s="211">
        <v>25.0</v>
      </c>
      <c r="AK211" s="210" t="s">
        <v>323</v>
      </c>
    </row>
    <row r="212">
      <c r="A212" s="84"/>
      <c r="E212" s="209">
        <v>31.0</v>
      </c>
      <c r="F212" s="210" t="s">
        <v>444</v>
      </c>
      <c r="G212" s="211">
        <v>3.0</v>
      </c>
      <c r="H212" s="211">
        <v>2019.0</v>
      </c>
      <c r="I212" s="211">
        <v>2021.0</v>
      </c>
      <c r="J212" s="211">
        <v>0.0</v>
      </c>
      <c r="K212" s="211">
        <v>0.0</v>
      </c>
      <c r="L212" s="211">
        <v>0.0</v>
      </c>
      <c r="M212" s="211">
        <v>0.0</v>
      </c>
      <c r="N212" s="213"/>
      <c r="O212" s="211">
        <v>0.0</v>
      </c>
      <c r="P212" s="211">
        <v>1.0</v>
      </c>
      <c r="Q212" s="211">
        <v>0.0</v>
      </c>
      <c r="R212" s="211">
        <v>1.0</v>
      </c>
      <c r="S212" s="211">
        <v>0.0</v>
      </c>
      <c r="T212" s="211">
        <v>0.0</v>
      </c>
      <c r="U212" s="211">
        <v>0.0</v>
      </c>
      <c r="V212" s="211">
        <v>1.0</v>
      </c>
      <c r="W212" s="211">
        <v>1.0</v>
      </c>
      <c r="X212" s="211">
        <v>0.0</v>
      </c>
      <c r="Y212" s="211">
        <v>0.0</v>
      </c>
      <c r="Z212" s="211">
        <v>0.0</v>
      </c>
      <c r="AA212" s="211">
        <v>0.0</v>
      </c>
      <c r="AB212" s="211">
        <v>0.0</v>
      </c>
      <c r="AC212" s="211">
        <v>0.0</v>
      </c>
      <c r="AD212" s="211">
        <v>0.0</v>
      </c>
      <c r="AE212" s="211">
        <v>0.0</v>
      </c>
      <c r="AF212" s="211">
        <v>0.0</v>
      </c>
      <c r="AG212" s="211">
        <v>4.0</v>
      </c>
      <c r="AH212" s="211">
        <v>1.0</v>
      </c>
      <c r="AI212" s="212">
        <v>43561.0</v>
      </c>
      <c r="AJ212" s="211">
        <v>27.0</v>
      </c>
      <c r="AK212" s="210" t="s">
        <v>382</v>
      </c>
    </row>
    <row r="213">
      <c r="E213" s="209">
        <v>32.0</v>
      </c>
      <c r="F213" s="210" t="s">
        <v>445</v>
      </c>
      <c r="G213" s="211">
        <v>2.0</v>
      </c>
      <c r="H213" s="211">
        <v>2020.0</v>
      </c>
      <c r="I213" s="211">
        <v>2021.0</v>
      </c>
      <c r="J213" s="211">
        <v>0.0</v>
      </c>
      <c r="K213" s="211">
        <v>0.7</v>
      </c>
      <c r="L213" s="211">
        <v>8.0</v>
      </c>
      <c r="M213" s="211">
        <v>5.0</v>
      </c>
      <c r="N213" s="211">
        <v>0.615</v>
      </c>
      <c r="O213" s="211">
        <v>4.2</v>
      </c>
      <c r="P213" s="211">
        <v>70.0</v>
      </c>
      <c r="Q213" s="211">
        <v>2.0</v>
      </c>
      <c r="R213" s="211">
        <v>11.0</v>
      </c>
      <c r="S213" s="211">
        <v>0.0</v>
      </c>
      <c r="T213" s="211">
        <v>0.0</v>
      </c>
      <c r="U213" s="211">
        <v>1.0</v>
      </c>
      <c r="V213" s="211">
        <v>85.2</v>
      </c>
      <c r="W213" s="211">
        <v>80.0</v>
      </c>
      <c r="X213" s="211">
        <v>46.0</v>
      </c>
      <c r="Y213" s="211">
        <v>40.0</v>
      </c>
      <c r="Z213" s="211">
        <v>9.0</v>
      </c>
      <c r="AA213" s="211">
        <v>49.0</v>
      </c>
      <c r="AB213" s="211">
        <v>0.0</v>
      </c>
      <c r="AC213" s="211">
        <v>75.0</v>
      </c>
      <c r="AD213" s="211">
        <v>3.0</v>
      </c>
      <c r="AE213" s="211">
        <v>1.0</v>
      </c>
      <c r="AF213" s="211">
        <v>10.0</v>
      </c>
      <c r="AG213" s="211">
        <v>379.0</v>
      </c>
      <c r="AH213" s="211">
        <v>1.506</v>
      </c>
      <c r="AI213" s="212">
        <v>44039.0</v>
      </c>
      <c r="AJ213" s="211">
        <v>26.0</v>
      </c>
      <c r="AK213" s="210" t="s">
        <v>272</v>
      </c>
    </row>
    <row r="214">
      <c r="A214" s="104"/>
      <c r="E214" s="209">
        <v>33.0</v>
      </c>
      <c r="F214" s="210" t="s">
        <v>446</v>
      </c>
      <c r="G214" s="211">
        <v>4.0</v>
      </c>
      <c r="H214" s="211">
        <v>2019.0</v>
      </c>
      <c r="I214" s="211">
        <v>2022.0</v>
      </c>
      <c r="J214" s="211">
        <v>0.0</v>
      </c>
      <c r="K214" s="211">
        <v>-0.4</v>
      </c>
      <c r="L214" s="211">
        <v>7.0</v>
      </c>
      <c r="M214" s="211">
        <v>3.0</v>
      </c>
      <c r="N214" s="211">
        <v>0.7</v>
      </c>
      <c r="O214" s="211">
        <v>5.52</v>
      </c>
      <c r="P214" s="211">
        <v>76.0</v>
      </c>
      <c r="Q214" s="211">
        <v>4.0</v>
      </c>
      <c r="R214" s="211">
        <v>23.0</v>
      </c>
      <c r="S214" s="211">
        <v>0.0</v>
      </c>
      <c r="T214" s="211">
        <v>0.0</v>
      </c>
      <c r="U214" s="211">
        <v>6.0</v>
      </c>
      <c r="V214" s="211">
        <v>88.0</v>
      </c>
      <c r="W214" s="211">
        <v>89.0</v>
      </c>
      <c r="X214" s="211">
        <v>61.0</v>
      </c>
      <c r="Y214" s="211">
        <v>54.0</v>
      </c>
      <c r="Z214" s="211">
        <v>14.0</v>
      </c>
      <c r="AA214" s="211">
        <v>50.0</v>
      </c>
      <c r="AB214" s="211">
        <v>2.0</v>
      </c>
      <c r="AC214" s="211">
        <v>68.0</v>
      </c>
      <c r="AD214" s="211">
        <v>6.0</v>
      </c>
      <c r="AE214" s="211">
        <v>0.0</v>
      </c>
      <c r="AF214" s="211">
        <v>10.0</v>
      </c>
      <c r="AG214" s="211">
        <v>402.0</v>
      </c>
      <c r="AH214" s="211">
        <v>1.58</v>
      </c>
      <c r="AI214" s="212">
        <v>43710.0</v>
      </c>
      <c r="AJ214" s="211">
        <v>25.0</v>
      </c>
      <c r="AK214" s="210" t="s">
        <v>272</v>
      </c>
    </row>
    <row r="215">
      <c r="E215" s="209">
        <v>34.0</v>
      </c>
      <c r="F215" s="210" t="s">
        <v>448</v>
      </c>
      <c r="G215" s="211">
        <v>3.0</v>
      </c>
      <c r="H215" s="211">
        <v>2020.0</v>
      </c>
      <c r="I215" s="211">
        <v>2022.0</v>
      </c>
      <c r="J215" s="211">
        <v>0.0</v>
      </c>
      <c r="K215" s="211">
        <v>-0.2</v>
      </c>
      <c r="L215" s="211">
        <v>4.0</v>
      </c>
      <c r="M215" s="211">
        <v>3.0</v>
      </c>
      <c r="N215" s="211">
        <v>0.571</v>
      </c>
      <c r="O215" s="211">
        <v>5.35</v>
      </c>
      <c r="P215" s="211">
        <v>33.0</v>
      </c>
      <c r="Q215" s="211">
        <v>10.0</v>
      </c>
      <c r="R215" s="211">
        <v>9.0</v>
      </c>
      <c r="S215" s="211">
        <v>0.0</v>
      </c>
      <c r="T215" s="211">
        <v>0.0</v>
      </c>
      <c r="U215" s="211">
        <v>0.0</v>
      </c>
      <c r="V215" s="211">
        <v>75.2</v>
      </c>
      <c r="W215" s="211">
        <v>66.0</v>
      </c>
      <c r="X215" s="211">
        <v>48.0</v>
      </c>
      <c r="Y215" s="211">
        <v>45.0</v>
      </c>
      <c r="Z215" s="211">
        <v>17.0</v>
      </c>
      <c r="AA215" s="211">
        <v>24.0</v>
      </c>
      <c r="AB215" s="211">
        <v>0.0</v>
      </c>
      <c r="AC215" s="211">
        <v>64.0</v>
      </c>
      <c r="AD215" s="211">
        <v>4.0</v>
      </c>
      <c r="AE215" s="211">
        <v>0.0</v>
      </c>
      <c r="AF215" s="211">
        <v>4.0</v>
      </c>
      <c r="AG215" s="211">
        <v>314.0</v>
      </c>
      <c r="AH215" s="211">
        <v>1.189</v>
      </c>
      <c r="AI215" s="212">
        <v>44040.0</v>
      </c>
      <c r="AJ215" s="211">
        <v>22.0</v>
      </c>
      <c r="AK215" s="210" t="s">
        <v>272</v>
      </c>
    </row>
    <row r="216">
      <c r="A216" s="99"/>
      <c r="E216" s="209">
        <v>35.0</v>
      </c>
      <c r="F216" s="210" t="s">
        <v>449</v>
      </c>
      <c r="G216" s="211">
        <v>1.0</v>
      </c>
      <c r="H216" s="211">
        <v>2020.0</v>
      </c>
      <c r="I216" s="211">
        <v>2020.0</v>
      </c>
      <c r="J216" s="211">
        <v>0.0</v>
      </c>
      <c r="K216" s="211">
        <v>0.0</v>
      </c>
      <c r="L216" s="211">
        <v>1.0</v>
      </c>
      <c r="M216" s="211">
        <v>1.0</v>
      </c>
      <c r="N216" s="211">
        <v>0.5</v>
      </c>
      <c r="O216" s="211">
        <v>4.02</v>
      </c>
      <c r="P216" s="211">
        <v>17.0</v>
      </c>
      <c r="Q216" s="211">
        <v>0.0</v>
      </c>
      <c r="R216" s="211">
        <v>3.0</v>
      </c>
      <c r="S216" s="211">
        <v>0.0</v>
      </c>
      <c r="T216" s="211">
        <v>0.0</v>
      </c>
      <c r="U216" s="211">
        <v>0.0</v>
      </c>
      <c r="V216" s="211">
        <v>15.2</v>
      </c>
      <c r="W216" s="211">
        <v>13.0</v>
      </c>
      <c r="X216" s="211">
        <v>8.0</v>
      </c>
      <c r="Y216" s="211">
        <v>7.0</v>
      </c>
      <c r="Z216" s="211">
        <v>1.0</v>
      </c>
      <c r="AA216" s="211">
        <v>5.0</v>
      </c>
      <c r="AB216" s="211">
        <v>0.0</v>
      </c>
      <c r="AC216" s="211">
        <v>6.0</v>
      </c>
      <c r="AD216" s="211">
        <v>1.0</v>
      </c>
      <c r="AE216" s="211">
        <v>0.0</v>
      </c>
      <c r="AF216" s="211">
        <v>1.0</v>
      </c>
      <c r="AG216" s="211">
        <v>62.0</v>
      </c>
      <c r="AH216" s="211">
        <v>1.149</v>
      </c>
      <c r="AI216" s="212">
        <v>44047.0</v>
      </c>
      <c r="AJ216" s="211">
        <v>23.0</v>
      </c>
      <c r="AK216" s="210" t="s">
        <v>343</v>
      </c>
    </row>
    <row r="217">
      <c r="E217" s="209">
        <v>36.0</v>
      </c>
      <c r="F217" s="210" t="s">
        <v>450</v>
      </c>
      <c r="G217" s="211">
        <v>5.0</v>
      </c>
      <c r="H217" s="211">
        <v>2019.0</v>
      </c>
      <c r="I217" s="211">
        <v>2023.0</v>
      </c>
      <c r="J217" s="211">
        <v>0.0</v>
      </c>
      <c r="K217" s="211">
        <v>2.1</v>
      </c>
      <c r="L217" s="211">
        <v>10.0</v>
      </c>
      <c r="M217" s="211">
        <v>8.0</v>
      </c>
      <c r="N217" s="211">
        <v>0.556</v>
      </c>
      <c r="O217" s="211">
        <v>4.1</v>
      </c>
      <c r="P217" s="211">
        <v>135.0</v>
      </c>
      <c r="Q217" s="211">
        <v>0.0</v>
      </c>
      <c r="R217" s="211">
        <v>19.0</v>
      </c>
      <c r="S217" s="211">
        <v>0.0</v>
      </c>
      <c r="T217" s="211">
        <v>0.0</v>
      </c>
      <c r="U217" s="211">
        <v>4.0</v>
      </c>
      <c r="V217" s="211">
        <v>145.0</v>
      </c>
      <c r="W217" s="211">
        <v>138.0</v>
      </c>
      <c r="X217" s="211">
        <v>72.0</v>
      </c>
      <c r="Y217" s="211">
        <v>66.0</v>
      </c>
      <c r="Z217" s="211">
        <v>16.0</v>
      </c>
      <c r="AA217" s="211">
        <v>67.0</v>
      </c>
      <c r="AB217" s="211">
        <v>5.0</v>
      </c>
      <c r="AC217" s="211">
        <v>151.0</v>
      </c>
      <c r="AD217" s="211">
        <v>8.0</v>
      </c>
      <c r="AE217" s="211">
        <v>2.0</v>
      </c>
      <c r="AF217" s="211">
        <v>3.0</v>
      </c>
      <c r="AG217" s="211">
        <v>629.0</v>
      </c>
      <c r="AH217" s="211">
        <v>1.414</v>
      </c>
      <c r="AI217" s="212">
        <v>43658.0</v>
      </c>
      <c r="AJ217" s="211">
        <v>26.0</v>
      </c>
      <c r="AK217" s="210" t="s">
        <v>284</v>
      </c>
    </row>
    <row r="218">
      <c r="A218" s="103"/>
      <c r="E218" s="209">
        <v>37.0</v>
      </c>
      <c r="F218" s="210" t="s">
        <v>452</v>
      </c>
      <c r="G218" s="211">
        <v>6.0</v>
      </c>
      <c r="H218" s="211">
        <v>2019.0</v>
      </c>
      <c r="I218" s="211">
        <v>2024.0</v>
      </c>
      <c r="J218" s="211">
        <v>0.0</v>
      </c>
      <c r="K218" s="211">
        <v>1.1</v>
      </c>
      <c r="L218" s="211">
        <v>13.0</v>
      </c>
      <c r="M218" s="211">
        <v>5.0</v>
      </c>
      <c r="N218" s="211">
        <v>0.722</v>
      </c>
      <c r="O218" s="211">
        <v>3.54</v>
      </c>
      <c r="P218" s="211">
        <v>168.0</v>
      </c>
      <c r="Q218" s="211">
        <v>0.0</v>
      </c>
      <c r="R218" s="211">
        <v>39.0</v>
      </c>
      <c r="S218" s="211">
        <v>0.0</v>
      </c>
      <c r="T218" s="211">
        <v>0.0</v>
      </c>
      <c r="U218" s="211">
        <v>8.0</v>
      </c>
      <c r="V218" s="211">
        <v>165.1</v>
      </c>
      <c r="W218" s="211">
        <v>136.0</v>
      </c>
      <c r="X218" s="211">
        <v>82.0</v>
      </c>
      <c r="Y218" s="211">
        <v>65.0</v>
      </c>
      <c r="Z218" s="211">
        <v>16.0</v>
      </c>
      <c r="AA218" s="211">
        <v>70.0</v>
      </c>
      <c r="AB218" s="211">
        <v>3.0</v>
      </c>
      <c r="AC218" s="211">
        <v>180.0</v>
      </c>
      <c r="AD218" s="211">
        <v>5.0</v>
      </c>
      <c r="AE218" s="211">
        <v>1.0</v>
      </c>
      <c r="AF218" s="211">
        <v>15.0</v>
      </c>
      <c r="AG218" s="211">
        <v>690.0</v>
      </c>
      <c r="AH218" s="211">
        <v>1.246</v>
      </c>
      <c r="AI218" s="212">
        <v>43682.0</v>
      </c>
      <c r="AJ218" s="211">
        <v>26.0</v>
      </c>
      <c r="AK218" s="210" t="s">
        <v>259</v>
      </c>
    </row>
    <row r="219">
      <c r="A219" s="108"/>
      <c r="E219" s="209">
        <v>38.0</v>
      </c>
      <c r="F219" s="210" t="s">
        <v>453</v>
      </c>
      <c r="G219" s="211">
        <v>5.0</v>
      </c>
      <c r="H219" s="211">
        <v>2019.0</v>
      </c>
      <c r="I219" s="211">
        <v>2023.0</v>
      </c>
      <c r="J219" s="211">
        <v>1.0</v>
      </c>
      <c r="K219" s="211">
        <v>7.6</v>
      </c>
      <c r="L219" s="211">
        <v>34.0</v>
      </c>
      <c r="M219" s="211">
        <v>11.0</v>
      </c>
      <c r="N219" s="211">
        <v>0.756</v>
      </c>
      <c r="O219" s="211">
        <v>3.19</v>
      </c>
      <c r="P219" s="211">
        <v>79.0</v>
      </c>
      <c r="Q219" s="211">
        <v>71.0</v>
      </c>
      <c r="R219" s="211">
        <v>2.0</v>
      </c>
      <c r="S219" s="211">
        <v>0.0</v>
      </c>
      <c r="T219" s="211">
        <v>0.0</v>
      </c>
      <c r="U219" s="211">
        <v>1.0</v>
      </c>
      <c r="V219" s="211">
        <v>375.2</v>
      </c>
      <c r="W219" s="211">
        <v>264.0</v>
      </c>
      <c r="X219" s="211">
        <v>141.0</v>
      </c>
      <c r="Y219" s="211">
        <v>133.0</v>
      </c>
      <c r="Z219" s="211">
        <v>44.0</v>
      </c>
      <c r="AA219" s="211">
        <v>131.0</v>
      </c>
      <c r="AB219" s="211">
        <v>2.0</v>
      </c>
      <c r="AC219" s="211">
        <v>349.0</v>
      </c>
      <c r="AD219" s="211">
        <v>13.0</v>
      </c>
      <c r="AE219" s="211">
        <v>0.0</v>
      </c>
      <c r="AF219" s="211">
        <v>16.0</v>
      </c>
      <c r="AG219" s="211">
        <v>1511.0</v>
      </c>
      <c r="AH219" s="211">
        <v>1.051</v>
      </c>
      <c r="AI219" s="212">
        <v>43642.0</v>
      </c>
      <c r="AJ219" s="211">
        <v>26.0</v>
      </c>
      <c r="AK219" s="210" t="s">
        <v>239</v>
      </c>
    </row>
    <row r="220">
      <c r="E220" s="209">
        <v>39.0</v>
      </c>
      <c r="F220" s="210" t="s">
        <v>454</v>
      </c>
      <c r="G220" s="211">
        <v>4.0</v>
      </c>
      <c r="H220" s="211">
        <v>2020.0</v>
      </c>
      <c r="I220" s="211">
        <v>2024.0</v>
      </c>
      <c r="J220" s="211">
        <v>0.0</v>
      </c>
      <c r="K220" s="211">
        <v>1.4</v>
      </c>
      <c r="L220" s="211">
        <v>9.0</v>
      </c>
      <c r="M220" s="211">
        <v>4.0</v>
      </c>
      <c r="N220" s="211">
        <v>0.692</v>
      </c>
      <c r="O220" s="211">
        <v>3.21</v>
      </c>
      <c r="P220" s="211">
        <v>94.0</v>
      </c>
      <c r="Q220" s="211">
        <v>3.0</v>
      </c>
      <c r="R220" s="211">
        <v>13.0</v>
      </c>
      <c r="S220" s="211">
        <v>0.0</v>
      </c>
      <c r="T220" s="211">
        <v>0.0</v>
      </c>
      <c r="U220" s="211">
        <v>1.0</v>
      </c>
      <c r="V220" s="211">
        <v>89.2</v>
      </c>
      <c r="W220" s="211">
        <v>73.0</v>
      </c>
      <c r="X220" s="211">
        <v>32.0</v>
      </c>
      <c r="Y220" s="211">
        <v>32.0</v>
      </c>
      <c r="Z220" s="211">
        <v>5.0</v>
      </c>
      <c r="AA220" s="211">
        <v>32.0</v>
      </c>
      <c r="AB220" s="211">
        <v>3.0</v>
      </c>
      <c r="AC220" s="211">
        <v>86.0</v>
      </c>
      <c r="AD220" s="211">
        <v>9.0</v>
      </c>
      <c r="AE220" s="211">
        <v>0.0</v>
      </c>
      <c r="AF220" s="211">
        <v>4.0</v>
      </c>
      <c r="AG220" s="211">
        <v>373.0</v>
      </c>
      <c r="AH220" s="211">
        <v>1.171</v>
      </c>
      <c r="AI220" s="212">
        <v>44043.0</v>
      </c>
      <c r="AJ220" s="211">
        <v>24.0</v>
      </c>
      <c r="AK220" s="210" t="s">
        <v>239</v>
      </c>
    </row>
    <row r="221">
      <c r="A221" s="112"/>
      <c r="E221" s="209">
        <v>40.0</v>
      </c>
      <c r="F221" s="210" t="s">
        <v>244</v>
      </c>
      <c r="G221" s="211">
        <v>5.0</v>
      </c>
      <c r="H221" s="211">
        <v>2019.0</v>
      </c>
      <c r="I221" s="211">
        <v>2023.0</v>
      </c>
      <c r="J221" s="211">
        <v>0.0</v>
      </c>
      <c r="K221" s="211">
        <v>3.4</v>
      </c>
      <c r="L221" s="211">
        <v>11.0</v>
      </c>
      <c r="M221" s="211">
        <v>9.0</v>
      </c>
      <c r="N221" s="211">
        <v>0.55</v>
      </c>
      <c r="O221" s="211">
        <v>2.8</v>
      </c>
      <c r="P221" s="211">
        <v>181.0</v>
      </c>
      <c r="Q221" s="211">
        <v>5.0</v>
      </c>
      <c r="R221" s="211">
        <v>42.0</v>
      </c>
      <c r="S221" s="211">
        <v>0.0</v>
      </c>
      <c r="T221" s="211">
        <v>0.0</v>
      </c>
      <c r="U221" s="211">
        <v>11.0</v>
      </c>
      <c r="V221" s="211">
        <v>183.1</v>
      </c>
      <c r="W221" s="211">
        <v>154.0</v>
      </c>
      <c r="X221" s="211">
        <v>66.0</v>
      </c>
      <c r="Y221" s="211">
        <v>57.0</v>
      </c>
      <c r="Z221" s="211">
        <v>10.0</v>
      </c>
      <c r="AA221" s="211">
        <v>40.0</v>
      </c>
      <c r="AB221" s="211">
        <v>9.0</v>
      </c>
      <c r="AC221" s="211">
        <v>141.0</v>
      </c>
      <c r="AD221" s="211">
        <v>14.0</v>
      </c>
      <c r="AE221" s="211">
        <v>0.0</v>
      </c>
      <c r="AF221" s="211">
        <v>6.0</v>
      </c>
      <c r="AG221" s="211">
        <v>732.0</v>
      </c>
      <c r="AH221" s="211">
        <v>1.058</v>
      </c>
      <c r="AI221" s="212">
        <v>43709.0</v>
      </c>
      <c r="AJ221" s="211">
        <v>21.0</v>
      </c>
      <c r="AK221" s="210" t="s">
        <v>239</v>
      </c>
    </row>
    <row r="222">
      <c r="E222" s="209">
        <v>41.0</v>
      </c>
      <c r="F222" s="210" t="s">
        <v>455</v>
      </c>
      <c r="G222" s="211">
        <v>6.0</v>
      </c>
      <c r="H222" s="211">
        <v>2018.0</v>
      </c>
      <c r="I222" s="211">
        <v>2023.0</v>
      </c>
      <c r="J222" s="211">
        <v>0.0</v>
      </c>
      <c r="K222" s="211">
        <v>-0.6</v>
      </c>
      <c r="L222" s="211">
        <v>3.0</v>
      </c>
      <c r="M222" s="211">
        <v>1.0</v>
      </c>
      <c r="N222" s="211">
        <v>0.75</v>
      </c>
      <c r="O222" s="211">
        <v>6.43</v>
      </c>
      <c r="P222" s="211">
        <v>61.0</v>
      </c>
      <c r="Q222" s="211">
        <v>2.0</v>
      </c>
      <c r="R222" s="211">
        <v>21.0</v>
      </c>
      <c r="S222" s="211">
        <v>0.0</v>
      </c>
      <c r="T222" s="211">
        <v>0.0</v>
      </c>
      <c r="U222" s="211">
        <v>0.0</v>
      </c>
      <c r="V222" s="211">
        <v>63.0</v>
      </c>
      <c r="W222" s="211">
        <v>69.0</v>
      </c>
      <c r="X222" s="211">
        <v>47.0</v>
      </c>
      <c r="Y222" s="211">
        <v>45.0</v>
      </c>
      <c r="Z222" s="211">
        <v>9.0</v>
      </c>
      <c r="AA222" s="211">
        <v>43.0</v>
      </c>
      <c r="AB222" s="211">
        <v>5.0</v>
      </c>
      <c r="AC222" s="211">
        <v>45.0</v>
      </c>
      <c r="AD222" s="211">
        <v>4.0</v>
      </c>
      <c r="AE222" s="211">
        <v>0.0</v>
      </c>
      <c r="AF222" s="211">
        <v>6.0</v>
      </c>
      <c r="AG222" s="211">
        <v>300.0</v>
      </c>
      <c r="AH222" s="211">
        <v>1.778</v>
      </c>
      <c r="AI222" s="215">
        <v>43224.0</v>
      </c>
      <c r="AJ222" s="211">
        <v>24.0</v>
      </c>
      <c r="AK222" s="210" t="s">
        <v>215</v>
      </c>
    </row>
    <row r="223">
      <c r="A223" s="123"/>
      <c r="E223" s="209">
        <v>42.0</v>
      </c>
      <c r="F223" s="210" t="s">
        <v>269</v>
      </c>
      <c r="G223" s="211">
        <v>3.0</v>
      </c>
      <c r="H223" s="211">
        <v>2018.0</v>
      </c>
      <c r="I223" s="211">
        <v>2020.0</v>
      </c>
      <c r="J223" s="211">
        <v>0.0</v>
      </c>
      <c r="K223" s="211">
        <v>-1.9</v>
      </c>
      <c r="L223" s="211">
        <v>0.0</v>
      </c>
      <c r="M223" s="211">
        <v>4.0</v>
      </c>
      <c r="N223" s="211">
        <v>0.0</v>
      </c>
      <c r="O223" s="211">
        <v>11.48</v>
      </c>
      <c r="P223" s="211">
        <v>25.0</v>
      </c>
      <c r="Q223" s="211">
        <v>1.0</v>
      </c>
      <c r="R223" s="211">
        <v>9.0</v>
      </c>
      <c r="S223" s="211">
        <v>0.0</v>
      </c>
      <c r="T223" s="211">
        <v>0.0</v>
      </c>
      <c r="U223" s="211">
        <v>0.0</v>
      </c>
      <c r="V223" s="211">
        <v>40.0</v>
      </c>
      <c r="W223" s="211">
        <v>64.0</v>
      </c>
      <c r="X223" s="211">
        <v>54.0</v>
      </c>
      <c r="Y223" s="211">
        <v>51.0</v>
      </c>
      <c r="Z223" s="211">
        <v>7.0</v>
      </c>
      <c r="AA223" s="211">
        <v>28.0</v>
      </c>
      <c r="AB223" s="211">
        <v>1.0</v>
      </c>
      <c r="AC223" s="211">
        <v>41.0</v>
      </c>
      <c r="AD223" s="211">
        <v>3.0</v>
      </c>
      <c r="AE223" s="211">
        <v>0.0</v>
      </c>
      <c r="AF223" s="211">
        <v>3.0</v>
      </c>
      <c r="AG223" s="211">
        <v>215.0</v>
      </c>
      <c r="AH223" s="211">
        <v>2.3</v>
      </c>
      <c r="AI223" s="212">
        <v>43358.0</v>
      </c>
      <c r="AJ223" s="211">
        <v>26.0</v>
      </c>
      <c r="AK223" s="210" t="s">
        <v>207</v>
      </c>
    </row>
    <row r="224">
      <c r="A224" s="96"/>
      <c r="E224" s="209">
        <v>43.0</v>
      </c>
      <c r="F224" s="210" t="s">
        <v>456</v>
      </c>
      <c r="G224" s="211">
        <v>6.0</v>
      </c>
      <c r="H224" s="211">
        <v>2019.0</v>
      </c>
      <c r="I224" s="211">
        <v>2024.0</v>
      </c>
      <c r="J224" s="211">
        <v>0.0</v>
      </c>
      <c r="K224" s="211">
        <v>3.4</v>
      </c>
      <c r="L224" s="211">
        <v>8.0</v>
      </c>
      <c r="M224" s="211">
        <v>7.0</v>
      </c>
      <c r="N224" s="211">
        <v>0.533</v>
      </c>
      <c r="O224" s="211">
        <v>2.94</v>
      </c>
      <c r="P224" s="211">
        <v>123.0</v>
      </c>
      <c r="Q224" s="211">
        <v>0.0</v>
      </c>
      <c r="R224" s="211">
        <v>30.0</v>
      </c>
      <c r="S224" s="211">
        <v>0.0</v>
      </c>
      <c r="T224" s="211">
        <v>0.0</v>
      </c>
      <c r="U224" s="211">
        <v>10.0</v>
      </c>
      <c r="V224" s="211">
        <v>125.2</v>
      </c>
      <c r="W224" s="211">
        <v>99.0</v>
      </c>
      <c r="X224" s="211">
        <v>46.0</v>
      </c>
      <c r="Y224" s="211">
        <v>41.0</v>
      </c>
      <c r="Z224" s="211">
        <v>12.0</v>
      </c>
      <c r="AA224" s="211">
        <v>35.0</v>
      </c>
      <c r="AB224" s="211">
        <v>1.0</v>
      </c>
      <c r="AC224" s="211">
        <v>137.0</v>
      </c>
      <c r="AD224" s="211">
        <v>3.0</v>
      </c>
      <c r="AE224" s="211">
        <v>1.0</v>
      </c>
      <c r="AF224" s="211">
        <v>6.0</v>
      </c>
      <c r="AG224" s="211">
        <v>501.0</v>
      </c>
      <c r="AH224" s="211">
        <v>1.066</v>
      </c>
      <c r="AI224" s="212">
        <v>43694.0</v>
      </c>
      <c r="AJ224" s="211">
        <v>25.0</v>
      </c>
      <c r="AK224" s="210" t="s">
        <v>346</v>
      </c>
    </row>
    <row r="225">
      <c r="E225" s="209">
        <v>44.0</v>
      </c>
      <c r="F225" s="210" t="s">
        <v>457</v>
      </c>
      <c r="G225" s="211">
        <v>2.0</v>
      </c>
      <c r="H225" s="211">
        <v>2019.0</v>
      </c>
      <c r="I225" s="211">
        <v>2020.0</v>
      </c>
      <c r="J225" s="211">
        <v>0.0</v>
      </c>
      <c r="K225" s="211">
        <v>0.2</v>
      </c>
      <c r="L225" s="211">
        <v>1.0</v>
      </c>
      <c r="M225" s="211">
        <v>0.0</v>
      </c>
      <c r="N225" s="211">
        <v>1.0</v>
      </c>
      <c r="O225" s="211">
        <v>4.22</v>
      </c>
      <c r="P225" s="211">
        <v>22.0</v>
      </c>
      <c r="Q225" s="211">
        <v>0.0</v>
      </c>
      <c r="R225" s="211">
        <v>8.0</v>
      </c>
      <c r="S225" s="211">
        <v>0.0</v>
      </c>
      <c r="T225" s="211">
        <v>0.0</v>
      </c>
      <c r="U225" s="211">
        <v>0.0</v>
      </c>
      <c r="V225" s="211">
        <v>21.1</v>
      </c>
      <c r="W225" s="211">
        <v>21.0</v>
      </c>
      <c r="X225" s="211">
        <v>11.0</v>
      </c>
      <c r="Y225" s="211">
        <v>10.0</v>
      </c>
      <c r="Z225" s="211">
        <v>3.0</v>
      </c>
      <c r="AA225" s="211">
        <v>13.0</v>
      </c>
      <c r="AB225" s="211">
        <v>0.0</v>
      </c>
      <c r="AC225" s="211">
        <v>19.0</v>
      </c>
      <c r="AD225" s="211">
        <v>3.0</v>
      </c>
      <c r="AE225" s="211">
        <v>0.0</v>
      </c>
      <c r="AF225" s="211">
        <v>0.0</v>
      </c>
      <c r="AG225" s="211">
        <v>98.0</v>
      </c>
      <c r="AH225" s="211">
        <v>1.594</v>
      </c>
      <c r="AI225" s="212">
        <v>43565.0</v>
      </c>
      <c r="AJ225" s="211">
        <v>28.0</v>
      </c>
      <c r="AK225" s="210" t="s">
        <v>382</v>
      </c>
    </row>
    <row r="226">
      <c r="A226" s="108"/>
      <c r="E226" s="209">
        <v>45.0</v>
      </c>
      <c r="F226" s="210" t="s">
        <v>458</v>
      </c>
      <c r="G226" s="211">
        <v>4.0</v>
      </c>
      <c r="H226" s="211">
        <v>2020.0</v>
      </c>
      <c r="I226" s="211">
        <v>2023.0</v>
      </c>
      <c r="J226" s="211">
        <v>0.0</v>
      </c>
      <c r="K226" s="211">
        <v>0.2</v>
      </c>
      <c r="L226" s="211">
        <v>4.0</v>
      </c>
      <c r="M226" s="211">
        <v>4.0</v>
      </c>
      <c r="N226" s="211">
        <v>0.5</v>
      </c>
      <c r="O226" s="211">
        <v>4.96</v>
      </c>
      <c r="P226" s="211">
        <v>39.0</v>
      </c>
      <c r="Q226" s="211">
        <v>6.0</v>
      </c>
      <c r="R226" s="211">
        <v>8.0</v>
      </c>
      <c r="S226" s="211">
        <v>0.0</v>
      </c>
      <c r="T226" s="211">
        <v>0.0</v>
      </c>
      <c r="U226" s="211">
        <v>0.0</v>
      </c>
      <c r="V226" s="211">
        <v>69.0</v>
      </c>
      <c r="W226" s="211">
        <v>74.0</v>
      </c>
      <c r="X226" s="211">
        <v>46.0</v>
      </c>
      <c r="Y226" s="211">
        <v>38.0</v>
      </c>
      <c r="Z226" s="211">
        <v>9.0</v>
      </c>
      <c r="AA226" s="211">
        <v>33.0</v>
      </c>
      <c r="AB226" s="211">
        <v>1.0</v>
      </c>
      <c r="AC226" s="211">
        <v>61.0</v>
      </c>
      <c r="AD226" s="211">
        <v>5.0</v>
      </c>
      <c r="AE226" s="211">
        <v>0.0</v>
      </c>
      <c r="AF226" s="211">
        <v>4.0</v>
      </c>
      <c r="AG226" s="211">
        <v>309.0</v>
      </c>
      <c r="AH226" s="211">
        <v>1.551</v>
      </c>
      <c r="AI226" s="212">
        <v>44038.0</v>
      </c>
      <c r="AJ226" s="211">
        <v>25.0</v>
      </c>
      <c r="AK226" s="210" t="s">
        <v>377</v>
      </c>
    </row>
    <row r="227">
      <c r="E227" s="209">
        <v>46.0</v>
      </c>
      <c r="F227" s="210" t="s">
        <v>461</v>
      </c>
      <c r="G227" s="211">
        <v>5.0</v>
      </c>
      <c r="H227" s="211">
        <v>2016.0</v>
      </c>
      <c r="I227" s="211">
        <v>2023.0</v>
      </c>
      <c r="J227" s="211">
        <v>0.0</v>
      </c>
      <c r="K227" s="211">
        <v>0.8</v>
      </c>
      <c r="L227" s="211">
        <v>2.0</v>
      </c>
      <c r="M227" s="211">
        <v>0.0</v>
      </c>
      <c r="N227" s="211">
        <v>1.0</v>
      </c>
      <c r="O227" s="211">
        <v>3.06</v>
      </c>
      <c r="P227" s="211">
        <v>50.0</v>
      </c>
      <c r="Q227" s="211">
        <v>0.0</v>
      </c>
      <c r="R227" s="211">
        <v>16.0</v>
      </c>
      <c r="S227" s="211">
        <v>0.0</v>
      </c>
      <c r="T227" s="211">
        <v>0.0</v>
      </c>
      <c r="U227" s="211">
        <v>0.0</v>
      </c>
      <c r="V227" s="211">
        <v>50.0</v>
      </c>
      <c r="W227" s="211">
        <v>43.0</v>
      </c>
      <c r="X227" s="211">
        <v>18.0</v>
      </c>
      <c r="Y227" s="211">
        <v>17.0</v>
      </c>
      <c r="Z227" s="211">
        <v>8.0</v>
      </c>
      <c r="AA227" s="211">
        <v>26.0</v>
      </c>
      <c r="AB227" s="211">
        <v>2.0</v>
      </c>
      <c r="AC227" s="211">
        <v>46.0</v>
      </c>
      <c r="AD227" s="211">
        <v>6.0</v>
      </c>
      <c r="AE227" s="211">
        <v>0.0</v>
      </c>
      <c r="AF227" s="211">
        <v>5.0</v>
      </c>
      <c r="AG227" s="211">
        <v>220.0</v>
      </c>
      <c r="AH227" s="211">
        <v>1.38</v>
      </c>
      <c r="AI227" s="212">
        <v>42608.0</v>
      </c>
      <c r="AJ227" s="211">
        <v>28.0</v>
      </c>
      <c r="AK227" s="210" t="s">
        <v>280</v>
      </c>
    </row>
    <row r="228">
      <c r="A228" s="84"/>
      <c r="E228" s="209">
        <v>47.0</v>
      </c>
      <c r="F228" s="210" t="s">
        <v>462</v>
      </c>
      <c r="G228" s="211">
        <v>5.0</v>
      </c>
      <c r="H228" s="211">
        <v>2019.0</v>
      </c>
      <c r="I228" s="211">
        <v>2023.0</v>
      </c>
      <c r="J228" s="211">
        <v>0.0</v>
      </c>
      <c r="K228" s="211">
        <v>2.8</v>
      </c>
      <c r="L228" s="211">
        <v>7.0</v>
      </c>
      <c r="M228" s="211">
        <v>8.0</v>
      </c>
      <c r="N228" s="211">
        <v>0.467</v>
      </c>
      <c r="O228" s="211">
        <v>3.47</v>
      </c>
      <c r="P228" s="211">
        <v>121.0</v>
      </c>
      <c r="Q228" s="211">
        <v>3.0</v>
      </c>
      <c r="R228" s="211">
        <v>32.0</v>
      </c>
      <c r="S228" s="211">
        <v>0.0</v>
      </c>
      <c r="T228" s="211">
        <v>0.0</v>
      </c>
      <c r="U228" s="211">
        <v>9.0</v>
      </c>
      <c r="V228" s="211">
        <v>142.2</v>
      </c>
      <c r="W228" s="211">
        <v>122.0</v>
      </c>
      <c r="X228" s="211">
        <v>57.0</v>
      </c>
      <c r="Y228" s="211">
        <v>55.0</v>
      </c>
      <c r="Z228" s="211">
        <v>16.0</v>
      </c>
      <c r="AA228" s="211">
        <v>44.0</v>
      </c>
      <c r="AB228" s="211">
        <v>8.0</v>
      </c>
      <c r="AC228" s="211">
        <v>126.0</v>
      </c>
      <c r="AD228" s="211">
        <v>10.0</v>
      </c>
      <c r="AE228" s="211">
        <v>1.0</v>
      </c>
      <c r="AF228" s="211">
        <v>0.0</v>
      </c>
      <c r="AG228" s="211">
        <v>584.0</v>
      </c>
      <c r="AH228" s="211">
        <v>1.164</v>
      </c>
      <c r="AI228" s="212">
        <v>43653.0</v>
      </c>
      <c r="AJ228" s="211">
        <v>26.0</v>
      </c>
      <c r="AK228" s="210" t="s">
        <v>284</v>
      </c>
    </row>
    <row r="229">
      <c r="E229" s="209">
        <v>48.0</v>
      </c>
      <c r="F229" s="210" t="s">
        <v>464</v>
      </c>
      <c r="G229" s="211">
        <v>4.0</v>
      </c>
      <c r="H229" s="211">
        <v>2019.0</v>
      </c>
      <c r="I229" s="211">
        <v>2023.0</v>
      </c>
      <c r="J229" s="211">
        <v>0.0</v>
      </c>
      <c r="K229" s="211">
        <v>1.0</v>
      </c>
      <c r="L229" s="211">
        <v>10.0</v>
      </c>
      <c r="M229" s="211">
        <v>7.0</v>
      </c>
      <c r="N229" s="211">
        <v>0.588</v>
      </c>
      <c r="O229" s="211">
        <v>3.86</v>
      </c>
      <c r="P229" s="211">
        <v>98.0</v>
      </c>
      <c r="Q229" s="211">
        <v>2.0</v>
      </c>
      <c r="R229" s="211">
        <v>30.0</v>
      </c>
      <c r="S229" s="211">
        <v>0.0</v>
      </c>
      <c r="T229" s="211">
        <v>0.0</v>
      </c>
      <c r="U229" s="211">
        <v>4.0</v>
      </c>
      <c r="V229" s="211">
        <v>109.2</v>
      </c>
      <c r="W229" s="211">
        <v>99.0</v>
      </c>
      <c r="X229" s="211">
        <v>54.0</v>
      </c>
      <c r="Y229" s="211">
        <v>47.0</v>
      </c>
      <c r="Z229" s="211">
        <v>11.0</v>
      </c>
      <c r="AA229" s="211">
        <v>53.0</v>
      </c>
      <c r="AB229" s="211">
        <v>4.0</v>
      </c>
      <c r="AC229" s="211">
        <v>111.0</v>
      </c>
      <c r="AD229" s="211">
        <v>9.0</v>
      </c>
      <c r="AE229" s="211">
        <v>1.0</v>
      </c>
      <c r="AF229" s="211">
        <v>8.0</v>
      </c>
      <c r="AG229" s="211">
        <v>481.0</v>
      </c>
      <c r="AH229" s="211">
        <v>1.386</v>
      </c>
      <c r="AI229" s="212">
        <v>43698.0</v>
      </c>
      <c r="AJ229" s="211">
        <v>23.0</v>
      </c>
      <c r="AK229" s="210" t="s">
        <v>284</v>
      </c>
    </row>
    <row r="230">
      <c r="A230" s="84"/>
      <c r="E230" s="209">
        <v>49.0</v>
      </c>
      <c r="F230" s="210" t="s">
        <v>465</v>
      </c>
      <c r="G230" s="211">
        <v>2.0</v>
      </c>
      <c r="H230" s="211">
        <v>2020.0</v>
      </c>
      <c r="I230" s="211">
        <v>2021.0</v>
      </c>
      <c r="J230" s="211">
        <v>0.0</v>
      </c>
      <c r="K230" s="211">
        <v>1.4</v>
      </c>
      <c r="L230" s="211">
        <v>10.0</v>
      </c>
      <c r="M230" s="211">
        <v>4.0</v>
      </c>
      <c r="N230" s="211">
        <v>0.714</v>
      </c>
      <c r="O230" s="211">
        <v>3.56</v>
      </c>
      <c r="P230" s="211">
        <v>86.0</v>
      </c>
      <c r="Q230" s="211">
        <v>0.0</v>
      </c>
      <c r="R230" s="211">
        <v>15.0</v>
      </c>
      <c r="S230" s="211">
        <v>0.0</v>
      </c>
      <c r="T230" s="211">
        <v>0.0</v>
      </c>
      <c r="U230" s="211">
        <v>3.0</v>
      </c>
      <c r="V230" s="211">
        <v>91.0</v>
      </c>
      <c r="W230" s="211">
        <v>77.0</v>
      </c>
      <c r="X230" s="211">
        <v>38.0</v>
      </c>
      <c r="Y230" s="211">
        <v>36.0</v>
      </c>
      <c r="Z230" s="211">
        <v>8.0</v>
      </c>
      <c r="AA230" s="211">
        <v>32.0</v>
      </c>
      <c r="AB230" s="211">
        <v>3.0</v>
      </c>
      <c r="AC230" s="211">
        <v>81.0</v>
      </c>
      <c r="AD230" s="211">
        <v>2.0</v>
      </c>
      <c r="AE230" s="211">
        <v>0.0</v>
      </c>
      <c r="AF230" s="211">
        <v>6.0</v>
      </c>
      <c r="AG230" s="211">
        <v>373.0</v>
      </c>
      <c r="AH230" s="211">
        <v>1.198</v>
      </c>
      <c r="AI230" s="212">
        <v>44036.0</v>
      </c>
      <c r="AJ230" s="211">
        <v>23.0</v>
      </c>
      <c r="AK230" s="210" t="s">
        <v>323</v>
      </c>
    </row>
    <row r="231">
      <c r="A231" s="99"/>
      <c r="E231" s="209">
        <v>50.0</v>
      </c>
      <c r="F231" s="210" t="s">
        <v>466</v>
      </c>
      <c r="G231" s="211">
        <v>1.0</v>
      </c>
      <c r="H231" s="211">
        <v>2020.0</v>
      </c>
      <c r="I231" s="211">
        <v>2020.0</v>
      </c>
      <c r="J231" s="211">
        <v>0.0</v>
      </c>
      <c r="K231" s="211">
        <v>-0.2</v>
      </c>
      <c r="L231" s="211">
        <v>2.0</v>
      </c>
      <c r="M231" s="211">
        <v>0.0</v>
      </c>
      <c r="N231" s="211">
        <v>1.0</v>
      </c>
      <c r="O231" s="211">
        <v>4.91</v>
      </c>
      <c r="P231" s="211">
        <v>18.0</v>
      </c>
      <c r="Q231" s="211">
        <v>0.0</v>
      </c>
      <c r="R231" s="211">
        <v>5.0</v>
      </c>
      <c r="S231" s="211">
        <v>0.0</v>
      </c>
      <c r="T231" s="211">
        <v>0.0</v>
      </c>
      <c r="U231" s="211">
        <v>1.0</v>
      </c>
      <c r="V231" s="211">
        <v>18.1</v>
      </c>
      <c r="W231" s="211">
        <v>11.0</v>
      </c>
      <c r="X231" s="211">
        <v>11.0</v>
      </c>
      <c r="Y231" s="211">
        <v>10.0</v>
      </c>
      <c r="Z231" s="211">
        <v>4.0</v>
      </c>
      <c r="AA231" s="211">
        <v>5.0</v>
      </c>
      <c r="AB231" s="211">
        <v>1.0</v>
      </c>
      <c r="AC231" s="211">
        <v>16.0</v>
      </c>
      <c r="AD231" s="211">
        <v>2.0</v>
      </c>
      <c r="AE231" s="211">
        <v>0.0</v>
      </c>
      <c r="AF231" s="211">
        <v>0.0</v>
      </c>
      <c r="AG231" s="211">
        <v>72.0</v>
      </c>
      <c r="AH231" s="211">
        <v>0.873</v>
      </c>
      <c r="AI231" s="212">
        <v>44038.0</v>
      </c>
      <c r="AJ231" s="211">
        <v>26.0</v>
      </c>
      <c r="AK231" s="210" t="s">
        <v>314</v>
      </c>
    </row>
    <row r="232">
      <c r="A232" s="99"/>
      <c r="E232" s="196" t="s">
        <v>384</v>
      </c>
      <c r="F232" s="216" t="s">
        <v>198</v>
      </c>
      <c r="G232" s="217" t="s">
        <v>385</v>
      </c>
      <c r="H232" s="217" t="s">
        <v>386</v>
      </c>
      <c r="I232" s="217" t="s">
        <v>387</v>
      </c>
      <c r="J232" s="217" t="s">
        <v>388</v>
      </c>
      <c r="K232" s="217" t="s">
        <v>573</v>
      </c>
      <c r="L232" s="217" t="s">
        <v>574</v>
      </c>
      <c r="M232" s="217" t="s">
        <v>575</v>
      </c>
      <c r="N232" s="217" t="s">
        <v>576</v>
      </c>
      <c r="O232" s="217" t="s">
        <v>577</v>
      </c>
      <c r="P232" s="217" t="s">
        <v>390</v>
      </c>
      <c r="Q232" s="217" t="s">
        <v>578</v>
      </c>
      <c r="R232" s="217" t="s">
        <v>579</v>
      </c>
      <c r="S232" s="217" t="s">
        <v>580</v>
      </c>
      <c r="T232" s="217" t="s">
        <v>581</v>
      </c>
      <c r="U232" s="217" t="s">
        <v>582</v>
      </c>
      <c r="V232" s="217" t="s">
        <v>583</v>
      </c>
      <c r="W232" s="217" t="s">
        <v>394</v>
      </c>
      <c r="X232" s="217" t="s">
        <v>393</v>
      </c>
      <c r="Y232" s="217" t="s">
        <v>584</v>
      </c>
      <c r="Z232" s="217" t="s">
        <v>395</v>
      </c>
      <c r="AA232" s="217" t="s">
        <v>399</v>
      </c>
      <c r="AB232" s="217" t="s">
        <v>585</v>
      </c>
      <c r="AC232" s="217" t="s">
        <v>400</v>
      </c>
      <c r="AD232" s="217" t="s">
        <v>586</v>
      </c>
      <c r="AE232" s="217" t="s">
        <v>587</v>
      </c>
      <c r="AF232" s="217" t="s">
        <v>588</v>
      </c>
      <c r="AG232" s="217" t="s">
        <v>589</v>
      </c>
      <c r="AH232" s="217" t="s">
        <v>590</v>
      </c>
      <c r="AI232" s="217" t="s">
        <v>405</v>
      </c>
      <c r="AJ232" s="217" t="s">
        <v>200</v>
      </c>
      <c r="AK232" s="217" t="s">
        <v>406</v>
      </c>
    </row>
    <row r="233">
      <c r="A233" s="103"/>
      <c r="E233" s="209">
        <v>51.0</v>
      </c>
      <c r="F233" s="210" t="s">
        <v>469</v>
      </c>
      <c r="G233" s="211">
        <v>5.0</v>
      </c>
      <c r="H233" s="211">
        <v>2019.0</v>
      </c>
      <c r="I233" s="211">
        <v>2023.0</v>
      </c>
      <c r="J233" s="211">
        <v>0.0</v>
      </c>
      <c r="K233" s="211">
        <v>3.0</v>
      </c>
      <c r="L233" s="211">
        <v>22.0</v>
      </c>
      <c r="M233" s="211">
        <v>34.0</v>
      </c>
      <c r="N233" s="211">
        <v>0.393</v>
      </c>
      <c r="O233" s="211">
        <v>4.41</v>
      </c>
      <c r="P233" s="211">
        <v>105.0</v>
      </c>
      <c r="Q233" s="211">
        <v>77.0</v>
      </c>
      <c r="R233" s="211">
        <v>8.0</v>
      </c>
      <c r="S233" s="211">
        <v>0.0</v>
      </c>
      <c r="T233" s="211">
        <v>0.0</v>
      </c>
      <c r="U233" s="211">
        <v>1.0</v>
      </c>
      <c r="V233" s="211">
        <v>482.0</v>
      </c>
      <c r="W233" s="211">
        <v>503.0</v>
      </c>
      <c r="X233" s="211">
        <v>258.0</v>
      </c>
      <c r="Y233" s="211">
        <v>236.0</v>
      </c>
      <c r="Z233" s="211">
        <v>67.0</v>
      </c>
      <c r="AA233" s="211">
        <v>113.0</v>
      </c>
      <c r="AB233" s="211">
        <v>4.0</v>
      </c>
      <c r="AC233" s="211">
        <v>356.0</v>
      </c>
      <c r="AD233" s="211">
        <v>26.0</v>
      </c>
      <c r="AE233" s="211">
        <v>0.0</v>
      </c>
      <c r="AF233" s="211">
        <v>9.0</v>
      </c>
      <c r="AG233" s="211">
        <v>2048.0</v>
      </c>
      <c r="AH233" s="211">
        <v>1.278</v>
      </c>
      <c r="AI233" s="215">
        <v>43597.0</v>
      </c>
      <c r="AJ233" s="211">
        <v>26.0</v>
      </c>
      <c r="AK233" s="210" t="s">
        <v>232</v>
      </c>
    </row>
    <row r="234">
      <c r="A234" s="111"/>
      <c r="E234" s="209">
        <v>52.0</v>
      </c>
      <c r="F234" s="210" t="s">
        <v>470</v>
      </c>
      <c r="G234" s="211">
        <v>5.0</v>
      </c>
      <c r="H234" s="211">
        <v>2020.0</v>
      </c>
      <c r="I234" s="211">
        <v>2024.0</v>
      </c>
      <c r="J234" s="211">
        <v>0.0</v>
      </c>
      <c r="K234" s="211">
        <v>7.3</v>
      </c>
      <c r="L234" s="211">
        <v>30.0</v>
      </c>
      <c r="M234" s="211">
        <v>17.0</v>
      </c>
      <c r="N234" s="211">
        <v>0.638</v>
      </c>
      <c r="O234" s="211">
        <v>3.53</v>
      </c>
      <c r="P234" s="211">
        <v>110.0</v>
      </c>
      <c r="Q234" s="211">
        <v>76.0</v>
      </c>
      <c r="R234" s="211">
        <v>5.0</v>
      </c>
      <c r="S234" s="211">
        <v>0.0</v>
      </c>
      <c r="T234" s="211">
        <v>0.0</v>
      </c>
      <c r="U234" s="211">
        <v>2.0</v>
      </c>
      <c r="V234" s="211">
        <v>472.1</v>
      </c>
      <c r="W234" s="211">
        <v>339.0</v>
      </c>
      <c r="X234" s="211">
        <v>191.0</v>
      </c>
      <c r="Y234" s="211">
        <v>185.0</v>
      </c>
      <c r="Z234" s="211">
        <v>69.0</v>
      </c>
      <c r="AA234" s="211">
        <v>186.0</v>
      </c>
      <c r="AB234" s="211">
        <v>1.0</v>
      </c>
      <c r="AC234" s="211">
        <v>543.0</v>
      </c>
      <c r="AD234" s="211">
        <v>22.0</v>
      </c>
      <c r="AE234" s="211">
        <v>3.0</v>
      </c>
      <c r="AF234" s="211">
        <v>19.0</v>
      </c>
      <c r="AG234" s="211">
        <v>1933.0</v>
      </c>
      <c r="AH234" s="211">
        <v>1.112</v>
      </c>
      <c r="AI234" s="212">
        <v>44037.0</v>
      </c>
      <c r="AJ234" s="211">
        <v>23.0</v>
      </c>
      <c r="AK234" s="210" t="s">
        <v>300</v>
      </c>
    </row>
    <row r="235">
      <c r="A235" s="111"/>
      <c r="E235" s="209">
        <v>53.0</v>
      </c>
      <c r="F235" s="210" t="s">
        <v>471</v>
      </c>
      <c r="G235" s="211">
        <v>5.0</v>
      </c>
      <c r="H235" s="211">
        <v>2019.0</v>
      </c>
      <c r="I235" s="211">
        <v>2023.0</v>
      </c>
      <c r="J235" s="211">
        <v>0.0</v>
      </c>
      <c r="K235" s="211">
        <v>3.0</v>
      </c>
      <c r="L235" s="211">
        <v>12.0</v>
      </c>
      <c r="M235" s="211">
        <v>11.0</v>
      </c>
      <c r="N235" s="211">
        <v>0.522</v>
      </c>
      <c r="O235" s="211">
        <v>3.1</v>
      </c>
      <c r="P235" s="211">
        <v>174.0</v>
      </c>
      <c r="Q235" s="211">
        <v>0.0</v>
      </c>
      <c r="R235" s="211">
        <v>48.0</v>
      </c>
      <c r="S235" s="211">
        <v>0.0</v>
      </c>
      <c r="T235" s="211">
        <v>0.0</v>
      </c>
      <c r="U235" s="211">
        <v>15.0</v>
      </c>
      <c r="V235" s="211">
        <v>165.2</v>
      </c>
      <c r="W235" s="211">
        <v>98.0</v>
      </c>
      <c r="X235" s="211">
        <v>64.0</v>
      </c>
      <c r="Y235" s="211">
        <v>57.0</v>
      </c>
      <c r="Z235" s="211">
        <v>18.0</v>
      </c>
      <c r="AA235" s="211">
        <v>98.0</v>
      </c>
      <c r="AB235" s="211">
        <v>2.0</v>
      </c>
      <c r="AC235" s="211">
        <v>253.0</v>
      </c>
      <c r="AD235" s="211">
        <v>6.0</v>
      </c>
      <c r="AE235" s="211">
        <v>1.0</v>
      </c>
      <c r="AF235" s="211">
        <v>15.0</v>
      </c>
      <c r="AG235" s="211">
        <v>697.0</v>
      </c>
      <c r="AH235" s="211">
        <v>1.183</v>
      </c>
      <c r="AI235" s="212">
        <v>43722.0</v>
      </c>
      <c r="AJ235" s="211">
        <v>24.0</v>
      </c>
      <c r="AK235" s="210" t="s">
        <v>314</v>
      </c>
    </row>
    <row r="236">
      <c r="E236" s="209">
        <v>54.0</v>
      </c>
      <c r="F236" s="210" t="s">
        <v>472</v>
      </c>
      <c r="G236" s="211">
        <v>5.0</v>
      </c>
      <c r="H236" s="211">
        <v>2019.0</v>
      </c>
      <c r="I236" s="211">
        <v>2023.0</v>
      </c>
      <c r="J236" s="211">
        <v>0.0</v>
      </c>
      <c r="K236" s="211">
        <v>-0.1</v>
      </c>
      <c r="L236" s="211">
        <v>4.0</v>
      </c>
      <c r="M236" s="211">
        <v>2.0</v>
      </c>
      <c r="N236" s="211">
        <v>0.667</v>
      </c>
      <c r="O236" s="211">
        <v>5.59</v>
      </c>
      <c r="P236" s="211">
        <v>44.0</v>
      </c>
      <c r="Q236" s="211">
        <v>7.0</v>
      </c>
      <c r="R236" s="211">
        <v>6.0</v>
      </c>
      <c r="S236" s="211">
        <v>0.0</v>
      </c>
      <c r="T236" s="211">
        <v>0.0</v>
      </c>
      <c r="U236" s="211">
        <v>0.0</v>
      </c>
      <c r="V236" s="211">
        <v>85.1</v>
      </c>
      <c r="W236" s="211">
        <v>90.0</v>
      </c>
      <c r="X236" s="211">
        <v>55.0</v>
      </c>
      <c r="Y236" s="211">
        <v>53.0</v>
      </c>
      <c r="Z236" s="211">
        <v>12.0</v>
      </c>
      <c r="AA236" s="211">
        <v>47.0</v>
      </c>
      <c r="AB236" s="211">
        <v>1.0</v>
      </c>
      <c r="AC236" s="211">
        <v>88.0</v>
      </c>
      <c r="AD236" s="211">
        <v>7.0</v>
      </c>
      <c r="AE236" s="211">
        <v>0.0</v>
      </c>
      <c r="AF236" s="211">
        <v>4.0</v>
      </c>
      <c r="AG236" s="211">
        <v>393.0</v>
      </c>
      <c r="AH236" s="211">
        <v>1.605</v>
      </c>
      <c r="AI236" s="212">
        <v>43715.0</v>
      </c>
      <c r="AJ236" s="211">
        <v>25.0</v>
      </c>
      <c r="AK236" s="210" t="s">
        <v>377</v>
      </c>
    </row>
    <row r="237">
      <c r="A237" s="90"/>
      <c r="E237" s="209">
        <v>55.0</v>
      </c>
      <c r="F237" s="210" t="s">
        <v>473</v>
      </c>
      <c r="G237" s="211">
        <v>6.0</v>
      </c>
      <c r="H237" s="211">
        <v>2019.0</v>
      </c>
      <c r="I237" s="211">
        <v>2024.0</v>
      </c>
      <c r="J237" s="211">
        <v>1.0</v>
      </c>
      <c r="K237" s="211">
        <v>4.1</v>
      </c>
      <c r="L237" s="211">
        <v>25.0</v>
      </c>
      <c r="M237" s="211">
        <v>38.0</v>
      </c>
      <c r="N237" s="211">
        <v>0.397</v>
      </c>
      <c r="O237" s="211">
        <v>4.73</v>
      </c>
      <c r="P237" s="211">
        <v>103.0</v>
      </c>
      <c r="Q237" s="211">
        <v>101.0</v>
      </c>
      <c r="R237" s="211">
        <v>0.0</v>
      </c>
      <c r="S237" s="211">
        <v>1.0</v>
      </c>
      <c r="T237" s="211">
        <v>1.0</v>
      </c>
      <c r="U237" s="211">
        <v>0.0</v>
      </c>
      <c r="V237" s="211">
        <v>529.1</v>
      </c>
      <c r="W237" s="211">
        <v>568.0</v>
      </c>
      <c r="X237" s="211">
        <v>296.0</v>
      </c>
      <c r="Y237" s="211">
        <v>278.0</v>
      </c>
      <c r="Z237" s="211">
        <v>59.0</v>
      </c>
      <c r="AA237" s="211">
        <v>200.0</v>
      </c>
      <c r="AB237" s="211">
        <v>2.0</v>
      </c>
      <c r="AC237" s="211">
        <v>524.0</v>
      </c>
      <c r="AD237" s="211">
        <v>34.0</v>
      </c>
      <c r="AE237" s="211">
        <v>2.0</v>
      </c>
      <c r="AF237" s="211">
        <v>13.0</v>
      </c>
      <c r="AG237" s="211">
        <v>2323.0</v>
      </c>
      <c r="AH237" s="211">
        <v>1.451</v>
      </c>
      <c r="AI237" s="215">
        <v>43612.0</v>
      </c>
      <c r="AJ237" s="211">
        <v>24.0</v>
      </c>
      <c r="AK237" s="210" t="s">
        <v>262</v>
      </c>
    </row>
    <row r="238">
      <c r="A238" s="106"/>
      <c r="E238" s="209">
        <v>56.0</v>
      </c>
      <c r="F238" s="210" t="s">
        <v>474</v>
      </c>
      <c r="G238" s="211">
        <v>4.0</v>
      </c>
      <c r="H238" s="211">
        <v>2013.0</v>
      </c>
      <c r="I238" s="211">
        <v>2021.0</v>
      </c>
      <c r="J238" s="211">
        <v>0.0</v>
      </c>
      <c r="K238" s="211">
        <v>-2.0</v>
      </c>
      <c r="L238" s="211">
        <v>1.0</v>
      </c>
      <c r="M238" s="211">
        <v>4.0</v>
      </c>
      <c r="N238" s="211">
        <v>0.2</v>
      </c>
      <c r="O238" s="211">
        <v>10.1</v>
      </c>
      <c r="P238" s="211">
        <v>21.0</v>
      </c>
      <c r="Q238" s="211">
        <v>5.0</v>
      </c>
      <c r="R238" s="211">
        <v>8.0</v>
      </c>
      <c r="S238" s="211">
        <v>0.0</v>
      </c>
      <c r="T238" s="211">
        <v>0.0</v>
      </c>
      <c r="U238" s="211">
        <v>0.0</v>
      </c>
      <c r="V238" s="211">
        <v>46.1</v>
      </c>
      <c r="W238" s="211">
        <v>80.0</v>
      </c>
      <c r="X238" s="211">
        <v>54.0</v>
      </c>
      <c r="Y238" s="211">
        <v>52.0</v>
      </c>
      <c r="Z238" s="211">
        <v>16.0</v>
      </c>
      <c r="AA238" s="211">
        <v>17.0</v>
      </c>
      <c r="AB238" s="211">
        <v>3.0</v>
      </c>
      <c r="AC238" s="211">
        <v>49.0</v>
      </c>
      <c r="AD238" s="211">
        <v>3.0</v>
      </c>
      <c r="AE238" s="211">
        <v>0.0</v>
      </c>
      <c r="AF238" s="211">
        <v>2.0</v>
      </c>
      <c r="AG238" s="211">
        <v>242.0</v>
      </c>
      <c r="AH238" s="211">
        <v>2.094</v>
      </c>
      <c r="AI238" s="215">
        <v>41422.0</v>
      </c>
      <c r="AJ238" s="211">
        <v>31.0</v>
      </c>
      <c r="AK238" s="210" t="s">
        <v>207</v>
      </c>
    </row>
    <row r="239">
      <c r="A239" s="107"/>
      <c r="E239" s="209">
        <v>57.0</v>
      </c>
      <c r="F239" s="210" t="s">
        <v>476</v>
      </c>
      <c r="G239" s="211">
        <v>2.0</v>
      </c>
      <c r="H239" s="211">
        <v>2020.0</v>
      </c>
      <c r="I239" s="211">
        <v>2021.0</v>
      </c>
      <c r="J239" s="211">
        <v>0.0</v>
      </c>
      <c r="K239" s="211">
        <v>1.9</v>
      </c>
      <c r="L239" s="211">
        <v>10.0</v>
      </c>
      <c r="M239" s="211">
        <v>7.0</v>
      </c>
      <c r="N239" s="211">
        <v>0.588</v>
      </c>
      <c r="O239" s="211">
        <v>2.97</v>
      </c>
      <c r="P239" s="211">
        <v>35.0</v>
      </c>
      <c r="Q239" s="211">
        <v>28.0</v>
      </c>
      <c r="R239" s="211">
        <v>3.0</v>
      </c>
      <c r="S239" s="211">
        <v>0.0</v>
      </c>
      <c r="T239" s="211">
        <v>0.0</v>
      </c>
      <c r="U239" s="211">
        <v>2.0</v>
      </c>
      <c r="V239" s="211">
        <v>145.2</v>
      </c>
      <c r="W239" s="211">
        <v>126.0</v>
      </c>
      <c r="X239" s="211">
        <v>55.0</v>
      </c>
      <c r="Y239" s="211">
        <v>48.0</v>
      </c>
      <c r="Z239" s="211">
        <v>15.0</v>
      </c>
      <c r="AA239" s="211">
        <v>51.0</v>
      </c>
      <c r="AB239" s="211">
        <v>4.0</v>
      </c>
      <c r="AC239" s="211">
        <v>104.0</v>
      </c>
      <c r="AD239" s="211">
        <v>4.0</v>
      </c>
      <c r="AE239" s="211">
        <v>0.0</v>
      </c>
      <c r="AF239" s="211">
        <v>5.0</v>
      </c>
      <c r="AG239" s="211">
        <v>606.0</v>
      </c>
      <c r="AH239" s="211">
        <v>1.215</v>
      </c>
      <c r="AI239" s="212">
        <v>44036.0</v>
      </c>
      <c r="AJ239" s="211">
        <v>31.0</v>
      </c>
      <c r="AK239" s="210" t="s">
        <v>293</v>
      </c>
    </row>
    <row r="240">
      <c r="E240" s="209">
        <v>58.0</v>
      </c>
      <c r="F240" s="210" t="s">
        <v>477</v>
      </c>
      <c r="G240" s="211">
        <v>6.0</v>
      </c>
      <c r="H240" s="211">
        <v>2019.0</v>
      </c>
      <c r="I240" s="211">
        <v>2024.0</v>
      </c>
      <c r="J240" s="211">
        <v>0.0</v>
      </c>
      <c r="K240" s="211">
        <v>5.6</v>
      </c>
      <c r="L240" s="211">
        <v>14.0</v>
      </c>
      <c r="M240" s="211">
        <v>17.0</v>
      </c>
      <c r="N240" s="211">
        <v>0.452</v>
      </c>
      <c r="O240" s="211">
        <v>3.46</v>
      </c>
      <c r="P240" s="211">
        <v>117.0</v>
      </c>
      <c r="Q240" s="211">
        <v>20.0</v>
      </c>
      <c r="R240" s="211">
        <v>24.0</v>
      </c>
      <c r="S240" s="211">
        <v>0.0</v>
      </c>
      <c r="T240" s="211">
        <v>0.0</v>
      </c>
      <c r="U240" s="211">
        <v>7.0</v>
      </c>
      <c r="V240" s="211">
        <v>255.0</v>
      </c>
      <c r="W240" s="211">
        <v>218.0</v>
      </c>
      <c r="X240" s="211">
        <v>108.0</v>
      </c>
      <c r="Y240" s="211">
        <v>98.0</v>
      </c>
      <c r="Z240" s="211">
        <v>26.0</v>
      </c>
      <c r="AA240" s="211">
        <v>93.0</v>
      </c>
      <c r="AB240" s="211">
        <v>4.0</v>
      </c>
      <c r="AC240" s="211">
        <v>293.0</v>
      </c>
      <c r="AD240" s="211">
        <v>13.0</v>
      </c>
      <c r="AE240" s="211">
        <v>1.0</v>
      </c>
      <c r="AF240" s="211">
        <v>9.0</v>
      </c>
      <c r="AG240" s="211">
        <v>1073.0</v>
      </c>
      <c r="AH240" s="211">
        <v>1.22</v>
      </c>
      <c r="AI240" s="212">
        <v>43735.0</v>
      </c>
      <c r="AJ240" s="211">
        <v>25.0</v>
      </c>
      <c r="AK240" s="210" t="s">
        <v>280</v>
      </c>
    </row>
    <row r="241">
      <c r="A241" s="84"/>
      <c r="E241" s="209">
        <v>59.0</v>
      </c>
      <c r="F241" s="210" t="s">
        <v>478</v>
      </c>
      <c r="G241" s="211">
        <v>6.0</v>
      </c>
      <c r="H241" s="211">
        <v>2019.0</v>
      </c>
      <c r="I241" s="211">
        <v>2024.0</v>
      </c>
      <c r="J241" s="211">
        <v>0.0</v>
      </c>
      <c r="K241" s="211">
        <v>0.0</v>
      </c>
      <c r="L241" s="211">
        <v>0.0</v>
      </c>
      <c r="M241" s="211">
        <v>0.0</v>
      </c>
      <c r="N241" s="213"/>
      <c r="O241" s="211">
        <v>0.0</v>
      </c>
      <c r="P241" s="211">
        <v>1.0</v>
      </c>
      <c r="Q241" s="211">
        <v>0.0</v>
      </c>
      <c r="R241" s="211">
        <v>1.0</v>
      </c>
      <c r="S241" s="211">
        <v>0.0</v>
      </c>
      <c r="T241" s="211">
        <v>0.0</v>
      </c>
      <c r="U241" s="211">
        <v>0.0</v>
      </c>
      <c r="V241" s="211">
        <v>0.2</v>
      </c>
      <c r="W241" s="211">
        <v>1.0</v>
      </c>
      <c r="X241" s="211">
        <v>0.0</v>
      </c>
      <c r="Y241" s="211">
        <v>0.0</v>
      </c>
      <c r="Z241" s="211">
        <v>0.0</v>
      </c>
      <c r="AA241" s="211">
        <v>0.0</v>
      </c>
      <c r="AB241" s="211">
        <v>0.0</v>
      </c>
      <c r="AC241" s="211">
        <v>0.0</v>
      </c>
      <c r="AD241" s="211">
        <v>0.0</v>
      </c>
      <c r="AE241" s="211">
        <v>0.0</v>
      </c>
      <c r="AF241" s="211">
        <v>0.0</v>
      </c>
      <c r="AG241" s="211">
        <v>3.0</v>
      </c>
      <c r="AH241" s="211">
        <v>1.5</v>
      </c>
      <c r="AI241" s="212">
        <v>43618.0</v>
      </c>
      <c r="AJ241" s="211">
        <v>25.0</v>
      </c>
      <c r="AK241" s="210" t="s">
        <v>293</v>
      </c>
    </row>
    <row r="242">
      <c r="E242" s="209">
        <v>60.0</v>
      </c>
      <c r="F242" s="210" t="s">
        <v>479</v>
      </c>
      <c r="G242" s="211">
        <v>3.0</v>
      </c>
      <c r="H242" s="211">
        <v>2019.0</v>
      </c>
      <c r="I242" s="211">
        <v>2021.0</v>
      </c>
      <c r="J242" s="211">
        <v>0.0</v>
      </c>
      <c r="K242" s="211">
        <v>-0.2</v>
      </c>
      <c r="L242" s="211">
        <v>0.0</v>
      </c>
      <c r="M242" s="211">
        <v>0.0</v>
      </c>
      <c r="N242" s="213"/>
      <c r="O242" s="211">
        <v>6.0</v>
      </c>
      <c r="P242" s="211">
        <v>11.0</v>
      </c>
      <c r="Q242" s="211">
        <v>0.0</v>
      </c>
      <c r="R242" s="211">
        <v>9.0</v>
      </c>
      <c r="S242" s="211">
        <v>0.0</v>
      </c>
      <c r="T242" s="211">
        <v>0.0</v>
      </c>
      <c r="U242" s="211">
        <v>0.0</v>
      </c>
      <c r="V242" s="211">
        <v>21.0</v>
      </c>
      <c r="W242" s="211">
        <v>20.0</v>
      </c>
      <c r="X242" s="211">
        <v>14.0</v>
      </c>
      <c r="Y242" s="211">
        <v>14.0</v>
      </c>
      <c r="Z242" s="211">
        <v>7.0</v>
      </c>
      <c r="AA242" s="211">
        <v>8.0</v>
      </c>
      <c r="AB242" s="211">
        <v>0.0</v>
      </c>
      <c r="AC242" s="211">
        <v>15.0</v>
      </c>
      <c r="AD242" s="211">
        <v>2.0</v>
      </c>
      <c r="AE242" s="211">
        <v>0.0</v>
      </c>
      <c r="AF242" s="211">
        <v>0.0</v>
      </c>
      <c r="AG242" s="211">
        <v>91.0</v>
      </c>
      <c r="AH242" s="211">
        <v>1.333</v>
      </c>
      <c r="AI242" s="212">
        <v>43689.0</v>
      </c>
      <c r="AJ242" s="211">
        <v>26.0</v>
      </c>
      <c r="AK242" s="218" t="s">
        <v>412</v>
      </c>
    </row>
    <row r="243">
      <c r="A243" s="87"/>
      <c r="E243" s="209">
        <v>61.0</v>
      </c>
      <c r="F243" s="210" t="s">
        <v>268</v>
      </c>
      <c r="G243" s="211">
        <v>4.0</v>
      </c>
      <c r="H243" s="211">
        <v>2019.0</v>
      </c>
      <c r="I243" s="211">
        <v>2022.0</v>
      </c>
      <c r="J243" s="211">
        <v>0.0</v>
      </c>
      <c r="K243" s="211">
        <v>0.6</v>
      </c>
      <c r="L243" s="211">
        <v>4.0</v>
      </c>
      <c r="M243" s="211">
        <v>8.0</v>
      </c>
      <c r="N243" s="211">
        <v>0.333</v>
      </c>
      <c r="O243" s="211">
        <v>4.84</v>
      </c>
      <c r="P243" s="211">
        <v>68.0</v>
      </c>
      <c r="Q243" s="211">
        <v>4.0</v>
      </c>
      <c r="R243" s="211">
        <v>15.0</v>
      </c>
      <c r="S243" s="211">
        <v>0.0</v>
      </c>
      <c r="T243" s="211">
        <v>0.0</v>
      </c>
      <c r="U243" s="211">
        <v>1.0</v>
      </c>
      <c r="V243" s="211">
        <v>87.1</v>
      </c>
      <c r="W243" s="211">
        <v>85.0</v>
      </c>
      <c r="X243" s="211">
        <v>53.0</v>
      </c>
      <c r="Y243" s="211">
        <v>47.0</v>
      </c>
      <c r="Z243" s="211">
        <v>10.0</v>
      </c>
      <c r="AA243" s="211">
        <v>46.0</v>
      </c>
      <c r="AB243" s="211">
        <v>1.0</v>
      </c>
      <c r="AC243" s="211">
        <v>75.0</v>
      </c>
      <c r="AD243" s="211">
        <v>5.0</v>
      </c>
      <c r="AE243" s="211">
        <v>1.0</v>
      </c>
      <c r="AF243" s="211">
        <v>9.0</v>
      </c>
      <c r="AG243" s="211">
        <v>391.0</v>
      </c>
      <c r="AH243" s="211">
        <v>1.5</v>
      </c>
      <c r="AI243" s="212">
        <v>43578.0</v>
      </c>
      <c r="AJ243" s="211">
        <v>26.0</v>
      </c>
      <c r="AK243" s="210" t="s">
        <v>346</v>
      </c>
    </row>
    <row r="244">
      <c r="E244" s="209">
        <v>62.0</v>
      </c>
      <c r="F244" s="210" t="s">
        <v>481</v>
      </c>
      <c r="G244" s="211">
        <v>3.0</v>
      </c>
      <c r="H244" s="211">
        <v>2018.0</v>
      </c>
      <c r="I244" s="211">
        <v>2020.0</v>
      </c>
      <c r="J244" s="211">
        <v>0.0</v>
      </c>
      <c r="K244" s="211">
        <v>-1.1</v>
      </c>
      <c r="L244" s="211">
        <v>2.0</v>
      </c>
      <c r="M244" s="211">
        <v>4.0</v>
      </c>
      <c r="N244" s="211">
        <v>0.333</v>
      </c>
      <c r="O244" s="211">
        <v>7.67</v>
      </c>
      <c r="P244" s="211">
        <v>20.0</v>
      </c>
      <c r="Q244" s="211">
        <v>8.0</v>
      </c>
      <c r="R244" s="211">
        <v>5.0</v>
      </c>
      <c r="S244" s="211">
        <v>0.0</v>
      </c>
      <c r="T244" s="211">
        <v>0.0</v>
      </c>
      <c r="U244" s="211">
        <v>0.0</v>
      </c>
      <c r="V244" s="211">
        <v>54.0</v>
      </c>
      <c r="W244" s="211">
        <v>76.0</v>
      </c>
      <c r="X244" s="211">
        <v>46.0</v>
      </c>
      <c r="Y244" s="211">
        <v>46.0</v>
      </c>
      <c r="Z244" s="211">
        <v>12.0</v>
      </c>
      <c r="AA244" s="211">
        <v>20.0</v>
      </c>
      <c r="AB244" s="211">
        <v>1.0</v>
      </c>
      <c r="AC244" s="211">
        <v>39.0</v>
      </c>
      <c r="AD244" s="211">
        <v>3.0</v>
      </c>
      <c r="AE244" s="211">
        <v>0.0</v>
      </c>
      <c r="AF244" s="211">
        <v>1.0</v>
      </c>
      <c r="AG244" s="211">
        <v>252.0</v>
      </c>
      <c r="AH244" s="211">
        <v>1.778</v>
      </c>
      <c r="AI244" s="212">
        <v>43252.0</v>
      </c>
      <c r="AJ244" s="211">
        <v>26.0</v>
      </c>
      <c r="AK244" s="218" t="s">
        <v>412</v>
      </c>
    </row>
    <row r="245">
      <c r="A245" s="124"/>
      <c r="E245" s="209">
        <v>63.0</v>
      </c>
      <c r="F245" s="210" t="s">
        <v>482</v>
      </c>
      <c r="G245" s="211">
        <v>3.0</v>
      </c>
      <c r="H245" s="211">
        <v>2019.0</v>
      </c>
      <c r="I245" s="211">
        <v>2021.0</v>
      </c>
      <c r="J245" s="211">
        <v>0.0</v>
      </c>
      <c r="K245" s="211">
        <v>-0.1</v>
      </c>
      <c r="L245" s="211">
        <v>0.0</v>
      </c>
      <c r="M245" s="211">
        <v>0.0</v>
      </c>
      <c r="N245" s="213"/>
      <c r="O245" s="211">
        <v>18.0</v>
      </c>
      <c r="P245" s="211">
        <v>1.0</v>
      </c>
      <c r="Q245" s="211">
        <v>0.0</v>
      </c>
      <c r="R245" s="211">
        <v>1.0</v>
      </c>
      <c r="S245" s="211">
        <v>0.0</v>
      </c>
      <c r="T245" s="211">
        <v>0.0</v>
      </c>
      <c r="U245" s="211">
        <v>0.0</v>
      </c>
      <c r="V245" s="211">
        <v>1.0</v>
      </c>
      <c r="W245" s="211">
        <v>2.0</v>
      </c>
      <c r="X245" s="211">
        <v>2.0</v>
      </c>
      <c r="Y245" s="211">
        <v>2.0</v>
      </c>
      <c r="Z245" s="211">
        <v>0.0</v>
      </c>
      <c r="AA245" s="211">
        <v>1.0</v>
      </c>
      <c r="AB245" s="211">
        <v>0.0</v>
      </c>
      <c r="AC245" s="211">
        <v>0.0</v>
      </c>
      <c r="AD245" s="211">
        <v>0.0</v>
      </c>
      <c r="AE245" s="211">
        <v>0.0</v>
      </c>
      <c r="AF245" s="211">
        <v>0.0</v>
      </c>
      <c r="AG245" s="211">
        <v>6.0</v>
      </c>
      <c r="AH245" s="211">
        <v>3.0</v>
      </c>
      <c r="AI245" s="212">
        <v>43670.0</v>
      </c>
      <c r="AJ245" s="211">
        <v>26.0</v>
      </c>
      <c r="AK245" s="210" t="s">
        <v>343</v>
      </c>
    </row>
    <row r="246">
      <c r="E246" s="209">
        <v>64.0</v>
      </c>
      <c r="F246" s="210" t="s">
        <v>484</v>
      </c>
      <c r="G246" s="211">
        <v>6.0</v>
      </c>
      <c r="H246" s="211">
        <v>2019.0</v>
      </c>
      <c r="I246" s="211">
        <v>2024.0</v>
      </c>
      <c r="J246" s="211">
        <v>0.0</v>
      </c>
      <c r="K246" s="211">
        <v>6.0</v>
      </c>
      <c r="L246" s="211">
        <v>23.0</v>
      </c>
      <c r="M246" s="211">
        <v>28.0</v>
      </c>
      <c r="N246" s="211">
        <v>0.451</v>
      </c>
      <c r="O246" s="211">
        <v>4.18</v>
      </c>
      <c r="P246" s="211">
        <v>94.0</v>
      </c>
      <c r="Q246" s="211">
        <v>78.0</v>
      </c>
      <c r="R246" s="211">
        <v>4.0</v>
      </c>
      <c r="S246" s="211">
        <v>0.0</v>
      </c>
      <c r="T246" s="211">
        <v>0.0</v>
      </c>
      <c r="U246" s="211">
        <v>2.0</v>
      </c>
      <c r="V246" s="211">
        <v>450.1</v>
      </c>
      <c r="W246" s="211">
        <v>402.0</v>
      </c>
      <c r="X246" s="211">
        <v>223.0</v>
      </c>
      <c r="Y246" s="211">
        <v>209.0</v>
      </c>
      <c r="Z246" s="211">
        <v>63.0</v>
      </c>
      <c r="AA246" s="211">
        <v>160.0</v>
      </c>
      <c r="AB246" s="211">
        <v>3.0</v>
      </c>
      <c r="AC246" s="211">
        <v>509.0</v>
      </c>
      <c r="AD246" s="211">
        <v>16.0</v>
      </c>
      <c r="AE246" s="211">
        <v>2.0</v>
      </c>
      <c r="AF246" s="211">
        <v>25.0</v>
      </c>
      <c r="AG246" s="211">
        <v>1891.0</v>
      </c>
      <c r="AH246" s="211">
        <v>1.248</v>
      </c>
      <c r="AI246" s="212">
        <v>43719.0</v>
      </c>
      <c r="AJ246" s="211">
        <v>22.0</v>
      </c>
      <c r="AK246" s="210" t="s">
        <v>228</v>
      </c>
    </row>
    <row r="247">
      <c r="A247" s="90"/>
      <c r="E247" s="209">
        <v>65.0</v>
      </c>
      <c r="F247" s="210" t="s">
        <v>485</v>
      </c>
      <c r="G247" s="211">
        <v>5.0</v>
      </c>
      <c r="H247" s="211">
        <v>2017.0</v>
      </c>
      <c r="I247" s="211">
        <v>2021.0</v>
      </c>
      <c r="J247" s="211">
        <v>0.0</v>
      </c>
      <c r="K247" s="211">
        <v>0.0</v>
      </c>
      <c r="L247" s="211">
        <v>3.0</v>
      </c>
      <c r="M247" s="211">
        <v>0.0</v>
      </c>
      <c r="N247" s="211">
        <v>1.0</v>
      </c>
      <c r="O247" s="211">
        <v>5.1</v>
      </c>
      <c r="P247" s="211">
        <v>59.0</v>
      </c>
      <c r="Q247" s="211">
        <v>0.0</v>
      </c>
      <c r="R247" s="211">
        <v>16.0</v>
      </c>
      <c r="S247" s="211">
        <v>0.0</v>
      </c>
      <c r="T247" s="211">
        <v>0.0</v>
      </c>
      <c r="U247" s="211">
        <v>0.0</v>
      </c>
      <c r="V247" s="211">
        <v>54.2</v>
      </c>
      <c r="W247" s="211">
        <v>35.0</v>
      </c>
      <c r="X247" s="211">
        <v>33.0</v>
      </c>
      <c r="Y247" s="211">
        <v>31.0</v>
      </c>
      <c r="Z247" s="211">
        <v>6.0</v>
      </c>
      <c r="AA247" s="211">
        <v>50.0</v>
      </c>
      <c r="AB247" s="211">
        <v>0.0</v>
      </c>
      <c r="AC247" s="211">
        <v>79.0</v>
      </c>
      <c r="AD247" s="211">
        <v>14.0</v>
      </c>
      <c r="AE247" s="211">
        <v>0.0</v>
      </c>
      <c r="AF247" s="211">
        <v>8.0</v>
      </c>
      <c r="AG247" s="211">
        <v>258.0</v>
      </c>
      <c r="AH247" s="211">
        <v>1.555</v>
      </c>
      <c r="AI247" s="212">
        <v>42981.0</v>
      </c>
      <c r="AJ247" s="211">
        <v>28.0</v>
      </c>
      <c r="AK247" s="210" t="s">
        <v>267</v>
      </c>
    </row>
    <row r="248">
      <c r="A248" s="106"/>
      <c r="E248" s="209">
        <v>66.0</v>
      </c>
      <c r="F248" s="210" t="s">
        <v>488</v>
      </c>
      <c r="G248" s="211">
        <v>5.0</v>
      </c>
      <c r="H248" s="211">
        <v>2019.0</v>
      </c>
      <c r="I248" s="211">
        <v>2023.0</v>
      </c>
      <c r="J248" s="211">
        <v>0.0</v>
      </c>
      <c r="K248" s="211">
        <v>3.3</v>
      </c>
      <c r="L248" s="211">
        <v>12.0</v>
      </c>
      <c r="M248" s="211">
        <v>9.0</v>
      </c>
      <c r="N248" s="211">
        <v>0.571</v>
      </c>
      <c r="O248" s="211">
        <v>3.1</v>
      </c>
      <c r="P248" s="211">
        <v>46.0</v>
      </c>
      <c r="Q248" s="211">
        <v>34.0</v>
      </c>
      <c r="R248" s="211">
        <v>0.0</v>
      </c>
      <c r="S248" s="211">
        <v>0.0</v>
      </c>
      <c r="T248" s="211">
        <v>0.0</v>
      </c>
      <c r="U248" s="211">
        <v>0.0</v>
      </c>
      <c r="V248" s="211">
        <v>191.2</v>
      </c>
      <c r="W248" s="211">
        <v>144.0</v>
      </c>
      <c r="X248" s="211">
        <v>74.0</v>
      </c>
      <c r="Y248" s="211">
        <v>66.0</v>
      </c>
      <c r="Z248" s="211">
        <v>19.0</v>
      </c>
      <c r="AA248" s="211">
        <v>57.0</v>
      </c>
      <c r="AB248" s="211">
        <v>0.0</v>
      </c>
      <c r="AC248" s="211">
        <v>174.0</v>
      </c>
      <c r="AD248" s="211">
        <v>13.0</v>
      </c>
      <c r="AE248" s="211">
        <v>0.0</v>
      </c>
      <c r="AF248" s="211">
        <v>3.0</v>
      </c>
      <c r="AG248" s="211">
        <v>772.0</v>
      </c>
      <c r="AH248" s="211">
        <v>1.049</v>
      </c>
      <c r="AI248" s="212">
        <v>43679.0</v>
      </c>
      <c r="AJ248" s="211">
        <v>22.0</v>
      </c>
      <c r="AK248" s="210" t="s">
        <v>239</v>
      </c>
    </row>
    <row r="249">
      <c r="E249" s="209">
        <v>67.0</v>
      </c>
      <c r="F249" s="210" t="s">
        <v>489</v>
      </c>
      <c r="G249" s="211">
        <v>4.0</v>
      </c>
      <c r="H249" s="211">
        <v>2019.0</v>
      </c>
      <c r="I249" s="211">
        <v>2022.0</v>
      </c>
      <c r="J249" s="211">
        <v>0.0</v>
      </c>
      <c r="K249" s="211">
        <v>0.0</v>
      </c>
      <c r="L249" s="211">
        <v>0.0</v>
      </c>
      <c r="M249" s="211">
        <v>0.0</v>
      </c>
      <c r="N249" s="213"/>
      <c r="O249" s="211">
        <v>0.0</v>
      </c>
      <c r="P249" s="211">
        <v>2.0</v>
      </c>
      <c r="Q249" s="211">
        <v>0.0</v>
      </c>
      <c r="R249" s="211">
        <v>2.0</v>
      </c>
      <c r="S249" s="211">
        <v>0.0</v>
      </c>
      <c r="T249" s="211">
        <v>0.0</v>
      </c>
      <c r="U249" s="211">
        <v>0.0</v>
      </c>
      <c r="V249" s="211">
        <v>1.1</v>
      </c>
      <c r="W249" s="211">
        <v>1.0</v>
      </c>
      <c r="X249" s="211">
        <v>0.0</v>
      </c>
      <c r="Y249" s="211">
        <v>0.0</v>
      </c>
      <c r="Z249" s="211">
        <v>0.0</v>
      </c>
      <c r="AA249" s="211">
        <v>0.0</v>
      </c>
      <c r="AB249" s="211">
        <v>0.0</v>
      </c>
      <c r="AC249" s="211">
        <v>0.0</v>
      </c>
      <c r="AD249" s="211">
        <v>0.0</v>
      </c>
      <c r="AE249" s="211">
        <v>0.0</v>
      </c>
      <c r="AF249" s="211">
        <v>0.0</v>
      </c>
      <c r="AG249" s="211">
        <v>5.0</v>
      </c>
      <c r="AH249" s="211">
        <v>0.75</v>
      </c>
      <c r="AI249" s="215">
        <v>43612.0</v>
      </c>
      <c r="AJ249" s="211">
        <v>29.0</v>
      </c>
      <c r="AK249" s="210" t="s">
        <v>300</v>
      </c>
    </row>
    <row r="250">
      <c r="A250" s="112"/>
      <c r="E250" s="209">
        <v>68.0</v>
      </c>
      <c r="F250" s="210" t="s">
        <v>490</v>
      </c>
      <c r="G250" s="211">
        <v>4.0</v>
      </c>
      <c r="H250" s="211">
        <v>2019.0</v>
      </c>
      <c r="I250" s="211">
        <v>2022.0</v>
      </c>
      <c r="J250" s="211">
        <v>0.0</v>
      </c>
      <c r="K250" s="211">
        <v>-0.1</v>
      </c>
      <c r="L250" s="211">
        <v>3.0</v>
      </c>
      <c r="M250" s="211">
        <v>3.0</v>
      </c>
      <c r="N250" s="211">
        <v>0.5</v>
      </c>
      <c r="O250" s="211">
        <v>5.35</v>
      </c>
      <c r="P250" s="211">
        <v>34.0</v>
      </c>
      <c r="Q250" s="211">
        <v>6.0</v>
      </c>
      <c r="R250" s="211">
        <v>13.0</v>
      </c>
      <c r="S250" s="211">
        <v>0.0</v>
      </c>
      <c r="T250" s="211">
        <v>0.0</v>
      </c>
      <c r="U250" s="211">
        <v>1.0</v>
      </c>
      <c r="V250" s="211">
        <v>79.0</v>
      </c>
      <c r="W250" s="211">
        <v>90.0</v>
      </c>
      <c r="X250" s="211">
        <v>52.0</v>
      </c>
      <c r="Y250" s="211">
        <v>47.0</v>
      </c>
      <c r="Z250" s="211">
        <v>9.0</v>
      </c>
      <c r="AA250" s="211">
        <v>33.0</v>
      </c>
      <c r="AB250" s="211">
        <v>1.0</v>
      </c>
      <c r="AC250" s="211">
        <v>66.0</v>
      </c>
      <c r="AD250" s="211">
        <v>10.0</v>
      </c>
      <c r="AE250" s="211">
        <v>0.0</v>
      </c>
      <c r="AF250" s="211">
        <v>8.0</v>
      </c>
      <c r="AG250" s="211">
        <v>357.0</v>
      </c>
      <c r="AH250" s="211">
        <v>1.557</v>
      </c>
      <c r="AI250" s="212">
        <v>43645.0</v>
      </c>
      <c r="AJ250" s="211">
        <v>30.0</v>
      </c>
      <c r="AK250" s="210" t="s">
        <v>207</v>
      </c>
    </row>
    <row r="251">
      <c r="E251" s="209">
        <v>69.0</v>
      </c>
      <c r="F251" s="210" t="s">
        <v>492</v>
      </c>
      <c r="G251" s="211">
        <v>2.0</v>
      </c>
      <c r="H251" s="211">
        <v>2019.0</v>
      </c>
      <c r="I251" s="211">
        <v>2020.0</v>
      </c>
      <c r="J251" s="211">
        <v>0.0</v>
      </c>
      <c r="K251" s="211">
        <v>-0.2</v>
      </c>
      <c r="L251" s="211">
        <v>1.0</v>
      </c>
      <c r="M251" s="211">
        <v>1.0</v>
      </c>
      <c r="N251" s="211">
        <v>0.5</v>
      </c>
      <c r="O251" s="211">
        <v>5.81</v>
      </c>
      <c r="P251" s="211">
        <v>19.0</v>
      </c>
      <c r="Q251" s="211">
        <v>2.0</v>
      </c>
      <c r="R251" s="211">
        <v>7.0</v>
      </c>
      <c r="S251" s="211">
        <v>0.0</v>
      </c>
      <c r="T251" s="211">
        <v>0.0</v>
      </c>
      <c r="U251" s="211">
        <v>0.0</v>
      </c>
      <c r="V251" s="211">
        <v>26.1</v>
      </c>
      <c r="W251" s="211">
        <v>31.0</v>
      </c>
      <c r="X251" s="211">
        <v>20.0</v>
      </c>
      <c r="Y251" s="211">
        <v>17.0</v>
      </c>
      <c r="Z251" s="211">
        <v>3.0</v>
      </c>
      <c r="AA251" s="211">
        <v>16.0</v>
      </c>
      <c r="AB251" s="211">
        <v>0.0</v>
      </c>
      <c r="AC251" s="211">
        <v>13.0</v>
      </c>
      <c r="AD251" s="211">
        <v>0.0</v>
      </c>
      <c r="AE251" s="211">
        <v>0.0</v>
      </c>
      <c r="AF251" s="211">
        <v>1.0</v>
      </c>
      <c r="AG251" s="211">
        <v>124.0</v>
      </c>
      <c r="AH251" s="211">
        <v>1.785</v>
      </c>
      <c r="AI251" s="212">
        <v>43679.0</v>
      </c>
      <c r="AJ251" s="211">
        <v>27.0</v>
      </c>
      <c r="AK251" s="210" t="s">
        <v>232</v>
      </c>
    </row>
    <row r="252">
      <c r="A252" s="88"/>
      <c r="E252" s="209">
        <v>70.0</v>
      </c>
      <c r="F252" s="210" t="s">
        <v>493</v>
      </c>
      <c r="G252" s="211">
        <v>4.0</v>
      </c>
      <c r="H252" s="211">
        <v>2018.0</v>
      </c>
      <c r="I252" s="211">
        <v>2021.0</v>
      </c>
      <c r="J252" s="211">
        <v>0.0</v>
      </c>
      <c r="K252" s="211">
        <v>-0.1</v>
      </c>
      <c r="L252" s="211">
        <v>1.0</v>
      </c>
      <c r="M252" s="211">
        <v>0.0</v>
      </c>
      <c r="N252" s="211">
        <v>1.0</v>
      </c>
      <c r="O252" s="211">
        <v>5.98</v>
      </c>
      <c r="P252" s="211">
        <v>48.0</v>
      </c>
      <c r="Q252" s="211">
        <v>2.0</v>
      </c>
      <c r="R252" s="211">
        <v>16.0</v>
      </c>
      <c r="S252" s="211">
        <v>0.0</v>
      </c>
      <c r="T252" s="211">
        <v>0.0</v>
      </c>
      <c r="U252" s="211">
        <v>2.0</v>
      </c>
      <c r="V252" s="211">
        <v>64.2</v>
      </c>
      <c r="W252" s="211">
        <v>58.0</v>
      </c>
      <c r="X252" s="211">
        <v>44.0</v>
      </c>
      <c r="Y252" s="211">
        <v>43.0</v>
      </c>
      <c r="Z252" s="211">
        <v>16.0</v>
      </c>
      <c r="AA252" s="211">
        <v>28.0</v>
      </c>
      <c r="AB252" s="211">
        <v>2.0</v>
      </c>
      <c r="AC252" s="211">
        <v>77.0</v>
      </c>
      <c r="AD252" s="211">
        <v>3.0</v>
      </c>
      <c r="AE252" s="211">
        <v>0.0</v>
      </c>
      <c r="AF252" s="211">
        <v>8.0</v>
      </c>
      <c r="AG252" s="211">
        <v>285.0</v>
      </c>
      <c r="AH252" s="211">
        <v>1.33</v>
      </c>
      <c r="AI252" s="212">
        <v>43348.0</v>
      </c>
      <c r="AJ252" s="211">
        <v>28.0</v>
      </c>
      <c r="AK252" s="210" t="s">
        <v>257</v>
      </c>
    </row>
    <row r="253">
      <c r="E253" s="209">
        <v>71.0</v>
      </c>
      <c r="F253" s="210" t="s">
        <v>494</v>
      </c>
      <c r="G253" s="211">
        <v>7.0</v>
      </c>
      <c r="H253" s="211">
        <v>2018.0</v>
      </c>
      <c r="I253" s="211">
        <v>2024.0</v>
      </c>
      <c r="J253" s="211">
        <v>0.0</v>
      </c>
      <c r="K253" s="211">
        <v>0.0</v>
      </c>
      <c r="L253" s="211">
        <v>0.0</v>
      </c>
      <c r="M253" s="211">
        <v>0.0</v>
      </c>
      <c r="N253" s="213"/>
      <c r="O253" s="211">
        <v>0.0</v>
      </c>
      <c r="P253" s="211">
        <v>1.0</v>
      </c>
      <c r="Q253" s="211">
        <v>0.0</v>
      </c>
      <c r="R253" s="211">
        <v>1.0</v>
      </c>
      <c r="S253" s="211">
        <v>0.0</v>
      </c>
      <c r="T253" s="211">
        <v>0.0</v>
      </c>
      <c r="U253" s="211">
        <v>0.0</v>
      </c>
      <c r="V253" s="211">
        <v>1.0</v>
      </c>
      <c r="W253" s="211">
        <v>0.0</v>
      </c>
      <c r="X253" s="211">
        <v>0.0</v>
      </c>
      <c r="Y253" s="211">
        <v>0.0</v>
      </c>
      <c r="Z253" s="211">
        <v>0.0</v>
      </c>
      <c r="AA253" s="211">
        <v>0.0</v>
      </c>
      <c r="AB253" s="211">
        <v>0.0</v>
      </c>
      <c r="AC253" s="211">
        <v>0.0</v>
      </c>
      <c r="AD253" s="211">
        <v>0.0</v>
      </c>
      <c r="AE253" s="211">
        <v>0.0</v>
      </c>
      <c r="AF253" s="211">
        <v>0.0</v>
      </c>
      <c r="AG253" s="211">
        <v>3.0</v>
      </c>
      <c r="AH253" s="211">
        <v>0.0</v>
      </c>
      <c r="AI253" s="212">
        <v>43349.0</v>
      </c>
      <c r="AJ253" s="211">
        <v>25.0</v>
      </c>
      <c r="AK253" s="210" t="s">
        <v>377</v>
      </c>
    </row>
    <row r="254">
      <c r="A254" s="84"/>
      <c r="E254" s="209">
        <v>72.0</v>
      </c>
      <c r="F254" s="210" t="s">
        <v>495</v>
      </c>
      <c r="G254" s="211">
        <v>3.0</v>
      </c>
      <c r="H254" s="211">
        <v>2019.0</v>
      </c>
      <c r="I254" s="211">
        <v>2022.0</v>
      </c>
      <c r="J254" s="211">
        <v>0.0</v>
      </c>
      <c r="K254" s="211">
        <v>0.0</v>
      </c>
      <c r="L254" s="211">
        <v>0.0</v>
      </c>
      <c r="M254" s="211">
        <v>0.0</v>
      </c>
      <c r="N254" s="213"/>
      <c r="O254" s="211">
        <v>6.21</v>
      </c>
      <c r="P254" s="211">
        <v>30.0</v>
      </c>
      <c r="Q254" s="211">
        <v>0.0</v>
      </c>
      <c r="R254" s="211">
        <v>13.0</v>
      </c>
      <c r="S254" s="211">
        <v>0.0</v>
      </c>
      <c r="T254" s="211">
        <v>0.0</v>
      </c>
      <c r="U254" s="211">
        <v>0.0</v>
      </c>
      <c r="V254" s="211">
        <v>33.1</v>
      </c>
      <c r="W254" s="211">
        <v>29.0</v>
      </c>
      <c r="X254" s="211">
        <v>24.0</v>
      </c>
      <c r="Y254" s="211">
        <v>23.0</v>
      </c>
      <c r="Z254" s="211">
        <v>5.0</v>
      </c>
      <c r="AA254" s="211">
        <v>22.0</v>
      </c>
      <c r="AB254" s="211">
        <v>1.0</v>
      </c>
      <c r="AC254" s="211">
        <v>37.0</v>
      </c>
      <c r="AD254" s="211">
        <v>1.0</v>
      </c>
      <c r="AE254" s="211">
        <v>0.0</v>
      </c>
      <c r="AF254" s="211">
        <v>2.0</v>
      </c>
      <c r="AG254" s="211">
        <v>150.0</v>
      </c>
      <c r="AH254" s="211">
        <v>1.53</v>
      </c>
      <c r="AI254" s="215">
        <v>43605.0</v>
      </c>
      <c r="AJ254" s="211">
        <v>25.0</v>
      </c>
      <c r="AK254" s="210" t="s">
        <v>272</v>
      </c>
    </row>
    <row r="255">
      <c r="E255" s="209">
        <v>73.0</v>
      </c>
      <c r="F255" s="210" t="s">
        <v>496</v>
      </c>
      <c r="G255" s="211">
        <v>4.0</v>
      </c>
      <c r="H255" s="211">
        <v>2018.0</v>
      </c>
      <c r="I255" s="211">
        <v>2021.0</v>
      </c>
      <c r="J255" s="211">
        <v>0.0</v>
      </c>
      <c r="K255" s="211">
        <v>-1.0</v>
      </c>
      <c r="L255" s="211">
        <v>0.0</v>
      </c>
      <c r="M255" s="211">
        <v>5.0</v>
      </c>
      <c r="N255" s="211">
        <v>0.0</v>
      </c>
      <c r="O255" s="211">
        <v>7.34</v>
      </c>
      <c r="P255" s="211">
        <v>17.0</v>
      </c>
      <c r="Q255" s="211">
        <v>2.0</v>
      </c>
      <c r="R255" s="211">
        <v>6.0</v>
      </c>
      <c r="S255" s="211">
        <v>0.0</v>
      </c>
      <c r="T255" s="211">
        <v>0.0</v>
      </c>
      <c r="U255" s="211">
        <v>0.0</v>
      </c>
      <c r="V255" s="211">
        <v>38.0</v>
      </c>
      <c r="W255" s="211">
        <v>48.0</v>
      </c>
      <c r="X255" s="211">
        <v>35.0</v>
      </c>
      <c r="Y255" s="211">
        <v>31.0</v>
      </c>
      <c r="Z255" s="211">
        <v>9.0</v>
      </c>
      <c r="AA255" s="211">
        <v>22.0</v>
      </c>
      <c r="AB255" s="211">
        <v>1.0</v>
      </c>
      <c r="AC255" s="211">
        <v>27.0</v>
      </c>
      <c r="AD255" s="211">
        <v>4.0</v>
      </c>
      <c r="AE255" s="211">
        <v>0.0</v>
      </c>
      <c r="AF255" s="211">
        <v>4.0</v>
      </c>
      <c r="AG255" s="211">
        <v>184.0</v>
      </c>
      <c r="AH255" s="211">
        <v>1.842</v>
      </c>
      <c r="AI255" s="212">
        <v>43313.0</v>
      </c>
      <c r="AJ255" s="211">
        <v>27.0</v>
      </c>
      <c r="AK255" s="210" t="s">
        <v>323</v>
      </c>
    </row>
    <row r="256">
      <c r="A256" s="106"/>
      <c r="E256" s="209">
        <v>74.0</v>
      </c>
      <c r="F256" s="210" t="s">
        <v>497</v>
      </c>
      <c r="G256" s="211">
        <v>5.0</v>
      </c>
      <c r="H256" s="211">
        <v>2017.0</v>
      </c>
      <c r="I256" s="211">
        <v>2021.0</v>
      </c>
      <c r="J256" s="211">
        <v>0.0</v>
      </c>
      <c r="K256" s="211">
        <v>-0.4</v>
      </c>
      <c r="L256" s="211">
        <v>2.0</v>
      </c>
      <c r="M256" s="211">
        <v>0.0</v>
      </c>
      <c r="N256" s="211">
        <v>1.0</v>
      </c>
      <c r="O256" s="211">
        <v>7.22</v>
      </c>
      <c r="P256" s="211">
        <v>21.0</v>
      </c>
      <c r="Q256" s="211">
        <v>0.0</v>
      </c>
      <c r="R256" s="211">
        <v>7.0</v>
      </c>
      <c r="S256" s="211">
        <v>0.0</v>
      </c>
      <c r="T256" s="211">
        <v>0.0</v>
      </c>
      <c r="U256" s="211">
        <v>0.0</v>
      </c>
      <c r="V256" s="211">
        <v>28.2</v>
      </c>
      <c r="W256" s="211">
        <v>41.0</v>
      </c>
      <c r="X256" s="211">
        <v>24.0</v>
      </c>
      <c r="Y256" s="211">
        <v>23.0</v>
      </c>
      <c r="Z256" s="211">
        <v>8.0</v>
      </c>
      <c r="AA256" s="211">
        <v>17.0</v>
      </c>
      <c r="AB256" s="211">
        <v>3.0</v>
      </c>
      <c r="AC256" s="211">
        <v>25.0</v>
      </c>
      <c r="AD256" s="211">
        <v>1.0</v>
      </c>
      <c r="AE256" s="211">
        <v>0.0</v>
      </c>
      <c r="AF256" s="211">
        <v>2.0</v>
      </c>
      <c r="AG256" s="211">
        <v>142.0</v>
      </c>
      <c r="AH256" s="211">
        <v>2.023</v>
      </c>
      <c r="AI256" s="212">
        <v>42998.0</v>
      </c>
      <c r="AJ256" s="211">
        <v>26.0</v>
      </c>
      <c r="AK256" s="210" t="s">
        <v>259</v>
      </c>
    </row>
    <row r="257">
      <c r="E257" s="209">
        <v>75.0</v>
      </c>
      <c r="F257" s="210" t="s">
        <v>498</v>
      </c>
      <c r="G257" s="211">
        <v>5.0</v>
      </c>
      <c r="H257" s="211">
        <v>2019.0</v>
      </c>
      <c r="I257" s="211">
        <v>2023.0</v>
      </c>
      <c r="J257" s="211">
        <v>0.0</v>
      </c>
      <c r="K257" s="211">
        <v>-0.2</v>
      </c>
      <c r="L257" s="211">
        <v>0.0</v>
      </c>
      <c r="M257" s="211">
        <v>0.0</v>
      </c>
      <c r="N257" s="213"/>
      <c r="O257" s="211">
        <v>24.0</v>
      </c>
      <c r="P257" s="211">
        <v>3.0</v>
      </c>
      <c r="Q257" s="211">
        <v>0.0</v>
      </c>
      <c r="R257" s="211">
        <v>3.0</v>
      </c>
      <c r="S257" s="211">
        <v>0.0</v>
      </c>
      <c r="T257" s="211">
        <v>0.0</v>
      </c>
      <c r="U257" s="211">
        <v>0.0</v>
      </c>
      <c r="V257" s="211">
        <v>3.0</v>
      </c>
      <c r="W257" s="211">
        <v>10.0</v>
      </c>
      <c r="X257" s="211">
        <v>8.0</v>
      </c>
      <c r="Y257" s="211">
        <v>8.0</v>
      </c>
      <c r="Z257" s="211">
        <v>2.0</v>
      </c>
      <c r="AA257" s="211">
        <v>0.0</v>
      </c>
      <c r="AB257" s="211">
        <v>0.0</v>
      </c>
      <c r="AC257" s="211">
        <v>1.0</v>
      </c>
      <c r="AD257" s="211">
        <v>1.0</v>
      </c>
      <c r="AE257" s="211">
        <v>0.0</v>
      </c>
      <c r="AF257" s="211">
        <v>0.0</v>
      </c>
      <c r="AG257" s="211">
        <v>20.0</v>
      </c>
      <c r="AH257" s="211">
        <v>3.333</v>
      </c>
      <c r="AI257" s="212">
        <v>43711.0</v>
      </c>
      <c r="AJ257" s="211">
        <v>26.0</v>
      </c>
      <c r="AK257" s="210" t="s">
        <v>323</v>
      </c>
    </row>
    <row r="258">
      <c r="A258" s="98"/>
      <c r="E258" s="196" t="s">
        <v>384</v>
      </c>
      <c r="F258" s="216" t="s">
        <v>198</v>
      </c>
      <c r="G258" s="217" t="s">
        <v>385</v>
      </c>
      <c r="H258" s="217" t="s">
        <v>386</v>
      </c>
      <c r="I258" s="217" t="s">
        <v>387</v>
      </c>
      <c r="J258" s="217" t="s">
        <v>388</v>
      </c>
      <c r="K258" s="217" t="s">
        <v>573</v>
      </c>
      <c r="L258" s="217" t="s">
        <v>574</v>
      </c>
      <c r="M258" s="217" t="s">
        <v>575</v>
      </c>
      <c r="N258" s="217" t="s">
        <v>576</v>
      </c>
      <c r="O258" s="217" t="s">
        <v>577</v>
      </c>
      <c r="P258" s="217" t="s">
        <v>390</v>
      </c>
      <c r="Q258" s="217" t="s">
        <v>578</v>
      </c>
      <c r="R258" s="217" t="s">
        <v>579</v>
      </c>
      <c r="S258" s="217" t="s">
        <v>580</v>
      </c>
      <c r="T258" s="217" t="s">
        <v>581</v>
      </c>
      <c r="U258" s="217" t="s">
        <v>582</v>
      </c>
      <c r="V258" s="217" t="s">
        <v>583</v>
      </c>
      <c r="W258" s="217" t="s">
        <v>394</v>
      </c>
      <c r="X258" s="217" t="s">
        <v>393</v>
      </c>
      <c r="Y258" s="217" t="s">
        <v>584</v>
      </c>
      <c r="Z258" s="217" t="s">
        <v>395</v>
      </c>
      <c r="AA258" s="217" t="s">
        <v>399</v>
      </c>
      <c r="AB258" s="217" t="s">
        <v>585</v>
      </c>
      <c r="AC258" s="217" t="s">
        <v>400</v>
      </c>
      <c r="AD258" s="217" t="s">
        <v>586</v>
      </c>
      <c r="AE258" s="217" t="s">
        <v>587</v>
      </c>
      <c r="AF258" s="217" t="s">
        <v>588</v>
      </c>
      <c r="AG258" s="217" t="s">
        <v>589</v>
      </c>
      <c r="AH258" s="217" t="s">
        <v>590</v>
      </c>
      <c r="AI258" s="217" t="s">
        <v>405</v>
      </c>
      <c r="AJ258" s="217" t="s">
        <v>200</v>
      </c>
      <c r="AK258" s="217" t="s">
        <v>406</v>
      </c>
    </row>
    <row r="259">
      <c r="E259" s="209">
        <v>76.0</v>
      </c>
      <c r="F259" s="210" t="s">
        <v>499</v>
      </c>
      <c r="G259" s="211">
        <v>4.0</v>
      </c>
      <c r="H259" s="211">
        <v>2020.0</v>
      </c>
      <c r="I259" s="211">
        <v>2023.0</v>
      </c>
      <c r="J259" s="211">
        <v>0.0</v>
      </c>
      <c r="K259" s="211">
        <v>0.0</v>
      </c>
      <c r="L259" s="211">
        <v>8.0</v>
      </c>
      <c r="M259" s="211">
        <v>9.0</v>
      </c>
      <c r="N259" s="211">
        <v>0.471</v>
      </c>
      <c r="O259" s="211">
        <v>4.71</v>
      </c>
      <c r="P259" s="211">
        <v>130.0</v>
      </c>
      <c r="Q259" s="211">
        <v>0.0</v>
      </c>
      <c r="R259" s="211">
        <v>25.0</v>
      </c>
      <c r="S259" s="211">
        <v>0.0</v>
      </c>
      <c r="T259" s="211">
        <v>0.0</v>
      </c>
      <c r="U259" s="211">
        <v>0.0</v>
      </c>
      <c r="V259" s="211">
        <v>114.2</v>
      </c>
      <c r="W259" s="211">
        <v>125.0</v>
      </c>
      <c r="X259" s="211">
        <v>65.0</v>
      </c>
      <c r="Y259" s="211">
        <v>60.0</v>
      </c>
      <c r="Z259" s="211">
        <v>15.0</v>
      </c>
      <c r="AA259" s="211">
        <v>37.0</v>
      </c>
      <c r="AB259" s="211">
        <v>5.0</v>
      </c>
      <c r="AC259" s="211">
        <v>113.0</v>
      </c>
      <c r="AD259" s="211">
        <v>2.0</v>
      </c>
      <c r="AE259" s="211">
        <v>0.0</v>
      </c>
      <c r="AF259" s="211">
        <v>12.0</v>
      </c>
      <c r="AG259" s="211">
        <v>495.0</v>
      </c>
      <c r="AH259" s="211">
        <v>1.413</v>
      </c>
      <c r="AI259" s="212">
        <v>44036.0</v>
      </c>
      <c r="AJ259" s="211">
        <v>25.0</v>
      </c>
      <c r="AK259" s="210" t="s">
        <v>343</v>
      </c>
    </row>
    <row r="260">
      <c r="A260" s="88"/>
      <c r="E260" s="209">
        <v>77.0</v>
      </c>
      <c r="F260" s="210" t="s">
        <v>500</v>
      </c>
      <c r="G260" s="211">
        <v>6.0</v>
      </c>
      <c r="H260" s="211">
        <v>2019.0</v>
      </c>
      <c r="I260" s="211">
        <v>2024.0</v>
      </c>
      <c r="J260" s="211">
        <v>0.0</v>
      </c>
      <c r="K260" s="211">
        <v>-0.4</v>
      </c>
      <c r="L260" s="211">
        <v>7.0</v>
      </c>
      <c r="M260" s="211">
        <v>3.0</v>
      </c>
      <c r="N260" s="211">
        <v>0.7</v>
      </c>
      <c r="O260" s="211">
        <v>5.23</v>
      </c>
      <c r="P260" s="211">
        <v>51.0</v>
      </c>
      <c r="Q260" s="211">
        <v>9.0</v>
      </c>
      <c r="R260" s="211">
        <v>8.0</v>
      </c>
      <c r="S260" s="211">
        <v>0.0</v>
      </c>
      <c r="T260" s="211">
        <v>0.0</v>
      </c>
      <c r="U260" s="211">
        <v>0.0</v>
      </c>
      <c r="V260" s="211">
        <v>75.2</v>
      </c>
      <c r="W260" s="211">
        <v>87.0</v>
      </c>
      <c r="X260" s="211">
        <v>48.0</v>
      </c>
      <c r="Y260" s="211">
        <v>44.0</v>
      </c>
      <c r="Z260" s="211">
        <v>15.0</v>
      </c>
      <c r="AA260" s="211">
        <v>23.0</v>
      </c>
      <c r="AB260" s="211">
        <v>1.0</v>
      </c>
      <c r="AC260" s="211">
        <v>73.0</v>
      </c>
      <c r="AD260" s="211">
        <v>1.0</v>
      </c>
      <c r="AE260" s="211">
        <v>0.0</v>
      </c>
      <c r="AF260" s="211">
        <v>1.0</v>
      </c>
      <c r="AG260" s="211">
        <v>330.0</v>
      </c>
      <c r="AH260" s="211">
        <v>1.454</v>
      </c>
      <c r="AI260" s="212">
        <v>43667.0</v>
      </c>
      <c r="AJ260" s="211">
        <v>21.0</v>
      </c>
      <c r="AK260" s="210" t="s">
        <v>215</v>
      </c>
    </row>
    <row r="261">
      <c r="A261" s="88"/>
      <c r="E261" s="209">
        <v>78.0</v>
      </c>
      <c r="F261" s="210" t="s">
        <v>502</v>
      </c>
      <c r="G261" s="211">
        <v>4.0</v>
      </c>
      <c r="H261" s="211">
        <v>2020.0</v>
      </c>
      <c r="I261" s="211">
        <v>2023.0</v>
      </c>
      <c r="J261" s="211">
        <v>0.0</v>
      </c>
      <c r="K261" s="211">
        <v>-0.6</v>
      </c>
      <c r="L261" s="211">
        <v>5.0</v>
      </c>
      <c r="M261" s="211">
        <v>4.0</v>
      </c>
      <c r="N261" s="211">
        <v>0.556</v>
      </c>
      <c r="O261" s="211">
        <v>5.2</v>
      </c>
      <c r="P261" s="211">
        <v>70.0</v>
      </c>
      <c r="Q261" s="211">
        <v>4.0</v>
      </c>
      <c r="R261" s="211">
        <v>17.0</v>
      </c>
      <c r="S261" s="211">
        <v>0.0</v>
      </c>
      <c r="T261" s="211">
        <v>0.0</v>
      </c>
      <c r="U261" s="211">
        <v>1.0</v>
      </c>
      <c r="V261" s="211">
        <v>109.0</v>
      </c>
      <c r="W261" s="211">
        <v>103.0</v>
      </c>
      <c r="X261" s="211">
        <v>68.0</v>
      </c>
      <c r="Y261" s="211">
        <v>63.0</v>
      </c>
      <c r="Z261" s="211">
        <v>6.0</v>
      </c>
      <c r="AA261" s="211">
        <v>65.0</v>
      </c>
      <c r="AB261" s="211">
        <v>0.0</v>
      </c>
      <c r="AC261" s="211">
        <v>112.0</v>
      </c>
      <c r="AD261" s="211">
        <v>7.0</v>
      </c>
      <c r="AE261" s="211">
        <v>0.0</v>
      </c>
      <c r="AF261" s="211">
        <v>18.0</v>
      </c>
      <c r="AG261" s="211">
        <v>494.0</v>
      </c>
      <c r="AH261" s="211">
        <v>1.541</v>
      </c>
      <c r="AI261" s="212">
        <v>44044.0</v>
      </c>
      <c r="AJ261" s="211">
        <v>24.0</v>
      </c>
      <c r="AK261" s="210" t="s">
        <v>280</v>
      </c>
    </row>
    <row r="262">
      <c r="A262" s="98"/>
      <c r="E262" s="209">
        <v>79.0</v>
      </c>
      <c r="F262" s="210" t="s">
        <v>506</v>
      </c>
      <c r="G262" s="211">
        <v>3.0</v>
      </c>
      <c r="H262" s="211">
        <v>2020.0</v>
      </c>
      <c r="I262" s="211">
        <v>2022.0</v>
      </c>
      <c r="J262" s="211">
        <v>0.0</v>
      </c>
      <c r="K262" s="211">
        <v>0.1</v>
      </c>
      <c r="L262" s="211">
        <v>3.0</v>
      </c>
      <c r="M262" s="211">
        <v>3.0</v>
      </c>
      <c r="N262" s="211">
        <v>0.5</v>
      </c>
      <c r="O262" s="211">
        <v>3.9</v>
      </c>
      <c r="P262" s="211">
        <v>37.0</v>
      </c>
      <c r="Q262" s="211">
        <v>0.0</v>
      </c>
      <c r="R262" s="211">
        <v>8.0</v>
      </c>
      <c r="S262" s="211">
        <v>0.0</v>
      </c>
      <c r="T262" s="211">
        <v>0.0</v>
      </c>
      <c r="U262" s="211">
        <v>0.0</v>
      </c>
      <c r="V262" s="211">
        <v>32.1</v>
      </c>
      <c r="W262" s="211">
        <v>28.0</v>
      </c>
      <c r="X262" s="211">
        <v>20.0</v>
      </c>
      <c r="Y262" s="211">
        <v>14.0</v>
      </c>
      <c r="Z262" s="211">
        <v>1.0</v>
      </c>
      <c r="AA262" s="211">
        <v>31.0</v>
      </c>
      <c r="AB262" s="211">
        <v>0.0</v>
      </c>
      <c r="AC262" s="211">
        <v>37.0</v>
      </c>
      <c r="AD262" s="211">
        <v>3.0</v>
      </c>
      <c r="AE262" s="211">
        <v>0.0</v>
      </c>
      <c r="AF262" s="211">
        <v>1.0</v>
      </c>
      <c r="AG262" s="211">
        <v>157.0</v>
      </c>
      <c r="AH262" s="211">
        <v>1.825</v>
      </c>
      <c r="AI262" s="212">
        <v>44036.0</v>
      </c>
      <c r="AJ262" s="211">
        <v>24.0</v>
      </c>
      <c r="AK262" s="210" t="s">
        <v>300</v>
      </c>
    </row>
    <row r="263">
      <c r="A263" s="110"/>
      <c r="E263" s="209">
        <v>80.0</v>
      </c>
      <c r="F263" s="210" t="s">
        <v>507</v>
      </c>
      <c r="G263" s="211">
        <v>4.0</v>
      </c>
      <c r="H263" s="211">
        <v>2020.0</v>
      </c>
      <c r="I263" s="211">
        <v>2023.0</v>
      </c>
      <c r="J263" s="211">
        <v>0.0</v>
      </c>
      <c r="K263" s="211">
        <v>2.6</v>
      </c>
      <c r="L263" s="211">
        <v>18.0</v>
      </c>
      <c r="M263" s="211">
        <v>21.0</v>
      </c>
      <c r="N263" s="211">
        <v>0.462</v>
      </c>
      <c r="O263" s="211">
        <v>4.51</v>
      </c>
      <c r="P263" s="211">
        <v>80.0</v>
      </c>
      <c r="Q263" s="211">
        <v>64.0</v>
      </c>
      <c r="R263" s="211">
        <v>0.0</v>
      </c>
      <c r="S263" s="211">
        <v>1.0</v>
      </c>
      <c r="T263" s="211">
        <v>0.0</v>
      </c>
      <c r="U263" s="211">
        <v>0.0</v>
      </c>
      <c r="V263" s="211">
        <v>333.0</v>
      </c>
      <c r="W263" s="211">
        <v>317.0</v>
      </c>
      <c r="X263" s="211">
        <v>178.0</v>
      </c>
      <c r="Y263" s="211">
        <v>167.0</v>
      </c>
      <c r="Z263" s="211">
        <v>43.0</v>
      </c>
      <c r="AA263" s="211">
        <v>151.0</v>
      </c>
      <c r="AB263" s="211">
        <v>1.0</v>
      </c>
      <c r="AC263" s="211">
        <v>363.0</v>
      </c>
      <c r="AD263" s="211">
        <v>21.0</v>
      </c>
      <c r="AE263" s="211">
        <v>0.0</v>
      </c>
      <c r="AF263" s="211">
        <v>16.0</v>
      </c>
      <c r="AG263" s="211">
        <v>1438.0</v>
      </c>
      <c r="AH263" s="211">
        <v>1.405</v>
      </c>
      <c r="AI263" s="212">
        <v>44040.0</v>
      </c>
      <c r="AJ263" s="211">
        <v>24.0</v>
      </c>
      <c r="AK263" s="210" t="s">
        <v>341</v>
      </c>
    </row>
    <row r="264">
      <c r="A264" s="110"/>
      <c r="E264" s="209">
        <v>81.0</v>
      </c>
      <c r="F264" s="210" t="s">
        <v>508</v>
      </c>
      <c r="G264" s="211">
        <v>7.0</v>
      </c>
      <c r="H264" s="211">
        <v>2012.0</v>
      </c>
      <c r="I264" s="211">
        <v>2024.0</v>
      </c>
      <c r="J264" s="211">
        <v>0.0</v>
      </c>
      <c r="K264" s="211">
        <v>1.2</v>
      </c>
      <c r="L264" s="211">
        <v>5.0</v>
      </c>
      <c r="M264" s="211">
        <v>10.0</v>
      </c>
      <c r="N264" s="211">
        <v>0.333</v>
      </c>
      <c r="O264" s="211">
        <v>4.15</v>
      </c>
      <c r="P264" s="211">
        <v>220.0</v>
      </c>
      <c r="Q264" s="211">
        <v>5.0</v>
      </c>
      <c r="R264" s="211">
        <v>41.0</v>
      </c>
      <c r="S264" s="211">
        <v>0.0</v>
      </c>
      <c r="T264" s="211">
        <v>0.0</v>
      </c>
      <c r="U264" s="211">
        <v>12.0</v>
      </c>
      <c r="V264" s="211">
        <v>216.2</v>
      </c>
      <c r="W264" s="211">
        <v>181.0</v>
      </c>
      <c r="X264" s="211">
        <v>112.0</v>
      </c>
      <c r="Y264" s="211">
        <v>100.0</v>
      </c>
      <c r="Z264" s="211">
        <v>25.0</v>
      </c>
      <c r="AA264" s="211">
        <v>81.0</v>
      </c>
      <c r="AB264" s="211">
        <v>3.0</v>
      </c>
      <c r="AC264" s="211">
        <v>246.0</v>
      </c>
      <c r="AD264" s="211">
        <v>21.0</v>
      </c>
      <c r="AE264" s="211">
        <v>1.0</v>
      </c>
      <c r="AF264" s="211">
        <v>4.0</v>
      </c>
      <c r="AG264" s="211">
        <v>924.0</v>
      </c>
      <c r="AH264" s="211">
        <v>1.209</v>
      </c>
      <c r="AI264" s="212">
        <v>41128.0</v>
      </c>
      <c r="AJ264" s="211">
        <v>32.0</v>
      </c>
      <c r="AK264" s="218" t="s">
        <v>412</v>
      </c>
    </row>
    <row r="265">
      <c r="A265" s="110"/>
      <c r="E265" s="209">
        <v>82.0</v>
      </c>
      <c r="F265" s="210" t="s">
        <v>509</v>
      </c>
      <c r="G265" s="211">
        <v>5.0</v>
      </c>
      <c r="H265" s="211">
        <v>2020.0</v>
      </c>
      <c r="I265" s="211">
        <v>2024.0</v>
      </c>
      <c r="J265" s="211">
        <v>0.0</v>
      </c>
      <c r="K265" s="211">
        <v>1.0</v>
      </c>
      <c r="L265" s="211">
        <v>6.0</v>
      </c>
      <c r="M265" s="211">
        <v>4.0</v>
      </c>
      <c r="N265" s="211">
        <v>0.6</v>
      </c>
      <c r="O265" s="211">
        <v>4.03</v>
      </c>
      <c r="P265" s="211">
        <v>104.0</v>
      </c>
      <c r="Q265" s="211">
        <v>0.0</v>
      </c>
      <c r="R265" s="211">
        <v>48.0</v>
      </c>
      <c r="S265" s="211">
        <v>0.0</v>
      </c>
      <c r="T265" s="211">
        <v>0.0</v>
      </c>
      <c r="U265" s="211">
        <v>6.0</v>
      </c>
      <c r="V265" s="211">
        <v>127.1</v>
      </c>
      <c r="W265" s="211">
        <v>103.0</v>
      </c>
      <c r="X265" s="211">
        <v>62.0</v>
      </c>
      <c r="Y265" s="211">
        <v>57.0</v>
      </c>
      <c r="Z265" s="211">
        <v>16.0</v>
      </c>
      <c r="AA265" s="211">
        <v>71.0</v>
      </c>
      <c r="AB265" s="211">
        <v>4.0</v>
      </c>
      <c r="AC265" s="211">
        <v>131.0</v>
      </c>
      <c r="AD265" s="211">
        <v>24.0</v>
      </c>
      <c r="AE265" s="211">
        <v>1.0</v>
      </c>
      <c r="AF265" s="211">
        <v>10.0</v>
      </c>
      <c r="AG265" s="211">
        <v>568.0</v>
      </c>
      <c r="AH265" s="211">
        <v>1.366</v>
      </c>
      <c r="AI265" s="212">
        <v>44036.0</v>
      </c>
      <c r="AJ265" s="211">
        <v>25.0</v>
      </c>
      <c r="AK265" s="210" t="s">
        <v>343</v>
      </c>
    </row>
    <row r="266">
      <c r="E266" s="209">
        <v>83.0</v>
      </c>
      <c r="F266" s="210" t="s">
        <v>510</v>
      </c>
      <c r="G266" s="211">
        <v>4.0</v>
      </c>
      <c r="H266" s="211">
        <v>2020.0</v>
      </c>
      <c r="I266" s="211">
        <v>2023.0</v>
      </c>
      <c r="J266" s="211">
        <v>0.0</v>
      </c>
      <c r="K266" s="211">
        <v>6.0</v>
      </c>
      <c r="L266" s="211">
        <v>20.0</v>
      </c>
      <c r="M266" s="211">
        <v>10.0</v>
      </c>
      <c r="N266" s="211">
        <v>0.667</v>
      </c>
      <c r="O266" s="211">
        <v>2.97</v>
      </c>
      <c r="P266" s="211">
        <v>83.0</v>
      </c>
      <c r="Q266" s="211">
        <v>46.0</v>
      </c>
      <c r="R266" s="211">
        <v>12.0</v>
      </c>
      <c r="S266" s="211">
        <v>0.0</v>
      </c>
      <c r="T266" s="211">
        <v>0.0</v>
      </c>
      <c r="U266" s="211">
        <v>1.0</v>
      </c>
      <c r="V266" s="211">
        <v>282.0</v>
      </c>
      <c r="W266" s="211">
        <v>231.0</v>
      </c>
      <c r="X266" s="211">
        <v>101.0</v>
      </c>
      <c r="Y266" s="211">
        <v>93.0</v>
      </c>
      <c r="Z266" s="211">
        <v>23.0</v>
      </c>
      <c r="AA266" s="211">
        <v>76.0</v>
      </c>
      <c r="AB266" s="211">
        <v>2.0</v>
      </c>
      <c r="AC266" s="211">
        <v>266.0</v>
      </c>
      <c r="AD266" s="211">
        <v>4.0</v>
      </c>
      <c r="AE266" s="211">
        <v>0.0</v>
      </c>
      <c r="AF266" s="211">
        <v>16.0</v>
      </c>
      <c r="AG266" s="211">
        <v>1139.0</v>
      </c>
      <c r="AH266" s="211">
        <v>1.089</v>
      </c>
      <c r="AI266" s="212">
        <v>44062.0</v>
      </c>
      <c r="AJ266" s="211">
        <v>24.0</v>
      </c>
      <c r="AK266" s="210" t="s">
        <v>338</v>
      </c>
    </row>
    <row r="267">
      <c r="A267" s="97"/>
      <c r="E267" s="209">
        <v>84.0</v>
      </c>
      <c r="F267" s="210" t="s">
        <v>515</v>
      </c>
      <c r="G267" s="211">
        <v>6.0</v>
      </c>
      <c r="H267" s="211">
        <v>2019.0</v>
      </c>
      <c r="I267" s="211">
        <v>2024.0</v>
      </c>
      <c r="J267" s="211">
        <v>0.0</v>
      </c>
      <c r="K267" s="211">
        <v>6.1</v>
      </c>
      <c r="L267" s="211">
        <v>19.0</v>
      </c>
      <c r="M267" s="211">
        <v>13.0</v>
      </c>
      <c r="N267" s="211">
        <v>0.594</v>
      </c>
      <c r="O267" s="211">
        <v>2.98</v>
      </c>
      <c r="P267" s="211">
        <v>264.0</v>
      </c>
      <c r="Q267" s="211">
        <v>0.0</v>
      </c>
      <c r="R267" s="211">
        <v>44.0</v>
      </c>
      <c r="S267" s="211">
        <v>0.0</v>
      </c>
      <c r="T267" s="211">
        <v>0.0</v>
      </c>
      <c r="U267" s="211">
        <v>18.0</v>
      </c>
      <c r="V267" s="211">
        <v>277.2</v>
      </c>
      <c r="W267" s="211">
        <v>257.0</v>
      </c>
      <c r="X267" s="211">
        <v>104.0</v>
      </c>
      <c r="Y267" s="211">
        <v>92.0</v>
      </c>
      <c r="Z267" s="211">
        <v>18.0</v>
      </c>
      <c r="AA267" s="211">
        <v>64.0</v>
      </c>
      <c r="AB267" s="211">
        <v>2.0</v>
      </c>
      <c r="AC267" s="211">
        <v>207.0</v>
      </c>
      <c r="AD267" s="211">
        <v>19.0</v>
      </c>
      <c r="AE267" s="211">
        <v>1.0</v>
      </c>
      <c r="AF267" s="211">
        <v>2.0</v>
      </c>
      <c r="AG267" s="211">
        <v>1152.0</v>
      </c>
      <c r="AH267" s="211">
        <v>1.156</v>
      </c>
      <c r="AI267" s="212">
        <v>43704.0</v>
      </c>
      <c r="AJ267" s="211">
        <v>29.0</v>
      </c>
      <c r="AK267" s="210" t="s">
        <v>327</v>
      </c>
    </row>
    <row r="268">
      <c r="A268" s="111"/>
      <c r="E268" s="209">
        <v>85.0</v>
      </c>
      <c r="F268" s="210" t="s">
        <v>516</v>
      </c>
      <c r="G268" s="211">
        <v>5.0</v>
      </c>
      <c r="H268" s="211">
        <v>2019.0</v>
      </c>
      <c r="I268" s="211">
        <v>2023.0</v>
      </c>
      <c r="J268" s="211">
        <v>2.0</v>
      </c>
      <c r="K268" s="211">
        <v>8.0</v>
      </c>
      <c r="L268" s="211">
        <v>19.0</v>
      </c>
      <c r="M268" s="211">
        <v>15.0</v>
      </c>
      <c r="N268" s="211">
        <v>0.559</v>
      </c>
      <c r="O268" s="211">
        <v>2.67</v>
      </c>
      <c r="P268" s="211">
        <v>216.0</v>
      </c>
      <c r="Q268" s="211">
        <v>0.0</v>
      </c>
      <c r="R268" s="211">
        <v>149.0</v>
      </c>
      <c r="S268" s="211">
        <v>0.0</v>
      </c>
      <c r="T268" s="211">
        <v>0.0</v>
      </c>
      <c r="U268" s="211">
        <v>97.0</v>
      </c>
      <c r="V268" s="211">
        <v>216.0</v>
      </c>
      <c r="W268" s="211">
        <v>158.0</v>
      </c>
      <c r="X268" s="211">
        <v>72.0</v>
      </c>
      <c r="Y268" s="211">
        <v>64.0</v>
      </c>
      <c r="Z268" s="211">
        <v>23.0</v>
      </c>
      <c r="AA268" s="211">
        <v>84.0</v>
      </c>
      <c r="AB268" s="211">
        <v>9.0</v>
      </c>
      <c r="AC268" s="211">
        <v>272.0</v>
      </c>
      <c r="AD268" s="211">
        <v>11.0</v>
      </c>
      <c r="AE268" s="211">
        <v>1.0</v>
      </c>
      <c r="AF268" s="211">
        <v>2.0</v>
      </c>
      <c r="AG268" s="211">
        <v>891.0</v>
      </c>
      <c r="AH268" s="211">
        <v>1.12</v>
      </c>
      <c r="AI268" s="212">
        <v>43628.0</v>
      </c>
      <c r="AJ268" s="211">
        <v>27.0</v>
      </c>
      <c r="AK268" s="210" t="s">
        <v>377</v>
      </c>
    </row>
    <row r="269">
      <c r="E269" s="209">
        <v>86.0</v>
      </c>
      <c r="F269" s="210" t="s">
        <v>517</v>
      </c>
      <c r="G269" s="211">
        <v>6.0</v>
      </c>
      <c r="H269" s="211">
        <v>2019.0</v>
      </c>
      <c r="I269" s="211">
        <v>2024.0</v>
      </c>
      <c r="J269" s="211">
        <v>0.0</v>
      </c>
      <c r="K269" s="211">
        <v>6.2</v>
      </c>
      <c r="L269" s="211">
        <v>17.0</v>
      </c>
      <c r="M269" s="211">
        <v>38.0</v>
      </c>
      <c r="N269" s="211">
        <v>0.309</v>
      </c>
      <c r="O269" s="211">
        <v>3.87</v>
      </c>
      <c r="P269" s="211">
        <v>92.0</v>
      </c>
      <c r="Q269" s="211">
        <v>85.0</v>
      </c>
      <c r="R269" s="211">
        <v>2.0</v>
      </c>
      <c r="S269" s="211">
        <v>1.0</v>
      </c>
      <c r="T269" s="211">
        <v>1.0</v>
      </c>
      <c r="U269" s="211">
        <v>1.0</v>
      </c>
      <c r="V269" s="211">
        <v>458.0</v>
      </c>
      <c r="W269" s="211">
        <v>431.0</v>
      </c>
      <c r="X269" s="211">
        <v>236.0</v>
      </c>
      <c r="Y269" s="211">
        <v>197.0</v>
      </c>
      <c r="Z269" s="211">
        <v>47.0</v>
      </c>
      <c r="AA269" s="211">
        <v>203.0</v>
      </c>
      <c r="AB269" s="211">
        <v>2.0</v>
      </c>
      <c r="AC269" s="211">
        <v>450.0</v>
      </c>
      <c r="AD269" s="211">
        <v>14.0</v>
      </c>
      <c r="AE269" s="211">
        <v>1.0</v>
      </c>
      <c r="AF269" s="211">
        <v>20.0</v>
      </c>
      <c r="AG269" s="211">
        <v>1995.0</v>
      </c>
      <c r="AH269" s="211">
        <v>1.384</v>
      </c>
      <c r="AI269" s="212">
        <v>43682.0</v>
      </c>
      <c r="AJ269" s="211">
        <v>23.0</v>
      </c>
      <c r="AK269" s="210" t="s">
        <v>289</v>
      </c>
    </row>
    <row r="270">
      <c r="A270" s="99"/>
      <c r="E270" s="209">
        <v>87.0</v>
      </c>
      <c r="F270" s="210" t="s">
        <v>518</v>
      </c>
      <c r="G270" s="211">
        <v>6.0</v>
      </c>
      <c r="H270" s="211">
        <v>2018.0</v>
      </c>
      <c r="I270" s="211">
        <v>2023.0</v>
      </c>
      <c r="J270" s="211">
        <v>0.0</v>
      </c>
      <c r="K270" s="211">
        <v>-1.3</v>
      </c>
      <c r="L270" s="211">
        <v>8.0</v>
      </c>
      <c r="M270" s="211">
        <v>14.0</v>
      </c>
      <c r="N270" s="211">
        <v>0.364</v>
      </c>
      <c r="O270" s="211">
        <v>5.17</v>
      </c>
      <c r="P270" s="211">
        <v>143.0</v>
      </c>
      <c r="Q270" s="211">
        <v>1.0</v>
      </c>
      <c r="R270" s="211">
        <v>37.0</v>
      </c>
      <c r="S270" s="211">
        <v>0.0</v>
      </c>
      <c r="T270" s="211">
        <v>0.0</v>
      </c>
      <c r="U270" s="211">
        <v>1.0</v>
      </c>
      <c r="V270" s="211">
        <v>149.2</v>
      </c>
      <c r="W270" s="211">
        <v>135.0</v>
      </c>
      <c r="X270" s="211">
        <v>97.0</v>
      </c>
      <c r="Y270" s="211">
        <v>86.0</v>
      </c>
      <c r="Z270" s="211">
        <v>13.0</v>
      </c>
      <c r="AA270" s="211">
        <v>79.0</v>
      </c>
      <c r="AB270" s="211">
        <v>3.0</v>
      </c>
      <c r="AC270" s="211">
        <v>140.0</v>
      </c>
      <c r="AD270" s="211">
        <v>13.0</v>
      </c>
      <c r="AE270" s="211">
        <v>0.0</v>
      </c>
      <c r="AF270" s="211">
        <v>11.0</v>
      </c>
      <c r="AG270" s="211">
        <v>661.0</v>
      </c>
      <c r="AH270" s="211">
        <v>1.43</v>
      </c>
      <c r="AI270" s="212">
        <v>43252.0</v>
      </c>
      <c r="AJ270" s="211">
        <v>24.0</v>
      </c>
      <c r="AK270" s="210" t="s">
        <v>239</v>
      </c>
    </row>
    <row r="271">
      <c r="E271" s="209">
        <v>88.0</v>
      </c>
      <c r="F271" s="210" t="s">
        <v>519</v>
      </c>
      <c r="G271" s="211">
        <v>6.0</v>
      </c>
      <c r="H271" s="211">
        <v>2019.0</v>
      </c>
      <c r="I271" s="211">
        <v>2024.0</v>
      </c>
      <c r="J271" s="211">
        <v>0.0</v>
      </c>
      <c r="K271" s="211">
        <v>3.3</v>
      </c>
      <c r="L271" s="211">
        <v>8.0</v>
      </c>
      <c r="M271" s="211">
        <v>6.0</v>
      </c>
      <c r="N271" s="211">
        <v>0.571</v>
      </c>
      <c r="O271" s="211">
        <v>3.55</v>
      </c>
      <c r="P271" s="211">
        <v>140.0</v>
      </c>
      <c r="Q271" s="211">
        <v>2.0</v>
      </c>
      <c r="R271" s="211">
        <v>24.0</v>
      </c>
      <c r="S271" s="211">
        <v>0.0</v>
      </c>
      <c r="T271" s="211">
        <v>0.0</v>
      </c>
      <c r="U271" s="211">
        <v>9.0</v>
      </c>
      <c r="V271" s="211">
        <v>144.1</v>
      </c>
      <c r="W271" s="211">
        <v>126.0</v>
      </c>
      <c r="X271" s="211">
        <v>62.0</v>
      </c>
      <c r="Y271" s="211">
        <v>57.0</v>
      </c>
      <c r="Z271" s="211">
        <v>14.0</v>
      </c>
      <c r="AA271" s="211">
        <v>53.0</v>
      </c>
      <c r="AB271" s="211">
        <v>3.0</v>
      </c>
      <c r="AC271" s="211">
        <v>166.0</v>
      </c>
      <c r="AD271" s="211">
        <v>12.0</v>
      </c>
      <c r="AE271" s="211">
        <v>0.0</v>
      </c>
      <c r="AF271" s="211">
        <v>6.0</v>
      </c>
      <c r="AG271" s="211">
        <v>608.0</v>
      </c>
      <c r="AH271" s="211">
        <v>1.24</v>
      </c>
      <c r="AI271" s="212">
        <v>43686.0</v>
      </c>
      <c r="AJ271" s="211">
        <v>26.0</v>
      </c>
      <c r="AK271" s="210" t="s">
        <v>272</v>
      </c>
    </row>
    <row r="272">
      <c r="A272" s="97"/>
      <c r="E272" s="209">
        <v>89.0</v>
      </c>
      <c r="F272" s="210" t="s">
        <v>520</v>
      </c>
      <c r="G272" s="211">
        <v>2.0</v>
      </c>
      <c r="H272" s="211">
        <v>2020.0</v>
      </c>
      <c r="I272" s="211">
        <v>2021.0</v>
      </c>
      <c r="J272" s="211">
        <v>0.0</v>
      </c>
      <c r="K272" s="211">
        <v>0.9</v>
      </c>
      <c r="L272" s="211">
        <v>2.0</v>
      </c>
      <c r="M272" s="211">
        <v>1.0</v>
      </c>
      <c r="N272" s="211">
        <v>0.667</v>
      </c>
      <c r="O272" s="211">
        <v>3.32</v>
      </c>
      <c r="P272" s="211">
        <v>38.0</v>
      </c>
      <c r="Q272" s="211">
        <v>0.0</v>
      </c>
      <c r="R272" s="211">
        <v>9.0</v>
      </c>
      <c r="S272" s="211">
        <v>0.0</v>
      </c>
      <c r="T272" s="211">
        <v>0.0</v>
      </c>
      <c r="U272" s="211">
        <v>1.0</v>
      </c>
      <c r="V272" s="211">
        <v>43.1</v>
      </c>
      <c r="W272" s="211">
        <v>30.0</v>
      </c>
      <c r="X272" s="211">
        <v>16.0</v>
      </c>
      <c r="Y272" s="211">
        <v>16.0</v>
      </c>
      <c r="Z272" s="211">
        <v>6.0</v>
      </c>
      <c r="AA272" s="211">
        <v>34.0</v>
      </c>
      <c r="AB272" s="211">
        <v>1.0</v>
      </c>
      <c r="AC272" s="211">
        <v>45.0</v>
      </c>
      <c r="AD272" s="211">
        <v>0.0</v>
      </c>
      <c r="AE272" s="211">
        <v>0.0</v>
      </c>
      <c r="AF272" s="211">
        <v>3.0</v>
      </c>
      <c r="AG272" s="211">
        <v>188.0</v>
      </c>
      <c r="AH272" s="211">
        <v>1.477</v>
      </c>
      <c r="AI272" s="212">
        <v>44040.0</v>
      </c>
      <c r="AJ272" s="211">
        <v>25.0</v>
      </c>
      <c r="AK272" s="210" t="s">
        <v>300</v>
      </c>
    </row>
    <row r="273">
      <c r="A273" s="97"/>
      <c r="E273" s="209">
        <v>90.0</v>
      </c>
      <c r="F273" s="210" t="s">
        <v>521</v>
      </c>
      <c r="G273" s="211">
        <v>4.0</v>
      </c>
      <c r="H273" s="211">
        <v>2019.0</v>
      </c>
      <c r="I273" s="211">
        <v>2022.0</v>
      </c>
      <c r="J273" s="211">
        <v>0.0</v>
      </c>
      <c r="K273" s="211">
        <v>0.2</v>
      </c>
      <c r="L273" s="211">
        <v>1.0</v>
      </c>
      <c r="M273" s="211">
        <v>2.0</v>
      </c>
      <c r="N273" s="211">
        <v>0.333</v>
      </c>
      <c r="O273" s="211">
        <v>4.81</v>
      </c>
      <c r="P273" s="211">
        <v>75.0</v>
      </c>
      <c r="Q273" s="211">
        <v>0.0</v>
      </c>
      <c r="R273" s="211">
        <v>27.0</v>
      </c>
      <c r="S273" s="211">
        <v>0.0</v>
      </c>
      <c r="T273" s="211">
        <v>0.0</v>
      </c>
      <c r="U273" s="211">
        <v>1.0</v>
      </c>
      <c r="V273" s="211">
        <v>73.0</v>
      </c>
      <c r="W273" s="211">
        <v>55.0</v>
      </c>
      <c r="X273" s="211">
        <v>40.0</v>
      </c>
      <c r="Y273" s="211">
        <v>39.0</v>
      </c>
      <c r="Z273" s="211">
        <v>11.0</v>
      </c>
      <c r="AA273" s="211">
        <v>32.0</v>
      </c>
      <c r="AB273" s="211">
        <v>1.0</v>
      </c>
      <c r="AC273" s="211">
        <v>70.0</v>
      </c>
      <c r="AD273" s="211">
        <v>10.0</v>
      </c>
      <c r="AE273" s="211">
        <v>0.0</v>
      </c>
      <c r="AF273" s="211">
        <v>2.0</v>
      </c>
      <c r="AG273" s="211">
        <v>311.0</v>
      </c>
      <c r="AH273" s="211">
        <v>1.192</v>
      </c>
      <c r="AI273" s="212">
        <v>43678.0</v>
      </c>
      <c r="AJ273" s="211">
        <v>29.0</v>
      </c>
      <c r="AK273" s="210" t="s">
        <v>327</v>
      </c>
    </row>
    <row r="274">
      <c r="A274" s="97"/>
      <c r="E274" s="209">
        <v>91.0</v>
      </c>
      <c r="F274" s="210" t="s">
        <v>522</v>
      </c>
      <c r="G274" s="211">
        <v>5.0</v>
      </c>
      <c r="H274" s="211">
        <v>2018.0</v>
      </c>
      <c r="I274" s="211">
        <v>2022.0</v>
      </c>
      <c r="J274" s="211">
        <v>0.0</v>
      </c>
      <c r="K274" s="211">
        <v>-1.0</v>
      </c>
      <c r="L274" s="211">
        <v>12.0</v>
      </c>
      <c r="M274" s="211">
        <v>12.0</v>
      </c>
      <c r="N274" s="211">
        <v>0.5</v>
      </c>
      <c r="O274" s="211">
        <v>5.47</v>
      </c>
      <c r="P274" s="211">
        <v>48.0</v>
      </c>
      <c r="Q274" s="211">
        <v>33.0</v>
      </c>
      <c r="R274" s="211">
        <v>5.0</v>
      </c>
      <c r="S274" s="211">
        <v>0.0</v>
      </c>
      <c r="T274" s="211">
        <v>0.0</v>
      </c>
      <c r="U274" s="211">
        <v>0.0</v>
      </c>
      <c r="V274" s="211">
        <v>186.0</v>
      </c>
      <c r="W274" s="211">
        <v>214.0</v>
      </c>
      <c r="X274" s="211">
        <v>122.0</v>
      </c>
      <c r="Y274" s="211">
        <v>113.0</v>
      </c>
      <c r="Z274" s="211">
        <v>23.0</v>
      </c>
      <c r="AA274" s="211">
        <v>90.0</v>
      </c>
      <c r="AB274" s="211">
        <v>1.0</v>
      </c>
      <c r="AC274" s="211">
        <v>155.0</v>
      </c>
      <c r="AD274" s="211">
        <v>12.0</v>
      </c>
      <c r="AE274" s="211">
        <v>0.0</v>
      </c>
      <c r="AF274" s="211">
        <v>10.0</v>
      </c>
      <c r="AG274" s="211">
        <v>850.0</v>
      </c>
      <c r="AH274" s="211">
        <v>1.634</v>
      </c>
      <c r="AI274" s="212">
        <v>43362.0</v>
      </c>
      <c r="AJ274" s="211">
        <v>24.0</v>
      </c>
      <c r="AK274" s="210" t="s">
        <v>343</v>
      </c>
    </row>
    <row r="275">
      <c r="A275" s="97"/>
      <c r="E275" s="209">
        <v>92.0</v>
      </c>
      <c r="F275" s="210" t="s">
        <v>523</v>
      </c>
      <c r="G275" s="211">
        <v>5.0</v>
      </c>
      <c r="H275" s="211">
        <v>2017.0</v>
      </c>
      <c r="I275" s="211">
        <v>2023.0</v>
      </c>
      <c r="J275" s="211">
        <v>0.0</v>
      </c>
      <c r="K275" s="211">
        <v>0.5</v>
      </c>
      <c r="L275" s="211">
        <v>3.0</v>
      </c>
      <c r="M275" s="211">
        <v>2.0</v>
      </c>
      <c r="N275" s="211">
        <v>0.6</v>
      </c>
      <c r="O275" s="211">
        <v>3.53</v>
      </c>
      <c r="P275" s="211">
        <v>49.0</v>
      </c>
      <c r="Q275" s="211">
        <v>0.0</v>
      </c>
      <c r="R275" s="211">
        <v>12.0</v>
      </c>
      <c r="S275" s="211">
        <v>0.0</v>
      </c>
      <c r="T275" s="211">
        <v>0.0</v>
      </c>
      <c r="U275" s="211">
        <v>2.0</v>
      </c>
      <c r="V275" s="211">
        <v>51.0</v>
      </c>
      <c r="W275" s="211">
        <v>47.0</v>
      </c>
      <c r="X275" s="211">
        <v>22.0</v>
      </c>
      <c r="Y275" s="211">
        <v>20.0</v>
      </c>
      <c r="Z275" s="211">
        <v>3.0</v>
      </c>
      <c r="AA275" s="211">
        <v>19.0</v>
      </c>
      <c r="AB275" s="211">
        <v>0.0</v>
      </c>
      <c r="AC275" s="211">
        <v>41.0</v>
      </c>
      <c r="AD275" s="211">
        <v>7.0</v>
      </c>
      <c r="AE275" s="211">
        <v>0.0</v>
      </c>
      <c r="AF275" s="211">
        <v>2.0</v>
      </c>
      <c r="AG275" s="211">
        <v>222.0</v>
      </c>
      <c r="AH275" s="211">
        <v>1.294</v>
      </c>
      <c r="AI275" s="212">
        <v>42972.0</v>
      </c>
      <c r="AJ275" s="211">
        <v>30.0</v>
      </c>
      <c r="AK275" s="210" t="s">
        <v>222</v>
      </c>
    </row>
    <row r="276">
      <c r="A276" s="98"/>
      <c r="E276" s="209">
        <v>93.0</v>
      </c>
      <c r="F276" s="210" t="s">
        <v>524</v>
      </c>
      <c r="G276" s="211">
        <v>5.0</v>
      </c>
      <c r="H276" s="211">
        <v>2020.0</v>
      </c>
      <c r="I276" s="211">
        <v>2024.0</v>
      </c>
      <c r="J276" s="211">
        <v>0.0</v>
      </c>
      <c r="K276" s="211">
        <v>5.8</v>
      </c>
      <c r="L276" s="211">
        <v>28.0</v>
      </c>
      <c r="M276" s="211">
        <v>31.0</v>
      </c>
      <c r="N276" s="211">
        <v>0.475</v>
      </c>
      <c r="O276" s="211">
        <v>4.42</v>
      </c>
      <c r="P276" s="211">
        <v>96.0</v>
      </c>
      <c r="Q276" s="211">
        <v>93.0</v>
      </c>
      <c r="R276" s="211">
        <v>2.0</v>
      </c>
      <c r="S276" s="211">
        <v>1.0</v>
      </c>
      <c r="T276" s="211">
        <v>0.0</v>
      </c>
      <c r="U276" s="211">
        <v>0.0</v>
      </c>
      <c r="V276" s="211">
        <v>512.2</v>
      </c>
      <c r="W276" s="211">
        <v>523.0</v>
      </c>
      <c r="X276" s="211">
        <v>270.0</v>
      </c>
      <c r="Y276" s="211">
        <v>252.0</v>
      </c>
      <c r="Z276" s="211">
        <v>60.0</v>
      </c>
      <c r="AA276" s="211">
        <v>161.0</v>
      </c>
      <c r="AB276" s="211">
        <v>1.0</v>
      </c>
      <c r="AC276" s="211">
        <v>485.0</v>
      </c>
      <c r="AD276" s="211">
        <v>34.0</v>
      </c>
      <c r="AE276" s="211">
        <v>3.0</v>
      </c>
      <c r="AF276" s="211">
        <v>14.0</v>
      </c>
      <c r="AG276" s="211">
        <v>2199.0</v>
      </c>
      <c r="AH276" s="211">
        <v>1.334</v>
      </c>
      <c r="AI276" s="212">
        <v>44037.0</v>
      </c>
      <c r="AJ276" s="211">
        <v>23.0</v>
      </c>
      <c r="AK276" s="210" t="s">
        <v>211</v>
      </c>
    </row>
    <row r="277">
      <c r="A277" s="104"/>
      <c r="E277" s="209">
        <v>94.0</v>
      </c>
      <c r="F277" s="210" t="s">
        <v>525</v>
      </c>
      <c r="G277" s="211">
        <v>5.0</v>
      </c>
      <c r="H277" s="211">
        <v>2017.0</v>
      </c>
      <c r="I277" s="211">
        <v>2021.0</v>
      </c>
      <c r="J277" s="211">
        <v>0.0</v>
      </c>
      <c r="K277" s="211">
        <v>-0.3</v>
      </c>
      <c r="L277" s="211">
        <v>3.0</v>
      </c>
      <c r="M277" s="211">
        <v>4.0</v>
      </c>
      <c r="N277" s="211">
        <v>0.429</v>
      </c>
      <c r="O277" s="211">
        <v>5.46</v>
      </c>
      <c r="P277" s="211">
        <v>49.0</v>
      </c>
      <c r="Q277" s="211">
        <v>6.0</v>
      </c>
      <c r="R277" s="211">
        <v>10.0</v>
      </c>
      <c r="S277" s="211">
        <v>0.0</v>
      </c>
      <c r="T277" s="211">
        <v>0.0</v>
      </c>
      <c r="U277" s="211">
        <v>3.0</v>
      </c>
      <c r="V277" s="211">
        <v>89.0</v>
      </c>
      <c r="W277" s="211">
        <v>93.0</v>
      </c>
      <c r="X277" s="211">
        <v>55.0</v>
      </c>
      <c r="Y277" s="211">
        <v>54.0</v>
      </c>
      <c r="Z277" s="211">
        <v>14.0</v>
      </c>
      <c r="AA277" s="211">
        <v>28.0</v>
      </c>
      <c r="AB277" s="211">
        <v>2.0</v>
      </c>
      <c r="AC277" s="211">
        <v>59.0</v>
      </c>
      <c r="AD277" s="211">
        <v>5.0</v>
      </c>
      <c r="AE277" s="211">
        <v>0.0</v>
      </c>
      <c r="AF277" s="211">
        <v>1.0</v>
      </c>
      <c r="AG277" s="211">
        <v>385.0</v>
      </c>
      <c r="AH277" s="211">
        <v>1.36</v>
      </c>
      <c r="AI277" s="212">
        <v>42964.0</v>
      </c>
      <c r="AJ277" s="211">
        <v>27.0</v>
      </c>
      <c r="AK277" s="210" t="s">
        <v>222</v>
      </c>
    </row>
    <row r="278">
      <c r="A278" s="104"/>
      <c r="E278" s="209">
        <v>95.0</v>
      </c>
      <c r="F278" s="210" t="s">
        <v>526</v>
      </c>
      <c r="G278" s="211">
        <v>5.0</v>
      </c>
      <c r="H278" s="211">
        <v>2019.0</v>
      </c>
      <c r="I278" s="211">
        <v>2023.0</v>
      </c>
      <c r="J278" s="211">
        <v>0.0</v>
      </c>
      <c r="K278" s="211">
        <v>1.4</v>
      </c>
      <c r="L278" s="211">
        <v>9.0</v>
      </c>
      <c r="M278" s="211">
        <v>5.0</v>
      </c>
      <c r="N278" s="211">
        <v>0.643</v>
      </c>
      <c r="O278" s="211">
        <v>4.32</v>
      </c>
      <c r="P278" s="211">
        <v>43.0</v>
      </c>
      <c r="Q278" s="211">
        <v>20.0</v>
      </c>
      <c r="R278" s="211">
        <v>11.0</v>
      </c>
      <c r="S278" s="211">
        <v>0.0</v>
      </c>
      <c r="T278" s="211">
        <v>0.0</v>
      </c>
      <c r="U278" s="211">
        <v>1.0</v>
      </c>
      <c r="V278" s="211">
        <v>162.1</v>
      </c>
      <c r="W278" s="211">
        <v>166.0</v>
      </c>
      <c r="X278" s="211">
        <v>84.0</v>
      </c>
      <c r="Y278" s="211">
        <v>78.0</v>
      </c>
      <c r="Z278" s="211">
        <v>30.0</v>
      </c>
      <c r="AA278" s="211">
        <v>41.0</v>
      </c>
      <c r="AB278" s="211">
        <v>0.0</v>
      </c>
      <c r="AC278" s="211">
        <v>112.0</v>
      </c>
      <c r="AD278" s="211">
        <v>9.0</v>
      </c>
      <c r="AE278" s="211">
        <v>1.0</v>
      </c>
      <c r="AF278" s="211">
        <v>4.0</v>
      </c>
      <c r="AG278" s="211">
        <v>678.0</v>
      </c>
      <c r="AH278" s="211">
        <v>1.275</v>
      </c>
      <c r="AI278" s="215">
        <v>43613.0</v>
      </c>
      <c r="AJ278" s="211">
        <v>24.0</v>
      </c>
      <c r="AK278" s="210" t="s">
        <v>248</v>
      </c>
    </row>
    <row r="279">
      <c r="A279" s="109"/>
      <c r="E279" s="209">
        <v>96.0</v>
      </c>
      <c r="F279" s="210" t="s">
        <v>527</v>
      </c>
      <c r="G279" s="211">
        <v>2.0</v>
      </c>
      <c r="H279" s="211">
        <v>2019.0</v>
      </c>
      <c r="I279" s="211">
        <v>2020.0</v>
      </c>
      <c r="J279" s="211">
        <v>0.0</v>
      </c>
      <c r="K279" s="211">
        <v>-0.4</v>
      </c>
      <c r="L279" s="211">
        <v>0.0</v>
      </c>
      <c r="M279" s="211">
        <v>4.0</v>
      </c>
      <c r="N279" s="211">
        <v>0.0</v>
      </c>
      <c r="O279" s="211">
        <v>5.59</v>
      </c>
      <c r="P279" s="211">
        <v>26.0</v>
      </c>
      <c r="Q279" s="211">
        <v>0.0</v>
      </c>
      <c r="R279" s="211">
        <v>12.0</v>
      </c>
      <c r="S279" s="211">
        <v>0.0</v>
      </c>
      <c r="T279" s="211">
        <v>0.0</v>
      </c>
      <c r="U279" s="211">
        <v>0.0</v>
      </c>
      <c r="V279" s="211">
        <v>38.2</v>
      </c>
      <c r="W279" s="211">
        <v>48.0</v>
      </c>
      <c r="X279" s="211">
        <v>28.0</v>
      </c>
      <c r="Y279" s="211">
        <v>24.0</v>
      </c>
      <c r="Z279" s="211">
        <v>8.0</v>
      </c>
      <c r="AA279" s="211">
        <v>15.0</v>
      </c>
      <c r="AB279" s="211">
        <v>2.0</v>
      </c>
      <c r="AC279" s="211">
        <v>44.0</v>
      </c>
      <c r="AD279" s="211">
        <v>0.0</v>
      </c>
      <c r="AE279" s="211">
        <v>0.0</v>
      </c>
      <c r="AF279" s="211">
        <v>1.0</v>
      </c>
      <c r="AG279" s="211">
        <v>176.0</v>
      </c>
      <c r="AH279" s="211">
        <v>1.629</v>
      </c>
      <c r="AI279" s="212">
        <v>43643.0</v>
      </c>
      <c r="AJ279" s="211">
        <v>27.0</v>
      </c>
      <c r="AK279" s="210" t="s">
        <v>300</v>
      </c>
    </row>
    <row r="280">
      <c r="E280" s="209">
        <v>97.0</v>
      </c>
      <c r="F280" s="210" t="s">
        <v>529</v>
      </c>
      <c r="G280" s="211">
        <v>4.0</v>
      </c>
      <c r="H280" s="211">
        <v>2019.0</v>
      </c>
      <c r="I280" s="211">
        <v>2022.0</v>
      </c>
      <c r="J280" s="211">
        <v>0.0</v>
      </c>
      <c r="K280" s="211">
        <v>0.4</v>
      </c>
      <c r="L280" s="211">
        <v>4.0</v>
      </c>
      <c r="M280" s="211">
        <v>1.0</v>
      </c>
      <c r="N280" s="211">
        <v>0.8</v>
      </c>
      <c r="O280" s="211">
        <v>4.13</v>
      </c>
      <c r="P280" s="211">
        <v>55.0</v>
      </c>
      <c r="Q280" s="211">
        <v>1.0</v>
      </c>
      <c r="R280" s="211">
        <v>10.0</v>
      </c>
      <c r="S280" s="211">
        <v>0.0</v>
      </c>
      <c r="T280" s="211">
        <v>0.0</v>
      </c>
      <c r="U280" s="211">
        <v>0.0</v>
      </c>
      <c r="V280" s="211">
        <v>72.0</v>
      </c>
      <c r="W280" s="211">
        <v>72.0</v>
      </c>
      <c r="X280" s="211">
        <v>33.0</v>
      </c>
      <c r="Y280" s="211">
        <v>33.0</v>
      </c>
      <c r="Z280" s="211">
        <v>8.0</v>
      </c>
      <c r="AA280" s="211">
        <v>14.0</v>
      </c>
      <c r="AB280" s="211">
        <v>0.0</v>
      </c>
      <c r="AC280" s="211">
        <v>83.0</v>
      </c>
      <c r="AD280" s="211">
        <v>2.0</v>
      </c>
      <c r="AE280" s="211">
        <v>0.0</v>
      </c>
      <c r="AF280" s="211">
        <v>2.0</v>
      </c>
      <c r="AG280" s="211">
        <v>301.0</v>
      </c>
      <c r="AH280" s="211">
        <v>1.194</v>
      </c>
      <c r="AI280" s="212">
        <v>43669.0</v>
      </c>
      <c r="AJ280" s="211">
        <v>26.0</v>
      </c>
      <c r="AK280" s="210" t="s">
        <v>248</v>
      </c>
    </row>
    <row r="281">
      <c r="A281" s="88"/>
      <c r="E281" s="209">
        <v>98.0</v>
      </c>
      <c r="F281" s="210" t="s">
        <v>530</v>
      </c>
      <c r="G281" s="211">
        <v>5.0</v>
      </c>
      <c r="H281" s="211">
        <v>2019.0</v>
      </c>
      <c r="I281" s="211">
        <v>2023.0</v>
      </c>
      <c r="J281" s="211">
        <v>0.0</v>
      </c>
      <c r="K281" s="211">
        <v>1.5</v>
      </c>
      <c r="L281" s="211">
        <v>9.0</v>
      </c>
      <c r="M281" s="211">
        <v>7.0</v>
      </c>
      <c r="N281" s="211">
        <v>0.563</v>
      </c>
      <c r="O281" s="211">
        <v>4.01</v>
      </c>
      <c r="P281" s="211">
        <v>169.0</v>
      </c>
      <c r="Q281" s="211">
        <v>1.0</v>
      </c>
      <c r="R281" s="211">
        <v>49.0</v>
      </c>
      <c r="S281" s="211">
        <v>0.0</v>
      </c>
      <c r="T281" s="211">
        <v>0.0</v>
      </c>
      <c r="U281" s="211">
        <v>8.0</v>
      </c>
      <c r="V281" s="211">
        <v>168.1</v>
      </c>
      <c r="W281" s="211">
        <v>137.0</v>
      </c>
      <c r="X281" s="211">
        <v>85.0</v>
      </c>
      <c r="Y281" s="211">
        <v>75.0</v>
      </c>
      <c r="Z281" s="211">
        <v>16.0</v>
      </c>
      <c r="AA281" s="211">
        <v>95.0</v>
      </c>
      <c r="AB281" s="211">
        <v>2.0</v>
      </c>
      <c r="AC281" s="211">
        <v>191.0</v>
      </c>
      <c r="AD281" s="211">
        <v>9.0</v>
      </c>
      <c r="AE281" s="211">
        <v>1.0</v>
      </c>
      <c r="AF281" s="211">
        <v>13.0</v>
      </c>
      <c r="AG281" s="211">
        <v>729.0</v>
      </c>
      <c r="AH281" s="211">
        <v>1.378</v>
      </c>
      <c r="AI281" s="212">
        <v>43671.0</v>
      </c>
      <c r="AJ281" s="211">
        <v>26.0</v>
      </c>
      <c r="AK281" s="210" t="s">
        <v>211</v>
      </c>
    </row>
    <row r="282">
      <c r="A282" s="88"/>
      <c r="E282" s="209">
        <v>99.0</v>
      </c>
      <c r="F282" s="210" t="s">
        <v>531</v>
      </c>
      <c r="G282" s="211">
        <v>5.0</v>
      </c>
      <c r="H282" s="211">
        <v>2019.0</v>
      </c>
      <c r="I282" s="211">
        <v>2023.0</v>
      </c>
      <c r="J282" s="211">
        <v>0.0</v>
      </c>
      <c r="K282" s="211">
        <v>-0.2</v>
      </c>
      <c r="L282" s="211">
        <v>0.0</v>
      </c>
      <c r="M282" s="211">
        <v>0.0</v>
      </c>
      <c r="N282" s="219"/>
      <c r="O282" s="211">
        <v>17.18</v>
      </c>
      <c r="P282" s="211">
        <v>4.0</v>
      </c>
      <c r="Q282" s="211">
        <v>0.0</v>
      </c>
      <c r="R282" s="211">
        <v>4.0</v>
      </c>
      <c r="S282" s="211">
        <v>0.0</v>
      </c>
      <c r="T282" s="211">
        <v>0.0</v>
      </c>
      <c r="U282" s="211">
        <v>0.0</v>
      </c>
      <c r="V282" s="211">
        <v>3.2</v>
      </c>
      <c r="W282" s="211">
        <v>7.0</v>
      </c>
      <c r="X282" s="211">
        <v>7.0</v>
      </c>
      <c r="Y282" s="211">
        <v>7.0</v>
      </c>
      <c r="Z282" s="211">
        <v>3.0</v>
      </c>
      <c r="AA282" s="211">
        <v>1.0</v>
      </c>
      <c r="AB282" s="211">
        <v>0.0</v>
      </c>
      <c r="AC282" s="211">
        <v>1.0</v>
      </c>
      <c r="AD282" s="211">
        <v>0.0</v>
      </c>
      <c r="AE282" s="211">
        <v>0.0</v>
      </c>
      <c r="AF282" s="211">
        <v>0.0</v>
      </c>
      <c r="AG282" s="211">
        <v>18.0</v>
      </c>
      <c r="AH282" s="211">
        <v>2.182</v>
      </c>
      <c r="AI282" s="215">
        <v>43613.0</v>
      </c>
      <c r="AJ282" s="211">
        <v>27.0</v>
      </c>
      <c r="AK282" s="210" t="s">
        <v>300</v>
      </c>
    </row>
    <row r="283">
      <c r="A283" s="96"/>
      <c r="E283" s="209">
        <v>100.0</v>
      </c>
      <c r="F283" s="210" t="s">
        <v>532</v>
      </c>
      <c r="G283" s="211">
        <v>5.0</v>
      </c>
      <c r="H283" s="211">
        <v>2019.0</v>
      </c>
      <c r="I283" s="211">
        <v>2023.0</v>
      </c>
      <c r="J283" s="211">
        <v>0.0</v>
      </c>
      <c r="K283" s="211">
        <v>1.8</v>
      </c>
      <c r="L283" s="211">
        <v>7.0</v>
      </c>
      <c r="M283" s="211">
        <v>13.0</v>
      </c>
      <c r="N283" s="211">
        <v>0.35</v>
      </c>
      <c r="O283" s="211">
        <v>3.87</v>
      </c>
      <c r="P283" s="211">
        <v>129.0</v>
      </c>
      <c r="Q283" s="211">
        <v>0.0</v>
      </c>
      <c r="R283" s="211">
        <v>46.0</v>
      </c>
      <c r="S283" s="211">
        <v>0.0</v>
      </c>
      <c r="T283" s="211">
        <v>0.0</v>
      </c>
      <c r="U283" s="211">
        <v>15.0</v>
      </c>
      <c r="V283" s="211">
        <v>132.2</v>
      </c>
      <c r="W283" s="211">
        <v>114.0</v>
      </c>
      <c r="X283" s="211">
        <v>65.0</v>
      </c>
      <c r="Y283" s="211">
        <v>57.0</v>
      </c>
      <c r="Z283" s="211">
        <v>15.0</v>
      </c>
      <c r="AA283" s="211">
        <v>62.0</v>
      </c>
      <c r="AB283" s="211">
        <v>2.0</v>
      </c>
      <c r="AC283" s="211">
        <v>143.0</v>
      </c>
      <c r="AD283" s="211">
        <v>0.0</v>
      </c>
      <c r="AE283" s="211">
        <v>1.0</v>
      </c>
      <c r="AF283" s="211">
        <v>7.0</v>
      </c>
      <c r="AG283" s="211">
        <v>558.0</v>
      </c>
      <c r="AH283" s="211">
        <v>1.327</v>
      </c>
      <c r="AI283" s="212">
        <v>43714.0</v>
      </c>
      <c r="AJ283" s="211">
        <v>30.0</v>
      </c>
      <c r="AK283" s="210" t="s">
        <v>346</v>
      </c>
    </row>
    <row r="284">
      <c r="A284" s="102"/>
      <c r="E284" s="196" t="s">
        <v>384</v>
      </c>
      <c r="F284" s="216" t="s">
        <v>198</v>
      </c>
      <c r="G284" s="217" t="s">
        <v>385</v>
      </c>
      <c r="H284" s="217" t="s">
        <v>386</v>
      </c>
      <c r="I284" s="217" t="s">
        <v>387</v>
      </c>
      <c r="J284" s="217" t="s">
        <v>388</v>
      </c>
      <c r="K284" s="217" t="s">
        <v>573</v>
      </c>
      <c r="L284" s="217" t="s">
        <v>574</v>
      </c>
      <c r="M284" s="217" t="s">
        <v>575</v>
      </c>
      <c r="N284" s="217" t="s">
        <v>576</v>
      </c>
      <c r="O284" s="217" t="s">
        <v>577</v>
      </c>
      <c r="P284" s="217" t="s">
        <v>390</v>
      </c>
      <c r="Q284" s="217" t="s">
        <v>578</v>
      </c>
      <c r="R284" s="217" t="s">
        <v>579</v>
      </c>
      <c r="S284" s="217" t="s">
        <v>580</v>
      </c>
      <c r="T284" s="217" t="s">
        <v>581</v>
      </c>
      <c r="U284" s="217" t="s">
        <v>582</v>
      </c>
      <c r="V284" s="217" t="s">
        <v>583</v>
      </c>
      <c r="W284" s="217" t="s">
        <v>394</v>
      </c>
      <c r="X284" s="217" t="s">
        <v>393</v>
      </c>
      <c r="Y284" s="217" t="s">
        <v>584</v>
      </c>
      <c r="Z284" s="217" t="s">
        <v>395</v>
      </c>
      <c r="AA284" s="217" t="s">
        <v>399</v>
      </c>
      <c r="AB284" s="217" t="s">
        <v>585</v>
      </c>
      <c r="AC284" s="217" t="s">
        <v>400</v>
      </c>
      <c r="AD284" s="217" t="s">
        <v>586</v>
      </c>
      <c r="AE284" s="217" t="s">
        <v>587</v>
      </c>
      <c r="AF284" s="217" t="s">
        <v>588</v>
      </c>
      <c r="AG284" s="217" t="s">
        <v>589</v>
      </c>
      <c r="AH284" s="217" t="s">
        <v>590</v>
      </c>
      <c r="AI284" s="217" t="s">
        <v>405</v>
      </c>
      <c r="AJ284" s="217" t="s">
        <v>200</v>
      </c>
      <c r="AK284" s="217" t="s">
        <v>406</v>
      </c>
    </row>
    <row r="285">
      <c r="A285" s="109"/>
      <c r="E285" s="209">
        <v>101.0</v>
      </c>
      <c r="F285" s="210" t="s">
        <v>533</v>
      </c>
      <c r="G285" s="211">
        <v>5.0</v>
      </c>
      <c r="H285" s="211">
        <v>2019.0</v>
      </c>
      <c r="I285" s="211">
        <v>2024.0</v>
      </c>
      <c r="J285" s="211">
        <v>0.0</v>
      </c>
      <c r="K285" s="211">
        <v>2.3</v>
      </c>
      <c r="L285" s="211">
        <v>5.0</v>
      </c>
      <c r="M285" s="211">
        <v>13.0</v>
      </c>
      <c r="N285" s="211">
        <v>0.278</v>
      </c>
      <c r="O285" s="211">
        <v>3.98</v>
      </c>
      <c r="P285" s="211">
        <v>159.0</v>
      </c>
      <c r="Q285" s="211">
        <v>0.0</v>
      </c>
      <c r="R285" s="211">
        <v>38.0</v>
      </c>
      <c r="S285" s="211">
        <v>0.0</v>
      </c>
      <c r="T285" s="211">
        <v>0.0</v>
      </c>
      <c r="U285" s="211">
        <v>8.0</v>
      </c>
      <c r="V285" s="211">
        <v>181.0</v>
      </c>
      <c r="W285" s="211">
        <v>146.0</v>
      </c>
      <c r="X285" s="211">
        <v>88.0</v>
      </c>
      <c r="Y285" s="211">
        <v>80.0</v>
      </c>
      <c r="Z285" s="211">
        <v>17.0</v>
      </c>
      <c r="AA285" s="211">
        <v>55.0</v>
      </c>
      <c r="AB285" s="211">
        <v>2.0</v>
      </c>
      <c r="AC285" s="211">
        <v>144.0</v>
      </c>
      <c r="AD285" s="211">
        <v>22.0</v>
      </c>
      <c r="AE285" s="211">
        <v>1.0</v>
      </c>
      <c r="AF285" s="211">
        <v>13.0</v>
      </c>
      <c r="AG285" s="211">
        <v>745.0</v>
      </c>
      <c r="AH285" s="211">
        <v>1.11</v>
      </c>
      <c r="AI285" s="212">
        <v>43675.0</v>
      </c>
      <c r="AJ285" s="211">
        <v>26.0</v>
      </c>
      <c r="AK285" s="210" t="s">
        <v>346</v>
      </c>
    </row>
    <row r="286">
      <c r="E286" s="209">
        <v>102.0</v>
      </c>
      <c r="F286" s="210" t="s">
        <v>335</v>
      </c>
      <c r="G286" s="211">
        <v>3.0</v>
      </c>
      <c r="H286" s="211">
        <v>2020.0</v>
      </c>
      <c r="I286" s="211">
        <v>2022.0</v>
      </c>
      <c r="J286" s="211">
        <v>0.0</v>
      </c>
      <c r="K286" s="211">
        <v>1.0</v>
      </c>
      <c r="L286" s="211">
        <v>7.0</v>
      </c>
      <c r="M286" s="211">
        <v>6.0</v>
      </c>
      <c r="N286" s="211">
        <v>0.538</v>
      </c>
      <c r="O286" s="211">
        <v>3.06</v>
      </c>
      <c r="P286" s="211">
        <v>92.0</v>
      </c>
      <c r="Q286" s="211">
        <v>0.0</v>
      </c>
      <c r="R286" s="211">
        <v>19.0</v>
      </c>
      <c r="S286" s="211">
        <v>0.0</v>
      </c>
      <c r="T286" s="211">
        <v>0.0</v>
      </c>
      <c r="U286" s="211">
        <v>1.0</v>
      </c>
      <c r="V286" s="211">
        <v>79.1</v>
      </c>
      <c r="W286" s="211">
        <v>66.0</v>
      </c>
      <c r="X286" s="211">
        <v>33.0</v>
      </c>
      <c r="Y286" s="211">
        <v>27.0</v>
      </c>
      <c r="Z286" s="211">
        <v>9.0</v>
      </c>
      <c r="AA286" s="211">
        <v>44.0</v>
      </c>
      <c r="AB286" s="211">
        <v>3.0</v>
      </c>
      <c r="AC286" s="211">
        <v>67.0</v>
      </c>
      <c r="AD286" s="211">
        <v>1.0</v>
      </c>
      <c r="AE286" s="211">
        <v>1.0</v>
      </c>
      <c r="AF286" s="211">
        <v>8.0</v>
      </c>
      <c r="AG286" s="211">
        <v>350.0</v>
      </c>
      <c r="AH286" s="211">
        <v>1.387</v>
      </c>
      <c r="AI286" s="212">
        <v>44036.0</v>
      </c>
      <c r="AJ286" s="211">
        <v>24.0</v>
      </c>
      <c r="AK286" s="210" t="s">
        <v>300</v>
      </c>
    </row>
    <row r="287">
      <c r="A287" s="84"/>
      <c r="E287" s="209">
        <v>103.0</v>
      </c>
      <c r="F287" s="210" t="s">
        <v>535</v>
      </c>
      <c r="G287" s="211">
        <v>5.0</v>
      </c>
      <c r="H287" s="211">
        <v>2020.0</v>
      </c>
      <c r="I287" s="211">
        <v>2024.0</v>
      </c>
      <c r="J287" s="211">
        <v>0.0</v>
      </c>
      <c r="K287" s="211">
        <v>0.8</v>
      </c>
      <c r="L287" s="211">
        <v>8.0</v>
      </c>
      <c r="M287" s="211">
        <v>9.0</v>
      </c>
      <c r="N287" s="211">
        <v>0.471</v>
      </c>
      <c r="O287" s="211">
        <v>3.53</v>
      </c>
      <c r="P287" s="211">
        <v>141.0</v>
      </c>
      <c r="Q287" s="211">
        <v>1.0</v>
      </c>
      <c r="R287" s="211">
        <v>17.0</v>
      </c>
      <c r="S287" s="211">
        <v>0.0</v>
      </c>
      <c r="T287" s="211">
        <v>0.0</v>
      </c>
      <c r="U287" s="211">
        <v>5.0</v>
      </c>
      <c r="V287" s="211">
        <v>135.0</v>
      </c>
      <c r="W287" s="211">
        <v>115.0</v>
      </c>
      <c r="X287" s="211">
        <v>64.0</v>
      </c>
      <c r="Y287" s="211">
        <v>53.0</v>
      </c>
      <c r="Z287" s="211">
        <v>14.0</v>
      </c>
      <c r="AA287" s="211">
        <v>36.0</v>
      </c>
      <c r="AB287" s="211">
        <v>4.0</v>
      </c>
      <c r="AC287" s="211">
        <v>121.0</v>
      </c>
      <c r="AD287" s="211">
        <v>8.0</v>
      </c>
      <c r="AE287" s="211">
        <v>2.0</v>
      </c>
      <c r="AF287" s="211">
        <v>5.0</v>
      </c>
      <c r="AG287" s="211">
        <v>554.0</v>
      </c>
      <c r="AH287" s="211">
        <v>1.119</v>
      </c>
      <c r="AI287" s="212">
        <v>44036.0</v>
      </c>
      <c r="AJ287" s="211">
        <v>28.0</v>
      </c>
      <c r="AK287" s="210" t="s">
        <v>222</v>
      </c>
    </row>
    <row r="288">
      <c r="E288" s="209">
        <v>104.0</v>
      </c>
      <c r="F288" s="210" t="s">
        <v>536</v>
      </c>
      <c r="G288" s="211">
        <v>3.0</v>
      </c>
      <c r="H288" s="211">
        <v>2019.0</v>
      </c>
      <c r="I288" s="211">
        <v>2021.0</v>
      </c>
      <c r="J288" s="211">
        <v>0.0</v>
      </c>
      <c r="K288" s="211">
        <v>-0.7</v>
      </c>
      <c r="L288" s="211">
        <v>3.0</v>
      </c>
      <c r="M288" s="211">
        <v>5.0</v>
      </c>
      <c r="N288" s="211">
        <v>0.375</v>
      </c>
      <c r="O288" s="211">
        <v>5.76</v>
      </c>
      <c r="P288" s="211">
        <v>24.0</v>
      </c>
      <c r="Q288" s="211">
        <v>7.0</v>
      </c>
      <c r="R288" s="211">
        <v>7.0</v>
      </c>
      <c r="S288" s="211">
        <v>0.0</v>
      </c>
      <c r="T288" s="211">
        <v>0.0</v>
      </c>
      <c r="U288" s="211">
        <v>0.0</v>
      </c>
      <c r="V288" s="211">
        <v>59.1</v>
      </c>
      <c r="W288" s="211">
        <v>76.0</v>
      </c>
      <c r="X288" s="211">
        <v>42.0</v>
      </c>
      <c r="Y288" s="211">
        <v>38.0</v>
      </c>
      <c r="Z288" s="211">
        <v>9.0</v>
      </c>
      <c r="AA288" s="211">
        <v>27.0</v>
      </c>
      <c r="AB288" s="211">
        <v>0.0</v>
      </c>
      <c r="AC288" s="211">
        <v>47.0</v>
      </c>
      <c r="AD288" s="211">
        <v>0.0</v>
      </c>
      <c r="AE288" s="211">
        <v>0.0</v>
      </c>
      <c r="AF288" s="211">
        <v>4.0</v>
      </c>
      <c r="AG288" s="211">
        <v>267.0</v>
      </c>
      <c r="AH288" s="211">
        <v>1.736</v>
      </c>
      <c r="AI288" s="212">
        <v>43646.0</v>
      </c>
      <c r="AJ288" s="211">
        <v>24.0</v>
      </c>
      <c r="AK288" s="210" t="s">
        <v>248</v>
      </c>
    </row>
    <row r="289">
      <c r="A289" s="104"/>
      <c r="E289" s="209">
        <v>105.0</v>
      </c>
      <c r="F289" s="210" t="s">
        <v>541</v>
      </c>
      <c r="G289" s="211">
        <v>2.0</v>
      </c>
      <c r="H289" s="211">
        <v>2017.0</v>
      </c>
      <c r="I289" s="211">
        <v>2020.0</v>
      </c>
      <c r="J289" s="211">
        <v>0.0</v>
      </c>
      <c r="K289" s="211">
        <v>-1.1</v>
      </c>
      <c r="L289" s="211">
        <v>0.0</v>
      </c>
      <c r="M289" s="211">
        <v>5.0</v>
      </c>
      <c r="N289" s="211">
        <v>0.0</v>
      </c>
      <c r="O289" s="211">
        <v>7.78</v>
      </c>
      <c r="P289" s="211">
        <v>35.0</v>
      </c>
      <c r="Q289" s="211">
        <v>3.0</v>
      </c>
      <c r="R289" s="211">
        <v>6.0</v>
      </c>
      <c r="S289" s="211">
        <v>0.0</v>
      </c>
      <c r="T289" s="211">
        <v>0.0</v>
      </c>
      <c r="U289" s="211">
        <v>1.0</v>
      </c>
      <c r="V289" s="211">
        <v>39.1</v>
      </c>
      <c r="W289" s="211">
        <v>43.0</v>
      </c>
      <c r="X289" s="211">
        <v>35.0</v>
      </c>
      <c r="Y289" s="211">
        <v>34.0</v>
      </c>
      <c r="Z289" s="211">
        <v>6.0</v>
      </c>
      <c r="AA289" s="211">
        <v>19.0</v>
      </c>
      <c r="AB289" s="211">
        <v>2.0</v>
      </c>
      <c r="AC289" s="211">
        <v>33.0</v>
      </c>
      <c r="AD289" s="211">
        <v>5.0</v>
      </c>
      <c r="AE289" s="211">
        <v>1.0</v>
      </c>
      <c r="AF289" s="211">
        <v>3.0</v>
      </c>
      <c r="AG289" s="211">
        <v>181.0</v>
      </c>
      <c r="AH289" s="211">
        <v>1.576</v>
      </c>
      <c r="AI289" s="212">
        <v>42897.0</v>
      </c>
      <c r="AJ289" s="211">
        <v>30.0</v>
      </c>
      <c r="AK289" s="210" t="s">
        <v>262</v>
      </c>
    </row>
    <row r="290">
      <c r="A290" s="104"/>
      <c r="E290" s="209">
        <v>106.0</v>
      </c>
      <c r="F290" s="210" t="s">
        <v>542</v>
      </c>
      <c r="G290" s="211">
        <v>6.0</v>
      </c>
      <c r="H290" s="211">
        <v>2018.0</v>
      </c>
      <c r="I290" s="211">
        <v>2023.0</v>
      </c>
      <c r="J290" s="211">
        <v>0.0</v>
      </c>
      <c r="K290" s="211">
        <v>-0.3</v>
      </c>
      <c r="L290" s="211">
        <v>5.0</v>
      </c>
      <c r="M290" s="211">
        <v>10.0</v>
      </c>
      <c r="N290" s="211">
        <v>0.333</v>
      </c>
      <c r="O290" s="211">
        <v>4.63</v>
      </c>
      <c r="P290" s="211">
        <v>144.0</v>
      </c>
      <c r="Q290" s="211">
        <v>2.0</v>
      </c>
      <c r="R290" s="211">
        <v>28.0</v>
      </c>
      <c r="S290" s="211">
        <v>0.0</v>
      </c>
      <c r="T290" s="211">
        <v>0.0</v>
      </c>
      <c r="U290" s="211">
        <v>3.0</v>
      </c>
      <c r="V290" s="211">
        <v>190.2</v>
      </c>
      <c r="W290" s="211">
        <v>199.0</v>
      </c>
      <c r="X290" s="211">
        <v>110.0</v>
      </c>
      <c r="Y290" s="211">
        <v>98.0</v>
      </c>
      <c r="Z290" s="211">
        <v>21.0</v>
      </c>
      <c r="AA290" s="211">
        <v>75.0</v>
      </c>
      <c r="AB290" s="211">
        <v>3.0</v>
      </c>
      <c r="AC290" s="211">
        <v>179.0</v>
      </c>
      <c r="AD290" s="211">
        <v>11.0</v>
      </c>
      <c r="AE290" s="211">
        <v>0.0</v>
      </c>
      <c r="AF290" s="211">
        <v>11.0</v>
      </c>
      <c r="AG290" s="211">
        <v>834.0</v>
      </c>
      <c r="AH290" s="211">
        <v>1.437</v>
      </c>
      <c r="AI290" s="212">
        <v>43276.0</v>
      </c>
      <c r="AJ290" s="211">
        <v>25.0</v>
      </c>
      <c r="AK290" s="210" t="s">
        <v>267</v>
      </c>
    </row>
    <row r="291">
      <c r="A291" s="111"/>
      <c r="E291" s="209">
        <v>107.0</v>
      </c>
      <c r="F291" s="210" t="s">
        <v>543</v>
      </c>
      <c r="G291" s="211">
        <v>5.0</v>
      </c>
      <c r="H291" s="211">
        <v>2019.0</v>
      </c>
      <c r="I291" s="211">
        <v>2023.0</v>
      </c>
      <c r="J291" s="211">
        <v>0.0</v>
      </c>
      <c r="K291" s="211">
        <v>4.5</v>
      </c>
      <c r="L291" s="211">
        <v>27.0</v>
      </c>
      <c r="M291" s="211">
        <v>16.0</v>
      </c>
      <c r="N291" s="211">
        <v>0.628</v>
      </c>
      <c r="O291" s="211">
        <v>3.98</v>
      </c>
      <c r="P291" s="211">
        <v>79.0</v>
      </c>
      <c r="Q291" s="211">
        <v>70.0</v>
      </c>
      <c r="R291" s="211">
        <v>4.0</v>
      </c>
      <c r="S291" s="211">
        <v>0.0</v>
      </c>
      <c r="T291" s="211">
        <v>0.0</v>
      </c>
      <c r="U291" s="211">
        <v>1.0</v>
      </c>
      <c r="V291" s="211">
        <v>405.0</v>
      </c>
      <c r="W291" s="211">
        <v>366.0</v>
      </c>
      <c r="X291" s="211">
        <v>181.0</v>
      </c>
      <c r="Y291" s="211">
        <v>179.0</v>
      </c>
      <c r="Z291" s="211">
        <v>67.0</v>
      </c>
      <c r="AA291" s="211">
        <v>97.0</v>
      </c>
      <c r="AB291" s="211">
        <v>0.0</v>
      </c>
      <c r="AC291" s="211">
        <v>326.0</v>
      </c>
      <c r="AD291" s="211">
        <v>12.0</v>
      </c>
      <c r="AE291" s="211">
        <v>1.0</v>
      </c>
      <c r="AF291" s="211">
        <v>11.0</v>
      </c>
      <c r="AG291" s="211">
        <v>1662.0</v>
      </c>
      <c r="AH291" s="211">
        <v>1.143</v>
      </c>
      <c r="AI291" s="212">
        <v>43648.0</v>
      </c>
      <c r="AJ291" s="211">
        <v>25.0</v>
      </c>
      <c r="AK291" s="210" t="s">
        <v>300</v>
      </c>
    </row>
    <row r="292">
      <c r="A292" s="111"/>
      <c r="E292" s="209">
        <v>108.0</v>
      </c>
      <c r="F292" s="210" t="s">
        <v>544</v>
      </c>
      <c r="G292" s="211">
        <v>4.0</v>
      </c>
      <c r="H292" s="211">
        <v>2019.0</v>
      </c>
      <c r="I292" s="211">
        <v>2022.0</v>
      </c>
      <c r="J292" s="211">
        <v>0.0</v>
      </c>
      <c r="K292" s="211">
        <v>0.6</v>
      </c>
      <c r="L292" s="211">
        <v>3.0</v>
      </c>
      <c r="M292" s="211">
        <v>2.0</v>
      </c>
      <c r="N292" s="211">
        <v>0.6</v>
      </c>
      <c r="O292" s="211">
        <v>4.56</v>
      </c>
      <c r="P292" s="211">
        <v>76.0</v>
      </c>
      <c r="Q292" s="211">
        <v>0.0</v>
      </c>
      <c r="R292" s="211">
        <v>30.0</v>
      </c>
      <c r="S292" s="211">
        <v>0.0</v>
      </c>
      <c r="T292" s="211">
        <v>0.0</v>
      </c>
      <c r="U292" s="211">
        <v>1.0</v>
      </c>
      <c r="V292" s="211">
        <v>102.2</v>
      </c>
      <c r="W292" s="211">
        <v>97.0</v>
      </c>
      <c r="X292" s="211">
        <v>63.0</v>
      </c>
      <c r="Y292" s="211">
        <v>52.0</v>
      </c>
      <c r="Z292" s="211">
        <v>10.0</v>
      </c>
      <c r="AA292" s="211">
        <v>51.0</v>
      </c>
      <c r="AB292" s="211">
        <v>1.0</v>
      </c>
      <c r="AC292" s="211">
        <v>96.0</v>
      </c>
      <c r="AD292" s="211">
        <v>18.0</v>
      </c>
      <c r="AE292" s="211">
        <v>1.0</v>
      </c>
      <c r="AF292" s="211">
        <v>7.0</v>
      </c>
      <c r="AG292" s="211">
        <v>461.0</v>
      </c>
      <c r="AH292" s="211">
        <v>1.442</v>
      </c>
      <c r="AI292" s="212">
        <v>43624.0</v>
      </c>
      <c r="AJ292" s="211">
        <v>28.0</v>
      </c>
      <c r="AK292" s="210" t="s">
        <v>207</v>
      </c>
    </row>
    <row r="293">
      <c r="A293" s="111"/>
      <c r="E293" s="209">
        <v>109.0</v>
      </c>
      <c r="F293" s="210" t="s">
        <v>548</v>
      </c>
      <c r="G293" s="211">
        <v>6.0</v>
      </c>
      <c r="H293" s="211">
        <v>2019.0</v>
      </c>
      <c r="I293" s="211">
        <v>2024.0</v>
      </c>
      <c r="J293" s="211">
        <v>1.0</v>
      </c>
      <c r="K293" s="211">
        <v>0.1</v>
      </c>
      <c r="L293" s="211">
        <v>0.0</v>
      </c>
      <c r="M293" s="211">
        <v>0.0</v>
      </c>
      <c r="N293" s="219"/>
      <c r="O293" s="211">
        <v>1.8</v>
      </c>
      <c r="P293" s="211">
        <v>5.0</v>
      </c>
      <c r="Q293" s="211">
        <v>0.0</v>
      </c>
      <c r="R293" s="211">
        <v>5.0</v>
      </c>
      <c r="S293" s="211">
        <v>0.0</v>
      </c>
      <c r="T293" s="211">
        <v>0.0</v>
      </c>
      <c r="U293" s="211">
        <v>0.0</v>
      </c>
      <c r="V293" s="211">
        <v>5.0</v>
      </c>
      <c r="W293" s="211">
        <v>3.0</v>
      </c>
      <c r="X293" s="211">
        <v>1.0</v>
      </c>
      <c r="Y293" s="211">
        <v>1.0</v>
      </c>
      <c r="Z293" s="211">
        <v>0.0</v>
      </c>
      <c r="AA293" s="211">
        <v>6.0</v>
      </c>
      <c r="AB293" s="211">
        <v>0.0</v>
      </c>
      <c r="AC293" s="211">
        <v>5.0</v>
      </c>
      <c r="AD293" s="211">
        <v>0.0</v>
      </c>
      <c r="AE293" s="211">
        <v>0.0</v>
      </c>
      <c r="AF293" s="211">
        <v>0.0</v>
      </c>
      <c r="AG293" s="211">
        <v>23.0</v>
      </c>
      <c r="AH293" s="211">
        <v>1.8</v>
      </c>
      <c r="AI293" s="212">
        <v>43600.0</v>
      </c>
      <c r="AJ293" s="211">
        <v>26.0</v>
      </c>
      <c r="AK293" s="210" t="s">
        <v>289</v>
      </c>
    </row>
    <row r="294">
      <c r="E294" s="209">
        <v>110.0</v>
      </c>
      <c r="F294" s="210" t="s">
        <v>549</v>
      </c>
      <c r="G294" s="211">
        <v>6.0</v>
      </c>
      <c r="H294" s="211">
        <v>2019.0</v>
      </c>
      <c r="I294" s="211">
        <v>2024.0</v>
      </c>
      <c r="J294" s="211">
        <v>0.0</v>
      </c>
      <c r="K294" s="211">
        <v>13.8</v>
      </c>
      <c r="L294" s="211">
        <v>42.0</v>
      </c>
      <c r="M294" s="211">
        <v>32.0</v>
      </c>
      <c r="N294" s="211">
        <v>0.568</v>
      </c>
      <c r="O294" s="211">
        <v>3.4</v>
      </c>
      <c r="P294" s="211">
        <v>114.0</v>
      </c>
      <c r="Q294" s="211">
        <v>111.0</v>
      </c>
      <c r="R294" s="211">
        <v>0.0</v>
      </c>
      <c r="S294" s="211">
        <v>2.0</v>
      </c>
      <c r="T294" s="211">
        <v>1.0</v>
      </c>
      <c r="U294" s="211">
        <v>0.0</v>
      </c>
      <c r="V294" s="211">
        <v>656.2</v>
      </c>
      <c r="W294" s="211">
        <v>613.0</v>
      </c>
      <c r="X294" s="211">
        <v>277.0</v>
      </c>
      <c r="Y294" s="211">
        <v>248.0</v>
      </c>
      <c r="Z294" s="211">
        <v>49.0</v>
      </c>
      <c r="AA294" s="211">
        <v>156.0</v>
      </c>
      <c r="AB294" s="211">
        <v>2.0</v>
      </c>
      <c r="AC294" s="211">
        <v>603.0</v>
      </c>
      <c r="AD294" s="211">
        <v>28.0</v>
      </c>
      <c r="AE294" s="211">
        <v>0.0</v>
      </c>
      <c r="AF294" s="211">
        <v>16.0</v>
      </c>
      <c r="AG294" s="211">
        <v>2677.0</v>
      </c>
      <c r="AH294" s="211">
        <v>1.171</v>
      </c>
      <c r="AI294" s="212">
        <v>43694.0</v>
      </c>
      <c r="AJ294" s="211">
        <v>23.0</v>
      </c>
      <c r="AK294" s="210" t="s">
        <v>327</v>
      </c>
    </row>
    <row r="295">
      <c r="A295" s="84"/>
      <c r="E295" s="209">
        <v>111.0</v>
      </c>
      <c r="F295" s="210" t="s">
        <v>550</v>
      </c>
      <c r="G295" s="211">
        <v>5.0</v>
      </c>
      <c r="H295" s="211">
        <v>2020.0</v>
      </c>
      <c r="I295" s="211">
        <v>2024.0</v>
      </c>
      <c r="J295" s="211">
        <v>0.0</v>
      </c>
      <c r="K295" s="211">
        <v>0.4</v>
      </c>
      <c r="L295" s="211">
        <v>5.0</v>
      </c>
      <c r="M295" s="211">
        <v>3.0</v>
      </c>
      <c r="N295" s="211">
        <v>0.625</v>
      </c>
      <c r="O295" s="211">
        <v>4.7</v>
      </c>
      <c r="P295" s="211">
        <v>100.0</v>
      </c>
      <c r="Q295" s="211">
        <v>0.0</v>
      </c>
      <c r="R295" s="211">
        <v>17.0</v>
      </c>
      <c r="S295" s="211">
        <v>0.0</v>
      </c>
      <c r="T295" s="211">
        <v>0.0</v>
      </c>
      <c r="U295" s="211">
        <v>0.0</v>
      </c>
      <c r="V295" s="211">
        <v>115.0</v>
      </c>
      <c r="W295" s="211">
        <v>89.0</v>
      </c>
      <c r="X295" s="211">
        <v>64.0</v>
      </c>
      <c r="Y295" s="211">
        <v>60.0</v>
      </c>
      <c r="Z295" s="211">
        <v>19.0</v>
      </c>
      <c r="AA295" s="211">
        <v>53.0</v>
      </c>
      <c r="AB295" s="211">
        <v>7.0</v>
      </c>
      <c r="AC295" s="211">
        <v>128.0</v>
      </c>
      <c r="AD295" s="211">
        <v>4.0</v>
      </c>
      <c r="AE295" s="211">
        <v>1.0</v>
      </c>
      <c r="AF295" s="211">
        <v>7.0</v>
      </c>
      <c r="AG295" s="211">
        <v>489.0</v>
      </c>
      <c r="AH295" s="211">
        <v>1.235</v>
      </c>
      <c r="AI295" s="212">
        <v>44040.0</v>
      </c>
      <c r="AJ295" s="211">
        <v>27.0</v>
      </c>
      <c r="AK295" s="210" t="s">
        <v>228</v>
      </c>
    </row>
    <row r="296">
      <c r="A296" s="100"/>
      <c r="E296" s="209">
        <v>112.0</v>
      </c>
      <c r="F296" s="210" t="s">
        <v>552</v>
      </c>
      <c r="G296" s="211">
        <v>3.0</v>
      </c>
      <c r="H296" s="211">
        <v>2020.0</v>
      </c>
      <c r="I296" s="211">
        <v>2022.0</v>
      </c>
      <c r="J296" s="211">
        <v>0.0</v>
      </c>
      <c r="K296" s="211">
        <v>1.1</v>
      </c>
      <c r="L296" s="211">
        <v>2.0</v>
      </c>
      <c r="M296" s="211">
        <v>3.0</v>
      </c>
      <c r="N296" s="211">
        <v>0.4</v>
      </c>
      <c r="O296" s="211">
        <v>4.26</v>
      </c>
      <c r="P296" s="211">
        <v>49.0</v>
      </c>
      <c r="Q296" s="211">
        <v>13.0</v>
      </c>
      <c r="R296" s="211">
        <v>8.0</v>
      </c>
      <c r="S296" s="211">
        <v>0.0</v>
      </c>
      <c r="T296" s="211">
        <v>0.0</v>
      </c>
      <c r="U296" s="211">
        <v>0.0</v>
      </c>
      <c r="V296" s="211">
        <v>107.2</v>
      </c>
      <c r="W296" s="211">
        <v>101.0</v>
      </c>
      <c r="X296" s="211">
        <v>56.0</v>
      </c>
      <c r="Y296" s="211">
        <v>51.0</v>
      </c>
      <c r="Z296" s="211">
        <v>21.0</v>
      </c>
      <c r="AA296" s="211">
        <v>54.0</v>
      </c>
      <c r="AB296" s="211">
        <v>5.0</v>
      </c>
      <c r="AC296" s="211">
        <v>109.0</v>
      </c>
      <c r="AD296" s="211">
        <v>13.0</v>
      </c>
      <c r="AE296" s="211">
        <v>0.0</v>
      </c>
      <c r="AF296" s="211">
        <v>1.0</v>
      </c>
      <c r="AG296" s="211">
        <v>489.0</v>
      </c>
      <c r="AH296" s="211">
        <v>1.44</v>
      </c>
      <c r="AI296" s="212">
        <v>44037.0</v>
      </c>
      <c r="AJ296" s="211">
        <v>25.0</v>
      </c>
      <c r="AK296" s="210" t="s">
        <v>259</v>
      </c>
    </row>
    <row r="297">
      <c r="A297" s="108"/>
      <c r="E297" s="209">
        <v>113.0</v>
      </c>
      <c r="F297" s="210" t="s">
        <v>553</v>
      </c>
      <c r="G297" s="211">
        <v>5.0</v>
      </c>
      <c r="H297" s="211">
        <v>2019.0</v>
      </c>
      <c r="I297" s="211">
        <v>2023.0</v>
      </c>
      <c r="J297" s="211">
        <v>2.0</v>
      </c>
      <c r="K297" s="211">
        <v>7.5</v>
      </c>
      <c r="L297" s="211">
        <v>26.0</v>
      </c>
      <c r="M297" s="211">
        <v>10.0</v>
      </c>
      <c r="N297" s="211">
        <v>0.722</v>
      </c>
      <c r="O297" s="211">
        <v>1.89</v>
      </c>
      <c r="P297" s="211">
        <v>219.0</v>
      </c>
      <c r="Q297" s="211">
        <v>0.0</v>
      </c>
      <c r="R297" s="211">
        <v>78.0</v>
      </c>
      <c r="S297" s="211">
        <v>0.0</v>
      </c>
      <c r="T297" s="211">
        <v>0.0</v>
      </c>
      <c r="U297" s="211">
        <v>54.0</v>
      </c>
      <c r="V297" s="211">
        <v>214.0</v>
      </c>
      <c r="W297" s="211">
        <v>119.0</v>
      </c>
      <c r="X297" s="211">
        <v>60.0</v>
      </c>
      <c r="Y297" s="211">
        <v>45.0</v>
      </c>
      <c r="Z297" s="211">
        <v>14.0</v>
      </c>
      <c r="AA297" s="211">
        <v>101.0</v>
      </c>
      <c r="AB297" s="211">
        <v>2.0</v>
      </c>
      <c r="AC297" s="211">
        <v>337.0</v>
      </c>
      <c r="AD297" s="211">
        <v>9.0</v>
      </c>
      <c r="AE297" s="211">
        <v>1.0</v>
      </c>
      <c r="AF297" s="211">
        <v>12.0</v>
      </c>
      <c r="AG297" s="211">
        <v>864.0</v>
      </c>
      <c r="AH297" s="211">
        <v>1.028</v>
      </c>
      <c r="AI297" s="212">
        <v>43684.0</v>
      </c>
      <c r="AJ297" s="211">
        <v>25.0</v>
      </c>
      <c r="AK297" s="210" t="s">
        <v>338</v>
      </c>
    </row>
    <row r="298">
      <c r="E298" s="209">
        <v>114.0</v>
      </c>
      <c r="F298" s="210" t="s">
        <v>554</v>
      </c>
      <c r="G298" s="211">
        <v>7.0</v>
      </c>
      <c r="H298" s="211">
        <v>2018.0</v>
      </c>
      <c r="I298" s="211">
        <v>2024.0</v>
      </c>
      <c r="J298" s="211">
        <v>0.0</v>
      </c>
      <c r="K298" s="211">
        <v>0.3</v>
      </c>
      <c r="L298" s="211">
        <v>15.0</v>
      </c>
      <c r="M298" s="211">
        <v>17.0</v>
      </c>
      <c r="N298" s="211">
        <v>0.469</v>
      </c>
      <c r="O298" s="211">
        <v>4.86</v>
      </c>
      <c r="P298" s="211">
        <v>110.0</v>
      </c>
      <c r="Q298" s="211">
        <v>43.0</v>
      </c>
      <c r="R298" s="211">
        <v>23.0</v>
      </c>
      <c r="S298" s="211">
        <v>0.0</v>
      </c>
      <c r="T298" s="211">
        <v>0.0</v>
      </c>
      <c r="U298" s="211">
        <v>4.0</v>
      </c>
      <c r="V298" s="211">
        <v>309.1</v>
      </c>
      <c r="W298" s="211">
        <v>331.0</v>
      </c>
      <c r="X298" s="211">
        <v>183.0</v>
      </c>
      <c r="Y298" s="211">
        <v>167.0</v>
      </c>
      <c r="Z298" s="211">
        <v>51.0</v>
      </c>
      <c r="AA298" s="211">
        <v>101.0</v>
      </c>
      <c r="AB298" s="211">
        <v>7.0</v>
      </c>
      <c r="AC298" s="211">
        <v>223.0</v>
      </c>
      <c r="AD298" s="211">
        <v>13.0</v>
      </c>
      <c r="AE298" s="211">
        <v>1.0</v>
      </c>
      <c r="AF298" s="211">
        <v>11.0</v>
      </c>
      <c r="AG298" s="211">
        <v>1347.0</v>
      </c>
      <c r="AH298" s="211">
        <v>1.397</v>
      </c>
      <c r="AI298" s="212">
        <v>43332.0</v>
      </c>
      <c r="AJ298" s="211">
        <v>22.0</v>
      </c>
      <c r="AK298" s="210" t="s">
        <v>203</v>
      </c>
    </row>
    <row r="299">
      <c r="A299" s="87"/>
      <c r="E299" s="209">
        <v>115.0</v>
      </c>
      <c r="F299" s="210" t="s">
        <v>555</v>
      </c>
      <c r="G299" s="211">
        <v>4.0</v>
      </c>
      <c r="H299" s="211">
        <v>2020.0</v>
      </c>
      <c r="I299" s="211">
        <v>2023.0</v>
      </c>
      <c r="J299" s="211">
        <v>0.0</v>
      </c>
      <c r="K299" s="211">
        <v>0.6</v>
      </c>
      <c r="L299" s="211">
        <v>10.0</v>
      </c>
      <c r="M299" s="211">
        <v>7.0</v>
      </c>
      <c r="N299" s="211">
        <v>0.588</v>
      </c>
      <c r="O299" s="211">
        <v>4.29</v>
      </c>
      <c r="P299" s="211">
        <v>80.0</v>
      </c>
      <c r="Q299" s="211">
        <v>18.0</v>
      </c>
      <c r="R299" s="211">
        <v>25.0</v>
      </c>
      <c r="S299" s="211">
        <v>0.0</v>
      </c>
      <c r="T299" s="211">
        <v>0.0</v>
      </c>
      <c r="U299" s="211">
        <v>0.0</v>
      </c>
      <c r="V299" s="211">
        <v>184.2</v>
      </c>
      <c r="W299" s="211">
        <v>190.0</v>
      </c>
      <c r="X299" s="211">
        <v>92.0</v>
      </c>
      <c r="Y299" s="211">
        <v>88.0</v>
      </c>
      <c r="Z299" s="211">
        <v>26.0</v>
      </c>
      <c r="AA299" s="211">
        <v>63.0</v>
      </c>
      <c r="AB299" s="211">
        <v>1.0</v>
      </c>
      <c r="AC299" s="211">
        <v>119.0</v>
      </c>
      <c r="AD299" s="211">
        <v>12.0</v>
      </c>
      <c r="AE299" s="211">
        <v>0.0</v>
      </c>
      <c r="AF299" s="211">
        <v>9.0</v>
      </c>
      <c r="AG299" s="211">
        <v>788.0</v>
      </c>
      <c r="AH299" s="211">
        <v>1.37</v>
      </c>
      <c r="AI299" s="212">
        <v>44058.0</v>
      </c>
      <c r="AJ299" s="211">
        <v>23.0</v>
      </c>
      <c r="AK299" s="210" t="s">
        <v>293</v>
      </c>
    </row>
    <row r="300">
      <c r="A300" s="120"/>
      <c r="E300" s="209">
        <v>116.0</v>
      </c>
      <c r="F300" s="210" t="s">
        <v>556</v>
      </c>
      <c r="G300" s="211">
        <v>6.0</v>
      </c>
      <c r="H300" s="211">
        <v>2018.0</v>
      </c>
      <c r="I300" s="211">
        <v>2023.0</v>
      </c>
      <c r="J300" s="211">
        <v>0.0</v>
      </c>
      <c r="K300" s="211">
        <v>2.6</v>
      </c>
      <c r="L300" s="211">
        <v>24.0</v>
      </c>
      <c r="M300" s="211">
        <v>16.0</v>
      </c>
      <c r="N300" s="211">
        <v>0.6</v>
      </c>
      <c r="O300" s="211">
        <v>4.45</v>
      </c>
      <c r="P300" s="211">
        <v>60.0</v>
      </c>
      <c r="Q300" s="211">
        <v>51.0</v>
      </c>
      <c r="R300" s="211">
        <v>4.0</v>
      </c>
      <c r="S300" s="211">
        <v>0.0</v>
      </c>
      <c r="T300" s="211">
        <v>0.0</v>
      </c>
      <c r="U300" s="211">
        <v>0.0</v>
      </c>
      <c r="V300" s="211">
        <v>281.1</v>
      </c>
      <c r="W300" s="211">
        <v>266.0</v>
      </c>
      <c r="X300" s="211">
        <v>145.0</v>
      </c>
      <c r="Y300" s="211">
        <v>139.0</v>
      </c>
      <c r="Z300" s="211">
        <v>39.0</v>
      </c>
      <c r="AA300" s="211">
        <v>118.0</v>
      </c>
      <c r="AB300" s="211">
        <v>2.0</v>
      </c>
      <c r="AC300" s="211">
        <v>267.0</v>
      </c>
      <c r="AD300" s="211">
        <v>18.0</v>
      </c>
      <c r="AE300" s="211">
        <v>0.0</v>
      </c>
      <c r="AF300" s="211">
        <v>13.0</v>
      </c>
      <c r="AG300" s="211">
        <v>1217.0</v>
      </c>
      <c r="AH300" s="211">
        <v>1.365</v>
      </c>
      <c r="AI300" s="212">
        <v>43347.0</v>
      </c>
      <c r="AJ300" s="211">
        <v>24.0</v>
      </c>
      <c r="AK300" s="210" t="s">
        <v>203</v>
      </c>
    </row>
    <row r="301">
      <c r="A301" s="120"/>
      <c r="E301" s="209">
        <v>117.0</v>
      </c>
      <c r="F301" s="210" t="s">
        <v>557</v>
      </c>
      <c r="G301" s="211">
        <v>1.0</v>
      </c>
      <c r="H301" s="211">
        <v>2020.0</v>
      </c>
      <c r="I301" s="211">
        <v>2020.0</v>
      </c>
      <c r="J301" s="211">
        <v>0.0</v>
      </c>
      <c r="K301" s="211">
        <v>-0.7</v>
      </c>
      <c r="L301" s="211">
        <v>2.0</v>
      </c>
      <c r="M301" s="211">
        <v>4.0</v>
      </c>
      <c r="N301" s="211">
        <v>0.333</v>
      </c>
      <c r="O301" s="211">
        <v>8.06</v>
      </c>
      <c r="P301" s="211">
        <v>17.0</v>
      </c>
      <c r="Q301" s="211">
        <v>0.0</v>
      </c>
      <c r="R301" s="211">
        <v>7.0</v>
      </c>
      <c r="S301" s="211">
        <v>0.0</v>
      </c>
      <c r="T301" s="211">
        <v>0.0</v>
      </c>
      <c r="U301" s="211">
        <v>0.0</v>
      </c>
      <c r="V301" s="211">
        <v>25.2</v>
      </c>
      <c r="W301" s="211">
        <v>28.0</v>
      </c>
      <c r="X301" s="211">
        <v>25.0</v>
      </c>
      <c r="Y301" s="211">
        <v>23.0</v>
      </c>
      <c r="Z301" s="211">
        <v>6.0</v>
      </c>
      <c r="AA301" s="211">
        <v>17.0</v>
      </c>
      <c r="AB301" s="211">
        <v>0.0</v>
      </c>
      <c r="AC301" s="211">
        <v>26.0</v>
      </c>
      <c r="AD301" s="211">
        <v>2.0</v>
      </c>
      <c r="AE301" s="211">
        <v>1.0</v>
      </c>
      <c r="AF301" s="211">
        <v>2.0</v>
      </c>
      <c r="AG301" s="211">
        <v>120.0</v>
      </c>
      <c r="AH301" s="211">
        <v>1.753</v>
      </c>
      <c r="AI301" s="215">
        <v>44038.0</v>
      </c>
      <c r="AJ301" s="211">
        <v>32.0</v>
      </c>
      <c r="AK301" s="210" t="s">
        <v>377</v>
      </c>
    </row>
    <row r="302">
      <c r="A302" s="120"/>
      <c r="E302" s="209">
        <v>118.0</v>
      </c>
      <c r="F302" s="210" t="s">
        <v>558</v>
      </c>
      <c r="G302" s="211">
        <v>3.0</v>
      </c>
      <c r="H302" s="211">
        <v>2019.0</v>
      </c>
      <c r="I302" s="211">
        <v>2021.0</v>
      </c>
      <c r="J302" s="211">
        <v>0.0</v>
      </c>
      <c r="K302" s="211">
        <v>0.3</v>
      </c>
      <c r="L302" s="211">
        <v>2.0</v>
      </c>
      <c r="M302" s="211">
        <v>1.0</v>
      </c>
      <c r="N302" s="211">
        <v>0.667</v>
      </c>
      <c r="O302" s="211">
        <v>3.52</v>
      </c>
      <c r="P302" s="211">
        <v>51.0</v>
      </c>
      <c r="Q302" s="211">
        <v>0.0</v>
      </c>
      <c r="R302" s="211">
        <v>11.0</v>
      </c>
      <c r="S302" s="211">
        <v>0.0</v>
      </c>
      <c r="T302" s="211">
        <v>0.0</v>
      </c>
      <c r="U302" s="211">
        <v>0.0</v>
      </c>
      <c r="V302" s="211">
        <v>53.2</v>
      </c>
      <c r="W302" s="211">
        <v>55.0</v>
      </c>
      <c r="X302" s="211">
        <v>26.0</v>
      </c>
      <c r="Y302" s="211">
        <v>21.0</v>
      </c>
      <c r="Z302" s="211">
        <v>6.0</v>
      </c>
      <c r="AA302" s="211">
        <v>23.0</v>
      </c>
      <c r="AB302" s="211">
        <v>2.0</v>
      </c>
      <c r="AC302" s="211">
        <v>31.0</v>
      </c>
      <c r="AD302" s="211">
        <v>5.0</v>
      </c>
      <c r="AE302" s="211">
        <v>0.0</v>
      </c>
      <c r="AF302" s="211">
        <v>1.0</v>
      </c>
      <c r="AG302" s="211">
        <v>238.0</v>
      </c>
      <c r="AH302" s="211">
        <v>1.453</v>
      </c>
      <c r="AI302" s="212">
        <v>43698.0</v>
      </c>
      <c r="AJ302" s="211">
        <v>29.0</v>
      </c>
      <c r="AK302" s="210" t="s">
        <v>338</v>
      </c>
    </row>
    <row r="303">
      <c r="A303" s="120"/>
      <c r="E303" s="209">
        <v>119.0</v>
      </c>
      <c r="F303" s="210" t="s">
        <v>559</v>
      </c>
      <c r="G303" s="211">
        <v>4.0</v>
      </c>
      <c r="H303" s="211">
        <v>2019.0</v>
      </c>
      <c r="I303" s="211">
        <v>2022.0</v>
      </c>
      <c r="J303" s="211">
        <v>0.0</v>
      </c>
      <c r="K303" s="211">
        <v>0.7</v>
      </c>
      <c r="L303" s="211">
        <v>4.0</v>
      </c>
      <c r="M303" s="211">
        <v>8.0</v>
      </c>
      <c r="N303" s="211">
        <v>0.333</v>
      </c>
      <c r="O303" s="211">
        <v>5.22</v>
      </c>
      <c r="P303" s="211">
        <v>31.0</v>
      </c>
      <c r="Q303" s="211">
        <v>24.0</v>
      </c>
      <c r="R303" s="211">
        <v>2.0</v>
      </c>
      <c r="S303" s="211">
        <v>0.0</v>
      </c>
      <c r="T303" s="211">
        <v>0.0</v>
      </c>
      <c r="U303" s="211">
        <v>0.0</v>
      </c>
      <c r="V303" s="211">
        <v>122.1</v>
      </c>
      <c r="W303" s="211">
        <v>116.0</v>
      </c>
      <c r="X303" s="211">
        <v>72.0</v>
      </c>
      <c r="Y303" s="211">
        <v>71.0</v>
      </c>
      <c r="Z303" s="211">
        <v>19.0</v>
      </c>
      <c r="AA303" s="211">
        <v>45.0</v>
      </c>
      <c r="AB303" s="211">
        <v>2.0</v>
      </c>
      <c r="AC303" s="211">
        <v>128.0</v>
      </c>
      <c r="AD303" s="211">
        <v>6.0</v>
      </c>
      <c r="AE303" s="211">
        <v>1.0</v>
      </c>
      <c r="AF303" s="211">
        <v>7.0</v>
      </c>
      <c r="AG303" s="211">
        <v>525.0</v>
      </c>
      <c r="AH303" s="211">
        <v>1.316</v>
      </c>
      <c r="AI303" s="212">
        <v>43632.0</v>
      </c>
      <c r="AJ303" s="211">
        <v>22.0</v>
      </c>
      <c r="AK303" s="210" t="s">
        <v>203</v>
      </c>
    </row>
    <row r="304">
      <c r="A304" s="120"/>
      <c r="E304" s="209">
        <v>120.0</v>
      </c>
      <c r="F304" s="210" t="s">
        <v>560</v>
      </c>
      <c r="G304" s="211">
        <v>3.0</v>
      </c>
      <c r="H304" s="211">
        <v>2019.0</v>
      </c>
      <c r="I304" s="211">
        <v>2021.0</v>
      </c>
      <c r="J304" s="211">
        <v>0.0</v>
      </c>
      <c r="K304" s="211">
        <v>0.0</v>
      </c>
      <c r="L304" s="211">
        <v>5.0</v>
      </c>
      <c r="M304" s="211">
        <v>2.0</v>
      </c>
      <c r="N304" s="211">
        <v>0.714</v>
      </c>
      <c r="O304" s="211">
        <v>5.19</v>
      </c>
      <c r="P304" s="211">
        <v>83.0</v>
      </c>
      <c r="Q304" s="211">
        <v>3.0</v>
      </c>
      <c r="R304" s="211">
        <v>16.0</v>
      </c>
      <c r="S304" s="211">
        <v>0.0</v>
      </c>
      <c r="T304" s="211">
        <v>0.0</v>
      </c>
      <c r="U304" s="211">
        <v>2.0</v>
      </c>
      <c r="V304" s="211">
        <v>95.1</v>
      </c>
      <c r="W304" s="211">
        <v>88.0</v>
      </c>
      <c r="X304" s="211">
        <v>58.0</v>
      </c>
      <c r="Y304" s="211">
        <v>55.0</v>
      </c>
      <c r="Z304" s="211">
        <v>9.0</v>
      </c>
      <c r="AA304" s="211">
        <v>59.0</v>
      </c>
      <c r="AB304" s="211">
        <v>1.0</v>
      </c>
      <c r="AC304" s="211">
        <v>90.0</v>
      </c>
      <c r="AD304" s="211">
        <v>1.0</v>
      </c>
      <c r="AE304" s="211">
        <v>0.0</v>
      </c>
      <c r="AF304" s="211">
        <v>13.0</v>
      </c>
      <c r="AG304" s="211">
        <v>416.0</v>
      </c>
      <c r="AH304" s="211">
        <v>1.542</v>
      </c>
      <c r="AI304" s="212">
        <v>43555.0</v>
      </c>
      <c r="AJ304" s="211">
        <v>28.0</v>
      </c>
      <c r="AK304" s="210" t="s">
        <v>211</v>
      </c>
    </row>
    <row r="305">
      <c r="A305" s="84"/>
      <c r="E305" s="220">
        <v>121.0</v>
      </c>
      <c r="F305" s="221" t="s">
        <v>561</v>
      </c>
      <c r="G305" s="222">
        <v>2.0</v>
      </c>
      <c r="H305" s="222">
        <v>2020.0</v>
      </c>
      <c r="I305" s="222">
        <v>2021.0</v>
      </c>
      <c r="J305" s="222">
        <v>0.0</v>
      </c>
      <c r="K305" s="222">
        <v>-0.1</v>
      </c>
      <c r="L305" s="222">
        <v>1.0</v>
      </c>
      <c r="M305" s="222">
        <v>5.0</v>
      </c>
      <c r="N305" s="222">
        <v>0.167</v>
      </c>
      <c r="O305" s="222">
        <v>5.29</v>
      </c>
      <c r="P305" s="222">
        <v>54.0</v>
      </c>
      <c r="Q305" s="222">
        <v>0.0</v>
      </c>
      <c r="R305" s="222">
        <v>14.0</v>
      </c>
      <c r="S305" s="222">
        <v>0.0</v>
      </c>
      <c r="T305" s="222">
        <v>0.0</v>
      </c>
      <c r="U305" s="222">
        <v>0.0</v>
      </c>
      <c r="V305" s="222">
        <v>49.1</v>
      </c>
      <c r="W305" s="222">
        <v>41.0</v>
      </c>
      <c r="X305" s="222">
        <v>31.0</v>
      </c>
      <c r="Y305" s="222">
        <v>29.0</v>
      </c>
      <c r="Z305" s="222">
        <v>10.0</v>
      </c>
      <c r="AA305" s="222">
        <v>37.0</v>
      </c>
      <c r="AB305" s="222">
        <v>2.0</v>
      </c>
      <c r="AC305" s="222">
        <v>55.0</v>
      </c>
      <c r="AD305" s="222">
        <v>2.0</v>
      </c>
      <c r="AE305" s="222">
        <v>0.0</v>
      </c>
      <c r="AF305" s="222">
        <v>3.0</v>
      </c>
      <c r="AG305" s="222">
        <v>222.0</v>
      </c>
      <c r="AH305" s="222">
        <v>1.581</v>
      </c>
      <c r="AI305" s="223">
        <v>44036.0</v>
      </c>
      <c r="AJ305" s="222">
        <v>25.0</v>
      </c>
      <c r="AK305" s="221" t="s">
        <v>211</v>
      </c>
    </row>
    <row r="306">
      <c r="A306" s="98"/>
      <c r="E306" s="209"/>
      <c r="F306" s="224"/>
      <c r="G306" s="211"/>
      <c r="H306" s="211"/>
      <c r="I306" s="211"/>
      <c r="J306" s="211"/>
      <c r="K306" s="211"/>
      <c r="L306" s="211"/>
      <c r="M306" s="211"/>
      <c r="N306" s="211"/>
      <c r="O306" s="211"/>
      <c r="P306" s="211"/>
      <c r="Q306" s="211"/>
      <c r="R306" s="211"/>
      <c r="S306" s="211"/>
      <c r="T306" s="211"/>
      <c r="U306" s="211"/>
      <c r="V306" s="211"/>
      <c r="W306" s="211"/>
      <c r="X306" s="211"/>
      <c r="Y306" s="211"/>
      <c r="Z306" s="211"/>
      <c r="AA306" s="211"/>
      <c r="AB306" s="211"/>
      <c r="AC306" s="211"/>
      <c r="AD306" s="211"/>
      <c r="AE306" s="211"/>
      <c r="AF306" s="211"/>
      <c r="AG306" s="211"/>
      <c r="AH306" s="211"/>
      <c r="AI306" s="212"/>
      <c r="AJ306" s="211"/>
      <c r="AK306" s="224"/>
    </row>
    <row r="307">
      <c r="A307" s="102"/>
      <c r="E307" s="209"/>
      <c r="F307" s="224"/>
      <c r="G307" s="211"/>
      <c r="H307" s="211"/>
      <c r="I307" s="211"/>
      <c r="J307" s="211"/>
      <c r="K307" s="211"/>
      <c r="L307" s="211"/>
      <c r="M307" s="211"/>
      <c r="N307" s="211"/>
      <c r="O307" s="211"/>
      <c r="P307" s="211"/>
      <c r="Q307" s="211"/>
      <c r="R307" s="211"/>
      <c r="S307" s="211"/>
      <c r="T307" s="211"/>
      <c r="U307" s="211"/>
      <c r="V307" s="211"/>
      <c r="W307" s="211"/>
      <c r="X307" s="211"/>
      <c r="Y307" s="211"/>
      <c r="Z307" s="211"/>
      <c r="AA307" s="211"/>
      <c r="AB307" s="211"/>
      <c r="AC307" s="211"/>
      <c r="AD307" s="211"/>
      <c r="AE307" s="211"/>
      <c r="AF307" s="211"/>
      <c r="AG307" s="211"/>
      <c r="AH307" s="211"/>
      <c r="AI307" s="212"/>
      <c r="AJ307" s="211"/>
      <c r="AK307" s="224"/>
    </row>
    <row r="308">
      <c r="A308" s="109"/>
      <c r="E308" s="209"/>
      <c r="F308" s="224"/>
      <c r="G308" s="211"/>
      <c r="H308" s="211"/>
      <c r="I308" s="211"/>
      <c r="J308" s="211"/>
      <c r="K308" s="211"/>
      <c r="L308" s="211"/>
      <c r="M308" s="211"/>
      <c r="N308" s="211"/>
      <c r="O308" s="211"/>
      <c r="P308" s="211"/>
      <c r="Q308" s="211"/>
      <c r="R308" s="211"/>
      <c r="S308" s="211"/>
      <c r="T308" s="211"/>
      <c r="U308" s="211"/>
      <c r="V308" s="211"/>
      <c r="W308" s="211"/>
      <c r="X308" s="211"/>
      <c r="Y308" s="211"/>
      <c r="Z308" s="211"/>
      <c r="AA308" s="211"/>
      <c r="AB308" s="211"/>
      <c r="AC308" s="211"/>
      <c r="AD308" s="211"/>
      <c r="AE308" s="211"/>
      <c r="AF308" s="211"/>
      <c r="AG308" s="211"/>
      <c r="AH308" s="211"/>
      <c r="AI308" s="212"/>
      <c r="AJ308" s="211"/>
      <c r="AK308" s="218"/>
    </row>
    <row r="309">
      <c r="E309" s="209"/>
      <c r="F309" s="224"/>
      <c r="G309" s="211"/>
      <c r="H309" s="211"/>
      <c r="I309" s="211"/>
      <c r="J309" s="211"/>
      <c r="K309" s="211"/>
      <c r="L309" s="211"/>
      <c r="M309" s="211"/>
      <c r="N309" s="211"/>
      <c r="O309" s="211"/>
      <c r="P309" s="211"/>
      <c r="Q309" s="211"/>
      <c r="R309" s="211"/>
      <c r="S309" s="211"/>
      <c r="T309" s="211"/>
      <c r="U309" s="211"/>
      <c r="V309" s="211"/>
      <c r="W309" s="211"/>
      <c r="X309" s="211"/>
      <c r="Y309" s="211"/>
      <c r="Z309" s="211"/>
      <c r="AA309" s="211"/>
      <c r="AB309" s="211"/>
      <c r="AC309" s="211"/>
      <c r="AD309" s="211"/>
      <c r="AE309" s="211"/>
      <c r="AF309" s="211"/>
      <c r="AG309" s="211"/>
      <c r="AH309" s="211"/>
      <c r="AI309" s="212"/>
      <c r="AJ309" s="211"/>
      <c r="AK309" s="224"/>
    </row>
    <row r="310">
      <c r="A310" s="124"/>
      <c r="E310" s="209"/>
      <c r="F310" s="224"/>
      <c r="G310" s="211"/>
      <c r="H310" s="211"/>
      <c r="I310" s="211"/>
      <c r="J310" s="211"/>
      <c r="K310" s="211"/>
      <c r="L310" s="211"/>
      <c r="M310" s="211"/>
      <c r="N310" s="211"/>
      <c r="O310" s="211"/>
      <c r="P310" s="211"/>
      <c r="Q310" s="211"/>
      <c r="R310" s="211"/>
      <c r="S310" s="211"/>
      <c r="T310" s="211"/>
      <c r="U310" s="211"/>
      <c r="V310" s="211"/>
      <c r="W310" s="211"/>
      <c r="X310" s="211"/>
      <c r="Y310" s="211"/>
      <c r="Z310" s="211"/>
      <c r="AA310" s="211"/>
      <c r="AB310" s="211"/>
      <c r="AC310" s="211"/>
      <c r="AD310" s="211"/>
      <c r="AE310" s="211"/>
      <c r="AF310" s="211"/>
      <c r="AG310" s="211"/>
      <c r="AH310" s="211"/>
      <c r="AI310" s="212"/>
      <c r="AJ310" s="211"/>
      <c r="AK310" s="224"/>
    </row>
    <row r="311">
      <c r="A311" s="104"/>
      <c r="E311" s="209"/>
      <c r="F311" s="224"/>
      <c r="G311" s="211"/>
      <c r="H311" s="211"/>
      <c r="I311" s="211"/>
      <c r="J311" s="211"/>
      <c r="K311" s="211"/>
      <c r="L311" s="211"/>
      <c r="M311" s="211"/>
      <c r="N311" s="211"/>
      <c r="O311" s="211"/>
      <c r="P311" s="211"/>
      <c r="Q311" s="211"/>
      <c r="R311" s="211"/>
      <c r="S311" s="211"/>
      <c r="T311" s="211"/>
      <c r="U311" s="211"/>
      <c r="V311" s="211"/>
      <c r="W311" s="211"/>
      <c r="X311" s="211"/>
      <c r="Y311" s="211"/>
      <c r="Z311" s="211"/>
      <c r="AA311" s="211"/>
      <c r="AB311" s="211"/>
      <c r="AC311" s="211"/>
      <c r="AD311" s="211"/>
      <c r="AE311" s="211"/>
      <c r="AF311" s="211"/>
      <c r="AG311" s="211"/>
      <c r="AH311" s="211"/>
      <c r="AI311" s="212"/>
      <c r="AJ311" s="211"/>
      <c r="AK311" s="224"/>
    </row>
    <row r="312">
      <c r="E312" s="209"/>
      <c r="F312" s="224"/>
      <c r="G312" s="211"/>
      <c r="H312" s="211"/>
      <c r="I312" s="211"/>
      <c r="J312" s="211"/>
      <c r="K312" s="211"/>
      <c r="L312" s="211"/>
      <c r="M312" s="211"/>
      <c r="N312" s="211"/>
      <c r="O312" s="211"/>
      <c r="P312" s="211"/>
      <c r="Q312" s="211"/>
      <c r="R312" s="211"/>
      <c r="S312" s="211"/>
      <c r="T312" s="211"/>
      <c r="U312" s="211"/>
      <c r="V312" s="211"/>
      <c r="W312" s="211"/>
      <c r="X312" s="211"/>
      <c r="Y312" s="211"/>
      <c r="Z312" s="211"/>
      <c r="AA312" s="211"/>
      <c r="AB312" s="211"/>
      <c r="AC312" s="211"/>
      <c r="AD312" s="211"/>
      <c r="AE312" s="211"/>
      <c r="AF312" s="211"/>
      <c r="AG312" s="211"/>
      <c r="AH312" s="211"/>
      <c r="AI312" s="212"/>
      <c r="AJ312" s="211"/>
      <c r="AK312" s="224"/>
    </row>
    <row r="313">
      <c r="A313" s="102"/>
      <c r="E313" s="209"/>
      <c r="F313" s="224"/>
      <c r="G313" s="211"/>
      <c r="H313" s="211"/>
      <c r="I313" s="211"/>
      <c r="J313" s="211"/>
      <c r="K313" s="211"/>
      <c r="L313" s="211"/>
      <c r="M313" s="211"/>
      <c r="N313" s="211"/>
      <c r="O313" s="211"/>
      <c r="P313" s="211"/>
      <c r="Q313" s="211"/>
      <c r="R313" s="211"/>
      <c r="S313" s="211"/>
      <c r="T313" s="211"/>
      <c r="U313" s="211"/>
      <c r="V313" s="211"/>
      <c r="W313" s="211"/>
      <c r="X313" s="211"/>
      <c r="Y313" s="211"/>
      <c r="Z313" s="211"/>
      <c r="AA313" s="211"/>
      <c r="AB313" s="211"/>
      <c r="AC313" s="211"/>
      <c r="AD313" s="211"/>
      <c r="AE313" s="211"/>
      <c r="AF313" s="211"/>
      <c r="AG313" s="211"/>
      <c r="AH313" s="211"/>
      <c r="AI313" s="212"/>
      <c r="AJ313" s="211"/>
      <c r="AK313" s="224"/>
    </row>
    <row r="314">
      <c r="A314" s="102"/>
      <c r="E314" s="209"/>
      <c r="F314" s="224"/>
      <c r="G314" s="211"/>
      <c r="H314" s="211"/>
      <c r="I314" s="211"/>
      <c r="J314" s="211"/>
      <c r="K314" s="211"/>
      <c r="L314" s="211"/>
      <c r="M314" s="211"/>
      <c r="N314" s="211"/>
      <c r="O314" s="211"/>
      <c r="P314" s="211"/>
      <c r="Q314" s="211"/>
      <c r="R314" s="211"/>
      <c r="S314" s="211"/>
      <c r="T314" s="211"/>
      <c r="U314" s="211"/>
      <c r="V314" s="211"/>
      <c r="W314" s="211"/>
      <c r="X314" s="211"/>
      <c r="Y314" s="211"/>
      <c r="Z314" s="211"/>
      <c r="AA314" s="211"/>
      <c r="AB314" s="211"/>
      <c r="AC314" s="211"/>
      <c r="AD314" s="211"/>
      <c r="AE314" s="211"/>
      <c r="AF314" s="211"/>
      <c r="AG314" s="211"/>
      <c r="AH314" s="211"/>
      <c r="AI314" s="212"/>
      <c r="AJ314" s="211"/>
      <c r="AK314" s="224"/>
    </row>
    <row r="315">
      <c r="A315" s="102"/>
      <c r="E315" s="196"/>
      <c r="F315" s="216"/>
      <c r="G315" s="217"/>
      <c r="H315" s="217"/>
      <c r="I315" s="217"/>
      <c r="J315" s="217"/>
      <c r="K315" s="217"/>
      <c r="L315" s="217"/>
      <c r="M315" s="217"/>
      <c r="N315" s="217"/>
      <c r="O315" s="217"/>
      <c r="P315" s="217"/>
      <c r="Q315" s="217"/>
      <c r="R315" s="217"/>
      <c r="S315" s="217"/>
      <c r="T315" s="217"/>
      <c r="U315" s="217"/>
      <c r="V315" s="217"/>
      <c r="W315" s="217"/>
      <c r="X315" s="217"/>
      <c r="Y315" s="217"/>
      <c r="Z315" s="217"/>
      <c r="AA315" s="217"/>
      <c r="AB315" s="217"/>
      <c r="AC315" s="217"/>
      <c r="AD315" s="217"/>
      <c r="AE315" s="217"/>
      <c r="AF315" s="217"/>
      <c r="AG315" s="217"/>
      <c r="AH315" s="217"/>
      <c r="AI315" s="217"/>
      <c r="AJ315" s="217"/>
      <c r="AK315" s="217"/>
    </row>
    <row r="316">
      <c r="A316" s="112"/>
      <c r="E316" s="209"/>
      <c r="F316" s="224"/>
      <c r="G316" s="211"/>
      <c r="H316" s="211"/>
      <c r="I316" s="211"/>
      <c r="J316" s="211"/>
      <c r="K316" s="211"/>
      <c r="L316" s="211"/>
      <c r="M316" s="211"/>
      <c r="N316" s="211"/>
      <c r="O316" s="211"/>
      <c r="P316" s="211"/>
      <c r="Q316" s="211"/>
      <c r="R316" s="211"/>
      <c r="S316" s="211"/>
      <c r="T316" s="211"/>
      <c r="U316" s="211"/>
      <c r="V316" s="211"/>
      <c r="W316" s="211"/>
      <c r="X316" s="211"/>
      <c r="Y316" s="211"/>
      <c r="Z316" s="211"/>
      <c r="AA316" s="211"/>
      <c r="AB316" s="211"/>
      <c r="AC316" s="211"/>
      <c r="AD316" s="211"/>
      <c r="AE316" s="211"/>
      <c r="AF316" s="211"/>
      <c r="AG316" s="211"/>
      <c r="AH316" s="211"/>
      <c r="AI316" s="212"/>
      <c r="AJ316" s="211"/>
      <c r="AK316" s="224"/>
    </row>
    <row r="317">
      <c r="E317" s="209"/>
      <c r="F317" s="224"/>
      <c r="G317" s="211"/>
      <c r="H317" s="211"/>
      <c r="I317" s="211"/>
      <c r="J317" s="211"/>
      <c r="K317" s="211"/>
      <c r="L317" s="211"/>
      <c r="M317" s="211"/>
      <c r="N317" s="219"/>
      <c r="O317" s="211"/>
      <c r="P317" s="211"/>
      <c r="Q317" s="211"/>
      <c r="R317" s="211"/>
      <c r="S317" s="211"/>
      <c r="T317" s="211"/>
      <c r="U317" s="211"/>
      <c r="V317" s="211"/>
      <c r="W317" s="211"/>
      <c r="X317" s="211"/>
      <c r="Y317" s="211"/>
      <c r="Z317" s="211"/>
      <c r="AA317" s="211"/>
      <c r="AB317" s="211"/>
      <c r="AC317" s="211"/>
      <c r="AD317" s="211"/>
      <c r="AE317" s="211"/>
      <c r="AF317" s="211"/>
      <c r="AG317" s="211"/>
      <c r="AH317" s="211"/>
      <c r="AI317" s="212"/>
      <c r="AJ317" s="211"/>
      <c r="AK317" s="224"/>
    </row>
    <row r="318">
      <c r="A318" s="88"/>
      <c r="E318" s="209"/>
      <c r="F318" s="224"/>
      <c r="G318" s="211"/>
      <c r="H318" s="211"/>
      <c r="I318" s="211"/>
      <c r="J318" s="211"/>
      <c r="K318" s="211"/>
      <c r="L318" s="211"/>
      <c r="M318" s="211"/>
      <c r="N318" s="211"/>
      <c r="O318" s="211"/>
      <c r="P318" s="211"/>
      <c r="Q318" s="211"/>
      <c r="R318" s="211"/>
      <c r="S318" s="211"/>
      <c r="T318" s="211"/>
      <c r="U318" s="211"/>
      <c r="V318" s="211"/>
      <c r="W318" s="211"/>
      <c r="X318" s="211"/>
      <c r="Y318" s="211"/>
      <c r="Z318" s="211"/>
      <c r="AA318" s="211"/>
      <c r="AB318" s="211"/>
      <c r="AC318" s="211"/>
      <c r="AD318" s="211"/>
      <c r="AE318" s="211"/>
      <c r="AF318" s="211"/>
      <c r="AG318" s="211"/>
      <c r="AH318" s="211"/>
      <c r="AI318" s="212"/>
      <c r="AJ318" s="211"/>
      <c r="AK318" s="224"/>
    </row>
    <row r="319">
      <c r="A319" s="88"/>
      <c r="E319" s="209"/>
      <c r="F319" s="224"/>
      <c r="G319" s="211"/>
      <c r="H319" s="211"/>
      <c r="I319" s="211"/>
      <c r="J319" s="211"/>
      <c r="K319" s="211"/>
      <c r="L319" s="211"/>
      <c r="M319" s="211"/>
      <c r="N319" s="211"/>
      <c r="O319" s="211"/>
      <c r="P319" s="211"/>
      <c r="Q319" s="211"/>
      <c r="R319" s="211"/>
      <c r="S319" s="211"/>
      <c r="T319" s="211"/>
      <c r="U319" s="211"/>
      <c r="V319" s="211"/>
      <c r="W319" s="211"/>
      <c r="X319" s="211"/>
      <c r="Y319" s="211"/>
      <c r="Z319" s="211"/>
      <c r="AA319" s="211"/>
      <c r="AB319" s="211"/>
      <c r="AC319" s="211"/>
      <c r="AD319" s="211"/>
      <c r="AE319" s="211"/>
      <c r="AF319" s="211"/>
      <c r="AG319" s="211"/>
      <c r="AH319" s="211"/>
      <c r="AI319" s="212"/>
      <c r="AJ319" s="211"/>
      <c r="AK319" s="224"/>
    </row>
    <row r="320">
      <c r="E320" s="209"/>
      <c r="F320" s="224"/>
      <c r="G320" s="211"/>
      <c r="H320" s="211"/>
      <c r="I320" s="211"/>
      <c r="J320" s="211"/>
      <c r="K320" s="211"/>
      <c r="L320" s="211"/>
      <c r="M320" s="211"/>
      <c r="N320" s="211"/>
      <c r="O320" s="211"/>
      <c r="P320" s="211"/>
      <c r="Q320" s="211"/>
      <c r="R320" s="211"/>
      <c r="S320" s="211"/>
      <c r="T320" s="211"/>
      <c r="U320" s="211"/>
      <c r="V320" s="211"/>
      <c r="W320" s="211"/>
      <c r="X320" s="211"/>
      <c r="Y320" s="211"/>
      <c r="Z320" s="211"/>
      <c r="AA320" s="211"/>
      <c r="AB320" s="211"/>
      <c r="AC320" s="211"/>
      <c r="AD320" s="211"/>
      <c r="AE320" s="211"/>
      <c r="AF320" s="211"/>
      <c r="AG320" s="211"/>
      <c r="AH320" s="211"/>
      <c r="AI320" s="212"/>
      <c r="AJ320" s="211"/>
      <c r="AK320" s="224"/>
    </row>
    <row r="321">
      <c r="A321" s="103"/>
      <c r="E321" s="209"/>
      <c r="F321" s="224"/>
      <c r="G321" s="211"/>
      <c r="H321" s="211"/>
      <c r="I321" s="211"/>
      <c r="J321" s="211"/>
      <c r="K321" s="211"/>
      <c r="L321" s="211"/>
      <c r="M321" s="211"/>
      <c r="N321" s="211"/>
      <c r="O321" s="211"/>
      <c r="P321" s="211"/>
      <c r="Q321" s="211"/>
      <c r="R321" s="211"/>
      <c r="S321" s="211"/>
      <c r="T321" s="211"/>
      <c r="U321" s="211"/>
      <c r="V321" s="211"/>
      <c r="W321" s="211"/>
      <c r="X321" s="211"/>
      <c r="Y321" s="211"/>
      <c r="Z321" s="211"/>
      <c r="AA321" s="211"/>
      <c r="AB321" s="211"/>
      <c r="AC321" s="211"/>
      <c r="AD321" s="211"/>
      <c r="AE321" s="211"/>
      <c r="AF321" s="211"/>
      <c r="AG321" s="211"/>
      <c r="AH321" s="211"/>
      <c r="AI321" s="212"/>
      <c r="AJ321" s="211"/>
      <c r="AK321" s="224"/>
    </row>
    <row r="322">
      <c r="A322" s="106"/>
      <c r="E322" s="209"/>
      <c r="F322" s="224"/>
      <c r="G322" s="211"/>
      <c r="H322" s="211"/>
      <c r="I322" s="211"/>
      <c r="J322" s="211"/>
      <c r="K322" s="211"/>
      <c r="L322" s="211"/>
      <c r="M322" s="211"/>
      <c r="N322" s="211"/>
      <c r="O322" s="211"/>
      <c r="P322" s="211"/>
      <c r="Q322" s="211"/>
      <c r="R322" s="211"/>
      <c r="S322" s="211"/>
      <c r="T322" s="211"/>
      <c r="U322" s="211"/>
      <c r="V322" s="211"/>
      <c r="W322" s="211"/>
      <c r="X322" s="211"/>
      <c r="Y322" s="211"/>
      <c r="Z322" s="211"/>
      <c r="AA322" s="211"/>
      <c r="AB322" s="211"/>
      <c r="AC322" s="211"/>
      <c r="AD322" s="211"/>
      <c r="AE322" s="211"/>
      <c r="AF322" s="211"/>
      <c r="AG322" s="211"/>
      <c r="AH322" s="211"/>
      <c r="AI322" s="212"/>
      <c r="AJ322" s="211"/>
      <c r="AK322" s="224"/>
    </row>
    <row r="323">
      <c r="A323" s="106"/>
      <c r="E323" s="209"/>
      <c r="F323" s="224"/>
      <c r="G323" s="211"/>
      <c r="H323" s="211"/>
      <c r="I323" s="211"/>
      <c r="J323" s="211"/>
      <c r="K323" s="211"/>
      <c r="L323" s="211"/>
      <c r="M323" s="211"/>
      <c r="N323" s="219"/>
      <c r="O323" s="211"/>
      <c r="P323" s="211"/>
      <c r="Q323" s="211"/>
      <c r="R323" s="211"/>
      <c r="S323" s="211"/>
      <c r="T323" s="211"/>
      <c r="U323" s="211"/>
      <c r="V323" s="211"/>
      <c r="W323" s="211"/>
      <c r="X323" s="211"/>
      <c r="Y323" s="211"/>
      <c r="Z323" s="211"/>
      <c r="AA323" s="211"/>
      <c r="AB323" s="211"/>
      <c r="AC323" s="211"/>
      <c r="AD323" s="211"/>
      <c r="AE323" s="211"/>
      <c r="AF323" s="211"/>
      <c r="AG323" s="211"/>
      <c r="AH323" s="211"/>
      <c r="AI323" s="212"/>
      <c r="AJ323" s="211"/>
      <c r="AK323" s="224"/>
    </row>
    <row r="324">
      <c r="A324" s="106"/>
      <c r="E324" s="209"/>
      <c r="F324" s="224"/>
      <c r="G324" s="211"/>
      <c r="H324" s="211"/>
      <c r="I324" s="211"/>
      <c r="J324" s="211"/>
      <c r="K324" s="211"/>
      <c r="L324" s="211"/>
      <c r="M324" s="211"/>
      <c r="N324" s="211"/>
      <c r="O324" s="211"/>
      <c r="P324" s="211"/>
      <c r="Q324" s="211"/>
      <c r="R324" s="211"/>
      <c r="S324" s="211"/>
      <c r="T324" s="211"/>
      <c r="U324" s="211"/>
      <c r="V324" s="211"/>
      <c r="W324" s="211"/>
      <c r="X324" s="211"/>
      <c r="Y324" s="211"/>
      <c r="Z324" s="211"/>
      <c r="AA324" s="211"/>
      <c r="AB324" s="211"/>
      <c r="AC324" s="211"/>
      <c r="AD324" s="211"/>
      <c r="AE324" s="211"/>
      <c r="AF324" s="211"/>
      <c r="AG324" s="211"/>
      <c r="AH324" s="211"/>
      <c r="AI324" s="212"/>
      <c r="AJ324" s="211"/>
      <c r="AK324" s="218"/>
    </row>
    <row r="325">
      <c r="A325" s="106"/>
      <c r="E325" s="209"/>
      <c r="F325" s="224"/>
      <c r="G325" s="211"/>
      <c r="H325" s="211"/>
      <c r="I325" s="211"/>
      <c r="J325" s="211"/>
      <c r="K325" s="211"/>
      <c r="L325" s="211"/>
      <c r="M325" s="211"/>
      <c r="N325" s="211"/>
      <c r="O325" s="211"/>
      <c r="P325" s="211"/>
      <c r="Q325" s="211"/>
      <c r="R325" s="211"/>
      <c r="S325" s="211"/>
      <c r="T325" s="211"/>
      <c r="U325" s="211"/>
      <c r="V325" s="211"/>
      <c r="W325" s="211"/>
      <c r="X325" s="211"/>
      <c r="Y325" s="211"/>
      <c r="Z325" s="211"/>
      <c r="AA325" s="211"/>
      <c r="AB325" s="211"/>
      <c r="AC325" s="211"/>
      <c r="AD325" s="211"/>
      <c r="AE325" s="211"/>
      <c r="AF325" s="211"/>
      <c r="AG325" s="211"/>
      <c r="AH325" s="211"/>
      <c r="AI325" s="212"/>
      <c r="AJ325" s="211"/>
      <c r="AK325" s="224"/>
    </row>
    <row r="326">
      <c r="E326" s="209"/>
      <c r="F326" s="224"/>
      <c r="G326" s="211"/>
      <c r="H326" s="211"/>
      <c r="I326" s="211"/>
      <c r="J326" s="211"/>
      <c r="K326" s="211"/>
      <c r="L326" s="211"/>
      <c r="M326" s="211"/>
      <c r="N326" s="211"/>
      <c r="O326" s="211"/>
      <c r="P326" s="211"/>
      <c r="Q326" s="211"/>
      <c r="R326" s="211"/>
      <c r="S326" s="211"/>
      <c r="T326" s="211"/>
      <c r="U326" s="211"/>
      <c r="V326" s="211"/>
      <c r="W326" s="211"/>
      <c r="X326" s="211"/>
      <c r="Y326" s="211"/>
      <c r="Z326" s="211"/>
      <c r="AA326" s="211"/>
      <c r="AB326" s="211"/>
      <c r="AC326" s="211"/>
      <c r="AD326" s="211"/>
      <c r="AE326" s="211"/>
      <c r="AF326" s="211"/>
      <c r="AG326" s="211"/>
      <c r="AH326" s="211"/>
      <c r="AI326" s="212"/>
      <c r="AJ326" s="211"/>
      <c r="AK326" s="218"/>
    </row>
    <row r="327">
      <c r="A327" s="124"/>
      <c r="E327" s="209"/>
      <c r="F327" s="224"/>
      <c r="G327" s="211"/>
      <c r="H327" s="211"/>
      <c r="I327" s="211"/>
      <c r="J327" s="211"/>
      <c r="K327" s="211"/>
      <c r="L327" s="211"/>
      <c r="M327" s="211"/>
      <c r="N327" s="211"/>
      <c r="O327" s="211"/>
      <c r="P327" s="211"/>
      <c r="Q327" s="211"/>
      <c r="R327" s="211"/>
      <c r="S327" s="211"/>
      <c r="T327" s="211"/>
      <c r="U327" s="211"/>
      <c r="V327" s="211"/>
      <c r="W327" s="211"/>
      <c r="X327" s="211"/>
      <c r="Y327" s="211"/>
      <c r="Z327" s="211"/>
      <c r="AA327" s="211"/>
      <c r="AB327" s="211"/>
      <c r="AC327" s="211"/>
      <c r="AD327" s="211"/>
      <c r="AE327" s="211"/>
      <c r="AF327" s="211"/>
      <c r="AG327" s="211"/>
      <c r="AH327" s="211"/>
      <c r="AI327" s="212"/>
      <c r="AJ327" s="211"/>
      <c r="AK327" s="224"/>
    </row>
    <row r="328">
      <c r="A328" s="95"/>
      <c r="E328" s="209"/>
      <c r="F328" s="224"/>
      <c r="G328" s="211"/>
      <c r="H328" s="211"/>
      <c r="I328" s="211"/>
      <c r="J328" s="211"/>
      <c r="K328" s="211"/>
      <c r="L328" s="211"/>
      <c r="M328" s="211"/>
      <c r="N328" s="211"/>
      <c r="O328" s="211"/>
      <c r="P328" s="211"/>
      <c r="Q328" s="211"/>
      <c r="R328" s="211"/>
      <c r="S328" s="211"/>
      <c r="T328" s="211"/>
      <c r="U328" s="211"/>
      <c r="V328" s="211"/>
      <c r="W328" s="211"/>
      <c r="X328" s="211"/>
      <c r="Y328" s="211"/>
      <c r="Z328" s="211"/>
      <c r="AA328" s="211"/>
      <c r="AB328" s="211"/>
      <c r="AC328" s="211"/>
      <c r="AD328" s="211"/>
      <c r="AE328" s="211"/>
      <c r="AF328" s="211"/>
      <c r="AG328" s="211"/>
      <c r="AH328" s="211"/>
      <c r="AI328" s="212"/>
      <c r="AJ328" s="211"/>
      <c r="AK328" s="224"/>
    </row>
    <row r="329">
      <c r="E329" s="209"/>
      <c r="F329" s="224"/>
      <c r="G329" s="211"/>
      <c r="H329" s="211"/>
      <c r="I329" s="211"/>
      <c r="J329" s="211"/>
      <c r="K329" s="211"/>
      <c r="L329" s="211"/>
      <c r="M329" s="211"/>
      <c r="N329" s="211"/>
      <c r="O329" s="211"/>
      <c r="P329" s="211"/>
      <c r="Q329" s="211"/>
      <c r="R329" s="211"/>
      <c r="S329" s="211"/>
      <c r="T329" s="211"/>
      <c r="U329" s="211"/>
      <c r="V329" s="211"/>
      <c r="W329" s="211"/>
      <c r="X329" s="211"/>
      <c r="Y329" s="211"/>
      <c r="Z329" s="211"/>
      <c r="AA329" s="211"/>
      <c r="AB329" s="211"/>
      <c r="AC329" s="211"/>
      <c r="AD329" s="211"/>
      <c r="AE329" s="211"/>
      <c r="AF329" s="211"/>
      <c r="AG329" s="211"/>
      <c r="AH329" s="211"/>
      <c r="AI329" s="212"/>
      <c r="AJ329" s="211"/>
      <c r="AK329" s="224"/>
    </row>
    <row r="330">
      <c r="A330" s="124"/>
      <c r="E330" s="209"/>
      <c r="F330" s="224"/>
      <c r="G330" s="211"/>
      <c r="H330" s="211"/>
      <c r="I330" s="211"/>
      <c r="J330" s="211"/>
      <c r="K330" s="211"/>
      <c r="L330" s="211"/>
      <c r="M330" s="211"/>
      <c r="N330" s="211"/>
      <c r="O330" s="211"/>
      <c r="P330" s="211"/>
      <c r="Q330" s="211"/>
      <c r="R330" s="211"/>
      <c r="S330" s="211"/>
      <c r="T330" s="211"/>
      <c r="U330" s="211"/>
      <c r="V330" s="211"/>
      <c r="W330" s="211"/>
      <c r="X330" s="211"/>
      <c r="Y330" s="211"/>
      <c r="Z330" s="211"/>
      <c r="AA330" s="211"/>
      <c r="AB330" s="211"/>
      <c r="AC330" s="211"/>
      <c r="AD330" s="211"/>
      <c r="AE330" s="211"/>
      <c r="AF330" s="211"/>
      <c r="AG330" s="211"/>
      <c r="AH330" s="211"/>
      <c r="AI330" s="212"/>
      <c r="AJ330" s="211"/>
      <c r="AK330" s="224"/>
    </row>
    <row r="331">
      <c r="E331" s="209"/>
      <c r="F331" s="224"/>
      <c r="G331" s="211"/>
      <c r="H331" s="211"/>
      <c r="I331" s="211"/>
      <c r="J331" s="211"/>
      <c r="K331" s="211"/>
      <c r="L331" s="211"/>
      <c r="M331" s="211"/>
      <c r="N331" s="211"/>
      <c r="O331" s="211"/>
      <c r="P331" s="211"/>
      <c r="Q331" s="211"/>
      <c r="R331" s="211"/>
      <c r="S331" s="211"/>
      <c r="T331" s="211"/>
      <c r="U331" s="211"/>
      <c r="V331" s="211"/>
      <c r="W331" s="211"/>
      <c r="X331" s="211"/>
      <c r="Y331" s="211"/>
      <c r="Z331" s="211"/>
      <c r="AA331" s="211"/>
      <c r="AB331" s="211"/>
      <c r="AC331" s="211"/>
      <c r="AD331" s="211"/>
      <c r="AE331" s="211"/>
      <c r="AF331" s="211"/>
      <c r="AG331" s="211"/>
      <c r="AH331" s="211"/>
      <c r="AI331" s="212"/>
      <c r="AJ331" s="211"/>
      <c r="AK331" s="224"/>
    </row>
    <row r="332">
      <c r="A332" s="102"/>
      <c r="E332" s="209"/>
      <c r="F332" s="224"/>
      <c r="G332" s="211"/>
      <c r="H332" s="211"/>
      <c r="I332" s="211"/>
      <c r="J332" s="211"/>
      <c r="K332" s="211"/>
      <c r="L332" s="211"/>
      <c r="M332" s="211"/>
      <c r="N332" s="211"/>
      <c r="O332" s="211"/>
      <c r="P332" s="211"/>
      <c r="Q332" s="211"/>
      <c r="R332" s="211"/>
      <c r="S332" s="211"/>
      <c r="T332" s="211"/>
      <c r="U332" s="211"/>
      <c r="V332" s="211"/>
      <c r="W332" s="211"/>
      <c r="X332" s="211"/>
      <c r="Y332" s="211"/>
      <c r="Z332" s="211"/>
      <c r="AA332" s="211"/>
      <c r="AB332" s="211"/>
      <c r="AC332" s="211"/>
      <c r="AD332" s="211"/>
      <c r="AE332" s="211"/>
      <c r="AF332" s="211"/>
      <c r="AG332" s="211"/>
      <c r="AH332" s="211"/>
      <c r="AI332" s="212"/>
      <c r="AJ332" s="211"/>
      <c r="AK332" s="224"/>
    </row>
    <row r="333">
      <c r="A333" s="105"/>
      <c r="E333" s="209"/>
      <c r="F333" s="224"/>
      <c r="G333" s="211"/>
      <c r="H333" s="211"/>
      <c r="I333" s="211"/>
      <c r="J333" s="211"/>
      <c r="K333" s="211"/>
      <c r="L333" s="211"/>
      <c r="M333" s="211"/>
      <c r="N333" s="211"/>
      <c r="O333" s="211"/>
      <c r="P333" s="211"/>
      <c r="Q333" s="211"/>
      <c r="R333" s="211"/>
      <c r="S333" s="211"/>
      <c r="T333" s="211"/>
      <c r="U333" s="211"/>
      <c r="V333" s="211"/>
      <c r="W333" s="211"/>
      <c r="X333" s="211"/>
      <c r="Y333" s="211"/>
      <c r="Z333" s="211"/>
      <c r="AA333" s="211"/>
      <c r="AB333" s="211"/>
      <c r="AC333" s="211"/>
      <c r="AD333" s="211"/>
      <c r="AE333" s="211"/>
      <c r="AF333" s="211"/>
      <c r="AG333" s="211"/>
      <c r="AH333" s="211"/>
      <c r="AI333" s="212"/>
      <c r="AJ333" s="211"/>
      <c r="AK333" s="224"/>
    </row>
    <row r="334">
      <c r="A334" s="106"/>
      <c r="E334" s="209"/>
      <c r="F334" s="224"/>
      <c r="G334" s="211"/>
      <c r="H334" s="211"/>
      <c r="I334" s="211"/>
      <c r="J334" s="211"/>
      <c r="K334" s="211"/>
      <c r="L334" s="211"/>
      <c r="M334" s="211"/>
      <c r="N334" s="211"/>
      <c r="O334" s="211"/>
      <c r="P334" s="211"/>
      <c r="Q334" s="211"/>
      <c r="R334" s="211"/>
      <c r="S334" s="211"/>
      <c r="T334" s="211"/>
      <c r="U334" s="211"/>
      <c r="V334" s="211"/>
      <c r="W334" s="211"/>
      <c r="X334" s="211"/>
      <c r="Y334" s="211"/>
      <c r="Z334" s="211"/>
      <c r="AA334" s="211"/>
      <c r="AB334" s="211"/>
      <c r="AC334" s="211"/>
      <c r="AD334" s="211"/>
      <c r="AE334" s="211"/>
      <c r="AF334" s="211"/>
      <c r="AG334" s="211"/>
      <c r="AH334" s="211"/>
      <c r="AI334" s="212"/>
      <c r="AJ334" s="211"/>
      <c r="AK334" s="224"/>
    </row>
    <row r="335">
      <c r="A335" s="106"/>
      <c r="E335" s="209"/>
      <c r="F335" s="224"/>
      <c r="G335" s="211"/>
      <c r="H335" s="211"/>
      <c r="I335" s="211"/>
      <c r="J335" s="211"/>
      <c r="K335" s="211"/>
      <c r="L335" s="211"/>
      <c r="M335" s="211"/>
      <c r="N335" s="211"/>
      <c r="O335" s="211"/>
      <c r="P335" s="211"/>
      <c r="Q335" s="211"/>
      <c r="R335" s="211"/>
      <c r="S335" s="211"/>
      <c r="T335" s="211"/>
      <c r="U335" s="211"/>
      <c r="V335" s="211"/>
      <c r="W335" s="211"/>
      <c r="X335" s="211"/>
      <c r="Y335" s="211"/>
      <c r="Z335" s="211"/>
      <c r="AA335" s="211"/>
      <c r="AB335" s="211"/>
      <c r="AC335" s="211"/>
      <c r="AD335" s="211"/>
      <c r="AE335" s="211"/>
      <c r="AF335" s="211"/>
      <c r="AG335" s="211"/>
      <c r="AH335" s="211"/>
      <c r="AI335" s="212"/>
      <c r="AJ335" s="211"/>
      <c r="AK335" s="218"/>
    </row>
    <row r="336">
      <c r="A336" s="106"/>
      <c r="E336" s="209"/>
      <c r="F336" s="224"/>
      <c r="G336" s="211"/>
      <c r="H336" s="211"/>
      <c r="I336" s="211"/>
      <c r="J336" s="211"/>
      <c r="K336" s="211"/>
      <c r="L336" s="211"/>
      <c r="M336" s="211"/>
      <c r="N336" s="211"/>
      <c r="O336" s="211"/>
      <c r="P336" s="211"/>
      <c r="Q336" s="211"/>
      <c r="R336" s="211"/>
      <c r="S336" s="211"/>
      <c r="T336" s="211"/>
      <c r="U336" s="211"/>
      <c r="V336" s="211"/>
      <c r="W336" s="211"/>
      <c r="X336" s="211"/>
      <c r="Y336" s="211"/>
      <c r="Z336" s="211"/>
      <c r="AA336" s="211"/>
      <c r="AB336" s="211"/>
      <c r="AC336" s="211"/>
      <c r="AD336" s="211"/>
      <c r="AE336" s="211"/>
      <c r="AF336" s="211"/>
      <c r="AG336" s="211"/>
      <c r="AH336" s="211"/>
      <c r="AI336" s="212"/>
      <c r="AJ336" s="211"/>
      <c r="AK336" s="224"/>
    </row>
    <row r="337">
      <c r="A337" s="106"/>
      <c r="E337" s="209"/>
      <c r="F337" s="224"/>
      <c r="G337" s="211"/>
      <c r="H337" s="211"/>
      <c r="I337" s="211"/>
      <c r="J337" s="211"/>
      <c r="K337" s="211"/>
      <c r="L337" s="211"/>
      <c r="M337" s="211"/>
      <c r="N337" s="219"/>
      <c r="O337" s="211"/>
      <c r="P337" s="211"/>
      <c r="Q337" s="211"/>
      <c r="R337" s="211"/>
      <c r="S337" s="211"/>
      <c r="T337" s="211"/>
      <c r="U337" s="211"/>
      <c r="V337" s="211"/>
      <c r="W337" s="211"/>
      <c r="X337" s="211"/>
      <c r="Y337" s="211"/>
      <c r="Z337" s="211"/>
      <c r="AA337" s="211"/>
      <c r="AB337" s="211"/>
      <c r="AC337" s="211"/>
      <c r="AD337" s="211"/>
      <c r="AE337" s="211"/>
      <c r="AF337" s="211"/>
      <c r="AG337" s="211"/>
      <c r="AH337" s="211"/>
      <c r="AI337" s="212"/>
      <c r="AJ337" s="211"/>
      <c r="AK337" s="224"/>
    </row>
    <row r="338">
      <c r="A338" s="106"/>
      <c r="E338" s="209"/>
      <c r="F338" s="224"/>
      <c r="G338" s="211"/>
      <c r="H338" s="211"/>
      <c r="I338" s="211"/>
      <c r="J338" s="211"/>
      <c r="K338" s="211"/>
      <c r="L338" s="211"/>
      <c r="M338" s="211"/>
      <c r="N338" s="211"/>
      <c r="O338" s="211"/>
      <c r="P338" s="211"/>
      <c r="Q338" s="211"/>
      <c r="R338" s="211"/>
      <c r="S338" s="211"/>
      <c r="T338" s="211"/>
      <c r="U338" s="211"/>
      <c r="V338" s="211"/>
      <c r="W338" s="211"/>
      <c r="X338" s="211"/>
      <c r="Y338" s="211"/>
      <c r="Z338" s="211"/>
      <c r="AA338" s="211"/>
      <c r="AB338" s="211"/>
      <c r="AC338" s="211"/>
      <c r="AD338" s="211"/>
      <c r="AE338" s="211"/>
      <c r="AF338" s="211"/>
      <c r="AG338" s="211"/>
      <c r="AH338" s="211"/>
      <c r="AI338" s="212"/>
      <c r="AJ338" s="211"/>
      <c r="AK338" s="224"/>
    </row>
    <row r="339">
      <c r="A339" s="107"/>
      <c r="E339" s="209"/>
      <c r="F339" s="224"/>
      <c r="G339" s="211"/>
      <c r="H339" s="211"/>
      <c r="I339" s="211"/>
      <c r="J339" s="211"/>
      <c r="K339" s="211"/>
      <c r="L339" s="211"/>
      <c r="M339" s="211"/>
      <c r="N339" s="211"/>
      <c r="O339" s="211"/>
      <c r="P339" s="211"/>
      <c r="Q339" s="211"/>
      <c r="R339" s="211"/>
      <c r="S339" s="211"/>
      <c r="T339" s="211"/>
      <c r="U339" s="211"/>
      <c r="V339" s="211"/>
      <c r="W339" s="211"/>
      <c r="X339" s="211"/>
      <c r="Y339" s="211"/>
      <c r="Z339" s="211"/>
      <c r="AA339" s="211"/>
      <c r="AB339" s="211"/>
      <c r="AC339" s="211"/>
      <c r="AD339" s="211"/>
      <c r="AE339" s="211"/>
      <c r="AF339" s="211"/>
      <c r="AG339" s="211"/>
      <c r="AH339" s="211"/>
      <c r="AI339" s="212"/>
      <c r="AJ339" s="211"/>
      <c r="AK339" s="224"/>
    </row>
    <row r="340">
      <c r="E340" s="209"/>
      <c r="F340" s="224"/>
      <c r="G340" s="211"/>
      <c r="H340" s="211"/>
      <c r="I340" s="211"/>
      <c r="J340" s="211"/>
      <c r="K340" s="211"/>
      <c r="L340" s="211"/>
      <c r="M340" s="211"/>
      <c r="N340" s="211"/>
      <c r="O340" s="211"/>
      <c r="P340" s="211"/>
      <c r="Q340" s="211"/>
      <c r="R340" s="211"/>
      <c r="S340" s="211"/>
      <c r="T340" s="211"/>
      <c r="U340" s="211"/>
      <c r="V340" s="211"/>
      <c r="W340" s="211"/>
      <c r="X340" s="211"/>
      <c r="Y340" s="211"/>
      <c r="Z340" s="211"/>
      <c r="AA340" s="211"/>
      <c r="AB340" s="211"/>
      <c r="AC340" s="211"/>
      <c r="AD340" s="211"/>
      <c r="AE340" s="211"/>
      <c r="AF340" s="211"/>
      <c r="AG340" s="211"/>
      <c r="AH340" s="211"/>
      <c r="AI340" s="212"/>
      <c r="AJ340" s="211"/>
      <c r="AK340" s="218"/>
    </row>
    <row r="341">
      <c r="A341" s="104"/>
      <c r="E341" s="196"/>
      <c r="F341" s="216"/>
      <c r="G341" s="217"/>
      <c r="H341" s="217"/>
      <c r="I341" s="217"/>
      <c r="J341" s="217"/>
      <c r="K341" s="217"/>
      <c r="L341" s="217"/>
      <c r="M341" s="217"/>
      <c r="N341" s="217"/>
      <c r="O341" s="217"/>
      <c r="P341" s="217"/>
      <c r="Q341" s="217"/>
      <c r="R341" s="217"/>
      <c r="S341" s="217"/>
      <c r="T341" s="217"/>
      <c r="U341" s="217"/>
      <c r="V341" s="217"/>
      <c r="W341" s="217"/>
      <c r="X341" s="217"/>
      <c r="Y341" s="217"/>
      <c r="Z341" s="217"/>
      <c r="AA341" s="217"/>
      <c r="AB341" s="217"/>
      <c r="AC341" s="217"/>
      <c r="AD341" s="217"/>
      <c r="AE341" s="217"/>
      <c r="AF341" s="217"/>
      <c r="AG341" s="217"/>
      <c r="AH341" s="217"/>
      <c r="AI341" s="217"/>
      <c r="AJ341" s="217"/>
      <c r="AK341" s="217"/>
    </row>
    <row r="342">
      <c r="E342" s="209"/>
      <c r="F342" s="224"/>
      <c r="G342" s="211"/>
      <c r="H342" s="211"/>
      <c r="I342" s="211"/>
      <c r="J342" s="211"/>
      <c r="K342" s="211"/>
      <c r="L342" s="211"/>
      <c r="M342" s="211"/>
      <c r="N342" s="211"/>
      <c r="O342" s="211"/>
      <c r="P342" s="211"/>
      <c r="Q342" s="211"/>
      <c r="R342" s="211"/>
      <c r="S342" s="211"/>
      <c r="T342" s="211"/>
      <c r="U342" s="211"/>
      <c r="V342" s="211"/>
      <c r="W342" s="211"/>
      <c r="X342" s="211"/>
      <c r="Y342" s="211"/>
      <c r="Z342" s="211"/>
      <c r="AA342" s="211"/>
      <c r="AB342" s="211"/>
      <c r="AC342" s="211"/>
      <c r="AD342" s="211"/>
      <c r="AE342" s="211"/>
      <c r="AF342" s="211"/>
      <c r="AG342" s="211"/>
      <c r="AH342" s="211"/>
      <c r="AI342" s="212"/>
      <c r="AJ342" s="211"/>
      <c r="AK342" s="224"/>
    </row>
    <row r="343">
      <c r="A343" s="105"/>
      <c r="E343" s="209"/>
      <c r="F343" s="224"/>
      <c r="G343" s="211"/>
      <c r="H343" s="211"/>
      <c r="I343" s="211"/>
      <c r="J343" s="211"/>
      <c r="K343" s="211"/>
      <c r="L343" s="211"/>
      <c r="M343" s="211"/>
      <c r="N343" s="211"/>
      <c r="O343" s="211"/>
      <c r="P343" s="211"/>
      <c r="Q343" s="211"/>
      <c r="R343" s="211"/>
      <c r="S343" s="211"/>
      <c r="T343" s="211"/>
      <c r="U343" s="211"/>
      <c r="V343" s="211"/>
      <c r="W343" s="211"/>
      <c r="X343" s="211"/>
      <c r="Y343" s="211"/>
      <c r="Z343" s="211"/>
      <c r="AA343" s="211"/>
      <c r="AB343" s="211"/>
      <c r="AC343" s="211"/>
      <c r="AD343" s="211"/>
      <c r="AE343" s="211"/>
      <c r="AF343" s="211"/>
      <c r="AG343" s="211"/>
      <c r="AH343" s="211"/>
      <c r="AI343" s="212"/>
      <c r="AJ343" s="211"/>
      <c r="AK343" s="224"/>
    </row>
    <row r="344">
      <c r="A344" s="108"/>
      <c r="E344" s="209"/>
      <c r="F344" s="224"/>
      <c r="G344" s="211"/>
      <c r="H344" s="211"/>
      <c r="I344" s="211"/>
      <c r="J344" s="211"/>
      <c r="K344" s="211"/>
      <c r="L344" s="211"/>
      <c r="M344" s="211"/>
      <c r="N344" s="219"/>
      <c r="O344" s="211"/>
      <c r="P344" s="211"/>
      <c r="Q344" s="211"/>
      <c r="R344" s="211"/>
      <c r="S344" s="211"/>
      <c r="T344" s="211"/>
      <c r="U344" s="211"/>
      <c r="V344" s="211"/>
      <c r="W344" s="211"/>
      <c r="X344" s="211"/>
      <c r="Y344" s="211"/>
      <c r="Z344" s="211"/>
      <c r="AA344" s="211"/>
      <c r="AB344" s="211"/>
      <c r="AC344" s="211"/>
      <c r="AD344" s="211"/>
      <c r="AE344" s="211"/>
      <c r="AF344" s="211"/>
      <c r="AG344" s="211"/>
      <c r="AH344" s="211"/>
      <c r="AI344" s="212"/>
      <c r="AJ344" s="211"/>
      <c r="AK344" s="224"/>
    </row>
    <row r="345">
      <c r="E345" s="209"/>
      <c r="F345" s="224"/>
      <c r="G345" s="211"/>
      <c r="H345" s="211"/>
      <c r="I345" s="211"/>
      <c r="J345" s="211"/>
      <c r="K345" s="211"/>
      <c r="L345" s="211"/>
      <c r="M345" s="211"/>
      <c r="N345" s="211"/>
      <c r="O345" s="211"/>
      <c r="P345" s="211"/>
      <c r="Q345" s="211"/>
      <c r="R345" s="211"/>
      <c r="S345" s="211"/>
      <c r="T345" s="211"/>
      <c r="U345" s="211"/>
      <c r="V345" s="211"/>
      <c r="W345" s="211"/>
      <c r="X345" s="211"/>
      <c r="Y345" s="211"/>
      <c r="Z345" s="211"/>
      <c r="AA345" s="211"/>
      <c r="AB345" s="211"/>
      <c r="AC345" s="211"/>
      <c r="AD345" s="211"/>
      <c r="AE345" s="211"/>
      <c r="AF345" s="211"/>
      <c r="AG345" s="211"/>
      <c r="AH345" s="211"/>
      <c r="AI345" s="212"/>
      <c r="AJ345" s="211"/>
      <c r="AK345" s="224"/>
    </row>
    <row r="346">
      <c r="A346" s="93"/>
      <c r="E346" s="209"/>
      <c r="F346" s="224"/>
      <c r="G346" s="211"/>
      <c r="H346" s="211"/>
      <c r="I346" s="211"/>
      <c r="J346" s="211"/>
      <c r="K346" s="211"/>
      <c r="L346" s="211"/>
      <c r="M346" s="211"/>
      <c r="N346" s="211"/>
      <c r="O346" s="211"/>
      <c r="P346" s="211"/>
      <c r="Q346" s="211"/>
      <c r="R346" s="211"/>
      <c r="S346" s="211"/>
      <c r="T346" s="211"/>
      <c r="U346" s="211"/>
      <c r="V346" s="211"/>
      <c r="W346" s="211"/>
      <c r="X346" s="211"/>
      <c r="Y346" s="211"/>
      <c r="Z346" s="211"/>
      <c r="AA346" s="211"/>
      <c r="AB346" s="211"/>
      <c r="AC346" s="211"/>
      <c r="AD346" s="211"/>
      <c r="AE346" s="211"/>
      <c r="AF346" s="211"/>
      <c r="AG346" s="211"/>
      <c r="AH346" s="211"/>
      <c r="AI346" s="215"/>
      <c r="AJ346" s="211"/>
      <c r="AK346" s="218"/>
    </row>
    <row r="347">
      <c r="A347" s="93"/>
      <c r="E347" s="209"/>
      <c r="F347" s="224"/>
      <c r="G347" s="211"/>
      <c r="H347" s="211"/>
      <c r="I347" s="211"/>
      <c r="J347" s="211"/>
      <c r="K347" s="211"/>
      <c r="L347" s="211"/>
      <c r="M347" s="211"/>
      <c r="N347" s="211"/>
      <c r="O347" s="211"/>
      <c r="P347" s="211"/>
      <c r="Q347" s="211"/>
      <c r="R347" s="211"/>
      <c r="S347" s="211"/>
      <c r="T347" s="211"/>
      <c r="U347" s="211"/>
      <c r="V347" s="211"/>
      <c r="W347" s="211"/>
      <c r="X347" s="211"/>
      <c r="Y347" s="211"/>
      <c r="Z347" s="211"/>
      <c r="AA347" s="211"/>
      <c r="AB347" s="211"/>
      <c r="AC347" s="211"/>
      <c r="AD347" s="211"/>
      <c r="AE347" s="211"/>
      <c r="AF347" s="211"/>
      <c r="AG347" s="211"/>
      <c r="AH347" s="211"/>
      <c r="AI347" s="215"/>
      <c r="AJ347" s="211"/>
      <c r="AK347" s="224"/>
    </row>
    <row r="348">
      <c r="A348" s="93"/>
      <c r="E348" s="209"/>
      <c r="F348" s="224"/>
      <c r="G348" s="211"/>
      <c r="H348" s="211"/>
      <c r="I348" s="211"/>
      <c r="J348" s="211"/>
      <c r="K348" s="211"/>
      <c r="L348" s="211"/>
      <c r="M348" s="211"/>
      <c r="N348" s="211"/>
      <c r="O348" s="211"/>
      <c r="P348" s="211"/>
      <c r="Q348" s="211"/>
      <c r="R348" s="211"/>
      <c r="S348" s="211"/>
      <c r="T348" s="211"/>
      <c r="U348" s="211"/>
      <c r="V348" s="211"/>
      <c r="W348" s="211"/>
      <c r="X348" s="211"/>
      <c r="Y348" s="211"/>
      <c r="Z348" s="211"/>
      <c r="AA348" s="211"/>
      <c r="AB348" s="211"/>
      <c r="AC348" s="211"/>
      <c r="AD348" s="211"/>
      <c r="AE348" s="211"/>
      <c r="AF348" s="211"/>
      <c r="AG348" s="211"/>
      <c r="AH348" s="211"/>
      <c r="AI348" s="215"/>
      <c r="AJ348" s="211"/>
      <c r="AK348" s="224"/>
    </row>
    <row r="349">
      <c r="A349" s="93"/>
      <c r="E349" s="209"/>
      <c r="F349" s="224"/>
      <c r="G349" s="211"/>
      <c r="H349" s="211"/>
      <c r="I349" s="211"/>
      <c r="J349" s="211"/>
      <c r="K349" s="211"/>
      <c r="L349" s="211"/>
      <c r="M349" s="211"/>
      <c r="N349" s="219"/>
      <c r="O349" s="211"/>
      <c r="P349" s="211"/>
      <c r="Q349" s="211"/>
      <c r="R349" s="211"/>
      <c r="S349" s="211"/>
      <c r="T349" s="211"/>
      <c r="U349" s="211"/>
      <c r="V349" s="211"/>
      <c r="W349" s="211"/>
      <c r="X349" s="211"/>
      <c r="Y349" s="211"/>
      <c r="Z349" s="211"/>
      <c r="AA349" s="211"/>
      <c r="AB349" s="211"/>
      <c r="AC349" s="211"/>
      <c r="AD349" s="211"/>
      <c r="AE349" s="211"/>
      <c r="AF349" s="211"/>
      <c r="AG349" s="211"/>
      <c r="AH349" s="211"/>
      <c r="AI349" s="215"/>
      <c r="AJ349" s="211"/>
      <c r="AK349" s="224"/>
    </row>
    <row r="350">
      <c r="A350" s="102"/>
      <c r="E350" s="209"/>
      <c r="F350" s="224"/>
      <c r="G350" s="211"/>
      <c r="H350" s="211"/>
      <c r="I350" s="211"/>
      <c r="J350" s="211"/>
      <c r="K350" s="211"/>
      <c r="L350" s="211"/>
      <c r="M350" s="211"/>
      <c r="N350" s="211"/>
      <c r="O350" s="211"/>
      <c r="P350" s="211"/>
      <c r="Q350" s="211"/>
      <c r="R350" s="211"/>
      <c r="S350" s="211"/>
      <c r="T350" s="211"/>
      <c r="U350" s="211"/>
      <c r="V350" s="211"/>
      <c r="W350" s="211"/>
      <c r="X350" s="211"/>
      <c r="Y350" s="211"/>
      <c r="Z350" s="211"/>
      <c r="AA350" s="211"/>
      <c r="AB350" s="211"/>
      <c r="AC350" s="211"/>
      <c r="AD350" s="211"/>
      <c r="AE350" s="211"/>
      <c r="AF350" s="211"/>
      <c r="AG350" s="211"/>
      <c r="AH350" s="211"/>
      <c r="AI350" s="212"/>
      <c r="AJ350" s="211"/>
      <c r="AK350" s="218"/>
    </row>
    <row r="351">
      <c r="A351" s="102"/>
      <c r="E351" s="209"/>
      <c r="F351" s="224"/>
      <c r="G351" s="211"/>
      <c r="H351" s="211"/>
      <c r="I351" s="211"/>
      <c r="J351" s="211"/>
      <c r="K351" s="211"/>
      <c r="L351" s="211"/>
      <c r="M351" s="211"/>
      <c r="N351" s="211"/>
      <c r="O351" s="211"/>
      <c r="P351" s="211"/>
      <c r="Q351" s="211"/>
      <c r="R351" s="211"/>
      <c r="S351" s="211"/>
      <c r="T351" s="211"/>
      <c r="U351" s="211"/>
      <c r="V351" s="211"/>
      <c r="W351" s="211"/>
      <c r="X351" s="211"/>
      <c r="Y351" s="211"/>
      <c r="Z351" s="211"/>
      <c r="AA351" s="211"/>
      <c r="AB351" s="211"/>
      <c r="AC351" s="211"/>
      <c r="AD351" s="211"/>
      <c r="AE351" s="211"/>
      <c r="AF351" s="211"/>
      <c r="AG351" s="211"/>
      <c r="AH351" s="211"/>
      <c r="AI351" s="212"/>
      <c r="AJ351" s="211"/>
      <c r="AK351" s="218"/>
    </row>
    <row r="352">
      <c r="E352" s="209"/>
      <c r="F352" s="224"/>
      <c r="G352" s="211"/>
      <c r="H352" s="211"/>
      <c r="I352" s="211"/>
      <c r="J352" s="211"/>
      <c r="K352" s="211"/>
      <c r="L352" s="211"/>
      <c r="M352" s="211"/>
      <c r="N352" s="211"/>
      <c r="O352" s="211"/>
      <c r="P352" s="211"/>
      <c r="Q352" s="211"/>
      <c r="R352" s="211"/>
      <c r="S352" s="211"/>
      <c r="T352" s="211"/>
      <c r="U352" s="211"/>
      <c r="V352" s="211"/>
      <c r="W352" s="211"/>
      <c r="X352" s="211"/>
      <c r="Y352" s="211"/>
      <c r="Z352" s="211"/>
      <c r="AA352" s="211"/>
      <c r="AB352" s="211"/>
      <c r="AC352" s="211"/>
      <c r="AD352" s="211"/>
      <c r="AE352" s="211"/>
      <c r="AF352" s="211"/>
      <c r="AG352" s="211"/>
      <c r="AH352" s="211"/>
      <c r="AI352" s="212"/>
      <c r="AJ352" s="211"/>
      <c r="AK352" s="218"/>
    </row>
    <row r="353">
      <c r="A353" s="124"/>
      <c r="E353" s="209"/>
      <c r="F353" s="224"/>
      <c r="G353" s="211"/>
      <c r="H353" s="211"/>
      <c r="I353" s="211"/>
      <c r="J353" s="211"/>
      <c r="K353" s="211"/>
      <c r="L353" s="211"/>
      <c r="M353" s="211"/>
      <c r="N353" s="211"/>
      <c r="O353" s="211"/>
      <c r="P353" s="211"/>
      <c r="Q353" s="211"/>
      <c r="R353" s="211"/>
      <c r="S353" s="211"/>
      <c r="T353" s="211"/>
      <c r="U353" s="211"/>
      <c r="V353" s="211"/>
      <c r="W353" s="211"/>
      <c r="X353" s="211"/>
      <c r="Y353" s="211"/>
      <c r="Z353" s="211"/>
      <c r="AA353" s="211"/>
      <c r="AB353" s="211"/>
      <c r="AC353" s="211"/>
      <c r="AD353" s="211"/>
      <c r="AE353" s="211"/>
      <c r="AF353" s="211"/>
      <c r="AG353" s="211"/>
      <c r="AH353" s="211"/>
      <c r="AI353" s="212"/>
      <c r="AJ353" s="211"/>
      <c r="AK353" s="224"/>
    </row>
    <row r="354">
      <c r="A354" s="103"/>
      <c r="E354" s="209"/>
      <c r="F354" s="224"/>
      <c r="G354" s="211"/>
      <c r="H354" s="211"/>
      <c r="I354" s="211"/>
      <c r="J354" s="211"/>
      <c r="K354" s="211"/>
      <c r="L354" s="211"/>
      <c r="M354" s="211"/>
      <c r="N354" s="211"/>
      <c r="O354" s="211"/>
      <c r="P354" s="211"/>
      <c r="Q354" s="211"/>
      <c r="R354" s="211"/>
      <c r="S354" s="211"/>
      <c r="T354" s="211"/>
      <c r="U354" s="211"/>
      <c r="V354" s="211"/>
      <c r="W354" s="211"/>
      <c r="X354" s="211"/>
      <c r="Y354" s="211"/>
      <c r="Z354" s="211"/>
      <c r="AA354" s="211"/>
      <c r="AB354" s="211"/>
      <c r="AC354" s="211"/>
      <c r="AD354" s="211"/>
      <c r="AE354" s="211"/>
      <c r="AF354" s="211"/>
      <c r="AG354" s="211"/>
      <c r="AH354" s="211"/>
      <c r="AI354" s="215"/>
      <c r="AJ354" s="211"/>
      <c r="AK354" s="224"/>
    </row>
    <row r="355">
      <c r="A355" s="107"/>
      <c r="E355" s="209"/>
      <c r="F355" s="224"/>
      <c r="G355" s="211"/>
      <c r="H355" s="211"/>
      <c r="I355" s="211"/>
      <c r="J355" s="211"/>
      <c r="K355" s="211"/>
      <c r="L355" s="211"/>
      <c r="M355" s="211"/>
      <c r="N355" s="211"/>
      <c r="O355" s="211"/>
      <c r="P355" s="211"/>
      <c r="Q355" s="211"/>
      <c r="R355" s="211"/>
      <c r="S355" s="211"/>
      <c r="T355" s="211"/>
      <c r="U355" s="211"/>
      <c r="V355" s="211"/>
      <c r="W355" s="211"/>
      <c r="X355" s="211"/>
      <c r="Y355" s="211"/>
      <c r="Z355" s="211"/>
      <c r="AA355" s="211"/>
      <c r="AB355" s="211"/>
      <c r="AC355" s="211"/>
      <c r="AD355" s="211"/>
      <c r="AE355" s="211"/>
      <c r="AF355" s="211"/>
      <c r="AG355" s="211"/>
      <c r="AH355" s="211"/>
      <c r="AI355" s="212"/>
      <c r="AJ355" s="211"/>
      <c r="AK355" s="224"/>
    </row>
    <row r="356">
      <c r="E356" s="209"/>
      <c r="F356" s="224"/>
      <c r="G356" s="211"/>
      <c r="H356" s="211"/>
      <c r="I356" s="211"/>
      <c r="J356" s="211"/>
      <c r="K356" s="211"/>
      <c r="L356" s="211"/>
      <c r="M356" s="211"/>
      <c r="N356" s="211"/>
      <c r="O356" s="211"/>
      <c r="P356" s="211"/>
      <c r="Q356" s="211"/>
      <c r="R356" s="211"/>
      <c r="S356" s="211"/>
      <c r="T356" s="211"/>
      <c r="U356" s="211"/>
      <c r="V356" s="211"/>
      <c r="W356" s="211"/>
      <c r="X356" s="211"/>
      <c r="Y356" s="211"/>
      <c r="Z356" s="211"/>
      <c r="AA356" s="211"/>
      <c r="AB356" s="211"/>
      <c r="AC356" s="211"/>
      <c r="AD356" s="211"/>
      <c r="AE356" s="211"/>
      <c r="AF356" s="211"/>
      <c r="AG356" s="211"/>
      <c r="AH356" s="211"/>
      <c r="AI356" s="212"/>
      <c r="AJ356" s="211"/>
      <c r="AK356" s="224"/>
    </row>
    <row r="357">
      <c r="A357" s="111"/>
      <c r="E357" s="209"/>
      <c r="F357" s="224"/>
      <c r="G357" s="211"/>
      <c r="H357" s="211"/>
      <c r="I357" s="211"/>
      <c r="J357" s="211"/>
      <c r="K357" s="211"/>
      <c r="L357" s="211"/>
      <c r="M357" s="211"/>
      <c r="N357" s="211"/>
      <c r="O357" s="211"/>
      <c r="P357" s="211"/>
      <c r="Q357" s="211"/>
      <c r="R357" s="211"/>
      <c r="S357" s="211"/>
      <c r="T357" s="211"/>
      <c r="U357" s="211"/>
      <c r="V357" s="211"/>
      <c r="W357" s="211"/>
      <c r="X357" s="211"/>
      <c r="Y357" s="211"/>
      <c r="Z357" s="211"/>
      <c r="AA357" s="211"/>
      <c r="AB357" s="211"/>
      <c r="AC357" s="211"/>
      <c r="AD357" s="211"/>
      <c r="AE357" s="211"/>
      <c r="AF357" s="211"/>
      <c r="AG357" s="211"/>
      <c r="AH357" s="211"/>
      <c r="AI357" s="212"/>
      <c r="AJ357" s="211"/>
      <c r="AK357" s="224"/>
    </row>
    <row r="358">
      <c r="E358" s="209"/>
      <c r="F358" s="224"/>
      <c r="G358" s="211"/>
      <c r="H358" s="211"/>
      <c r="I358" s="211"/>
      <c r="J358" s="211"/>
      <c r="K358" s="211"/>
      <c r="L358" s="211"/>
      <c r="M358" s="211"/>
      <c r="N358" s="211"/>
      <c r="O358" s="211"/>
      <c r="P358" s="211"/>
      <c r="Q358" s="211"/>
      <c r="R358" s="211"/>
      <c r="S358" s="211"/>
      <c r="T358" s="211"/>
      <c r="U358" s="211"/>
      <c r="V358" s="211"/>
      <c r="W358" s="211"/>
      <c r="X358" s="211"/>
      <c r="Y358" s="211"/>
      <c r="Z358" s="211"/>
      <c r="AA358" s="211"/>
      <c r="AB358" s="211"/>
      <c r="AC358" s="211"/>
      <c r="AD358" s="211"/>
      <c r="AE358" s="211"/>
      <c r="AF358" s="211"/>
      <c r="AG358" s="211"/>
      <c r="AH358" s="211"/>
      <c r="AI358" s="212"/>
      <c r="AJ358" s="211"/>
      <c r="AK358" s="224"/>
    </row>
    <row r="359">
      <c r="A359" s="90"/>
      <c r="E359" s="209"/>
      <c r="F359" s="224"/>
      <c r="G359" s="211"/>
      <c r="H359" s="211"/>
      <c r="I359" s="211"/>
      <c r="J359" s="211"/>
      <c r="K359" s="211"/>
      <c r="L359" s="211"/>
      <c r="M359" s="211"/>
      <c r="N359" s="219"/>
      <c r="O359" s="211"/>
      <c r="P359" s="211"/>
      <c r="Q359" s="211"/>
      <c r="R359" s="211"/>
      <c r="S359" s="211"/>
      <c r="T359" s="211"/>
      <c r="U359" s="211"/>
      <c r="V359" s="211"/>
      <c r="W359" s="211"/>
      <c r="X359" s="211"/>
      <c r="Y359" s="211"/>
      <c r="Z359" s="211"/>
      <c r="AA359" s="211"/>
      <c r="AB359" s="211"/>
      <c r="AC359" s="211"/>
      <c r="AD359" s="211"/>
      <c r="AE359" s="211"/>
      <c r="AF359" s="211"/>
      <c r="AG359" s="211"/>
      <c r="AH359" s="211"/>
      <c r="AI359" s="212"/>
      <c r="AJ359" s="211"/>
      <c r="AK359" s="224"/>
    </row>
    <row r="360">
      <c r="A360" s="90"/>
      <c r="E360" s="209"/>
      <c r="F360" s="224"/>
      <c r="G360" s="211"/>
      <c r="H360" s="211"/>
      <c r="I360" s="211"/>
      <c r="J360" s="211"/>
      <c r="K360" s="211"/>
      <c r="L360" s="211"/>
      <c r="M360" s="211"/>
      <c r="N360" s="211"/>
      <c r="O360" s="211"/>
      <c r="P360" s="211"/>
      <c r="Q360" s="211"/>
      <c r="R360" s="211"/>
      <c r="S360" s="211"/>
      <c r="T360" s="211"/>
      <c r="U360" s="211"/>
      <c r="V360" s="211"/>
      <c r="W360" s="211"/>
      <c r="X360" s="211"/>
      <c r="Y360" s="211"/>
      <c r="Z360" s="211"/>
      <c r="AA360" s="211"/>
      <c r="AB360" s="211"/>
      <c r="AC360" s="211"/>
      <c r="AD360" s="211"/>
      <c r="AE360" s="211"/>
      <c r="AF360" s="211"/>
      <c r="AG360" s="211"/>
      <c r="AH360" s="211"/>
      <c r="AI360" s="212"/>
      <c r="AJ360" s="211"/>
      <c r="AK360" s="224"/>
    </row>
    <row r="361">
      <c r="A361" s="90"/>
      <c r="E361" s="209"/>
      <c r="F361" s="224"/>
      <c r="G361" s="211"/>
      <c r="H361" s="211"/>
      <c r="I361" s="211"/>
      <c r="J361" s="211"/>
      <c r="K361" s="211"/>
      <c r="L361" s="211"/>
      <c r="M361" s="211"/>
      <c r="N361" s="211"/>
      <c r="O361" s="211"/>
      <c r="P361" s="211"/>
      <c r="Q361" s="211"/>
      <c r="R361" s="211"/>
      <c r="S361" s="211"/>
      <c r="T361" s="211"/>
      <c r="U361" s="211"/>
      <c r="V361" s="211"/>
      <c r="W361" s="211"/>
      <c r="X361" s="211"/>
      <c r="Y361" s="211"/>
      <c r="Z361" s="211"/>
      <c r="AA361" s="211"/>
      <c r="AB361" s="211"/>
      <c r="AC361" s="211"/>
      <c r="AD361" s="211"/>
      <c r="AE361" s="211"/>
      <c r="AF361" s="211"/>
      <c r="AG361" s="211"/>
      <c r="AH361" s="211"/>
      <c r="AI361" s="212"/>
      <c r="AJ361" s="211"/>
      <c r="AK361" s="224"/>
    </row>
    <row r="362">
      <c r="A362" s="90"/>
      <c r="E362" s="209"/>
      <c r="F362" s="224"/>
      <c r="G362" s="211"/>
      <c r="H362" s="211"/>
      <c r="I362" s="211"/>
      <c r="J362" s="211"/>
      <c r="K362" s="211"/>
      <c r="L362" s="211"/>
      <c r="M362" s="211"/>
      <c r="N362" s="211"/>
      <c r="O362" s="211"/>
      <c r="P362" s="211"/>
      <c r="Q362" s="211"/>
      <c r="R362" s="211"/>
      <c r="S362" s="211"/>
      <c r="T362" s="211"/>
      <c r="U362" s="211"/>
      <c r="V362" s="211"/>
      <c r="W362" s="211"/>
      <c r="X362" s="211"/>
      <c r="Y362" s="211"/>
      <c r="Z362" s="211"/>
      <c r="AA362" s="211"/>
      <c r="AB362" s="211"/>
      <c r="AC362" s="211"/>
      <c r="AD362" s="211"/>
      <c r="AE362" s="211"/>
      <c r="AF362" s="211"/>
      <c r="AG362" s="211"/>
      <c r="AH362" s="211"/>
      <c r="AI362" s="212"/>
      <c r="AJ362" s="211"/>
      <c r="AK362" s="218"/>
    </row>
    <row r="363">
      <c r="A363" s="90"/>
      <c r="E363" s="209"/>
      <c r="F363" s="224"/>
      <c r="G363" s="211"/>
      <c r="H363" s="211"/>
      <c r="I363" s="211"/>
      <c r="J363" s="211"/>
      <c r="K363" s="211"/>
      <c r="L363" s="211"/>
      <c r="M363" s="211"/>
      <c r="N363" s="211"/>
      <c r="O363" s="211"/>
      <c r="P363" s="211"/>
      <c r="Q363" s="211"/>
      <c r="R363" s="211"/>
      <c r="S363" s="211"/>
      <c r="T363" s="211"/>
      <c r="U363" s="211"/>
      <c r="V363" s="211"/>
      <c r="W363" s="211"/>
      <c r="X363" s="211"/>
      <c r="Y363" s="211"/>
      <c r="Z363" s="211"/>
      <c r="AA363" s="211"/>
      <c r="AB363" s="211"/>
      <c r="AC363" s="211"/>
      <c r="AD363" s="211"/>
      <c r="AE363" s="211"/>
      <c r="AF363" s="211"/>
      <c r="AG363" s="211"/>
      <c r="AH363" s="211"/>
      <c r="AI363" s="212"/>
      <c r="AJ363" s="211"/>
      <c r="AK363" s="224"/>
    </row>
    <row r="364">
      <c r="A364" s="97"/>
      <c r="E364" s="209"/>
      <c r="F364" s="224"/>
      <c r="G364" s="211"/>
      <c r="H364" s="211"/>
      <c r="I364" s="211"/>
      <c r="J364" s="211"/>
      <c r="K364" s="211"/>
      <c r="L364" s="211"/>
      <c r="M364" s="211"/>
      <c r="N364" s="211"/>
      <c r="O364" s="211"/>
      <c r="P364" s="211"/>
      <c r="Q364" s="211"/>
      <c r="R364" s="211"/>
      <c r="S364" s="211"/>
      <c r="T364" s="211"/>
      <c r="U364" s="211"/>
      <c r="V364" s="211"/>
      <c r="W364" s="211"/>
      <c r="X364" s="211"/>
      <c r="Y364" s="211"/>
      <c r="Z364" s="211"/>
      <c r="AA364" s="211"/>
      <c r="AB364" s="211"/>
      <c r="AC364" s="211"/>
      <c r="AD364" s="211"/>
      <c r="AE364" s="211"/>
      <c r="AF364" s="211"/>
      <c r="AG364" s="211"/>
      <c r="AH364" s="211"/>
      <c r="AI364" s="212"/>
      <c r="AJ364" s="211"/>
      <c r="AK364" s="224"/>
    </row>
    <row r="365">
      <c r="A365" s="105"/>
      <c r="E365" s="209"/>
      <c r="F365" s="224"/>
      <c r="G365" s="211"/>
      <c r="H365" s="211"/>
      <c r="I365" s="211"/>
      <c r="J365" s="211"/>
      <c r="K365" s="211"/>
      <c r="L365" s="211"/>
      <c r="M365" s="211"/>
      <c r="N365" s="211"/>
      <c r="O365" s="211"/>
      <c r="P365" s="211"/>
      <c r="Q365" s="211"/>
      <c r="R365" s="211"/>
      <c r="S365" s="211"/>
      <c r="T365" s="211"/>
      <c r="U365" s="211"/>
      <c r="V365" s="211"/>
      <c r="W365" s="211"/>
      <c r="X365" s="211"/>
      <c r="Y365" s="211"/>
      <c r="Z365" s="211"/>
      <c r="AA365" s="211"/>
      <c r="AB365" s="211"/>
      <c r="AC365" s="211"/>
      <c r="AD365" s="211"/>
      <c r="AE365" s="211"/>
      <c r="AF365" s="211"/>
      <c r="AG365" s="211"/>
      <c r="AH365" s="211"/>
      <c r="AI365" s="212"/>
      <c r="AJ365" s="211"/>
      <c r="AK365" s="224"/>
    </row>
    <row r="366">
      <c r="A366" s="107"/>
      <c r="E366" s="209"/>
      <c r="F366" s="224"/>
      <c r="G366" s="211"/>
      <c r="H366" s="211"/>
      <c r="I366" s="211"/>
      <c r="J366" s="211"/>
      <c r="K366" s="211"/>
      <c r="L366" s="211"/>
      <c r="M366" s="211"/>
      <c r="N366" s="211"/>
      <c r="O366" s="211"/>
      <c r="P366" s="211"/>
      <c r="Q366" s="211"/>
      <c r="R366" s="211"/>
      <c r="S366" s="211"/>
      <c r="T366" s="211"/>
      <c r="U366" s="211"/>
      <c r="V366" s="211"/>
      <c r="W366" s="211"/>
      <c r="X366" s="211"/>
      <c r="Y366" s="211"/>
      <c r="Z366" s="211"/>
      <c r="AA366" s="211"/>
      <c r="AB366" s="211"/>
      <c r="AC366" s="211"/>
      <c r="AD366" s="211"/>
      <c r="AE366" s="211"/>
      <c r="AF366" s="211"/>
      <c r="AG366" s="211"/>
      <c r="AH366" s="211"/>
      <c r="AI366" s="212"/>
      <c r="AJ366" s="211"/>
      <c r="AK366" s="224"/>
    </row>
    <row r="367">
      <c r="A367" s="107"/>
      <c r="E367" s="196"/>
      <c r="F367" s="216"/>
      <c r="G367" s="217"/>
      <c r="H367" s="217"/>
      <c r="I367" s="217"/>
      <c r="J367" s="217"/>
      <c r="K367" s="217"/>
      <c r="L367" s="217"/>
      <c r="M367" s="217"/>
      <c r="N367" s="217"/>
      <c r="O367" s="217"/>
      <c r="P367" s="217"/>
      <c r="Q367" s="217"/>
      <c r="R367" s="217"/>
      <c r="S367" s="217"/>
      <c r="T367" s="217"/>
      <c r="U367" s="217"/>
      <c r="V367" s="217"/>
      <c r="W367" s="217"/>
      <c r="X367" s="217"/>
      <c r="Y367" s="217"/>
      <c r="Z367" s="217"/>
      <c r="AA367" s="217"/>
      <c r="AB367" s="217"/>
      <c r="AC367" s="217"/>
      <c r="AD367" s="217"/>
      <c r="AE367" s="217"/>
      <c r="AF367" s="217"/>
      <c r="AG367" s="217"/>
      <c r="AH367" s="217"/>
      <c r="AI367" s="217"/>
      <c r="AJ367" s="217"/>
      <c r="AK367" s="217"/>
    </row>
    <row r="368">
      <c r="A368" s="107"/>
      <c r="E368" s="209"/>
      <c r="F368" s="224"/>
      <c r="G368" s="211"/>
      <c r="H368" s="211"/>
      <c r="I368" s="211"/>
      <c r="J368" s="211"/>
      <c r="K368" s="211"/>
      <c r="L368" s="211"/>
      <c r="M368" s="211"/>
      <c r="N368" s="211"/>
      <c r="O368" s="211"/>
      <c r="P368" s="211"/>
      <c r="Q368" s="211"/>
      <c r="R368" s="211"/>
      <c r="S368" s="211"/>
      <c r="T368" s="211"/>
      <c r="U368" s="211"/>
      <c r="V368" s="211"/>
      <c r="W368" s="211"/>
      <c r="X368" s="211"/>
      <c r="Y368" s="211"/>
      <c r="Z368" s="211"/>
      <c r="AA368" s="211"/>
      <c r="AB368" s="211"/>
      <c r="AC368" s="211"/>
      <c r="AD368" s="211"/>
      <c r="AE368" s="211"/>
      <c r="AF368" s="211"/>
      <c r="AG368" s="211"/>
      <c r="AH368" s="211"/>
      <c r="AI368" s="212"/>
      <c r="AJ368" s="211"/>
      <c r="AK368" s="224"/>
    </row>
    <row r="369">
      <c r="A369" s="110"/>
      <c r="E369" s="209"/>
      <c r="F369" s="224"/>
      <c r="G369" s="211"/>
      <c r="H369" s="211"/>
      <c r="I369" s="211"/>
      <c r="J369" s="211"/>
      <c r="K369" s="211"/>
      <c r="L369" s="211"/>
      <c r="M369" s="211"/>
      <c r="N369" s="211"/>
      <c r="O369" s="211"/>
      <c r="P369" s="211"/>
      <c r="Q369" s="211"/>
      <c r="R369" s="211"/>
      <c r="S369" s="211"/>
      <c r="T369" s="211"/>
      <c r="U369" s="211"/>
      <c r="V369" s="211"/>
      <c r="W369" s="211"/>
      <c r="X369" s="211"/>
      <c r="Y369" s="211"/>
      <c r="Z369" s="211"/>
      <c r="AA369" s="211"/>
      <c r="AB369" s="211"/>
      <c r="AC369" s="211"/>
      <c r="AD369" s="211"/>
      <c r="AE369" s="211"/>
      <c r="AF369" s="211"/>
      <c r="AG369" s="211"/>
      <c r="AH369" s="211"/>
      <c r="AI369" s="212"/>
      <c r="AJ369" s="211"/>
      <c r="AK369" s="224"/>
    </row>
    <row r="370">
      <c r="A370" s="110"/>
      <c r="E370" s="209"/>
      <c r="F370" s="224"/>
      <c r="G370" s="211"/>
      <c r="H370" s="211"/>
      <c r="I370" s="211"/>
      <c r="J370" s="211"/>
      <c r="K370" s="211"/>
      <c r="L370" s="211"/>
      <c r="M370" s="211"/>
      <c r="N370" s="211"/>
      <c r="O370" s="211"/>
      <c r="P370" s="211"/>
      <c r="Q370" s="211"/>
      <c r="R370" s="211"/>
      <c r="S370" s="211"/>
      <c r="T370" s="211"/>
      <c r="U370" s="211"/>
      <c r="V370" s="211"/>
      <c r="W370" s="211"/>
      <c r="X370" s="211"/>
      <c r="Y370" s="211"/>
      <c r="Z370" s="211"/>
      <c r="AA370" s="211"/>
      <c r="AB370" s="211"/>
      <c r="AC370" s="211"/>
      <c r="AD370" s="211"/>
      <c r="AE370" s="211"/>
      <c r="AF370" s="211"/>
      <c r="AG370" s="211"/>
      <c r="AH370" s="211"/>
      <c r="AI370" s="212"/>
      <c r="AJ370" s="211"/>
      <c r="AK370" s="224"/>
    </row>
    <row r="371">
      <c r="A371" s="110"/>
      <c r="E371" s="209"/>
      <c r="F371" s="224"/>
      <c r="G371" s="211"/>
      <c r="H371" s="211"/>
      <c r="I371" s="211"/>
      <c r="J371" s="211"/>
      <c r="K371" s="211"/>
      <c r="L371" s="211"/>
      <c r="M371" s="211"/>
      <c r="N371" s="211"/>
      <c r="O371" s="211"/>
      <c r="P371" s="211"/>
      <c r="Q371" s="211"/>
      <c r="R371" s="211"/>
      <c r="S371" s="211"/>
      <c r="T371" s="211"/>
      <c r="U371" s="211"/>
      <c r="V371" s="211"/>
      <c r="W371" s="211"/>
      <c r="X371" s="211"/>
      <c r="Y371" s="211"/>
      <c r="Z371" s="211"/>
      <c r="AA371" s="211"/>
      <c r="AB371" s="211"/>
      <c r="AC371" s="211"/>
      <c r="AD371" s="211"/>
      <c r="AE371" s="211"/>
      <c r="AF371" s="211"/>
      <c r="AG371" s="211"/>
      <c r="AH371" s="211"/>
      <c r="AI371" s="212"/>
      <c r="AJ371" s="211"/>
      <c r="AK371" s="224"/>
    </row>
    <row r="372">
      <c r="A372" s="110"/>
      <c r="E372" s="209"/>
      <c r="F372" s="224"/>
      <c r="G372" s="211"/>
      <c r="H372" s="211"/>
      <c r="I372" s="211"/>
      <c r="J372" s="211"/>
      <c r="K372" s="211"/>
      <c r="L372" s="211"/>
      <c r="M372" s="211"/>
      <c r="N372" s="211"/>
      <c r="O372" s="211"/>
      <c r="P372" s="211"/>
      <c r="Q372" s="211"/>
      <c r="R372" s="211"/>
      <c r="S372" s="211"/>
      <c r="T372" s="211"/>
      <c r="U372" s="211"/>
      <c r="V372" s="211"/>
      <c r="W372" s="211"/>
      <c r="X372" s="211"/>
      <c r="Y372" s="211"/>
      <c r="Z372" s="211"/>
      <c r="AA372" s="211"/>
      <c r="AB372" s="211"/>
      <c r="AC372" s="211"/>
      <c r="AD372" s="211"/>
      <c r="AE372" s="211"/>
      <c r="AF372" s="211"/>
      <c r="AG372" s="211"/>
      <c r="AH372" s="211"/>
      <c r="AI372" s="212"/>
      <c r="AJ372" s="211"/>
      <c r="AK372" s="224"/>
    </row>
    <row r="373">
      <c r="A373" s="110"/>
      <c r="E373" s="209"/>
      <c r="F373" s="224"/>
      <c r="G373" s="211"/>
      <c r="H373" s="211"/>
      <c r="I373" s="211"/>
      <c r="J373" s="211"/>
      <c r="K373" s="211"/>
      <c r="L373" s="211"/>
      <c r="M373" s="211"/>
      <c r="N373" s="211"/>
      <c r="O373" s="211"/>
      <c r="P373" s="211"/>
      <c r="Q373" s="211"/>
      <c r="R373" s="211"/>
      <c r="S373" s="211"/>
      <c r="T373" s="211"/>
      <c r="U373" s="211"/>
      <c r="V373" s="211"/>
      <c r="W373" s="211"/>
      <c r="X373" s="211"/>
      <c r="Y373" s="211"/>
      <c r="Z373" s="211"/>
      <c r="AA373" s="211"/>
      <c r="AB373" s="211"/>
      <c r="AC373" s="211"/>
      <c r="AD373" s="211"/>
      <c r="AE373" s="211"/>
      <c r="AF373" s="211"/>
      <c r="AG373" s="211"/>
      <c r="AH373" s="211"/>
      <c r="AI373" s="212"/>
      <c r="AJ373" s="211"/>
      <c r="AK373" s="218"/>
    </row>
    <row r="374">
      <c r="E374" s="209"/>
      <c r="F374" s="224"/>
      <c r="G374" s="211"/>
      <c r="H374" s="211"/>
      <c r="I374" s="211"/>
      <c r="J374" s="211"/>
      <c r="K374" s="211"/>
      <c r="L374" s="211"/>
      <c r="M374" s="211"/>
      <c r="N374" s="211"/>
      <c r="O374" s="211"/>
      <c r="P374" s="211"/>
      <c r="Q374" s="211"/>
      <c r="R374" s="211"/>
      <c r="S374" s="211"/>
      <c r="T374" s="211"/>
      <c r="U374" s="211"/>
      <c r="V374" s="211"/>
      <c r="W374" s="211"/>
      <c r="X374" s="211"/>
      <c r="Y374" s="211"/>
      <c r="Z374" s="211"/>
      <c r="AA374" s="211"/>
      <c r="AB374" s="211"/>
      <c r="AC374" s="211"/>
      <c r="AD374" s="211"/>
      <c r="AE374" s="211"/>
      <c r="AF374" s="211"/>
      <c r="AG374" s="211"/>
      <c r="AH374" s="211"/>
      <c r="AI374" s="212"/>
      <c r="AJ374" s="211"/>
      <c r="AK374" s="224"/>
    </row>
    <row r="375">
      <c r="A375" s="106"/>
      <c r="E375" s="209"/>
      <c r="F375" s="224"/>
      <c r="G375" s="211"/>
      <c r="H375" s="211"/>
      <c r="I375" s="211"/>
      <c r="J375" s="211"/>
      <c r="K375" s="211"/>
      <c r="L375" s="211"/>
      <c r="M375" s="211"/>
      <c r="N375" s="211"/>
      <c r="O375" s="211"/>
      <c r="P375" s="211"/>
      <c r="Q375" s="211"/>
      <c r="R375" s="211"/>
      <c r="S375" s="211"/>
      <c r="T375" s="211"/>
      <c r="U375" s="211"/>
      <c r="V375" s="211"/>
      <c r="W375" s="211"/>
      <c r="X375" s="211"/>
      <c r="Y375" s="211"/>
      <c r="Z375" s="211"/>
      <c r="AA375" s="211"/>
      <c r="AB375" s="211"/>
      <c r="AC375" s="211"/>
      <c r="AD375" s="211"/>
      <c r="AE375" s="211"/>
      <c r="AF375" s="211"/>
      <c r="AG375" s="211"/>
      <c r="AH375" s="211"/>
      <c r="AI375" s="212"/>
      <c r="AJ375" s="211"/>
      <c r="AK375" s="224"/>
    </row>
    <row r="376">
      <c r="A376" s="106"/>
      <c r="E376" s="209"/>
      <c r="F376" s="224"/>
      <c r="G376" s="211"/>
      <c r="H376" s="211"/>
      <c r="I376" s="211"/>
      <c r="J376" s="211"/>
      <c r="K376" s="211"/>
      <c r="L376" s="211"/>
      <c r="M376" s="211"/>
      <c r="N376" s="211"/>
      <c r="O376" s="211"/>
      <c r="P376" s="211"/>
      <c r="Q376" s="211"/>
      <c r="R376" s="211"/>
      <c r="S376" s="211"/>
      <c r="T376" s="211"/>
      <c r="U376" s="211"/>
      <c r="V376" s="211"/>
      <c r="W376" s="211"/>
      <c r="X376" s="211"/>
      <c r="Y376" s="211"/>
      <c r="Z376" s="211"/>
      <c r="AA376" s="211"/>
      <c r="AB376" s="211"/>
      <c r="AC376" s="211"/>
      <c r="AD376" s="211"/>
      <c r="AE376" s="211"/>
      <c r="AF376" s="211"/>
      <c r="AG376" s="211"/>
      <c r="AH376" s="211"/>
      <c r="AI376" s="212"/>
      <c r="AJ376" s="211"/>
      <c r="AK376" s="224"/>
    </row>
    <row r="377">
      <c r="A377" s="113"/>
      <c r="E377" s="209"/>
      <c r="F377" s="224"/>
      <c r="G377" s="211"/>
      <c r="H377" s="211"/>
      <c r="I377" s="211"/>
      <c r="J377" s="211"/>
      <c r="K377" s="211"/>
      <c r="L377" s="211"/>
      <c r="M377" s="211"/>
      <c r="N377" s="211"/>
      <c r="O377" s="211"/>
      <c r="P377" s="211"/>
      <c r="Q377" s="211"/>
      <c r="R377" s="211"/>
      <c r="S377" s="211"/>
      <c r="T377" s="211"/>
      <c r="U377" s="211"/>
      <c r="V377" s="211"/>
      <c r="W377" s="211"/>
      <c r="X377" s="211"/>
      <c r="Y377" s="211"/>
      <c r="Z377" s="211"/>
      <c r="AA377" s="211"/>
      <c r="AB377" s="211"/>
      <c r="AC377" s="211"/>
      <c r="AD377" s="211"/>
      <c r="AE377" s="211"/>
      <c r="AF377" s="211"/>
      <c r="AG377" s="211"/>
      <c r="AH377" s="211"/>
      <c r="AI377" s="215"/>
      <c r="AJ377" s="211"/>
      <c r="AK377" s="224"/>
    </row>
    <row r="378">
      <c r="E378" s="209"/>
      <c r="F378" s="224"/>
      <c r="G378" s="211"/>
      <c r="H378" s="211"/>
      <c r="I378" s="211"/>
      <c r="J378" s="211"/>
      <c r="K378" s="211"/>
      <c r="L378" s="211"/>
      <c r="M378" s="211"/>
      <c r="N378" s="211"/>
      <c r="O378" s="211"/>
      <c r="P378" s="211"/>
      <c r="Q378" s="211"/>
      <c r="R378" s="211"/>
      <c r="S378" s="211"/>
      <c r="T378" s="211"/>
      <c r="U378" s="211"/>
      <c r="V378" s="211"/>
      <c r="W378" s="211"/>
      <c r="X378" s="211"/>
      <c r="Y378" s="211"/>
      <c r="Z378" s="211"/>
      <c r="AA378" s="211"/>
      <c r="AB378" s="211"/>
      <c r="AC378" s="211"/>
      <c r="AD378" s="211"/>
      <c r="AE378" s="211"/>
      <c r="AF378" s="211"/>
      <c r="AG378" s="211"/>
      <c r="AH378" s="211"/>
      <c r="AI378" s="212"/>
      <c r="AJ378" s="211"/>
      <c r="AK378" s="224"/>
    </row>
    <row r="379">
      <c r="A379" s="124"/>
      <c r="E379" s="209"/>
      <c r="F379" s="224"/>
      <c r="G379" s="211"/>
      <c r="H379" s="211"/>
      <c r="I379" s="211"/>
      <c r="J379" s="211"/>
      <c r="K379" s="211"/>
      <c r="L379" s="211"/>
      <c r="M379" s="211"/>
      <c r="N379" s="211"/>
      <c r="O379" s="211"/>
      <c r="P379" s="211"/>
      <c r="Q379" s="211"/>
      <c r="R379" s="211"/>
      <c r="S379" s="211"/>
      <c r="T379" s="211"/>
      <c r="U379" s="211"/>
      <c r="V379" s="211"/>
      <c r="W379" s="211"/>
      <c r="X379" s="211"/>
      <c r="Y379" s="211"/>
      <c r="Z379" s="211"/>
      <c r="AA379" s="211"/>
      <c r="AB379" s="211"/>
      <c r="AC379" s="211"/>
      <c r="AD379" s="211"/>
      <c r="AE379" s="211"/>
      <c r="AF379" s="211"/>
      <c r="AG379" s="211"/>
      <c r="AH379" s="211"/>
      <c r="AI379" s="212"/>
      <c r="AJ379" s="211"/>
      <c r="AK379" s="224"/>
    </row>
    <row r="380">
      <c r="A380" s="111"/>
      <c r="E380" s="209"/>
      <c r="F380" s="224"/>
      <c r="G380" s="211"/>
      <c r="H380" s="211"/>
      <c r="I380" s="211"/>
      <c r="J380" s="211"/>
      <c r="K380" s="211"/>
      <c r="L380" s="211"/>
      <c r="M380" s="211"/>
      <c r="N380" s="211"/>
      <c r="O380" s="211"/>
      <c r="P380" s="211"/>
      <c r="Q380" s="211"/>
      <c r="R380" s="211"/>
      <c r="S380" s="211"/>
      <c r="T380" s="211"/>
      <c r="U380" s="211"/>
      <c r="V380" s="211"/>
      <c r="W380" s="211"/>
      <c r="X380" s="211"/>
      <c r="Y380" s="211"/>
      <c r="Z380" s="211"/>
      <c r="AA380" s="211"/>
      <c r="AB380" s="211"/>
      <c r="AC380" s="211"/>
      <c r="AD380" s="211"/>
      <c r="AE380" s="211"/>
      <c r="AF380" s="211"/>
      <c r="AG380" s="211"/>
      <c r="AH380" s="211"/>
      <c r="AI380" s="215"/>
      <c r="AJ380" s="211"/>
      <c r="AK380" s="224"/>
    </row>
    <row r="381">
      <c r="E381" s="209"/>
      <c r="F381" s="224"/>
      <c r="G381" s="211"/>
      <c r="H381" s="211"/>
      <c r="I381" s="211"/>
      <c r="J381" s="211"/>
      <c r="K381" s="211"/>
      <c r="L381" s="211"/>
      <c r="M381" s="211"/>
      <c r="N381" s="211"/>
      <c r="O381" s="211"/>
      <c r="P381" s="211"/>
      <c r="Q381" s="211"/>
      <c r="R381" s="211"/>
      <c r="S381" s="211"/>
      <c r="T381" s="211"/>
      <c r="U381" s="211"/>
      <c r="V381" s="211"/>
      <c r="W381" s="211"/>
      <c r="X381" s="211"/>
      <c r="Y381" s="211"/>
      <c r="Z381" s="211"/>
      <c r="AA381" s="211"/>
      <c r="AB381" s="211"/>
      <c r="AC381" s="211"/>
      <c r="AD381" s="211"/>
      <c r="AE381" s="211"/>
      <c r="AF381" s="211"/>
      <c r="AG381" s="211"/>
      <c r="AH381" s="211"/>
      <c r="AI381" s="212"/>
      <c r="AJ381" s="211"/>
      <c r="AK381" s="224"/>
    </row>
    <row r="382">
      <c r="A382" s="121"/>
      <c r="E382" s="209"/>
      <c r="F382" s="224"/>
      <c r="G382" s="211"/>
      <c r="H382" s="211"/>
      <c r="I382" s="211"/>
      <c r="J382" s="211"/>
      <c r="K382" s="211"/>
      <c r="L382" s="211"/>
      <c r="M382" s="211"/>
      <c r="N382" s="211"/>
      <c r="O382" s="211"/>
      <c r="P382" s="211"/>
      <c r="Q382" s="211"/>
      <c r="R382" s="211"/>
      <c r="S382" s="211"/>
      <c r="T382" s="211"/>
      <c r="U382" s="211"/>
      <c r="V382" s="211"/>
      <c r="W382" s="211"/>
      <c r="X382" s="211"/>
      <c r="Y382" s="211"/>
      <c r="Z382" s="211"/>
      <c r="AA382" s="211"/>
      <c r="AB382" s="211"/>
      <c r="AC382" s="211"/>
      <c r="AD382" s="211"/>
      <c r="AE382" s="211"/>
      <c r="AF382" s="211"/>
      <c r="AG382" s="211"/>
      <c r="AH382" s="211"/>
      <c r="AI382" s="215"/>
      <c r="AJ382" s="211"/>
      <c r="AK382" s="224"/>
    </row>
    <row r="383">
      <c r="A383" s="111"/>
      <c r="E383" s="209"/>
      <c r="F383" s="224"/>
      <c r="G383" s="211"/>
      <c r="H383" s="211"/>
      <c r="I383" s="211"/>
      <c r="J383" s="211"/>
      <c r="K383" s="211"/>
      <c r="L383" s="211"/>
      <c r="M383" s="211"/>
      <c r="N383" s="219"/>
      <c r="O383" s="211"/>
      <c r="P383" s="211"/>
      <c r="Q383" s="211"/>
      <c r="R383" s="211"/>
      <c r="S383" s="211"/>
      <c r="T383" s="211"/>
      <c r="U383" s="211"/>
      <c r="V383" s="211"/>
      <c r="W383" s="211"/>
      <c r="X383" s="211"/>
      <c r="Y383" s="211"/>
      <c r="Z383" s="211"/>
      <c r="AA383" s="211"/>
      <c r="AB383" s="211"/>
      <c r="AC383" s="211"/>
      <c r="AD383" s="211"/>
      <c r="AE383" s="211"/>
      <c r="AF383" s="211"/>
      <c r="AG383" s="211"/>
      <c r="AH383" s="211"/>
      <c r="AI383" s="212"/>
      <c r="AJ383" s="211"/>
      <c r="AK383" s="224"/>
    </row>
    <row r="384">
      <c r="E384" s="209"/>
      <c r="F384" s="224"/>
      <c r="G384" s="211"/>
      <c r="H384" s="211"/>
      <c r="I384" s="211"/>
      <c r="J384" s="211"/>
      <c r="K384" s="211"/>
      <c r="L384" s="211"/>
      <c r="M384" s="211"/>
      <c r="N384" s="219"/>
      <c r="O384" s="211"/>
      <c r="P384" s="211"/>
      <c r="Q384" s="211"/>
      <c r="R384" s="211"/>
      <c r="S384" s="211"/>
      <c r="T384" s="211"/>
      <c r="U384" s="211"/>
      <c r="V384" s="211"/>
      <c r="W384" s="211"/>
      <c r="X384" s="211"/>
      <c r="Y384" s="211"/>
      <c r="Z384" s="211"/>
      <c r="AA384" s="211"/>
      <c r="AB384" s="211"/>
      <c r="AC384" s="211"/>
      <c r="AD384" s="211"/>
      <c r="AE384" s="211"/>
      <c r="AF384" s="211"/>
      <c r="AG384" s="211"/>
      <c r="AH384" s="211"/>
      <c r="AI384" s="212"/>
      <c r="AJ384" s="211"/>
      <c r="AK384" s="224"/>
    </row>
    <row r="385">
      <c r="A385" s="99"/>
      <c r="E385" s="209"/>
      <c r="F385" s="224"/>
      <c r="G385" s="211"/>
      <c r="H385" s="211"/>
      <c r="I385" s="211"/>
      <c r="J385" s="211"/>
      <c r="K385" s="211"/>
      <c r="L385" s="211"/>
      <c r="M385" s="211"/>
      <c r="N385" s="211"/>
      <c r="O385" s="211"/>
      <c r="P385" s="211"/>
      <c r="Q385" s="211"/>
      <c r="R385" s="211"/>
      <c r="S385" s="211"/>
      <c r="T385" s="211"/>
      <c r="U385" s="211"/>
      <c r="V385" s="211"/>
      <c r="W385" s="211"/>
      <c r="X385" s="211"/>
      <c r="Y385" s="211"/>
      <c r="Z385" s="211"/>
      <c r="AA385" s="211"/>
      <c r="AB385" s="211"/>
      <c r="AC385" s="211"/>
      <c r="AD385" s="211"/>
      <c r="AE385" s="211"/>
      <c r="AF385" s="211"/>
      <c r="AG385" s="211"/>
      <c r="AH385" s="211"/>
      <c r="AI385" s="212"/>
      <c r="AJ385" s="211"/>
      <c r="AK385" s="224"/>
    </row>
    <row r="386">
      <c r="E386" s="209"/>
      <c r="F386" s="224"/>
      <c r="G386" s="211"/>
      <c r="H386" s="211"/>
      <c r="I386" s="211"/>
      <c r="J386" s="211"/>
      <c r="K386" s="211"/>
      <c r="L386" s="211"/>
      <c r="M386" s="211"/>
      <c r="N386" s="219"/>
      <c r="O386" s="211"/>
      <c r="P386" s="211"/>
      <c r="Q386" s="211"/>
      <c r="R386" s="211"/>
      <c r="S386" s="211"/>
      <c r="T386" s="211"/>
      <c r="U386" s="211"/>
      <c r="V386" s="211"/>
      <c r="W386" s="211"/>
      <c r="X386" s="211"/>
      <c r="Y386" s="211"/>
      <c r="Z386" s="211"/>
      <c r="AA386" s="211"/>
      <c r="AB386" s="211"/>
      <c r="AC386" s="211"/>
      <c r="AD386" s="211"/>
      <c r="AE386" s="211"/>
      <c r="AF386" s="211"/>
      <c r="AG386" s="211"/>
      <c r="AH386" s="211"/>
      <c r="AI386" s="212"/>
      <c r="AJ386" s="211"/>
      <c r="AK386" s="224"/>
    </row>
    <row r="387">
      <c r="A387" s="124"/>
      <c r="E387" s="209"/>
      <c r="F387" s="224"/>
      <c r="G387" s="211"/>
      <c r="H387" s="211"/>
      <c r="I387" s="211"/>
      <c r="J387" s="211"/>
      <c r="K387" s="211"/>
      <c r="L387" s="211"/>
      <c r="M387" s="211"/>
      <c r="N387" s="211"/>
      <c r="O387" s="211"/>
      <c r="P387" s="211"/>
      <c r="Q387" s="211"/>
      <c r="R387" s="211"/>
      <c r="S387" s="211"/>
      <c r="T387" s="211"/>
      <c r="U387" s="211"/>
      <c r="V387" s="211"/>
      <c r="W387" s="211"/>
      <c r="X387" s="211"/>
      <c r="Y387" s="211"/>
      <c r="Z387" s="211"/>
      <c r="AA387" s="211"/>
      <c r="AB387" s="211"/>
      <c r="AC387" s="211"/>
      <c r="AD387" s="211"/>
      <c r="AE387" s="211"/>
      <c r="AF387" s="211"/>
      <c r="AG387" s="211"/>
      <c r="AH387" s="211"/>
      <c r="AI387" s="212"/>
      <c r="AJ387" s="211"/>
      <c r="AK387" s="224"/>
    </row>
    <row r="388">
      <c r="A388" s="98"/>
      <c r="E388" s="209"/>
      <c r="F388" s="224"/>
      <c r="G388" s="211"/>
      <c r="H388" s="211"/>
      <c r="I388" s="211"/>
      <c r="J388" s="211"/>
      <c r="K388" s="211"/>
      <c r="L388" s="211"/>
      <c r="M388" s="211"/>
      <c r="N388" s="219"/>
      <c r="O388" s="211"/>
      <c r="P388" s="211"/>
      <c r="Q388" s="211"/>
      <c r="R388" s="211"/>
      <c r="S388" s="211"/>
      <c r="T388" s="211"/>
      <c r="U388" s="211"/>
      <c r="V388" s="211"/>
      <c r="W388" s="211"/>
      <c r="X388" s="211"/>
      <c r="Y388" s="211"/>
      <c r="Z388" s="211"/>
      <c r="AA388" s="211"/>
      <c r="AB388" s="211"/>
      <c r="AC388" s="211"/>
      <c r="AD388" s="211"/>
      <c r="AE388" s="211"/>
      <c r="AF388" s="211"/>
      <c r="AG388" s="211"/>
      <c r="AH388" s="211"/>
      <c r="AI388" s="212"/>
      <c r="AJ388" s="211"/>
      <c r="AK388" s="224"/>
    </row>
    <row r="389">
      <c r="A389" s="106"/>
      <c r="E389" s="209"/>
      <c r="F389" s="224"/>
      <c r="G389" s="211"/>
      <c r="H389" s="211"/>
      <c r="I389" s="211"/>
      <c r="J389" s="211"/>
      <c r="K389" s="211"/>
      <c r="L389" s="211"/>
      <c r="M389" s="211"/>
      <c r="N389" s="211"/>
      <c r="O389" s="211"/>
      <c r="P389" s="211"/>
      <c r="Q389" s="211"/>
      <c r="R389" s="211"/>
      <c r="S389" s="211"/>
      <c r="T389" s="211"/>
      <c r="U389" s="211"/>
      <c r="V389" s="211"/>
      <c r="W389" s="211"/>
      <c r="X389" s="211"/>
      <c r="Y389" s="211"/>
      <c r="Z389" s="211"/>
      <c r="AA389" s="211"/>
      <c r="AB389" s="211"/>
      <c r="AC389" s="211"/>
      <c r="AD389" s="211"/>
      <c r="AE389" s="211"/>
      <c r="AF389" s="211"/>
      <c r="AG389" s="211"/>
      <c r="AH389" s="211"/>
      <c r="AI389" s="212"/>
      <c r="AJ389" s="211"/>
      <c r="AK389" s="224"/>
    </row>
    <row r="390">
      <c r="A390" s="110"/>
      <c r="E390" s="209"/>
      <c r="F390" s="224"/>
      <c r="G390" s="211"/>
      <c r="H390" s="211"/>
      <c r="I390" s="211"/>
      <c r="J390" s="211"/>
      <c r="K390" s="211"/>
      <c r="L390" s="211"/>
      <c r="M390" s="211"/>
      <c r="N390" s="211"/>
      <c r="O390" s="211"/>
      <c r="P390" s="211"/>
      <c r="Q390" s="211"/>
      <c r="R390" s="211"/>
      <c r="S390" s="211"/>
      <c r="T390" s="211"/>
      <c r="U390" s="211"/>
      <c r="V390" s="211"/>
      <c r="W390" s="211"/>
      <c r="X390" s="211"/>
      <c r="Y390" s="211"/>
      <c r="Z390" s="211"/>
      <c r="AA390" s="211"/>
      <c r="AB390" s="211"/>
      <c r="AC390" s="211"/>
      <c r="AD390" s="211"/>
      <c r="AE390" s="211"/>
      <c r="AF390" s="211"/>
      <c r="AG390" s="211"/>
      <c r="AH390" s="211"/>
      <c r="AI390" s="212"/>
      <c r="AJ390" s="211"/>
      <c r="AK390" s="224"/>
    </row>
    <row r="391">
      <c r="A391" s="110"/>
      <c r="E391" s="209"/>
      <c r="F391" s="224"/>
      <c r="G391" s="211"/>
      <c r="H391" s="211"/>
      <c r="I391" s="211"/>
      <c r="J391" s="211"/>
      <c r="K391" s="211"/>
      <c r="L391" s="211"/>
      <c r="M391" s="211"/>
      <c r="N391" s="211"/>
      <c r="O391" s="211"/>
      <c r="P391" s="211"/>
      <c r="Q391" s="211"/>
      <c r="R391" s="211"/>
      <c r="S391" s="211"/>
      <c r="T391" s="211"/>
      <c r="U391" s="211"/>
      <c r="V391" s="211"/>
      <c r="W391" s="211"/>
      <c r="X391" s="211"/>
      <c r="Y391" s="211"/>
      <c r="Z391" s="211"/>
      <c r="AA391" s="211"/>
      <c r="AB391" s="211"/>
      <c r="AC391" s="211"/>
      <c r="AD391" s="211"/>
      <c r="AE391" s="211"/>
      <c r="AF391" s="211"/>
      <c r="AG391" s="211"/>
      <c r="AH391" s="211"/>
      <c r="AI391" s="212"/>
      <c r="AJ391" s="211"/>
      <c r="AK391" s="224"/>
    </row>
    <row r="392">
      <c r="A392" s="110"/>
      <c r="E392" s="209"/>
      <c r="F392" s="224"/>
      <c r="G392" s="211"/>
      <c r="H392" s="211"/>
      <c r="I392" s="211"/>
      <c r="J392" s="211"/>
      <c r="K392" s="211"/>
      <c r="L392" s="211"/>
      <c r="M392" s="211"/>
      <c r="N392" s="211"/>
      <c r="O392" s="211"/>
      <c r="P392" s="211"/>
      <c r="Q392" s="211"/>
      <c r="R392" s="211"/>
      <c r="S392" s="211"/>
      <c r="T392" s="211"/>
      <c r="U392" s="211"/>
      <c r="V392" s="211"/>
      <c r="W392" s="211"/>
      <c r="X392" s="211"/>
      <c r="Y392" s="211"/>
      <c r="Z392" s="211"/>
      <c r="AA392" s="211"/>
      <c r="AB392" s="211"/>
      <c r="AC392" s="211"/>
      <c r="AD392" s="211"/>
      <c r="AE392" s="211"/>
      <c r="AF392" s="211"/>
      <c r="AG392" s="211"/>
      <c r="AH392" s="211"/>
      <c r="AI392" s="212"/>
      <c r="AJ392" s="211"/>
      <c r="AK392" s="224"/>
    </row>
    <row r="393">
      <c r="A393" s="111"/>
      <c r="E393" s="196"/>
      <c r="F393" s="216"/>
      <c r="G393" s="217"/>
      <c r="H393" s="217"/>
      <c r="I393" s="217"/>
      <c r="J393" s="217"/>
      <c r="K393" s="217"/>
      <c r="L393" s="217"/>
      <c r="M393" s="217"/>
      <c r="N393" s="217"/>
      <c r="O393" s="217"/>
      <c r="P393" s="217"/>
      <c r="Q393" s="217"/>
      <c r="R393" s="217"/>
      <c r="S393" s="217"/>
      <c r="T393" s="217"/>
      <c r="U393" s="217"/>
      <c r="V393" s="217"/>
      <c r="W393" s="217"/>
      <c r="X393" s="217"/>
      <c r="Y393" s="217"/>
      <c r="Z393" s="217"/>
      <c r="AA393" s="217"/>
      <c r="AB393" s="217"/>
      <c r="AC393" s="217"/>
      <c r="AD393" s="217"/>
      <c r="AE393" s="217"/>
      <c r="AF393" s="217"/>
      <c r="AG393" s="217"/>
      <c r="AH393" s="217"/>
      <c r="AI393" s="217"/>
      <c r="AJ393" s="217"/>
      <c r="AK393" s="217"/>
    </row>
    <row r="394">
      <c r="A394" s="111"/>
      <c r="E394" s="209"/>
      <c r="F394" s="224"/>
      <c r="G394" s="211"/>
      <c r="H394" s="211"/>
      <c r="I394" s="211"/>
      <c r="J394" s="211"/>
      <c r="K394" s="211"/>
      <c r="L394" s="211"/>
      <c r="M394" s="211"/>
      <c r="N394" s="211"/>
      <c r="O394" s="211"/>
      <c r="P394" s="211"/>
      <c r="Q394" s="211"/>
      <c r="R394" s="211"/>
      <c r="S394" s="211"/>
      <c r="T394" s="211"/>
      <c r="U394" s="211"/>
      <c r="V394" s="211"/>
      <c r="W394" s="211"/>
      <c r="X394" s="211"/>
      <c r="Y394" s="211"/>
      <c r="Z394" s="211"/>
      <c r="AA394" s="211"/>
      <c r="AB394" s="211"/>
      <c r="AC394" s="211"/>
      <c r="AD394" s="211"/>
      <c r="AE394" s="211"/>
      <c r="AF394" s="211"/>
      <c r="AG394" s="211"/>
      <c r="AH394" s="211"/>
      <c r="AI394" s="215"/>
      <c r="AJ394" s="211"/>
      <c r="AK394" s="224"/>
    </row>
    <row r="395">
      <c r="E395" s="209"/>
      <c r="F395" s="224"/>
      <c r="G395" s="211"/>
      <c r="H395" s="211"/>
      <c r="I395" s="211"/>
      <c r="J395" s="211"/>
      <c r="K395" s="211"/>
      <c r="L395" s="211"/>
      <c r="M395" s="211"/>
      <c r="N395" s="211"/>
      <c r="O395" s="211"/>
      <c r="P395" s="211"/>
      <c r="Q395" s="211"/>
      <c r="R395" s="211"/>
      <c r="S395" s="211"/>
      <c r="T395" s="211"/>
      <c r="U395" s="211"/>
      <c r="V395" s="211"/>
      <c r="W395" s="211"/>
      <c r="X395" s="211"/>
      <c r="Y395" s="211"/>
      <c r="Z395" s="211"/>
      <c r="AA395" s="211"/>
      <c r="AB395" s="211"/>
      <c r="AC395" s="211"/>
      <c r="AD395" s="211"/>
      <c r="AE395" s="211"/>
      <c r="AF395" s="211"/>
      <c r="AG395" s="211"/>
      <c r="AH395" s="211"/>
      <c r="AI395" s="212"/>
      <c r="AJ395" s="211"/>
      <c r="AK395" s="224"/>
    </row>
    <row r="396">
      <c r="A396" s="92"/>
      <c r="E396" s="209"/>
      <c r="F396" s="224"/>
      <c r="G396" s="211"/>
      <c r="H396" s="211"/>
      <c r="I396" s="211"/>
      <c r="J396" s="211"/>
      <c r="K396" s="211"/>
      <c r="L396" s="211"/>
      <c r="M396" s="211"/>
      <c r="N396" s="219"/>
      <c r="O396" s="211"/>
      <c r="P396" s="211"/>
      <c r="Q396" s="211"/>
      <c r="R396" s="211"/>
      <c r="S396" s="211"/>
      <c r="T396" s="211"/>
      <c r="U396" s="211"/>
      <c r="V396" s="211"/>
      <c r="W396" s="211"/>
      <c r="X396" s="211"/>
      <c r="Y396" s="211"/>
      <c r="Z396" s="211"/>
      <c r="AA396" s="211"/>
      <c r="AB396" s="211"/>
      <c r="AC396" s="211"/>
      <c r="AD396" s="211"/>
      <c r="AE396" s="211"/>
      <c r="AF396" s="211"/>
      <c r="AG396" s="211"/>
      <c r="AH396" s="211"/>
      <c r="AI396" s="212"/>
      <c r="AJ396" s="211"/>
      <c r="AK396" s="224"/>
    </row>
    <row r="397">
      <c r="A397" s="124"/>
      <c r="E397" s="209"/>
      <c r="F397" s="224"/>
      <c r="G397" s="211"/>
      <c r="H397" s="211"/>
      <c r="I397" s="211"/>
      <c r="J397" s="211"/>
      <c r="K397" s="211"/>
      <c r="L397" s="211"/>
      <c r="M397" s="211"/>
      <c r="N397" s="211"/>
      <c r="O397" s="211"/>
      <c r="P397" s="211"/>
      <c r="Q397" s="211"/>
      <c r="R397" s="211"/>
      <c r="S397" s="211"/>
      <c r="T397" s="211"/>
      <c r="U397" s="211"/>
      <c r="V397" s="211"/>
      <c r="W397" s="211"/>
      <c r="X397" s="211"/>
      <c r="Y397" s="211"/>
      <c r="Z397" s="211"/>
      <c r="AA397" s="211"/>
      <c r="AB397" s="211"/>
      <c r="AC397" s="211"/>
      <c r="AD397" s="211"/>
      <c r="AE397" s="211"/>
      <c r="AF397" s="211"/>
      <c r="AG397" s="211"/>
      <c r="AH397" s="211"/>
      <c r="AI397" s="212"/>
      <c r="AJ397" s="211"/>
      <c r="AK397" s="224"/>
    </row>
    <row r="398">
      <c r="A398" s="84"/>
      <c r="E398" s="209"/>
      <c r="F398" s="224"/>
      <c r="G398" s="211"/>
      <c r="H398" s="211"/>
      <c r="I398" s="211"/>
      <c r="J398" s="211"/>
      <c r="K398" s="211"/>
      <c r="L398" s="211"/>
      <c r="M398" s="211"/>
      <c r="N398" s="211"/>
      <c r="O398" s="211"/>
      <c r="P398" s="211"/>
      <c r="Q398" s="211"/>
      <c r="R398" s="211"/>
      <c r="S398" s="211"/>
      <c r="T398" s="211"/>
      <c r="U398" s="211"/>
      <c r="V398" s="211"/>
      <c r="W398" s="211"/>
      <c r="X398" s="211"/>
      <c r="Y398" s="211"/>
      <c r="Z398" s="211"/>
      <c r="AA398" s="211"/>
      <c r="AB398" s="211"/>
      <c r="AC398" s="211"/>
      <c r="AD398" s="211"/>
      <c r="AE398" s="211"/>
      <c r="AF398" s="211"/>
      <c r="AG398" s="211"/>
      <c r="AH398" s="211"/>
      <c r="AI398" s="215"/>
      <c r="AJ398" s="211"/>
      <c r="AK398" s="224"/>
    </row>
    <row r="399">
      <c r="A399" s="111"/>
      <c r="E399" s="209"/>
      <c r="F399" s="224"/>
      <c r="G399" s="211"/>
      <c r="H399" s="211"/>
      <c r="I399" s="211"/>
      <c r="J399" s="211"/>
      <c r="K399" s="211"/>
      <c r="L399" s="211"/>
      <c r="M399" s="211"/>
      <c r="N399" s="211"/>
      <c r="O399" s="211"/>
      <c r="P399" s="211"/>
      <c r="Q399" s="211"/>
      <c r="R399" s="211"/>
      <c r="S399" s="211"/>
      <c r="T399" s="211"/>
      <c r="U399" s="211"/>
      <c r="V399" s="211"/>
      <c r="W399" s="211"/>
      <c r="X399" s="211"/>
      <c r="Y399" s="211"/>
      <c r="Z399" s="211"/>
      <c r="AA399" s="211"/>
      <c r="AB399" s="211"/>
      <c r="AC399" s="211"/>
      <c r="AD399" s="211"/>
      <c r="AE399" s="211"/>
      <c r="AF399" s="211"/>
      <c r="AG399" s="211"/>
      <c r="AH399" s="211"/>
      <c r="AI399" s="212"/>
      <c r="AJ399" s="211"/>
      <c r="AK399" s="224"/>
    </row>
    <row r="400">
      <c r="A400" s="111"/>
      <c r="E400" s="209"/>
      <c r="F400" s="224"/>
      <c r="G400" s="211"/>
      <c r="H400" s="211"/>
      <c r="I400" s="211"/>
      <c r="J400" s="211"/>
      <c r="K400" s="211"/>
      <c r="L400" s="211"/>
      <c r="M400" s="211"/>
      <c r="N400" s="211"/>
      <c r="O400" s="211"/>
      <c r="P400" s="211"/>
      <c r="Q400" s="211"/>
      <c r="R400" s="211"/>
      <c r="S400" s="211"/>
      <c r="T400" s="211"/>
      <c r="U400" s="211"/>
      <c r="V400" s="211"/>
      <c r="W400" s="211"/>
      <c r="X400" s="211"/>
      <c r="Y400" s="211"/>
      <c r="Z400" s="211"/>
      <c r="AA400" s="211"/>
      <c r="AB400" s="211"/>
      <c r="AC400" s="211"/>
      <c r="AD400" s="211"/>
      <c r="AE400" s="211"/>
      <c r="AF400" s="211"/>
      <c r="AG400" s="211"/>
      <c r="AH400" s="211"/>
      <c r="AI400" s="215"/>
      <c r="AJ400" s="211"/>
      <c r="AK400" s="224"/>
    </row>
    <row r="401">
      <c r="E401" s="209"/>
      <c r="F401" s="224"/>
      <c r="G401" s="211"/>
      <c r="H401" s="211"/>
      <c r="I401" s="211"/>
      <c r="J401" s="211"/>
      <c r="K401" s="211"/>
      <c r="L401" s="211"/>
      <c r="M401" s="211"/>
      <c r="N401" s="211"/>
      <c r="O401" s="211"/>
      <c r="P401" s="211"/>
      <c r="Q401" s="211"/>
      <c r="R401" s="211"/>
      <c r="S401" s="211"/>
      <c r="T401" s="211"/>
      <c r="U401" s="211"/>
      <c r="V401" s="211"/>
      <c r="W401" s="211"/>
      <c r="X401" s="211"/>
      <c r="Y401" s="211"/>
      <c r="Z401" s="211"/>
      <c r="AA401" s="211"/>
      <c r="AB401" s="211"/>
      <c r="AC401" s="211"/>
      <c r="AD401" s="211"/>
      <c r="AE401" s="211"/>
      <c r="AF401" s="211"/>
      <c r="AG401" s="211"/>
      <c r="AH401" s="211"/>
      <c r="AI401" s="212"/>
      <c r="AJ401" s="211"/>
      <c r="AK401" s="218"/>
    </row>
    <row r="402">
      <c r="A402" s="88"/>
      <c r="E402" s="209"/>
      <c r="F402" s="224"/>
      <c r="G402" s="211"/>
      <c r="H402" s="211"/>
      <c r="I402" s="211"/>
      <c r="J402" s="211"/>
      <c r="K402" s="211"/>
      <c r="L402" s="211"/>
      <c r="M402" s="211"/>
      <c r="N402" s="211"/>
      <c r="O402" s="211"/>
      <c r="P402" s="211"/>
      <c r="Q402" s="211"/>
      <c r="R402" s="211"/>
      <c r="S402" s="211"/>
      <c r="T402" s="211"/>
      <c r="U402" s="211"/>
      <c r="V402" s="211"/>
      <c r="W402" s="211"/>
      <c r="X402" s="211"/>
      <c r="Y402" s="211"/>
      <c r="Z402" s="211"/>
      <c r="AA402" s="211"/>
      <c r="AB402" s="211"/>
      <c r="AC402" s="211"/>
      <c r="AD402" s="211"/>
      <c r="AE402" s="211"/>
      <c r="AF402" s="211"/>
      <c r="AG402" s="211"/>
      <c r="AH402" s="211"/>
      <c r="AI402" s="215"/>
      <c r="AJ402" s="211"/>
      <c r="AK402" s="224"/>
    </row>
    <row r="403">
      <c r="A403" s="120"/>
      <c r="E403" s="209"/>
      <c r="F403" s="224"/>
      <c r="G403" s="211"/>
      <c r="H403" s="211"/>
      <c r="I403" s="211"/>
      <c r="J403" s="211"/>
      <c r="K403" s="211"/>
      <c r="L403" s="211"/>
      <c r="M403" s="211"/>
      <c r="N403" s="211"/>
      <c r="O403" s="211"/>
      <c r="P403" s="211"/>
      <c r="Q403" s="211"/>
      <c r="R403" s="211"/>
      <c r="S403" s="211"/>
      <c r="T403" s="211"/>
      <c r="U403" s="211"/>
      <c r="V403" s="211"/>
      <c r="W403" s="211"/>
      <c r="X403" s="211"/>
      <c r="Y403" s="211"/>
      <c r="Z403" s="211"/>
      <c r="AA403" s="211"/>
      <c r="AB403" s="211"/>
      <c r="AC403" s="211"/>
      <c r="AD403" s="211"/>
      <c r="AE403" s="211"/>
      <c r="AF403" s="211"/>
      <c r="AG403" s="211"/>
      <c r="AH403" s="211"/>
      <c r="AI403" s="212"/>
      <c r="AJ403" s="211"/>
      <c r="AK403" s="224"/>
    </row>
    <row r="404">
      <c r="E404" s="209"/>
      <c r="F404" s="224"/>
      <c r="G404" s="211"/>
      <c r="H404" s="211"/>
      <c r="I404" s="211"/>
      <c r="J404" s="211"/>
      <c r="K404" s="211"/>
      <c r="L404" s="211"/>
      <c r="M404" s="211"/>
      <c r="N404" s="211"/>
      <c r="O404" s="211"/>
      <c r="P404" s="211"/>
      <c r="Q404" s="211"/>
      <c r="R404" s="211"/>
      <c r="S404" s="211"/>
      <c r="T404" s="211"/>
      <c r="U404" s="211"/>
      <c r="V404" s="211"/>
      <c r="W404" s="211"/>
      <c r="X404" s="211"/>
      <c r="Y404" s="211"/>
      <c r="Z404" s="211"/>
      <c r="AA404" s="211"/>
      <c r="AB404" s="211"/>
      <c r="AC404" s="211"/>
      <c r="AD404" s="211"/>
      <c r="AE404" s="211"/>
      <c r="AF404" s="211"/>
      <c r="AG404" s="211"/>
      <c r="AH404" s="211"/>
      <c r="AI404" s="212"/>
      <c r="AJ404" s="211"/>
      <c r="AK404" s="224"/>
    </row>
    <row r="405">
      <c r="A405" s="87"/>
      <c r="E405" s="209"/>
      <c r="F405" s="224"/>
      <c r="G405" s="211"/>
      <c r="H405" s="211"/>
      <c r="I405" s="211"/>
      <c r="J405" s="211"/>
      <c r="K405" s="211"/>
      <c r="L405" s="211"/>
      <c r="M405" s="211"/>
      <c r="N405" s="219"/>
      <c r="O405" s="211"/>
      <c r="P405" s="211"/>
      <c r="Q405" s="211"/>
      <c r="R405" s="211"/>
      <c r="S405" s="211"/>
      <c r="T405" s="211"/>
      <c r="U405" s="211"/>
      <c r="V405" s="211"/>
      <c r="W405" s="211"/>
      <c r="X405" s="211"/>
      <c r="Y405" s="211"/>
      <c r="Z405" s="211"/>
      <c r="AA405" s="211"/>
      <c r="AB405" s="211"/>
      <c r="AC405" s="211"/>
      <c r="AD405" s="211"/>
      <c r="AE405" s="211"/>
      <c r="AF405" s="211"/>
      <c r="AG405" s="211"/>
      <c r="AH405" s="211"/>
      <c r="AI405" s="212"/>
      <c r="AJ405" s="211"/>
      <c r="AK405" s="224"/>
    </row>
    <row r="406">
      <c r="A406" s="87"/>
      <c r="E406" s="209"/>
      <c r="F406" s="224"/>
      <c r="G406" s="211"/>
      <c r="H406" s="211"/>
      <c r="I406" s="211"/>
      <c r="J406" s="211"/>
      <c r="K406" s="211"/>
      <c r="L406" s="211"/>
      <c r="M406" s="211"/>
      <c r="N406" s="211"/>
      <c r="O406" s="211"/>
      <c r="P406" s="211"/>
      <c r="Q406" s="211"/>
      <c r="R406" s="211"/>
      <c r="S406" s="211"/>
      <c r="T406" s="211"/>
      <c r="U406" s="211"/>
      <c r="V406" s="211"/>
      <c r="W406" s="211"/>
      <c r="X406" s="211"/>
      <c r="Y406" s="211"/>
      <c r="Z406" s="211"/>
      <c r="AA406" s="211"/>
      <c r="AB406" s="211"/>
      <c r="AC406" s="211"/>
      <c r="AD406" s="211"/>
      <c r="AE406" s="211"/>
      <c r="AF406" s="211"/>
      <c r="AG406" s="211"/>
      <c r="AH406" s="211"/>
      <c r="AI406" s="212"/>
      <c r="AJ406" s="211"/>
      <c r="AK406" s="224"/>
    </row>
    <row r="407">
      <c r="A407" s="84"/>
      <c r="E407" s="209"/>
      <c r="F407" s="224"/>
      <c r="G407" s="211"/>
      <c r="H407" s="211"/>
      <c r="I407" s="211"/>
      <c r="J407" s="211"/>
      <c r="K407" s="211"/>
      <c r="L407" s="211"/>
      <c r="M407" s="211"/>
      <c r="N407" s="219"/>
      <c r="O407" s="211"/>
      <c r="P407" s="211"/>
      <c r="Q407" s="211"/>
      <c r="R407" s="211"/>
      <c r="S407" s="211"/>
      <c r="T407" s="211"/>
      <c r="U407" s="211"/>
      <c r="V407" s="211"/>
      <c r="W407" s="211"/>
      <c r="X407" s="211"/>
      <c r="Y407" s="211"/>
      <c r="Z407" s="211"/>
      <c r="AA407" s="211"/>
      <c r="AB407" s="211"/>
      <c r="AC407" s="211"/>
      <c r="AD407" s="211"/>
      <c r="AE407" s="211"/>
      <c r="AF407" s="211"/>
      <c r="AG407" s="211"/>
      <c r="AH407" s="211"/>
      <c r="AI407" s="212"/>
      <c r="AJ407" s="211"/>
      <c r="AK407" s="218"/>
    </row>
    <row r="408">
      <c r="A408" s="97"/>
      <c r="E408" s="209"/>
      <c r="F408" s="224"/>
      <c r="G408" s="211"/>
      <c r="H408" s="211"/>
      <c r="I408" s="211"/>
      <c r="J408" s="211"/>
      <c r="K408" s="211"/>
      <c r="L408" s="211"/>
      <c r="M408" s="211"/>
      <c r="N408" s="211"/>
      <c r="O408" s="211"/>
      <c r="P408" s="211"/>
      <c r="Q408" s="211"/>
      <c r="R408" s="211"/>
      <c r="S408" s="211"/>
      <c r="T408" s="211"/>
      <c r="U408" s="211"/>
      <c r="V408" s="211"/>
      <c r="W408" s="211"/>
      <c r="X408" s="211"/>
      <c r="Y408" s="211"/>
      <c r="Z408" s="211"/>
      <c r="AA408" s="211"/>
      <c r="AB408" s="211"/>
      <c r="AC408" s="211"/>
      <c r="AD408" s="211"/>
      <c r="AE408" s="211"/>
      <c r="AF408" s="211"/>
      <c r="AG408" s="211"/>
      <c r="AH408" s="211"/>
      <c r="AI408" s="215"/>
      <c r="AJ408" s="211"/>
      <c r="AK408" s="224"/>
    </row>
    <row r="409">
      <c r="E409" s="209"/>
      <c r="F409" s="224"/>
      <c r="G409" s="211"/>
      <c r="H409" s="211"/>
      <c r="I409" s="211"/>
      <c r="J409" s="211"/>
      <c r="K409" s="211"/>
      <c r="L409" s="211"/>
      <c r="M409" s="211"/>
      <c r="N409" s="211"/>
      <c r="O409" s="211"/>
      <c r="P409" s="211"/>
      <c r="Q409" s="211"/>
      <c r="R409" s="211"/>
      <c r="S409" s="211"/>
      <c r="T409" s="211"/>
      <c r="U409" s="211"/>
      <c r="V409" s="211"/>
      <c r="W409" s="211"/>
      <c r="X409" s="211"/>
      <c r="Y409" s="211"/>
      <c r="Z409" s="211"/>
      <c r="AA409" s="211"/>
      <c r="AB409" s="211"/>
      <c r="AC409" s="211"/>
      <c r="AD409" s="211"/>
      <c r="AE409" s="211"/>
      <c r="AF409" s="211"/>
      <c r="AG409" s="211"/>
      <c r="AH409" s="211"/>
      <c r="AI409" s="212"/>
      <c r="AJ409" s="211"/>
      <c r="AK409" s="224"/>
    </row>
    <row r="410">
      <c r="A410" s="98"/>
      <c r="E410" s="209"/>
      <c r="F410" s="224"/>
      <c r="G410" s="211"/>
      <c r="H410" s="211"/>
      <c r="I410" s="211"/>
      <c r="J410" s="211"/>
      <c r="K410" s="211"/>
      <c r="L410" s="211"/>
      <c r="M410" s="211"/>
      <c r="N410" s="211"/>
      <c r="O410" s="211"/>
      <c r="P410" s="211"/>
      <c r="Q410" s="211"/>
      <c r="R410" s="211"/>
      <c r="S410" s="211"/>
      <c r="T410" s="211"/>
      <c r="U410" s="211"/>
      <c r="V410" s="211"/>
      <c r="W410" s="211"/>
      <c r="X410" s="211"/>
      <c r="Y410" s="211"/>
      <c r="Z410" s="211"/>
      <c r="AA410" s="211"/>
      <c r="AB410" s="211"/>
      <c r="AC410" s="211"/>
      <c r="AD410" s="211"/>
      <c r="AE410" s="211"/>
      <c r="AF410" s="211"/>
      <c r="AG410" s="211"/>
      <c r="AH410" s="211"/>
      <c r="AI410" s="215"/>
      <c r="AJ410" s="211"/>
      <c r="AK410" s="224"/>
    </row>
    <row r="411">
      <c r="E411" s="209"/>
      <c r="F411" s="224"/>
      <c r="G411" s="211"/>
      <c r="H411" s="211"/>
      <c r="I411" s="211"/>
      <c r="J411" s="211"/>
      <c r="K411" s="211"/>
      <c r="L411" s="211"/>
      <c r="M411" s="211"/>
      <c r="N411" s="211"/>
      <c r="O411" s="211"/>
      <c r="P411" s="211"/>
      <c r="Q411" s="211"/>
      <c r="R411" s="211"/>
      <c r="S411" s="211"/>
      <c r="T411" s="211"/>
      <c r="U411" s="211"/>
      <c r="V411" s="211"/>
      <c r="W411" s="211"/>
      <c r="X411" s="211"/>
      <c r="Y411" s="211"/>
      <c r="Z411" s="211"/>
      <c r="AA411" s="211"/>
      <c r="AB411" s="211"/>
      <c r="AC411" s="211"/>
      <c r="AD411" s="211"/>
      <c r="AE411" s="211"/>
      <c r="AF411" s="211"/>
      <c r="AG411" s="211"/>
      <c r="AH411" s="211"/>
      <c r="AI411" s="212"/>
      <c r="AJ411" s="211"/>
      <c r="AK411" s="224"/>
    </row>
    <row r="412">
      <c r="A412" s="124"/>
      <c r="E412" s="209"/>
      <c r="F412" s="224"/>
      <c r="G412" s="211"/>
      <c r="H412" s="211"/>
      <c r="I412" s="211"/>
      <c r="J412" s="211"/>
      <c r="K412" s="211"/>
      <c r="L412" s="211"/>
      <c r="M412" s="211"/>
      <c r="N412" s="211"/>
      <c r="O412" s="211"/>
      <c r="P412" s="211"/>
      <c r="Q412" s="211"/>
      <c r="R412" s="211"/>
      <c r="S412" s="211"/>
      <c r="T412" s="211"/>
      <c r="U412" s="211"/>
      <c r="V412" s="211"/>
      <c r="W412" s="211"/>
      <c r="X412" s="211"/>
      <c r="Y412" s="211"/>
      <c r="Z412" s="211"/>
      <c r="AA412" s="211"/>
      <c r="AB412" s="211"/>
      <c r="AC412" s="211"/>
      <c r="AD412" s="211"/>
      <c r="AE412" s="211"/>
      <c r="AF412" s="211"/>
      <c r="AG412" s="211"/>
      <c r="AH412" s="211"/>
      <c r="AI412" s="212"/>
      <c r="AJ412" s="211"/>
      <c r="AK412" s="224"/>
    </row>
    <row r="413">
      <c r="A413" s="124"/>
      <c r="E413" s="209"/>
      <c r="F413" s="224"/>
      <c r="G413" s="211"/>
      <c r="H413" s="211"/>
      <c r="I413" s="211"/>
      <c r="J413" s="211"/>
      <c r="K413" s="211"/>
      <c r="L413" s="211"/>
      <c r="M413" s="211"/>
      <c r="N413" s="211"/>
      <c r="O413" s="211"/>
      <c r="P413" s="211"/>
      <c r="Q413" s="211"/>
      <c r="R413" s="211"/>
      <c r="S413" s="211"/>
      <c r="T413" s="211"/>
      <c r="U413" s="211"/>
      <c r="V413" s="211"/>
      <c r="W413" s="211"/>
      <c r="X413" s="211"/>
      <c r="Y413" s="211"/>
      <c r="Z413" s="211"/>
      <c r="AA413" s="211"/>
      <c r="AB413" s="211"/>
      <c r="AC413" s="211"/>
      <c r="AD413" s="211"/>
      <c r="AE413" s="211"/>
      <c r="AF413" s="211"/>
      <c r="AG413" s="211"/>
      <c r="AH413" s="211"/>
      <c r="AI413" s="212"/>
      <c r="AJ413" s="211"/>
      <c r="AK413" s="224"/>
    </row>
    <row r="414">
      <c r="A414" s="120"/>
      <c r="E414" s="209"/>
      <c r="F414" s="224"/>
      <c r="G414" s="211"/>
      <c r="H414" s="211"/>
      <c r="I414" s="211"/>
      <c r="J414" s="211"/>
      <c r="K414" s="211"/>
      <c r="L414" s="211"/>
      <c r="M414" s="211"/>
      <c r="N414" s="211"/>
      <c r="O414" s="211"/>
      <c r="P414" s="211"/>
      <c r="Q414" s="211"/>
      <c r="R414" s="211"/>
      <c r="S414" s="211"/>
      <c r="T414" s="211"/>
      <c r="U414" s="211"/>
      <c r="V414" s="211"/>
      <c r="W414" s="211"/>
      <c r="X414" s="211"/>
      <c r="Y414" s="211"/>
      <c r="Z414" s="211"/>
      <c r="AA414" s="211"/>
      <c r="AB414" s="211"/>
      <c r="AC414" s="211"/>
      <c r="AD414" s="211"/>
      <c r="AE414" s="211"/>
      <c r="AF414" s="211"/>
      <c r="AG414" s="211"/>
      <c r="AH414" s="211"/>
      <c r="AI414" s="212"/>
      <c r="AJ414" s="211"/>
      <c r="AK414" s="218"/>
    </row>
    <row r="415">
      <c r="A415" s="120"/>
      <c r="E415" s="209"/>
      <c r="F415" s="224"/>
      <c r="G415" s="211"/>
      <c r="H415" s="211"/>
      <c r="I415" s="211"/>
      <c r="J415" s="211"/>
      <c r="K415" s="211"/>
      <c r="L415" s="211"/>
      <c r="M415" s="211"/>
      <c r="N415" s="211"/>
      <c r="O415" s="211"/>
      <c r="P415" s="211"/>
      <c r="Q415" s="211"/>
      <c r="R415" s="211"/>
      <c r="S415" s="211"/>
      <c r="T415" s="211"/>
      <c r="U415" s="211"/>
      <c r="V415" s="211"/>
      <c r="W415" s="211"/>
      <c r="X415" s="211"/>
      <c r="Y415" s="211"/>
      <c r="Z415" s="211"/>
      <c r="AA415" s="211"/>
      <c r="AB415" s="211"/>
      <c r="AC415" s="211"/>
      <c r="AD415" s="211"/>
      <c r="AE415" s="211"/>
      <c r="AF415" s="211"/>
      <c r="AG415" s="211"/>
      <c r="AH415" s="211"/>
      <c r="AI415" s="212"/>
      <c r="AJ415" s="211"/>
      <c r="AK415" s="224"/>
    </row>
    <row r="416">
      <c r="E416" s="209"/>
      <c r="F416" s="224"/>
      <c r="G416" s="211"/>
      <c r="H416" s="211"/>
      <c r="I416" s="211"/>
      <c r="J416" s="211"/>
      <c r="K416" s="211"/>
      <c r="L416" s="211"/>
      <c r="M416" s="211"/>
      <c r="N416" s="211"/>
      <c r="O416" s="211"/>
      <c r="P416" s="211"/>
      <c r="Q416" s="211"/>
      <c r="R416" s="211"/>
      <c r="S416" s="211"/>
      <c r="T416" s="211"/>
      <c r="U416" s="211"/>
      <c r="V416" s="211"/>
      <c r="W416" s="211"/>
      <c r="X416" s="211"/>
      <c r="Y416" s="211"/>
      <c r="Z416" s="211"/>
      <c r="AA416" s="211"/>
      <c r="AB416" s="211"/>
      <c r="AC416" s="211"/>
      <c r="AD416" s="211"/>
      <c r="AE416" s="211"/>
      <c r="AF416" s="211"/>
      <c r="AG416" s="211"/>
      <c r="AH416" s="211"/>
      <c r="AI416" s="212"/>
      <c r="AJ416" s="211"/>
      <c r="AK416" s="224"/>
    </row>
    <row r="417">
      <c r="A417" s="124"/>
      <c r="E417" s="209"/>
      <c r="F417" s="224"/>
      <c r="G417" s="211"/>
      <c r="H417" s="211"/>
      <c r="I417" s="211"/>
      <c r="J417" s="211"/>
      <c r="K417" s="211"/>
      <c r="L417" s="211"/>
      <c r="M417" s="211"/>
      <c r="N417" s="211"/>
      <c r="O417" s="211"/>
      <c r="P417" s="211"/>
      <c r="Q417" s="211"/>
      <c r="R417" s="211"/>
      <c r="S417" s="211"/>
      <c r="T417" s="211"/>
      <c r="U417" s="211"/>
      <c r="V417" s="211"/>
      <c r="W417" s="211"/>
      <c r="X417" s="211"/>
      <c r="Y417" s="211"/>
      <c r="Z417" s="211"/>
      <c r="AA417" s="211"/>
      <c r="AB417" s="211"/>
      <c r="AC417" s="211"/>
      <c r="AD417" s="211"/>
      <c r="AE417" s="211"/>
      <c r="AF417" s="211"/>
      <c r="AG417" s="211"/>
      <c r="AH417" s="211"/>
      <c r="AI417" s="212"/>
      <c r="AJ417" s="211"/>
      <c r="AK417" s="224"/>
    </row>
    <row r="418">
      <c r="E418" s="209"/>
      <c r="F418" s="224"/>
      <c r="G418" s="211"/>
      <c r="H418" s="211"/>
      <c r="I418" s="211"/>
      <c r="J418" s="211"/>
      <c r="K418" s="211"/>
      <c r="L418" s="211"/>
      <c r="M418" s="211"/>
      <c r="N418" s="211"/>
      <c r="O418" s="211"/>
      <c r="P418" s="211"/>
      <c r="Q418" s="211"/>
      <c r="R418" s="211"/>
      <c r="S418" s="211"/>
      <c r="T418" s="211"/>
      <c r="U418" s="211"/>
      <c r="V418" s="211"/>
      <c r="W418" s="211"/>
      <c r="X418" s="211"/>
      <c r="Y418" s="211"/>
      <c r="Z418" s="211"/>
      <c r="AA418" s="211"/>
      <c r="AB418" s="211"/>
      <c r="AC418" s="211"/>
      <c r="AD418" s="211"/>
      <c r="AE418" s="211"/>
      <c r="AF418" s="211"/>
      <c r="AG418" s="211"/>
      <c r="AH418" s="211"/>
      <c r="AI418" s="212"/>
      <c r="AJ418" s="211"/>
      <c r="AK418" s="224"/>
    </row>
    <row r="419">
      <c r="E419" s="196"/>
      <c r="F419" s="216"/>
      <c r="G419" s="217"/>
      <c r="H419" s="217"/>
      <c r="I419" s="217"/>
      <c r="J419" s="217"/>
      <c r="K419" s="217"/>
      <c r="L419" s="217"/>
      <c r="M419" s="217"/>
      <c r="N419" s="217"/>
      <c r="O419" s="217"/>
      <c r="P419" s="217"/>
      <c r="Q419" s="217"/>
      <c r="R419" s="217"/>
      <c r="S419" s="217"/>
      <c r="T419" s="217"/>
      <c r="U419" s="217"/>
      <c r="V419" s="217"/>
      <c r="W419" s="217"/>
      <c r="X419" s="217"/>
      <c r="Y419" s="217"/>
      <c r="Z419" s="217"/>
      <c r="AA419" s="217"/>
      <c r="AB419" s="217"/>
      <c r="AC419" s="217"/>
      <c r="AD419" s="217"/>
      <c r="AE419" s="217"/>
      <c r="AF419" s="217"/>
      <c r="AG419" s="217"/>
      <c r="AH419" s="217"/>
      <c r="AI419" s="217"/>
      <c r="AJ419" s="217"/>
      <c r="AK419" s="217"/>
    </row>
    <row r="420">
      <c r="E420" s="209"/>
      <c r="F420" s="224"/>
      <c r="G420" s="211"/>
      <c r="H420" s="211"/>
      <c r="I420" s="211"/>
      <c r="J420" s="211"/>
      <c r="K420" s="211"/>
      <c r="L420" s="211"/>
      <c r="M420" s="211"/>
      <c r="N420" s="211"/>
      <c r="O420" s="211"/>
      <c r="P420" s="211"/>
      <c r="Q420" s="211"/>
      <c r="R420" s="211"/>
      <c r="S420" s="211"/>
      <c r="T420" s="211"/>
      <c r="U420" s="211"/>
      <c r="V420" s="211"/>
      <c r="W420" s="211"/>
      <c r="X420" s="211"/>
      <c r="Y420" s="211"/>
      <c r="Z420" s="211"/>
      <c r="AA420" s="211"/>
      <c r="AB420" s="211"/>
      <c r="AC420" s="211"/>
      <c r="AD420" s="211"/>
      <c r="AE420" s="211"/>
      <c r="AF420" s="211"/>
      <c r="AG420" s="211"/>
      <c r="AH420" s="211"/>
      <c r="AI420" s="212"/>
      <c r="AJ420" s="211"/>
      <c r="AK420" s="224"/>
    </row>
    <row r="421">
      <c r="E421" s="209"/>
      <c r="F421" s="224"/>
      <c r="G421" s="211"/>
      <c r="H421" s="211"/>
      <c r="I421" s="211"/>
      <c r="J421" s="211"/>
      <c r="K421" s="211"/>
      <c r="L421" s="211"/>
      <c r="M421" s="211"/>
      <c r="N421" s="211"/>
      <c r="O421" s="211"/>
      <c r="P421" s="211"/>
      <c r="Q421" s="211"/>
      <c r="R421" s="211"/>
      <c r="S421" s="211"/>
      <c r="T421" s="211"/>
      <c r="U421" s="211"/>
      <c r="V421" s="211"/>
      <c r="W421" s="211"/>
      <c r="X421" s="211"/>
      <c r="Y421" s="211"/>
      <c r="Z421" s="211"/>
      <c r="AA421" s="211"/>
      <c r="AB421" s="211"/>
      <c r="AC421" s="211"/>
      <c r="AD421" s="211"/>
      <c r="AE421" s="211"/>
      <c r="AF421" s="211"/>
      <c r="AG421" s="211"/>
      <c r="AH421" s="211"/>
      <c r="AI421" s="212"/>
      <c r="AJ421" s="211"/>
      <c r="AK421" s="218"/>
    </row>
    <row r="422">
      <c r="E422" s="209"/>
      <c r="F422" s="224"/>
      <c r="G422" s="211"/>
      <c r="H422" s="211"/>
      <c r="I422" s="211"/>
      <c r="J422" s="211"/>
      <c r="K422" s="211"/>
      <c r="L422" s="211"/>
      <c r="M422" s="211"/>
      <c r="N422" s="219"/>
      <c r="O422" s="211"/>
      <c r="P422" s="211"/>
      <c r="Q422" s="211"/>
      <c r="R422" s="211"/>
      <c r="S422" s="211"/>
      <c r="T422" s="211"/>
      <c r="U422" s="211"/>
      <c r="V422" s="211"/>
      <c r="W422" s="211"/>
      <c r="X422" s="211"/>
      <c r="Y422" s="211"/>
      <c r="Z422" s="211"/>
      <c r="AA422" s="211"/>
      <c r="AB422" s="211"/>
      <c r="AC422" s="211"/>
      <c r="AD422" s="211"/>
      <c r="AE422" s="211"/>
      <c r="AF422" s="211"/>
      <c r="AG422" s="211"/>
      <c r="AH422" s="211"/>
      <c r="AI422" s="212"/>
      <c r="AJ422" s="211"/>
      <c r="AK422" s="224"/>
    </row>
    <row r="423">
      <c r="E423" s="209"/>
      <c r="F423" s="224"/>
      <c r="G423" s="211"/>
      <c r="H423" s="211"/>
      <c r="I423" s="211"/>
      <c r="J423" s="211"/>
      <c r="K423" s="211"/>
      <c r="L423" s="211"/>
      <c r="M423" s="211"/>
      <c r="N423" s="211"/>
      <c r="O423" s="211"/>
      <c r="P423" s="211"/>
      <c r="Q423" s="211"/>
      <c r="R423" s="211"/>
      <c r="S423" s="211"/>
      <c r="T423" s="211"/>
      <c r="U423" s="211"/>
      <c r="V423" s="211"/>
      <c r="W423" s="211"/>
      <c r="X423" s="211"/>
      <c r="Y423" s="211"/>
      <c r="Z423" s="211"/>
      <c r="AA423" s="211"/>
      <c r="AB423" s="211"/>
      <c r="AC423" s="211"/>
      <c r="AD423" s="211"/>
      <c r="AE423" s="211"/>
      <c r="AF423" s="211"/>
      <c r="AG423" s="211"/>
      <c r="AH423" s="211"/>
      <c r="AI423" s="212"/>
      <c r="AJ423" s="211"/>
      <c r="AK423" s="224"/>
    </row>
    <row r="424">
      <c r="E424" s="209"/>
      <c r="F424" s="224"/>
      <c r="G424" s="211"/>
      <c r="H424" s="211"/>
      <c r="I424" s="211"/>
      <c r="J424" s="211"/>
      <c r="K424" s="211"/>
      <c r="L424" s="211"/>
      <c r="M424" s="211"/>
      <c r="N424" s="211"/>
      <c r="O424" s="211"/>
      <c r="P424" s="211"/>
      <c r="Q424" s="211"/>
      <c r="R424" s="211"/>
      <c r="S424" s="211"/>
      <c r="T424" s="211"/>
      <c r="U424" s="211"/>
      <c r="V424" s="211"/>
      <c r="W424" s="211"/>
      <c r="X424" s="211"/>
      <c r="Y424" s="211"/>
      <c r="Z424" s="211"/>
      <c r="AA424" s="211"/>
      <c r="AB424" s="211"/>
      <c r="AC424" s="211"/>
      <c r="AD424" s="211"/>
      <c r="AE424" s="211"/>
      <c r="AF424" s="211"/>
      <c r="AG424" s="211"/>
      <c r="AH424" s="211"/>
      <c r="AI424" s="212"/>
      <c r="AJ424" s="211"/>
      <c r="AK424" s="224"/>
    </row>
    <row r="425">
      <c r="E425" s="209"/>
      <c r="F425" s="224"/>
      <c r="G425" s="211"/>
      <c r="H425" s="211"/>
      <c r="I425" s="211"/>
      <c r="J425" s="211"/>
      <c r="K425" s="211"/>
      <c r="L425" s="211"/>
      <c r="M425" s="211"/>
      <c r="N425" s="211"/>
      <c r="O425" s="211"/>
      <c r="P425" s="211"/>
      <c r="Q425" s="211"/>
      <c r="R425" s="211"/>
      <c r="S425" s="211"/>
      <c r="T425" s="211"/>
      <c r="U425" s="211"/>
      <c r="V425" s="211"/>
      <c r="W425" s="211"/>
      <c r="X425" s="211"/>
      <c r="Y425" s="211"/>
      <c r="Z425" s="211"/>
      <c r="AA425" s="211"/>
      <c r="AB425" s="211"/>
      <c r="AC425" s="211"/>
      <c r="AD425" s="211"/>
      <c r="AE425" s="211"/>
      <c r="AF425" s="211"/>
      <c r="AG425" s="211"/>
      <c r="AH425" s="211"/>
      <c r="AI425" s="212"/>
      <c r="AJ425" s="211"/>
      <c r="AK425" s="224"/>
    </row>
    <row r="426">
      <c r="E426" s="209"/>
      <c r="F426" s="224"/>
      <c r="G426" s="211"/>
      <c r="H426" s="211"/>
      <c r="I426" s="211"/>
      <c r="J426" s="211"/>
      <c r="K426" s="211"/>
      <c r="L426" s="211"/>
      <c r="M426" s="211"/>
      <c r="N426" s="219"/>
      <c r="O426" s="211"/>
      <c r="P426" s="211"/>
      <c r="Q426" s="211"/>
      <c r="R426" s="211"/>
      <c r="S426" s="211"/>
      <c r="T426" s="211"/>
      <c r="U426" s="211"/>
      <c r="V426" s="211"/>
      <c r="W426" s="211"/>
      <c r="X426" s="211"/>
      <c r="Y426" s="211"/>
      <c r="Z426" s="211"/>
      <c r="AA426" s="211"/>
      <c r="AB426" s="211"/>
      <c r="AC426" s="211"/>
      <c r="AD426" s="211"/>
      <c r="AE426" s="211"/>
      <c r="AF426" s="211"/>
      <c r="AG426" s="211"/>
      <c r="AH426" s="211"/>
      <c r="AI426" s="212"/>
      <c r="AJ426" s="211"/>
      <c r="AK426" s="224"/>
    </row>
    <row r="427">
      <c r="E427" s="209"/>
      <c r="F427" s="224"/>
      <c r="G427" s="211"/>
      <c r="H427" s="211"/>
      <c r="I427" s="211"/>
      <c r="J427" s="211"/>
      <c r="K427" s="211"/>
      <c r="L427" s="211"/>
      <c r="M427" s="211"/>
      <c r="N427" s="211"/>
      <c r="O427" s="211"/>
      <c r="P427" s="211"/>
      <c r="Q427" s="211"/>
      <c r="R427" s="211"/>
      <c r="S427" s="211"/>
      <c r="T427" s="211"/>
      <c r="U427" s="211"/>
      <c r="V427" s="211"/>
      <c r="W427" s="211"/>
      <c r="X427" s="211"/>
      <c r="Y427" s="211"/>
      <c r="Z427" s="211"/>
      <c r="AA427" s="211"/>
      <c r="AB427" s="211"/>
      <c r="AC427" s="211"/>
      <c r="AD427" s="211"/>
      <c r="AE427" s="211"/>
      <c r="AF427" s="211"/>
      <c r="AG427" s="211"/>
      <c r="AH427" s="211"/>
      <c r="AI427" s="212"/>
      <c r="AJ427" s="211"/>
      <c r="AK427" s="224"/>
    </row>
    <row r="428">
      <c r="E428" s="209"/>
      <c r="F428" s="224"/>
      <c r="G428" s="211"/>
      <c r="H428" s="211"/>
      <c r="I428" s="211"/>
      <c r="J428" s="211"/>
      <c r="K428" s="211"/>
      <c r="L428" s="211"/>
      <c r="M428" s="211"/>
      <c r="N428" s="211"/>
      <c r="O428" s="211"/>
      <c r="P428" s="211"/>
      <c r="Q428" s="211"/>
      <c r="R428" s="211"/>
      <c r="S428" s="211"/>
      <c r="T428" s="211"/>
      <c r="U428" s="211"/>
      <c r="V428" s="211"/>
      <c r="W428" s="211"/>
      <c r="X428" s="211"/>
      <c r="Y428" s="211"/>
      <c r="Z428" s="211"/>
      <c r="AA428" s="211"/>
      <c r="AB428" s="211"/>
      <c r="AC428" s="211"/>
      <c r="AD428" s="211"/>
      <c r="AE428" s="211"/>
      <c r="AF428" s="211"/>
      <c r="AG428" s="211"/>
      <c r="AH428" s="211"/>
      <c r="AI428" s="212"/>
      <c r="AJ428" s="211"/>
      <c r="AK428" s="224"/>
    </row>
    <row r="429">
      <c r="E429" s="209"/>
      <c r="F429" s="224"/>
      <c r="G429" s="211"/>
      <c r="H429" s="211"/>
      <c r="I429" s="211"/>
      <c r="J429" s="211"/>
      <c r="K429" s="211"/>
      <c r="L429" s="211"/>
      <c r="M429" s="211"/>
      <c r="N429" s="211"/>
      <c r="O429" s="211"/>
      <c r="P429" s="211"/>
      <c r="Q429" s="211"/>
      <c r="R429" s="211"/>
      <c r="S429" s="211"/>
      <c r="T429" s="211"/>
      <c r="U429" s="211"/>
      <c r="V429" s="211"/>
      <c r="W429" s="211"/>
      <c r="X429" s="211"/>
      <c r="Y429" s="211"/>
      <c r="Z429" s="211"/>
      <c r="AA429" s="211"/>
      <c r="AB429" s="211"/>
      <c r="AC429" s="211"/>
      <c r="AD429" s="211"/>
      <c r="AE429" s="211"/>
      <c r="AF429" s="211"/>
      <c r="AG429" s="211"/>
      <c r="AH429" s="211"/>
      <c r="AI429" s="212"/>
      <c r="AJ429" s="211"/>
      <c r="AK429" s="224"/>
    </row>
    <row r="430">
      <c r="E430" s="209"/>
      <c r="F430" s="224"/>
      <c r="G430" s="211"/>
      <c r="H430" s="211"/>
      <c r="I430" s="211"/>
      <c r="J430" s="211"/>
      <c r="K430" s="211"/>
      <c r="L430" s="211"/>
      <c r="M430" s="211"/>
      <c r="N430" s="211"/>
      <c r="O430" s="211"/>
      <c r="P430" s="211"/>
      <c r="Q430" s="211"/>
      <c r="R430" s="211"/>
      <c r="S430" s="211"/>
      <c r="T430" s="211"/>
      <c r="U430" s="211"/>
      <c r="V430" s="211"/>
      <c r="W430" s="211"/>
      <c r="X430" s="211"/>
      <c r="Y430" s="211"/>
      <c r="Z430" s="211"/>
      <c r="AA430" s="211"/>
      <c r="AB430" s="211"/>
      <c r="AC430" s="211"/>
      <c r="AD430" s="211"/>
      <c r="AE430" s="211"/>
      <c r="AF430" s="211"/>
      <c r="AG430" s="211"/>
      <c r="AH430" s="211"/>
      <c r="AI430" s="212"/>
      <c r="AJ430" s="211"/>
      <c r="AK430" s="224"/>
    </row>
    <row r="431">
      <c r="E431" s="209"/>
      <c r="F431" s="224"/>
      <c r="G431" s="211"/>
      <c r="H431" s="211"/>
      <c r="I431" s="211"/>
      <c r="J431" s="211"/>
      <c r="K431" s="211"/>
      <c r="L431" s="211"/>
      <c r="M431" s="211"/>
      <c r="N431" s="219"/>
      <c r="O431" s="211"/>
      <c r="P431" s="211"/>
      <c r="Q431" s="211"/>
      <c r="R431" s="211"/>
      <c r="S431" s="211"/>
      <c r="T431" s="211"/>
      <c r="U431" s="211"/>
      <c r="V431" s="211"/>
      <c r="W431" s="211"/>
      <c r="X431" s="211"/>
      <c r="Y431" s="211"/>
      <c r="Z431" s="211"/>
      <c r="AA431" s="211"/>
      <c r="AB431" s="211"/>
      <c r="AC431" s="211"/>
      <c r="AD431" s="211"/>
      <c r="AE431" s="211"/>
      <c r="AF431" s="211"/>
      <c r="AG431" s="211"/>
      <c r="AH431" s="211"/>
      <c r="AI431" s="212"/>
      <c r="AJ431" s="211"/>
      <c r="AK431" s="224"/>
    </row>
    <row r="432">
      <c r="E432" s="209"/>
      <c r="F432" s="224"/>
      <c r="G432" s="211"/>
      <c r="H432" s="211"/>
      <c r="I432" s="211"/>
      <c r="J432" s="211"/>
      <c r="K432" s="211"/>
      <c r="L432" s="211"/>
      <c r="M432" s="211"/>
      <c r="N432" s="211"/>
      <c r="O432" s="211"/>
      <c r="P432" s="211"/>
      <c r="Q432" s="211"/>
      <c r="R432" s="211"/>
      <c r="S432" s="211"/>
      <c r="T432" s="211"/>
      <c r="U432" s="211"/>
      <c r="V432" s="211"/>
      <c r="W432" s="211"/>
      <c r="X432" s="211"/>
      <c r="Y432" s="211"/>
      <c r="Z432" s="211"/>
      <c r="AA432" s="211"/>
      <c r="AB432" s="211"/>
      <c r="AC432" s="211"/>
      <c r="AD432" s="211"/>
      <c r="AE432" s="211"/>
      <c r="AF432" s="211"/>
      <c r="AG432" s="211"/>
      <c r="AH432" s="211"/>
      <c r="AI432" s="212"/>
      <c r="AJ432" s="211"/>
      <c r="AK432" s="224"/>
    </row>
    <row r="433">
      <c r="E433" s="209"/>
      <c r="F433" s="224"/>
      <c r="G433" s="211"/>
      <c r="H433" s="211"/>
      <c r="I433" s="211"/>
      <c r="J433" s="211"/>
      <c r="K433" s="211"/>
      <c r="L433" s="211"/>
      <c r="M433" s="211"/>
      <c r="N433" s="211"/>
      <c r="O433" s="211"/>
      <c r="P433" s="211"/>
      <c r="Q433" s="211"/>
      <c r="R433" s="211"/>
      <c r="S433" s="211"/>
      <c r="T433" s="211"/>
      <c r="U433" s="211"/>
      <c r="V433" s="211"/>
      <c r="W433" s="211"/>
      <c r="X433" s="211"/>
      <c r="Y433" s="211"/>
      <c r="Z433" s="211"/>
      <c r="AA433" s="211"/>
      <c r="AB433" s="211"/>
      <c r="AC433" s="211"/>
      <c r="AD433" s="211"/>
      <c r="AE433" s="211"/>
      <c r="AF433" s="211"/>
      <c r="AG433" s="211"/>
      <c r="AH433" s="211"/>
      <c r="AI433" s="212"/>
      <c r="AJ433" s="211"/>
      <c r="AK433" s="224"/>
    </row>
    <row r="434">
      <c r="E434" s="209"/>
      <c r="F434" s="224"/>
      <c r="G434" s="211"/>
      <c r="H434" s="211"/>
      <c r="I434" s="211"/>
      <c r="J434" s="211"/>
      <c r="K434" s="211"/>
      <c r="L434" s="211"/>
      <c r="M434" s="211"/>
      <c r="N434" s="211"/>
      <c r="O434" s="211"/>
      <c r="P434" s="211"/>
      <c r="Q434" s="211"/>
      <c r="R434" s="211"/>
      <c r="S434" s="211"/>
      <c r="T434" s="211"/>
      <c r="U434" s="211"/>
      <c r="V434" s="211"/>
      <c r="W434" s="211"/>
      <c r="X434" s="211"/>
      <c r="Y434" s="211"/>
      <c r="Z434" s="211"/>
      <c r="AA434" s="211"/>
      <c r="AB434" s="211"/>
      <c r="AC434" s="211"/>
      <c r="AD434" s="211"/>
      <c r="AE434" s="211"/>
      <c r="AF434" s="211"/>
      <c r="AG434" s="211"/>
      <c r="AH434" s="211"/>
      <c r="AI434" s="215"/>
      <c r="AJ434" s="211"/>
      <c r="AK434" s="224"/>
    </row>
    <row r="435">
      <c r="E435" s="209"/>
      <c r="F435" s="224"/>
      <c r="G435" s="211"/>
      <c r="H435" s="211"/>
      <c r="I435" s="211"/>
      <c r="J435" s="211"/>
      <c r="K435" s="211"/>
      <c r="L435" s="211"/>
      <c r="M435" s="211"/>
      <c r="N435" s="211"/>
      <c r="O435" s="211"/>
      <c r="P435" s="211"/>
      <c r="Q435" s="211"/>
      <c r="R435" s="211"/>
      <c r="S435" s="211"/>
      <c r="T435" s="211"/>
      <c r="U435" s="211"/>
      <c r="V435" s="211"/>
      <c r="W435" s="211"/>
      <c r="X435" s="211"/>
      <c r="Y435" s="211"/>
      <c r="Z435" s="211"/>
      <c r="AA435" s="211"/>
      <c r="AB435" s="211"/>
      <c r="AC435" s="211"/>
      <c r="AD435" s="211"/>
      <c r="AE435" s="211"/>
      <c r="AF435" s="211"/>
      <c r="AG435" s="211"/>
      <c r="AH435" s="211"/>
      <c r="AI435" s="212"/>
      <c r="AJ435" s="211"/>
      <c r="AK435" s="224"/>
    </row>
    <row r="436">
      <c r="E436" s="209"/>
      <c r="F436" s="224"/>
      <c r="G436" s="211"/>
      <c r="H436" s="211"/>
      <c r="I436" s="211"/>
      <c r="J436" s="211"/>
      <c r="K436" s="211"/>
      <c r="L436" s="211"/>
      <c r="M436" s="211"/>
      <c r="N436" s="211"/>
      <c r="O436" s="211"/>
      <c r="P436" s="211"/>
      <c r="Q436" s="211"/>
      <c r="R436" s="211"/>
      <c r="S436" s="211"/>
      <c r="T436" s="211"/>
      <c r="U436" s="211"/>
      <c r="V436" s="211"/>
      <c r="W436" s="211"/>
      <c r="X436" s="211"/>
      <c r="Y436" s="211"/>
      <c r="Z436" s="211"/>
      <c r="AA436" s="211"/>
      <c r="AB436" s="211"/>
      <c r="AC436" s="211"/>
      <c r="AD436" s="211"/>
      <c r="AE436" s="211"/>
      <c r="AF436" s="211"/>
      <c r="AG436" s="211"/>
      <c r="AH436" s="211"/>
      <c r="AI436" s="212"/>
      <c r="AJ436" s="211"/>
      <c r="AK436" s="224"/>
    </row>
    <row r="437">
      <c r="E437" s="209"/>
      <c r="F437" s="224"/>
      <c r="G437" s="211"/>
      <c r="H437" s="211"/>
      <c r="I437" s="211"/>
      <c r="J437" s="211"/>
      <c r="K437" s="211"/>
      <c r="L437" s="211"/>
      <c r="M437" s="211"/>
      <c r="N437" s="211"/>
      <c r="O437" s="211"/>
      <c r="P437" s="211"/>
      <c r="Q437" s="211"/>
      <c r="R437" s="211"/>
      <c r="S437" s="211"/>
      <c r="T437" s="211"/>
      <c r="U437" s="211"/>
      <c r="V437" s="211"/>
      <c r="W437" s="211"/>
      <c r="X437" s="211"/>
      <c r="Y437" s="211"/>
      <c r="Z437" s="211"/>
      <c r="AA437" s="211"/>
      <c r="AB437" s="211"/>
      <c r="AC437" s="211"/>
      <c r="AD437" s="211"/>
      <c r="AE437" s="211"/>
      <c r="AF437" s="211"/>
      <c r="AG437" s="211"/>
      <c r="AH437" s="211"/>
      <c r="AI437" s="212"/>
      <c r="AJ437" s="211"/>
      <c r="AK437" s="224"/>
    </row>
    <row r="438">
      <c r="E438" s="209"/>
      <c r="F438" s="224"/>
      <c r="G438" s="211"/>
      <c r="H438" s="211"/>
      <c r="I438" s="211"/>
      <c r="J438" s="211"/>
      <c r="K438" s="211"/>
      <c r="L438" s="211"/>
      <c r="M438" s="211"/>
      <c r="N438" s="211"/>
      <c r="O438" s="211"/>
      <c r="P438" s="211"/>
      <c r="Q438" s="211"/>
      <c r="R438" s="211"/>
      <c r="S438" s="211"/>
      <c r="T438" s="211"/>
      <c r="U438" s="211"/>
      <c r="V438" s="211"/>
      <c r="W438" s="211"/>
      <c r="X438" s="211"/>
      <c r="Y438" s="211"/>
      <c r="Z438" s="211"/>
      <c r="AA438" s="211"/>
      <c r="AB438" s="211"/>
      <c r="AC438" s="211"/>
      <c r="AD438" s="211"/>
      <c r="AE438" s="211"/>
      <c r="AF438" s="211"/>
      <c r="AG438" s="211"/>
      <c r="AH438" s="211"/>
      <c r="AI438" s="212"/>
      <c r="AJ438" s="211"/>
      <c r="AK438" s="224"/>
    </row>
    <row r="439">
      <c r="E439" s="209"/>
      <c r="F439" s="224"/>
      <c r="G439" s="211"/>
      <c r="H439" s="211"/>
      <c r="I439" s="211"/>
      <c r="J439" s="211"/>
      <c r="K439" s="211"/>
      <c r="L439" s="211"/>
      <c r="M439" s="211"/>
      <c r="N439" s="211"/>
      <c r="O439" s="211"/>
      <c r="P439" s="211"/>
      <c r="Q439" s="211"/>
      <c r="R439" s="211"/>
      <c r="S439" s="211"/>
      <c r="T439" s="211"/>
      <c r="U439" s="211"/>
      <c r="V439" s="211"/>
      <c r="W439" s="211"/>
      <c r="X439" s="211"/>
      <c r="Y439" s="211"/>
      <c r="Z439" s="211"/>
      <c r="AA439" s="211"/>
      <c r="AB439" s="211"/>
      <c r="AC439" s="211"/>
      <c r="AD439" s="211"/>
      <c r="AE439" s="211"/>
      <c r="AF439" s="211"/>
      <c r="AG439" s="211"/>
      <c r="AH439" s="211"/>
      <c r="AI439" s="212"/>
      <c r="AJ439" s="211"/>
      <c r="AK439" s="224"/>
    </row>
    <row r="440">
      <c r="E440" s="209"/>
      <c r="F440" s="224"/>
      <c r="G440" s="211"/>
      <c r="H440" s="211"/>
      <c r="I440" s="211"/>
      <c r="J440" s="211"/>
      <c r="K440" s="211"/>
      <c r="L440" s="211"/>
      <c r="M440" s="211"/>
      <c r="N440" s="219"/>
      <c r="O440" s="211"/>
      <c r="P440" s="211"/>
      <c r="Q440" s="211"/>
      <c r="R440" s="211"/>
      <c r="S440" s="211"/>
      <c r="T440" s="211"/>
      <c r="U440" s="211"/>
      <c r="V440" s="211"/>
      <c r="W440" s="211"/>
      <c r="X440" s="211"/>
      <c r="Y440" s="211"/>
      <c r="Z440" s="211"/>
      <c r="AA440" s="211"/>
      <c r="AB440" s="211"/>
      <c r="AC440" s="211"/>
      <c r="AD440" s="211"/>
      <c r="AE440" s="211"/>
      <c r="AF440" s="211"/>
      <c r="AG440" s="211"/>
      <c r="AH440" s="211"/>
      <c r="AI440" s="212"/>
      <c r="AJ440" s="211"/>
      <c r="AK440" s="224"/>
    </row>
    <row r="441">
      <c r="E441" s="209"/>
      <c r="F441" s="224"/>
      <c r="G441" s="211"/>
      <c r="H441" s="211"/>
      <c r="I441" s="211"/>
      <c r="J441" s="211"/>
      <c r="K441" s="211"/>
      <c r="L441" s="211"/>
      <c r="M441" s="211"/>
      <c r="N441" s="219"/>
      <c r="O441" s="211"/>
      <c r="P441" s="211"/>
      <c r="Q441" s="211"/>
      <c r="R441" s="211"/>
      <c r="S441" s="211"/>
      <c r="T441" s="211"/>
      <c r="U441" s="211"/>
      <c r="V441" s="211"/>
      <c r="W441" s="211"/>
      <c r="X441" s="211"/>
      <c r="Y441" s="211"/>
      <c r="Z441" s="211"/>
      <c r="AA441" s="211"/>
      <c r="AB441" s="211"/>
      <c r="AC441" s="211"/>
      <c r="AD441" s="211"/>
      <c r="AE441" s="211"/>
      <c r="AF441" s="211"/>
      <c r="AG441" s="211"/>
      <c r="AH441" s="211"/>
      <c r="AI441" s="212"/>
      <c r="AJ441" s="211"/>
      <c r="AK441" s="218"/>
    </row>
    <row r="442">
      <c r="E442" s="209"/>
      <c r="F442" s="224"/>
      <c r="G442" s="211"/>
      <c r="H442" s="211"/>
      <c r="I442" s="211"/>
      <c r="J442" s="211"/>
      <c r="K442" s="211"/>
      <c r="L442" s="211"/>
      <c r="M442" s="211"/>
      <c r="N442" s="219"/>
      <c r="O442" s="211"/>
      <c r="P442" s="211"/>
      <c r="Q442" s="211"/>
      <c r="R442" s="211"/>
      <c r="S442" s="211"/>
      <c r="T442" s="211"/>
      <c r="U442" s="211"/>
      <c r="V442" s="211"/>
      <c r="W442" s="211"/>
      <c r="X442" s="211"/>
      <c r="Y442" s="211"/>
      <c r="Z442" s="211"/>
      <c r="AA442" s="211"/>
      <c r="AB442" s="211"/>
      <c r="AC442" s="211"/>
      <c r="AD442" s="211"/>
      <c r="AE442" s="211"/>
      <c r="AF442" s="211"/>
      <c r="AG442" s="211"/>
      <c r="AH442" s="211"/>
      <c r="AI442" s="212"/>
      <c r="AJ442" s="211"/>
      <c r="AK442" s="224"/>
    </row>
    <row r="443">
      <c r="E443" s="209"/>
      <c r="F443" s="224"/>
      <c r="G443" s="211"/>
      <c r="H443" s="211"/>
      <c r="I443" s="211"/>
      <c r="J443" s="211"/>
      <c r="K443" s="211"/>
      <c r="L443" s="211"/>
      <c r="M443" s="211"/>
      <c r="N443" s="211"/>
      <c r="O443" s="211"/>
      <c r="P443" s="211"/>
      <c r="Q443" s="211"/>
      <c r="R443" s="211"/>
      <c r="S443" s="211"/>
      <c r="T443" s="211"/>
      <c r="U443" s="211"/>
      <c r="V443" s="211"/>
      <c r="W443" s="211"/>
      <c r="X443" s="211"/>
      <c r="Y443" s="211"/>
      <c r="Z443" s="211"/>
      <c r="AA443" s="211"/>
      <c r="AB443" s="211"/>
      <c r="AC443" s="211"/>
      <c r="AD443" s="211"/>
      <c r="AE443" s="211"/>
      <c r="AF443" s="211"/>
      <c r="AG443" s="211"/>
      <c r="AH443" s="211"/>
      <c r="AI443" s="212"/>
      <c r="AJ443" s="211"/>
      <c r="AK443" s="218"/>
    </row>
    <row r="444">
      <c r="E444" s="209"/>
      <c r="F444" s="224"/>
      <c r="G444" s="211"/>
      <c r="H444" s="211"/>
      <c r="I444" s="211"/>
      <c r="J444" s="211"/>
      <c r="K444" s="211"/>
      <c r="L444" s="211"/>
      <c r="M444" s="211"/>
      <c r="N444" s="219"/>
      <c r="O444" s="211"/>
      <c r="P444" s="211"/>
      <c r="Q444" s="211"/>
      <c r="R444" s="211"/>
      <c r="S444" s="211"/>
      <c r="T444" s="211"/>
      <c r="U444" s="211"/>
      <c r="V444" s="211"/>
      <c r="W444" s="211"/>
      <c r="X444" s="211"/>
      <c r="Y444" s="211"/>
      <c r="Z444" s="211"/>
      <c r="AA444" s="211"/>
      <c r="AB444" s="211"/>
      <c r="AC444" s="211"/>
      <c r="AD444" s="211"/>
      <c r="AE444" s="211"/>
      <c r="AF444" s="211"/>
      <c r="AG444" s="211"/>
      <c r="AH444" s="211"/>
      <c r="AI444" s="212"/>
      <c r="AJ444" s="211"/>
      <c r="AK444" s="224"/>
    </row>
    <row r="445">
      <c r="E445" s="196"/>
      <c r="F445" s="216"/>
      <c r="G445" s="217"/>
      <c r="H445" s="217"/>
      <c r="I445" s="217"/>
      <c r="J445" s="217"/>
      <c r="K445" s="217"/>
      <c r="L445" s="217"/>
      <c r="M445" s="217"/>
      <c r="N445" s="217"/>
      <c r="O445" s="217"/>
      <c r="P445" s="217"/>
      <c r="Q445" s="217"/>
      <c r="R445" s="217"/>
      <c r="S445" s="217"/>
      <c r="T445" s="217"/>
      <c r="U445" s="217"/>
      <c r="V445" s="217"/>
      <c r="W445" s="217"/>
      <c r="X445" s="217"/>
      <c r="Y445" s="217"/>
      <c r="Z445" s="217"/>
      <c r="AA445" s="217"/>
      <c r="AB445" s="217"/>
      <c r="AC445" s="217"/>
      <c r="AD445" s="217"/>
      <c r="AE445" s="217"/>
      <c r="AF445" s="217"/>
      <c r="AG445" s="217"/>
      <c r="AH445" s="217"/>
      <c r="AI445" s="217"/>
      <c r="AJ445" s="217"/>
      <c r="AK445" s="217"/>
    </row>
    <row r="446">
      <c r="E446" s="209"/>
      <c r="F446" s="224"/>
      <c r="G446" s="211"/>
      <c r="H446" s="211"/>
      <c r="I446" s="211"/>
      <c r="J446" s="211"/>
      <c r="K446" s="211"/>
      <c r="L446" s="211"/>
      <c r="M446" s="211"/>
      <c r="N446" s="211"/>
      <c r="O446" s="211"/>
      <c r="P446" s="211"/>
      <c r="Q446" s="211"/>
      <c r="R446" s="211"/>
      <c r="S446" s="211"/>
      <c r="T446" s="211"/>
      <c r="U446" s="211"/>
      <c r="V446" s="211"/>
      <c r="W446" s="211"/>
      <c r="X446" s="211"/>
      <c r="Y446" s="211"/>
      <c r="Z446" s="211"/>
      <c r="AA446" s="211"/>
      <c r="AB446" s="211"/>
      <c r="AC446" s="211"/>
      <c r="AD446" s="211"/>
      <c r="AE446" s="211"/>
      <c r="AF446" s="211"/>
      <c r="AG446" s="211"/>
      <c r="AH446" s="211"/>
      <c r="AI446" s="212"/>
      <c r="AJ446" s="211"/>
      <c r="AK446" s="224"/>
    </row>
    <row r="447">
      <c r="E447" s="209"/>
      <c r="F447" s="224"/>
      <c r="G447" s="211"/>
      <c r="H447" s="211"/>
      <c r="I447" s="211"/>
      <c r="J447" s="211"/>
      <c r="K447" s="211"/>
      <c r="L447" s="211"/>
      <c r="M447" s="211"/>
      <c r="N447" s="211"/>
      <c r="O447" s="211"/>
      <c r="P447" s="211"/>
      <c r="Q447" s="211"/>
      <c r="R447" s="211"/>
      <c r="S447" s="211"/>
      <c r="T447" s="211"/>
      <c r="U447" s="211"/>
      <c r="V447" s="211"/>
      <c r="W447" s="211"/>
      <c r="X447" s="211"/>
      <c r="Y447" s="211"/>
      <c r="Z447" s="211"/>
      <c r="AA447" s="211"/>
      <c r="AB447" s="211"/>
      <c r="AC447" s="211"/>
      <c r="AD447" s="211"/>
      <c r="AE447" s="211"/>
      <c r="AF447" s="211"/>
      <c r="AG447" s="211"/>
      <c r="AH447" s="211"/>
      <c r="AI447" s="212"/>
      <c r="AJ447" s="211"/>
      <c r="AK447" s="224"/>
    </row>
    <row r="448">
      <c r="E448" s="209"/>
      <c r="F448" s="224"/>
      <c r="G448" s="211"/>
      <c r="H448" s="211"/>
      <c r="I448" s="211"/>
      <c r="J448" s="211"/>
      <c r="K448" s="211"/>
      <c r="L448" s="211"/>
      <c r="M448" s="211"/>
      <c r="N448" s="211"/>
      <c r="O448" s="211"/>
      <c r="P448" s="211"/>
      <c r="Q448" s="211"/>
      <c r="R448" s="211"/>
      <c r="S448" s="211"/>
      <c r="T448" s="211"/>
      <c r="U448" s="211"/>
      <c r="V448" s="211"/>
      <c r="W448" s="211"/>
      <c r="X448" s="211"/>
      <c r="Y448" s="211"/>
      <c r="Z448" s="211"/>
      <c r="AA448" s="211"/>
      <c r="AB448" s="211"/>
      <c r="AC448" s="211"/>
      <c r="AD448" s="211"/>
      <c r="AE448" s="211"/>
      <c r="AF448" s="211"/>
      <c r="AG448" s="211"/>
      <c r="AH448" s="211"/>
      <c r="AI448" s="212"/>
      <c r="AJ448" s="211"/>
      <c r="AK448" s="224"/>
    </row>
    <row r="449">
      <c r="E449" s="209"/>
      <c r="F449" s="224"/>
      <c r="G449" s="211"/>
      <c r="H449" s="211"/>
      <c r="I449" s="211"/>
      <c r="J449" s="211"/>
      <c r="K449" s="211"/>
      <c r="L449" s="211"/>
      <c r="M449" s="211"/>
      <c r="N449" s="211"/>
      <c r="O449" s="211"/>
      <c r="P449" s="211"/>
      <c r="Q449" s="211"/>
      <c r="R449" s="211"/>
      <c r="S449" s="211"/>
      <c r="T449" s="211"/>
      <c r="U449" s="211"/>
      <c r="V449" s="211"/>
      <c r="W449" s="211"/>
      <c r="X449" s="211"/>
      <c r="Y449" s="211"/>
      <c r="Z449" s="211"/>
      <c r="AA449" s="211"/>
      <c r="AB449" s="211"/>
      <c r="AC449" s="211"/>
      <c r="AD449" s="211"/>
      <c r="AE449" s="211"/>
      <c r="AF449" s="211"/>
      <c r="AG449" s="211"/>
      <c r="AH449" s="211"/>
      <c r="AI449" s="212"/>
      <c r="AJ449" s="211"/>
      <c r="AK449" s="224"/>
    </row>
    <row r="450">
      <c r="E450" s="209"/>
      <c r="F450" s="224"/>
      <c r="G450" s="211"/>
      <c r="H450" s="211"/>
      <c r="I450" s="211"/>
      <c r="J450" s="211"/>
      <c r="K450" s="211"/>
      <c r="L450" s="211"/>
      <c r="M450" s="211"/>
      <c r="N450" s="211"/>
      <c r="O450" s="211"/>
      <c r="P450" s="211"/>
      <c r="Q450" s="211"/>
      <c r="R450" s="211"/>
      <c r="S450" s="211"/>
      <c r="T450" s="211"/>
      <c r="U450" s="211"/>
      <c r="V450" s="211"/>
      <c r="W450" s="211"/>
      <c r="X450" s="211"/>
      <c r="Y450" s="211"/>
      <c r="Z450" s="211"/>
      <c r="AA450" s="211"/>
      <c r="AB450" s="211"/>
      <c r="AC450" s="211"/>
      <c r="AD450" s="211"/>
      <c r="AE450" s="211"/>
      <c r="AF450" s="211"/>
      <c r="AG450" s="211"/>
      <c r="AH450" s="211"/>
      <c r="AI450" s="212"/>
      <c r="AJ450" s="211"/>
      <c r="AK450" s="224"/>
    </row>
    <row r="451">
      <c r="E451" s="209"/>
      <c r="F451" s="224"/>
      <c r="G451" s="211"/>
      <c r="H451" s="211"/>
      <c r="I451" s="211"/>
      <c r="J451" s="211"/>
      <c r="K451" s="211"/>
      <c r="L451" s="211"/>
      <c r="M451" s="211"/>
      <c r="N451" s="211"/>
      <c r="O451" s="211"/>
      <c r="P451" s="211"/>
      <c r="Q451" s="211"/>
      <c r="R451" s="211"/>
      <c r="S451" s="211"/>
      <c r="T451" s="211"/>
      <c r="U451" s="211"/>
      <c r="V451" s="211"/>
      <c r="W451" s="211"/>
      <c r="X451" s="211"/>
      <c r="Y451" s="211"/>
      <c r="Z451" s="211"/>
      <c r="AA451" s="211"/>
      <c r="AB451" s="211"/>
      <c r="AC451" s="211"/>
      <c r="AD451" s="211"/>
      <c r="AE451" s="211"/>
      <c r="AF451" s="211"/>
      <c r="AG451" s="211"/>
      <c r="AH451" s="211"/>
      <c r="AI451" s="212"/>
      <c r="AJ451" s="211"/>
      <c r="AK451" s="218"/>
    </row>
    <row r="452">
      <c r="E452" s="209"/>
      <c r="F452" s="224"/>
      <c r="G452" s="211"/>
      <c r="H452" s="211"/>
      <c r="I452" s="211"/>
      <c r="J452" s="211"/>
      <c r="K452" s="211"/>
      <c r="L452" s="211"/>
      <c r="M452" s="211"/>
      <c r="N452" s="211"/>
      <c r="O452" s="211"/>
      <c r="P452" s="211"/>
      <c r="Q452" s="211"/>
      <c r="R452" s="211"/>
      <c r="S452" s="211"/>
      <c r="T452" s="211"/>
      <c r="U452" s="211"/>
      <c r="V452" s="211"/>
      <c r="W452" s="211"/>
      <c r="X452" s="211"/>
      <c r="Y452" s="211"/>
      <c r="Z452" s="211"/>
      <c r="AA452" s="211"/>
      <c r="AB452" s="211"/>
      <c r="AC452" s="211"/>
      <c r="AD452" s="211"/>
      <c r="AE452" s="211"/>
      <c r="AF452" s="211"/>
      <c r="AG452" s="211"/>
      <c r="AH452" s="211"/>
      <c r="AI452" s="215"/>
      <c r="AJ452" s="211"/>
      <c r="AK452" s="224"/>
    </row>
    <row r="453">
      <c r="E453" s="209"/>
      <c r="F453" s="224"/>
      <c r="G453" s="211"/>
      <c r="H453" s="211"/>
      <c r="I453" s="211"/>
      <c r="J453" s="211"/>
      <c r="K453" s="211"/>
      <c r="L453" s="211"/>
      <c r="M453" s="211"/>
      <c r="N453" s="211"/>
      <c r="O453" s="211"/>
      <c r="P453" s="211"/>
      <c r="Q453" s="211"/>
      <c r="R453" s="211"/>
      <c r="S453" s="211"/>
      <c r="T453" s="211"/>
      <c r="U453" s="211"/>
      <c r="V453" s="211"/>
      <c r="W453" s="211"/>
      <c r="X453" s="211"/>
      <c r="Y453" s="211"/>
      <c r="Z453" s="211"/>
      <c r="AA453" s="211"/>
      <c r="AB453" s="211"/>
      <c r="AC453" s="211"/>
      <c r="AD453" s="211"/>
      <c r="AE453" s="211"/>
      <c r="AF453" s="211"/>
      <c r="AG453" s="211"/>
      <c r="AH453" s="211"/>
      <c r="AI453" s="212"/>
      <c r="AJ453" s="211"/>
      <c r="AK453" s="218"/>
    </row>
    <row r="454">
      <c r="E454" s="209"/>
      <c r="F454" s="224"/>
      <c r="G454" s="211"/>
      <c r="H454" s="211"/>
      <c r="I454" s="211"/>
      <c r="J454" s="211"/>
      <c r="K454" s="211"/>
      <c r="L454" s="211"/>
      <c r="M454" s="211"/>
      <c r="N454" s="211"/>
      <c r="O454" s="211"/>
      <c r="P454" s="211"/>
      <c r="Q454" s="211"/>
      <c r="R454" s="211"/>
      <c r="S454" s="211"/>
      <c r="T454" s="211"/>
      <c r="U454" s="211"/>
      <c r="V454" s="211"/>
      <c r="W454" s="211"/>
      <c r="X454" s="211"/>
      <c r="Y454" s="211"/>
      <c r="Z454" s="211"/>
      <c r="AA454" s="211"/>
      <c r="AB454" s="211"/>
      <c r="AC454" s="211"/>
      <c r="AD454" s="211"/>
      <c r="AE454" s="211"/>
      <c r="AF454" s="211"/>
      <c r="AG454" s="211"/>
      <c r="AH454" s="211"/>
      <c r="AI454" s="212"/>
      <c r="AJ454" s="211"/>
      <c r="AK454" s="224"/>
    </row>
    <row r="455">
      <c r="E455" s="209"/>
      <c r="F455" s="224"/>
      <c r="G455" s="211"/>
      <c r="H455" s="211"/>
      <c r="I455" s="211"/>
      <c r="J455" s="211"/>
      <c r="K455" s="211"/>
      <c r="L455" s="211"/>
      <c r="M455" s="211"/>
      <c r="N455" s="219"/>
      <c r="O455" s="211"/>
      <c r="P455" s="211"/>
      <c r="Q455" s="211"/>
      <c r="R455" s="211"/>
      <c r="S455" s="211"/>
      <c r="T455" s="211"/>
      <c r="U455" s="211"/>
      <c r="V455" s="211"/>
      <c r="W455" s="211"/>
      <c r="X455" s="211"/>
      <c r="Y455" s="211"/>
      <c r="Z455" s="211"/>
      <c r="AA455" s="211"/>
      <c r="AB455" s="211"/>
      <c r="AC455" s="211"/>
      <c r="AD455" s="211"/>
      <c r="AE455" s="211"/>
      <c r="AF455" s="211"/>
      <c r="AG455" s="211"/>
      <c r="AH455" s="211"/>
      <c r="AI455" s="212"/>
      <c r="AJ455" s="211"/>
      <c r="AK455" s="218"/>
    </row>
    <row r="456">
      <c r="E456" s="209"/>
      <c r="F456" s="224"/>
      <c r="G456" s="211"/>
      <c r="H456" s="211"/>
      <c r="I456" s="211"/>
      <c r="J456" s="211"/>
      <c r="K456" s="211"/>
      <c r="L456" s="211"/>
      <c r="M456" s="211"/>
      <c r="N456" s="219"/>
      <c r="O456" s="211"/>
      <c r="P456" s="211"/>
      <c r="Q456" s="211"/>
      <c r="R456" s="211"/>
      <c r="S456" s="211"/>
      <c r="T456" s="211"/>
      <c r="U456" s="211"/>
      <c r="V456" s="211"/>
      <c r="W456" s="211"/>
      <c r="X456" s="211"/>
      <c r="Y456" s="211"/>
      <c r="Z456" s="211"/>
      <c r="AA456" s="211"/>
      <c r="AB456" s="211"/>
      <c r="AC456" s="211"/>
      <c r="AD456" s="211"/>
      <c r="AE456" s="211"/>
      <c r="AF456" s="211"/>
      <c r="AG456" s="211"/>
      <c r="AH456" s="211"/>
      <c r="AI456" s="212"/>
      <c r="AJ456" s="211"/>
      <c r="AK456" s="224"/>
    </row>
    <row r="457">
      <c r="E457" s="209"/>
      <c r="F457" s="224"/>
      <c r="G457" s="211"/>
      <c r="H457" s="211"/>
      <c r="I457" s="211"/>
      <c r="J457" s="211"/>
      <c r="K457" s="211"/>
      <c r="L457" s="211"/>
      <c r="M457" s="211"/>
      <c r="N457" s="211"/>
      <c r="O457" s="211"/>
      <c r="P457" s="211"/>
      <c r="Q457" s="211"/>
      <c r="R457" s="211"/>
      <c r="S457" s="211"/>
      <c r="T457" s="211"/>
      <c r="U457" s="211"/>
      <c r="V457" s="211"/>
      <c r="W457" s="211"/>
      <c r="X457" s="211"/>
      <c r="Y457" s="211"/>
      <c r="Z457" s="211"/>
      <c r="AA457" s="211"/>
      <c r="AB457" s="211"/>
      <c r="AC457" s="211"/>
      <c r="AD457" s="211"/>
      <c r="AE457" s="211"/>
      <c r="AF457" s="211"/>
      <c r="AG457" s="211"/>
      <c r="AH457" s="211"/>
      <c r="AI457" s="212"/>
      <c r="AJ457" s="211"/>
      <c r="AK457" s="224"/>
    </row>
    <row r="458">
      <c r="E458" s="209"/>
      <c r="F458" s="224"/>
      <c r="G458" s="211"/>
      <c r="H458" s="211"/>
      <c r="I458" s="211"/>
      <c r="J458" s="211"/>
      <c r="K458" s="211"/>
      <c r="L458" s="211"/>
      <c r="M458" s="211"/>
      <c r="N458" s="211"/>
      <c r="O458" s="211"/>
      <c r="P458" s="211"/>
      <c r="Q458" s="211"/>
      <c r="R458" s="211"/>
      <c r="S458" s="211"/>
      <c r="T458" s="211"/>
      <c r="U458" s="211"/>
      <c r="V458" s="211"/>
      <c r="W458" s="211"/>
      <c r="X458" s="211"/>
      <c r="Y458" s="211"/>
      <c r="Z458" s="211"/>
      <c r="AA458" s="211"/>
      <c r="AB458" s="211"/>
      <c r="AC458" s="211"/>
      <c r="AD458" s="211"/>
      <c r="AE458" s="211"/>
      <c r="AF458" s="211"/>
      <c r="AG458" s="211"/>
      <c r="AH458" s="211"/>
      <c r="AI458" s="212"/>
      <c r="AJ458" s="211"/>
      <c r="AK458" s="224"/>
    </row>
    <row r="459">
      <c r="E459" s="209"/>
      <c r="F459" s="224"/>
      <c r="G459" s="211"/>
      <c r="H459" s="211"/>
      <c r="I459" s="211"/>
      <c r="J459" s="211"/>
      <c r="K459" s="211"/>
      <c r="L459" s="211"/>
      <c r="M459" s="211"/>
      <c r="N459" s="219"/>
      <c r="O459" s="211"/>
      <c r="P459" s="211"/>
      <c r="Q459" s="211"/>
      <c r="R459" s="211"/>
      <c r="S459" s="211"/>
      <c r="T459" s="211"/>
      <c r="U459" s="211"/>
      <c r="V459" s="211"/>
      <c r="W459" s="211"/>
      <c r="X459" s="211"/>
      <c r="Y459" s="211"/>
      <c r="Z459" s="211"/>
      <c r="AA459" s="211"/>
      <c r="AB459" s="211"/>
      <c r="AC459" s="211"/>
      <c r="AD459" s="211"/>
      <c r="AE459" s="211"/>
      <c r="AF459" s="211"/>
      <c r="AG459" s="211"/>
      <c r="AH459" s="211"/>
      <c r="AI459" s="212"/>
      <c r="AJ459" s="211"/>
      <c r="AK459" s="224"/>
    </row>
    <row r="460">
      <c r="E460" s="209"/>
      <c r="F460" s="224"/>
      <c r="G460" s="211"/>
      <c r="H460" s="211"/>
      <c r="I460" s="211"/>
      <c r="J460" s="211"/>
      <c r="K460" s="211"/>
      <c r="L460" s="211"/>
      <c r="M460" s="211"/>
      <c r="N460" s="211"/>
      <c r="O460" s="211"/>
      <c r="P460" s="211"/>
      <c r="Q460" s="211"/>
      <c r="R460" s="211"/>
      <c r="S460" s="211"/>
      <c r="T460" s="211"/>
      <c r="U460" s="211"/>
      <c r="V460" s="211"/>
      <c r="W460" s="211"/>
      <c r="X460" s="211"/>
      <c r="Y460" s="211"/>
      <c r="Z460" s="211"/>
      <c r="AA460" s="211"/>
      <c r="AB460" s="211"/>
      <c r="AC460" s="211"/>
      <c r="AD460" s="211"/>
      <c r="AE460" s="211"/>
      <c r="AF460" s="211"/>
      <c r="AG460" s="211"/>
      <c r="AH460" s="211"/>
      <c r="AI460" s="212"/>
      <c r="AJ460" s="211"/>
      <c r="AK460" s="218"/>
    </row>
    <row r="461">
      <c r="E461" s="209"/>
      <c r="F461" s="224"/>
      <c r="G461" s="211"/>
      <c r="H461" s="211"/>
      <c r="I461" s="211"/>
      <c r="J461" s="211"/>
      <c r="K461" s="211"/>
      <c r="L461" s="211"/>
      <c r="M461" s="211"/>
      <c r="N461" s="219"/>
      <c r="O461" s="211"/>
      <c r="P461" s="211"/>
      <c r="Q461" s="211"/>
      <c r="R461" s="211"/>
      <c r="S461" s="211"/>
      <c r="T461" s="211"/>
      <c r="U461" s="211"/>
      <c r="V461" s="211"/>
      <c r="W461" s="211"/>
      <c r="X461" s="211"/>
      <c r="Y461" s="211"/>
      <c r="Z461" s="211"/>
      <c r="AA461" s="211"/>
      <c r="AB461" s="211"/>
      <c r="AC461" s="211"/>
      <c r="AD461" s="211"/>
      <c r="AE461" s="211"/>
      <c r="AF461" s="211"/>
      <c r="AG461" s="211"/>
      <c r="AH461" s="211"/>
      <c r="AI461" s="212"/>
      <c r="AJ461" s="211"/>
      <c r="AK461" s="224"/>
    </row>
    <row r="462">
      <c r="E462" s="209"/>
      <c r="F462" s="224"/>
      <c r="G462" s="211"/>
      <c r="H462" s="211"/>
      <c r="I462" s="211"/>
      <c r="J462" s="211"/>
      <c r="K462" s="211"/>
      <c r="L462" s="211"/>
      <c r="M462" s="211"/>
      <c r="N462" s="211"/>
      <c r="O462" s="211"/>
      <c r="P462" s="211"/>
      <c r="Q462" s="211"/>
      <c r="R462" s="211"/>
      <c r="S462" s="211"/>
      <c r="T462" s="211"/>
      <c r="U462" s="211"/>
      <c r="V462" s="211"/>
      <c r="W462" s="211"/>
      <c r="X462" s="211"/>
      <c r="Y462" s="211"/>
      <c r="Z462" s="211"/>
      <c r="AA462" s="211"/>
      <c r="AB462" s="211"/>
      <c r="AC462" s="211"/>
      <c r="AD462" s="211"/>
      <c r="AE462" s="211"/>
      <c r="AF462" s="211"/>
      <c r="AG462" s="211"/>
      <c r="AH462" s="211"/>
      <c r="AI462" s="212"/>
      <c r="AJ462" s="211"/>
      <c r="AK462" s="224"/>
    </row>
    <row r="463">
      <c r="E463" s="209"/>
      <c r="F463" s="224"/>
      <c r="G463" s="211"/>
      <c r="H463" s="211"/>
      <c r="I463" s="211"/>
      <c r="J463" s="211"/>
      <c r="K463" s="211"/>
      <c r="L463" s="211"/>
      <c r="M463" s="211"/>
      <c r="N463" s="211"/>
      <c r="O463" s="211"/>
      <c r="P463" s="211"/>
      <c r="Q463" s="211"/>
      <c r="R463" s="211"/>
      <c r="S463" s="211"/>
      <c r="T463" s="211"/>
      <c r="U463" s="211"/>
      <c r="V463" s="211"/>
      <c r="W463" s="211"/>
      <c r="X463" s="211"/>
      <c r="Y463" s="211"/>
      <c r="Z463" s="211"/>
      <c r="AA463" s="211"/>
      <c r="AB463" s="211"/>
      <c r="AC463" s="211"/>
      <c r="AD463" s="211"/>
      <c r="AE463" s="211"/>
      <c r="AF463" s="211"/>
      <c r="AG463" s="211"/>
      <c r="AH463" s="211"/>
      <c r="AI463" s="212"/>
      <c r="AJ463" s="211"/>
      <c r="AK463" s="224"/>
    </row>
    <row r="464">
      <c r="E464" s="209"/>
      <c r="F464" s="224"/>
      <c r="G464" s="211"/>
      <c r="H464" s="211"/>
      <c r="I464" s="211"/>
      <c r="J464" s="211"/>
      <c r="K464" s="211"/>
      <c r="L464" s="211"/>
      <c r="M464" s="211"/>
      <c r="N464" s="211"/>
      <c r="O464" s="211"/>
      <c r="P464" s="211"/>
      <c r="Q464" s="211"/>
      <c r="R464" s="211"/>
      <c r="S464" s="211"/>
      <c r="T464" s="211"/>
      <c r="U464" s="211"/>
      <c r="V464" s="211"/>
      <c r="W464" s="211"/>
      <c r="X464" s="211"/>
      <c r="Y464" s="211"/>
      <c r="Z464" s="211"/>
      <c r="AA464" s="211"/>
      <c r="AB464" s="211"/>
      <c r="AC464" s="211"/>
      <c r="AD464" s="211"/>
      <c r="AE464" s="211"/>
      <c r="AF464" s="211"/>
      <c r="AG464" s="211"/>
      <c r="AH464" s="211"/>
      <c r="AI464" s="212"/>
      <c r="AJ464" s="211"/>
      <c r="AK464" s="224"/>
    </row>
    <row r="465">
      <c r="E465" s="209"/>
      <c r="F465" s="224"/>
      <c r="G465" s="211"/>
      <c r="H465" s="211"/>
      <c r="I465" s="211"/>
      <c r="J465" s="211"/>
      <c r="K465" s="211"/>
      <c r="L465" s="211"/>
      <c r="M465" s="211"/>
      <c r="N465" s="211"/>
      <c r="O465" s="211"/>
      <c r="P465" s="211"/>
      <c r="Q465" s="211"/>
      <c r="R465" s="211"/>
      <c r="S465" s="211"/>
      <c r="T465" s="211"/>
      <c r="U465" s="211"/>
      <c r="V465" s="211"/>
      <c r="W465" s="211"/>
      <c r="X465" s="211"/>
      <c r="Y465" s="211"/>
      <c r="Z465" s="211"/>
      <c r="AA465" s="211"/>
      <c r="AB465" s="211"/>
      <c r="AC465" s="211"/>
      <c r="AD465" s="211"/>
      <c r="AE465" s="211"/>
      <c r="AF465" s="211"/>
      <c r="AG465" s="211"/>
      <c r="AH465" s="211"/>
      <c r="AI465" s="212"/>
      <c r="AJ465" s="211"/>
      <c r="AK465" s="224"/>
    </row>
    <row r="466">
      <c r="E466" s="209"/>
      <c r="F466" s="224"/>
      <c r="G466" s="211"/>
      <c r="H466" s="211"/>
      <c r="I466" s="211"/>
      <c r="J466" s="211"/>
      <c r="K466" s="211"/>
      <c r="L466" s="211"/>
      <c r="M466" s="211"/>
      <c r="N466" s="211"/>
      <c r="O466" s="211"/>
      <c r="P466" s="211"/>
      <c r="Q466" s="211"/>
      <c r="R466" s="211"/>
      <c r="S466" s="211"/>
      <c r="T466" s="211"/>
      <c r="U466" s="211"/>
      <c r="V466" s="211"/>
      <c r="W466" s="211"/>
      <c r="X466" s="211"/>
      <c r="Y466" s="211"/>
      <c r="Z466" s="211"/>
      <c r="AA466" s="211"/>
      <c r="AB466" s="211"/>
      <c r="AC466" s="211"/>
      <c r="AD466" s="211"/>
      <c r="AE466" s="211"/>
      <c r="AF466" s="211"/>
      <c r="AG466" s="211"/>
      <c r="AH466" s="211"/>
      <c r="AI466" s="212"/>
      <c r="AJ466" s="211"/>
      <c r="AK466" s="224"/>
    </row>
    <row r="467">
      <c r="E467" s="209"/>
      <c r="F467" s="224"/>
      <c r="G467" s="211"/>
      <c r="H467" s="211"/>
      <c r="I467" s="211"/>
      <c r="J467" s="211"/>
      <c r="K467" s="211"/>
      <c r="L467" s="211"/>
      <c r="M467" s="211"/>
      <c r="N467" s="211"/>
      <c r="O467" s="211"/>
      <c r="P467" s="211"/>
      <c r="Q467" s="211"/>
      <c r="R467" s="211"/>
      <c r="S467" s="211"/>
      <c r="T467" s="211"/>
      <c r="U467" s="211"/>
      <c r="V467" s="211"/>
      <c r="W467" s="211"/>
      <c r="X467" s="211"/>
      <c r="Y467" s="211"/>
      <c r="Z467" s="211"/>
      <c r="AA467" s="211"/>
      <c r="AB467" s="211"/>
      <c r="AC467" s="211"/>
      <c r="AD467" s="211"/>
      <c r="AE467" s="211"/>
      <c r="AF467" s="211"/>
      <c r="AG467" s="211"/>
      <c r="AH467" s="211"/>
      <c r="AI467" s="212"/>
      <c r="AJ467" s="211"/>
      <c r="AK467" s="224"/>
    </row>
    <row r="468">
      <c r="E468" s="209"/>
      <c r="F468" s="224"/>
      <c r="G468" s="211"/>
      <c r="H468" s="211"/>
      <c r="I468" s="211"/>
      <c r="J468" s="211"/>
      <c r="K468" s="211"/>
      <c r="L468" s="211"/>
      <c r="M468" s="211"/>
      <c r="N468" s="211"/>
      <c r="O468" s="211"/>
      <c r="P468" s="211"/>
      <c r="Q468" s="211"/>
      <c r="R468" s="211"/>
      <c r="S468" s="211"/>
      <c r="T468" s="211"/>
      <c r="U468" s="211"/>
      <c r="V468" s="211"/>
      <c r="W468" s="211"/>
      <c r="X468" s="211"/>
      <c r="Y468" s="211"/>
      <c r="Z468" s="211"/>
      <c r="AA468" s="211"/>
      <c r="AB468" s="211"/>
      <c r="AC468" s="211"/>
      <c r="AD468" s="211"/>
      <c r="AE468" s="211"/>
      <c r="AF468" s="211"/>
      <c r="AG468" s="211"/>
      <c r="AH468" s="211"/>
      <c r="AI468" s="212"/>
      <c r="AJ468" s="211"/>
      <c r="AK468" s="224"/>
    </row>
    <row r="469">
      <c r="E469" s="209"/>
      <c r="F469" s="224"/>
      <c r="G469" s="211"/>
      <c r="H469" s="211"/>
      <c r="I469" s="211"/>
      <c r="J469" s="211"/>
      <c r="K469" s="211"/>
      <c r="L469" s="211"/>
      <c r="M469" s="211"/>
      <c r="N469" s="211"/>
      <c r="O469" s="211"/>
      <c r="P469" s="211"/>
      <c r="Q469" s="211"/>
      <c r="R469" s="211"/>
      <c r="S469" s="211"/>
      <c r="T469" s="211"/>
      <c r="U469" s="211"/>
      <c r="V469" s="211"/>
      <c r="W469" s="211"/>
      <c r="X469" s="211"/>
      <c r="Y469" s="211"/>
      <c r="Z469" s="211"/>
      <c r="AA469" s="211"/>
      <c r="AB469" s="211"/>
      <c r="AC469" s="211"/>
      <c r="AD469" s="211"/>
      <c r="AE469" s="211"/>
      <c r="AF469" s="211"/>
      <c r="AG469" s="211"/>
      <c r="AH469" s="211"/>
      <c r="AI469" s="212"/>
      <c r="AJ469" s="211"/>
      <c r="AK469" s="224"/>
    </row>
    <row r="470">
      <c r="E470" s="209"/>
      <c r="F470" s="224"/>
      <c r="G470" s="211"/>
      <c r="H470" s="211"/>
      <c r="I470" s="211"/>
      <c r="J470" s="211"/>
      <c r="K470" s="211"/>
      <c r="L470" s="211"/>
      <c r="M470" s="211"/>
      <c r="N470" s="211"/>
      <c r="O470" s="211"/>
      <c r="P470" s="211"/>
      <c r="Q470" s="211"/>
      <c r="R470" s="211"/>
      <c r="S470" s="211"/>
      <c r="T470" s="211"/>
      <c r="U470" s="211"/>
      <c r="V470" s="211"/>
      <c r="W470" s="211"/>
      <c r="X470" s="211"/>
      <c r="Y470" s="211"/>
      <c r="Z470" s="211"/>
      <c r="AA470" s="211"/>
      <c r="AB470" s="211"/>
      <c r="AC470" s="211"/>
      <c r="AD470" s="211"/>
      <c r="AE470" s="211"/>
      <c r="AF470" s="211"/>
      <c r="AG470" s="211"/>
      <c r="AH470" s="211"/>
      <c r="AI470" s="212"/>
      <c r="AJ470" s="211"/>
      <c r="AK470" s="224"/>
    </row>
    <row r="471">
      <c r="E471" s="209"/>
      <c r="F471" s="224"/>
      <c r="G471" s="211"/>
      <c r="H471" s="211"/>
      <c r="I471" s="211"/>
      <c r="J471" s="211"/>
      <c r="K471" s="211"/>
      <c r="L471" s="211"/>
      <c r="M471" s="211"/>
      <c r="N471" s="219"/>
      <c r="O471" s="211"/>
      <c r="P471" s="211"/>
      <c r="Q471" s="211"/>
      <c r="R471" s="211"/>
      <c r="S471" s="211"/>
      <c r="T471" s="211"/>
      <c r="U471" s="211"/>
      <c r="V471" s="211"/>
      <c r="W471" s="211"/>
      <c r="X471" s="211"/>
      <c r="Y471" s="211"/>
      <c r="Z471" s="211"/>
      <c r="AA471" s="211"/>
      <c r="AB471" s="211"/>
      <c r="AC471" s="211"/>
      <c r="AD471" s="211"/>
      <c r="AE471" s="211"/>
      <c r="AF471" s="211"/>
      <c r="AG471" s="211"/>
      <c r="AH471" s="211"/>
      <c r="AI471" s="212"/>
      <c r="AJ471" s="211"/>
      <c r="AK471" s="224"/>
    </row>
    <row r="472">
      <c r="E472" s="209"/>
      <c r="F472" s="224"/>
      <c r="G472" s="211"/>
      <c r="H472" s="211"/>
      <c r="I472" s="211"/>
      <c r="J472" s="211"/>
      <c r="K472" s="211"/>
      <c r="L472" s="211"/>
      <c r="M472" s="211"/>
      <c r="N472" s="211"/>
      <c r="O472" s="211"/>
      <c r="P472" s="211"/>
      <c r="Q472" s="211"/>
      <c r="R472" s="211"/>
      <c r="S472" s="211"/>
      <c r="T472" s="211"/>
      <c r="U472" s="211"/>
      <c r="V472" s="211"/>
      <c r="W472" s="211"/>
      <c r="X472" s="211"/>
      <c r="Y472" s="211"/>
      <c r="Z472" s="211"/>
      <c r="AA472" s="211"/>
      <c r="AB472" s="211"/>
      <c r="AC472" s="211"/>
      <c r="AD472" s="211"/>
      <c r="AE472" s="211"/>
      <c r="AF472" s="211"/>
      <c r="AG472" s="211"/>
      <c r="AH472" s="211"/>
      <c r="AI472" s="212"/>
      <c r="AJ472" s="211"/>
      <c r="AK472" s="224"/>
    </row>
    <row r="473">
      <c r="E473" s="209"/>
      <c r="F473" s="224"/>
      <c r="G473" s="211"/>
      <c r="H473" s="211"/>
      <c r="I473" s="211"/>
      <c r="J473" s="211"/>
      <c r="K473" s="211"/>
      <c r="L473" s="211"/>
      <c r="M473" s="211"/>
      <c r="N473" s="219"/>
      <c r="O473" s="211"/>
      <c r="P473" s="211"/>
      <c r="Q473" s="211"/>
      <c r="R473" s="211"/>
      <c r="S473" s="211"/>
      <c r="T473" s="211"/>
      <c r="U473" s="211"/>
      <c r="V473" s="211"/>
      <c r="W473" s="211"/>
      <c r="X473" s="211"/>
      <c r="Y473" s="211"/>
      <c r="Z473" s="211"/>
      <c r="AA473" s="211"/>
      <c r="AB473" s="211"/>
      <c r="AC473" s="211"/>
      <c r="AD473" s="211"/>
      <c r="AE473" s="211"/>
      <c r="AF473" s="211"/>
      <c r="AG473" s="211"/>
      <c r="AH473" s="211"/>
      <c r="AI473" s="215"/>
      <c r="AJ473" s="211"/>
      <c r="AK473" s="224"/>
    </row>
    <row r="474">
      <c r="E474" s="220"/>
      <c r="F474" s="225"/>
      <c r="G474" s="222"/>
      <c r="H474" s="222"/>
      <c r="I474" s="222"/>
      <c r="J474" s="222"/>
      <c r="K474" s="222"/>
      <c r="L474" s="222"/>
      <c r="M474" s="222"/>
      <c r="N474" s="222"/>
      <c r="O474" s="222"/>
      <c r="P474" s="222"/>
      <c r="Q474" s="222"/>
      <c r="R474" s="222"/>
      <c r="S474" s="222"/>
      <c r="T474" s="222"/>
      <c r="U474" s="222"/>
      <c r="V474" s="222"/>
      <c r="W474" s="222"/>
      <c r="X474" s="222"/>
      <c r="Y474" s="222"/>
      <c r="Z474" s="222"/>
      <c r="AA474" s="222"/>
      <c r="AB474" s="222"/>
      <c r="AC474" s="222"/>
      <c r="AD474" s="222"/>
      <c r="AE474" s="222"/>
      <c r="AF474" s="222"/>
      <c r="AG474" s="222"/>
      <c r="AH474" s="222"/>
      <c r="AI474" s="223"/>
      <c r="AJ474" s="222"/>
      <c r="AK474" s="225"/>
    </row>
  </sheetData>
  <hyperlinks>
    <hyperlink r:id="rId1" ref="F2"/>
    <hyperlink r:id="rId2" ref="AE2"/>
    <hyperlink r:id="rId3" ref="F3"/>
    <hyperlink r:id="rId4" ref="AE3"/>
    <hyperlink r:id="rId5" ref="F4"/>
    <hyperlink r:id="rId6" ref="AE4"/>
    <hyperlink r:id="rId7" ref="F5"/>
    <hyperlink r:id="rId8" ref="AE5"/>
    <hyperlink r:id="rId9" ref="F6"/>
    <hyperlink r:id="rId10" ref="F7"/>
    <hyperlink r:id="rId11" ref="AE7"/>
    <hyperlink r:id="rId12" ref="F8"/>
    <hyperlink r:id="rId13" ref="AE8"/>
    <hyperlink r:id="rId14" ref="F9"/>
    <hyperlink r:id="rId15" ref="AE9"/>
    <hyperlink r:id="rId16" ref="F10"/>
    <hyperlink r:id="rId17" ref="AE10"/>
    <hyperlink r:id="rId18" ref="F11"/>
    <hyperlink r:id="rId19" ref="AE11"/>
    <hyperlink r:id="rId20" ref="F12"/>
    <hyperlink r:id="rId21" ref="AE12"/>
    <hyperlink r:id="rId22" ref="F13"/>
    <hyperlink r:id="rId23" ref="F14"/>
    <hyperlink r:id="rId24" ref="AE14"/>
    <hyperlink r:id="rId25" ref="F15"/>
    <hyperlink r:id="rId26" ref="AE15"/>
    <hyperlink r:id="rId27" ref="F16"/>
    <hyperlink r:id="rId28" ref="AE16"/>
    <hyperlink r:id="rId29" ref="F17"/>
    <hyperlink r:id="rId30" ref="AE17"/>
    <hyperlink r:id="rId31" ref="F18"/>
    <hyperlink r:id="rId32" ref="AE18"/>
    <hyperlink r:id="rId33" ref="F19"/>
    <hyperlink r:id="rId34" ref="AE19"/>
    <hyperlink r:id="rId35" ref="F20"/>
    <hyperlink r:id="rId36" ref="AE20"/>
    <hyperlink r:id="rId37" ref="F21"/>
    <hyperlink r:id="rId38" ref="AE21"/>
    <hyperlink r:id="rId39" ref="F22"/>
    <hyperlink r:id="rId40" ref="AE22"/>
    <hyperlink r:id="rId41" ref="F23"/>
    <hyperlink r:id="rId42" ref="AE23"/>
    <hyperlink r:id="rId43" ref="F24"/>
    <hyperlink r:id="rId44" ref="AE24"/>
    <hyperlink r:id="rId45" ref="F25"/>
    <hyperlink r:id="rId46" ref="AE25"/>
    <hyperlink r:id="rId47" ref="F26"/>
    <hyperlink r:id="rId48" ref="AE26"/>
    <hyperlink r:id="rId49" ref="F28"/>
    <hyperlink r:id="rId50" ref="AE28"/>
    <hyperlink r:id="rId51" ref="F29"/>
    <hyperlink r:id="rId52" ref="AE29"/>
    <hyperlink r:id="rId53" ref="F30"/>
    <hyperlink r:id="rId54" ref="AE30"/>
    <hyperlink r:id="rId55" ref="F31"/>
    <hyperlink r:id="rId56" ref="AE31"/>
    <hyperlink r:id="rId57" ref="F32"/>
    <hyperlink r:id="rId58" ref="AE32"/>
    <hyperlink r:id="rId59" ref="F33"/>
    <hyperlink r:id="rId60" ref="AE33"/>
    <hyperlink r:id="rId61" ref="F34"/>
    <hyperlink r:id="rId62" ref="AE34"/>
    <hyperlink r:id="rId63" ref="F35"/>
    <hyperlink r:id="rId64" ref="AE35"/>
    <hyperlink r:id="rId65" ref="F36"/>
    <hyperlink r:id="rId66" ref="AE36"/>
    <hyperlink r:id="rId67" ref="F37"/>
    <hyperlink r:id="rId68" ref="AE37"/>
    <hyperlink r:id="rId69" ref="F38"/>
    <hyperlink r:id="rId70" ref="AE38"/>
    <hyperlink r:id="rId71" ref="F39"/>
    <hyperlink r:id="rId72" ref="AE39"/>
    <hyperlink r:id="rId73" ref="F40"/>
    <hyperlink r:id="rId74" ref="AE40"/>
    <hyperlink r:id="rId75" ref="F41"/>
    <hyperlink r:id="rId76" ref="AE41"/>
    <hyperlink r:id="rId77" ref="F42"/>
    <hyperlink r:id="rId78" ref="AE42"/>
    <hyperlink r:id="rId79" ref="F43"/>
    <hyperlink r:id="rId80" ref="AE43"/>
    <hyperlink r:id="rId81" ref="F44"/>
    <hyperlink r:id="rId82" ref="AE44"/>
    <hyperlink r:id="rId83" ref="F45"/>
    <hyperlink r:id="rId84" ref="AE45"/>
    <hyperlink r:id="rId85" ref="F46"/>
    <hyperlink r:id="rId86" ref="AE46"/>
    <hyperlink r:id="rId87" ref="F47"/>
    <hyperlink r:id="rId88" ref="AE47"/>
    <hyperlink r:id="rId89" ref="F48"/>
    <hyperlink r:id="rId90" ref="AE48"/>
    <hyperlink r:id="rId91" ref="F49"/>
    <hyperlink r:id="rId92" ref="AE49"/>
    <hyperlink r:id="rId93" ref="F50"/>
    <hyperlink r:id="rId94" ref="AE50"/>
    <hyperlink r:id="rId95" ref="F51"/>
    <hyperlink r:id="rId96" ref="AE51"/>
    <hyperlink r:id="rId97" ref="F52"/>
    <hyperlink r:id="rId98" ref="AE52"/>
    <hyperlink r:id="rId99" ref="F54"/>
    <hyperlink r:id="rId100" ref="AE54"/>
    <hyperlink r:id="rId101" ref="F55"/>
    <hyperlink r:id="rId102" ref="AE55"/>
    <hyperlink r:id="rId103" ref="F56"/>
    <hyperlink r:id="rId104" ref="AE56"/>
    <hyperlink r:id="rId105" ref="F57"/>
    <hyperlink r:id="rId106" ref="AE57"/>
    <hyperlink r:id="rId107" ref="F58"/>
    <hyperlink r:id="rId108" ref="AE58"/>
    <hyperlink r:id="rId109" ref="F59"/>
    <hyperlink r:id="rId110" ref="AE59"/>
    <hyperlink r:id="rId111" ref="F60"/>
    <hyperlink r:id="rId112" ref="AE60"/>
    <hyperlink r:id="rId113" ref="F61"/>
    <hyperlink r:id="rId114" ref="AE61"/>
    <hyperlink r:id="rId115" ref="F62"/>
    <hyperlink r:id="rId116" ref="AE62"/>
    <hyperlink r:id="rId117" ref="F63"/>
    <hyperlink r:id="rId118" ref="AE63"/>
    <hyperlink r:id="rId119" ref="F64"/>
    <hyperlink r:id="rId120" ref="AE64"/>
    <hyperlink r:id="rId121" ref="F65"/>
    <hyperlink r:id="rId122" ref="AE65"/>
    <hyperlink r:id="rId123" ref="F66"/>
    <hyperlink r:id="rId124" ref="AE66"/>
    <hyperlink r:id="rId125" ref="F67"/>
    <hyperlink r:id="rId126" ref="AE67"/>
    <hyperlink r:id="rId127" ref="F68"/>
    <hyperlink r:id="rId128" ref="AE68"/>
    <hyperlink r:id="rId129" ref="F69"/>
    <hyperlink r:id="rId130" ref="AE69"/>
    <hyperlink r:id="rId131" ref="F70"/>
    <hyperlink r:id="rId132" ref="AE70"/>
    <hyperlink r:id="rId133" ref="F71"/>
    <hyperlink r:id="rId134" ref="AE71"/>
    <hyperlink r:id="rId135" ref="F72"/>
    <hyperlink r:id="rId136" ref="AE72"/>
    <hyperlink r:id="rId137" ref="F73"/>
    <hyperlink r:id="rId138" ref="AE73"/>
    <hyperlink r:id="rId139" ref="F74"/>
    <hyperlink r:id="rId140" ref="AE74"/>
    <hyperlink r:id="rId141" ref="F75"/>
    <hyperlink r:id="rId142" ref="AE75"/>
    <hyperlink r:id="rId143" ref="F76"/>
    <hyperlink r:id="rId144" ref="AE76"/>
    <hyperlink r:id="rId145" ref="F77"/>
    <hyperlink r:id="rId146" ref="AE77"/>
    <hyperlink r:id="rId147" ref="F78"/>
    <hyperlink r:id="rId148" ref="F80"/>
    <hyperlink r:id="rId149" ref="AE80"/>
    <hyperlink r:id="rId150" ref="F81"/>
    <hyperlink r:id="rId151" ref="AE81"/>
    <hyperlink r:id="rId152" ref="F82"/>
    <hyperlink r:id="rId153" ref="F83"/>
    <hyperlink r:id="rId154" ref="AE83"/>
    <hyperlink r:id="rId155" ref="F84"/>
    <hyperlink r:id="rId156" ref="AE84"/>
    <hyperlink r:id="rId157" ref="F85"/>
    <hyperlink r:id="rId158" ref="AE85"/>
    <hyperlink r:id="rId159" ref="F86"/>
    <hyperlink r:id="rId160" ref="AE86"/>
    <hyperlink r:id="rId161" ref="F87"/>
    <hyperlink r:id="rId162" ref="AE87"/>
    <hyperlink r:id="rId163" ref="F88"/>
    <hyperlink r:id="rId164" ref="AE88"/>
    <hyperlink r:id="rId165" ref="F89"/>
    <hyperlink r:id="rId166" ref="AE89"/>
    <hyperlink r:id="rId167" ref="F90"/>
    <hyperlink r:id="rId168" ref="AE90"/>
    <hyperlink r:id="rId169" ref="F91"/>
    <hyperlink r:id="rId170" ref="AE91"/>
    <hyperlink r:id="rId171" ref="F92"/>
    <hyperlink r:id="rId172" ref="AE92"/>
    <hyperlink r:id="rId173" ref="F93"/>
    <hyperlink r:id="rId174" ref="AE93"/>
    <hyperlink r:id="rId175" ref="F94"/>
    <hyperlink r:id="rId176" ref="AE94"/>
    <hyperlink r:id="rId177" ref="F95"/>
    <hyperlink r:id="rId178" ref="AE95"/>
    <hyperlink r:id="rId179" ref="F96"/>
    <hyperlink r:id="rId180" ref="AE96"/>
    <hyperlink r:id="rId181" ref="F97"/>
    <hyperlink r:id="rId182" ref="AE97"/>
    <hyperlink r:id="rId183" ref="F98"/>
    <hyperlink r:id="rId184" ref="AE98"/>
    <hyperlink r:id="rId185" ref="F99"/>
    <hyperlink r:id="rId186" ref="AE99"/>
    <hyperlink r:id="rId187" ref="F100"/>
    <hyperlink r:id="rId188" ref="AE100"/>
    <hyperlink r:id="rId189" ref="F101"/>
    <hyperlink r:id="rId190" ref="AE101"/>
    <hyperlink r:id="rId191" ref="F102"/>
    <hyperlink r:id="rId192" ref="AE102"/>
    <hyperlink r:id="rId193" ref="F103"/>
    <hyperlink r:id="rId194" ref="AE103"/>
    <hyperlink r:id="rId195" ref="F104"/>
    <hyperlink r:id="rId196" ref="AE104"/>
    <hyperlink r:id="rId197" ref="F106"/>
    <hyperlink r:id="rId198" ref="AE106"/>
    <hyperlink r:id="rId199" ref="F107"/>
    <hyperlink r:id="rId200" ref="AE107"/>
    <hyperlink r:id="rId201" ref="F108"/>
    <hyperlink r:id="rId202" ref="AE108"/>
    <hyperlink r:id="rId203" ref="F109"/>
    <hyperlink r:id="rId204" ref="F110"/>
    <hyperlink r:id="rId205" ref="AE110"/>
    <hyperlink r:id="rId206" ref="F111"/>
    <hyperlink r:id="rId207" ref="AE111"/>
    <hyperlink r:id="rId208" ref="F112"/>
    <hyperlink r:id="rId209" ref="F113"/>
    <hyperlink r:id="rId210" ref="AE113"/>
    <hyperlink r:id="rId211" ref="F114"/>
    <hyperlink r:id="rId212" ref="AE114"/>
    <hyperlink r:id="rId213" ref="F115"/>
    <hyperlink r:id="rId214" ref="AE115"/>
    <hyperlink r:id="rId215" ref="F116"/>
    <hyperlink r:id="rId216" ref="AE116"/>
    <hyperlink r:id="rId217" ref="F117"/>
    <hyperlink r:id="rId218" ref="AE117"/>
    <hyperlink r:id="rId219" ref="F118"/>
    <hyperlink r:id="rId220" ref="AE118"/>
    <hyperlink r:id="rId221" ref="F119"/>
    <hyperlink r:id="rId222" ref="AE119"/>
    <hyperlink r:id="rId223" ref="F120"/>
    <hyperlink r:id="rId224" ref="AE120"/>
    <hyperlink r:id="rId225" ref="F121"/>
    <hyperlink r:id="rId226" ref="AE121"/>
    <hyperlink r:id="rId227" ref="F122"/>
    <hyperlink r:id="rId228" ref="AE122"/>
    <hyperlink r:id="rId229" ref="F123"/>
    <hyperlink r:id="rId230" ref="AE123"/>
    <hyperlink r:id="rId231" ref="F124"/>
    <hyperlink r:id="rId232" ref="AE124"/>
    <hyperlink r:id="rId233" ref="F125"/>
    <hyperlink r:id="rId234" ref="AE125"/>
    <hyperlink r:id="rId235" ref="F126"/>
    <hyperlink r:id="rId236" ref="AE126"/>
    <hyperlink r:id="rId237" ref="F127"/>
    <hyperlink r:id="rId238" ref="AE127"/>
    <hyperlink r:id="rId239" ref="F128"/>
    <hyperlink r:id="rId240" ref="AE128"/>
    <hyperlink r:id="rId241" ref="F129"/>
    <hyperlink r:id="rId242" ref="AE129"/>
    <hyperlink r:id="rId243" ref="F130"/>
    <hyperlink r:id="rId244" ref="AE130"/>
    <hyperlink r:id="rId245" ref="F132"/>
    <hyperlink r:id="rId246" ref="AE132"/>
    <hyperlink r:id="rId247" ref="F133"/>
    <hyperlink r:id="rId248" ref="AE133"/>
    <hyperlink r:id="rId249" ref="F134"/>
    <hyperlink r:id="rId250" ref="AE134"/>
    <hyperlink r:id="rId251" ref="F135"/>
    <hyperlink r:id="rId252" ref="AE135"/>
    <hyperlink r:id="rId253" ref="F136"/>
    <hyperlink r:id="rId254" ref="AE136"/>
    <hyperlink r:id="rId255" ref="F137"/>
    <hyperlink r:id="rId256" ref="AE137"/>
    <hyperlink r:id="rId257" ref="F138"/>
    <hyperlink r:id="rId258" ref="AE138"/>
    <hyperlink r:id="rId259" ref="F139"/>
    <hyperlink r:id="rId260" ref="AE139"/>
    <hyperlink r:id="rId261" ref="F140"/>
    <hyperlink r:id="rId262" ref="AE140"/>
    <hyperlink r:id="rId263" ref="F141"/>
    <hyperlink r:id="rId264" ref="AE141"/>
    <hyperlink r:id="rId265" ref="F142"/>
    <hyperlink r:id="rId266" ref="AE142"/>
    <hyperlink r:id="rId267" ref="F143"/>
    <hyperlink r:id="rId268" ref="AE143"/>
    <hyperlink r:id="rId269" ref="F144"/>
    <hyperlink r:id="rId270" ref="AE144"/>
    <hyperlink r:id="rId271" ref="F145"/>
    <hyperlink r:id="rId272" ref="AE145"/>
    <hyperlink r:id="rId273" ref="F146"/>
    <hyperlink r:id="rId274" ref="AE146"/>
    <hyperlink r:id="rId275" ref="F147"/>
    <hyperlink r:id="rId276" ref="AE147"/>
    <hyperlink r:id="rId277" ref="F148"/>
    <hyperlink r:id="rId278" ref="AE148"/>
    <hyperlink r:id="rId279" ref="F149"/>
    <hyperlink r:id="rId280" ref="AE149"/>
    <hyperlink r:id="rId281" ref="F150"/>
    <hyperlink r:id="rId282" ref="AE150"/>
    <hyperlink r:id="rId283" ref="F151"/>
    <hyperlink r:id="rId284" ref="AE151"/>
    <hyperlink r:id="rId285" ref="F152"/>
    <hyperlink r:id="rId286" ref="AE152"/>
    <hyperlink r:id="rId287" ref="F153"/>
    <hyperlink r:id="rId288" ref="AE153"/>
    <hyperlink r:id="rId289" ref="F154"/>
    <hyperlink r:id="rId290" ref="AE154"/>
    <hyperlink r:id="rId291" ref="F155"/>
    <hyperlink r:id="rId292" ref="AE155"/>
    <hyperlink r:id="rId293" ref="F156"/>
    <hyperlink r:id="rId294" ref="AE156"/>
    <hyperlink r:id="rId295" ref="F158"/>
    <hyperlink r:id="rId296" ref="AE158"/>
    <hyperlink r:id="rId297" ref="F159"/>
    <hyperlink r:id="rId298" ref="AE159"/>
    <hyperlink r:id="rId299" ref="F160"/>
    <hyperlink r:id="rId300" ref="AE160"/>
    <hyperlink r:id="rId301" ref="F161"/>
    <hyperlink r:id="rId302" ref="AE161"/>
    <hyperlink r:id="rId303" ref="F162"/>
    <hyperlink r:id="rId304" ref="AE162"/>
    <hyperlink r:id="rId305" ref="F163"/>
    <hyperlink r:id="rId306" ref="AE163"/>
    <hyperlink r:id="rId307" ref="F164"/>
    <hyperlink r:id="rId308" ref="AE164"/>
    <hyperlink r:id="rId309" ref="F165"/>
    <hyperlink r:id="rId310" ref="AE165"/>
    <hyperlink r:id="rId311" ref="F166"/>
    <hyperlink r:id="rId312" ref="AE166"/>
    <hyperlink r:id="rId313" ref="F167"/>
    <hyperlink r:id="rId314" ref="AE167"/>
    <hyperlink r:id="rId315" ref="F168"/>
    <hyperlink r:id="rId316" ref="AE168"/>
    <hyperlink r:id="rId317" ref="E176"/>
    <hyperlink r:id="rId318" ref="E177"/>
    <hyperlink r:id="rId319" ref="E178"/>
    <hyperlink r:id="rId320" ref="F181"/>
    <hyperlink r:id="rId321" ref="AK181"/>
    <hyperlink r:id="rId322" ref="F182"/>
    <hyperlink r:id="rId323" ref="AK182"/>
    <hyperlink r:id="rId324" ref="F183"/>
    <hyperlink r:id="rId325" ref="AK183"/>
    <hyperlink r:id="rId326" ref="F184"/>
    <hyperlink r:id="rId327" ref="AK184"/>
    <hyperlink r:id="rId328" ref="F185"/>
    <hyperlink r:id="rId329" ref="AK185"/>
    <hyperlink r:id="rId330" ref="F186"/>
    <hyperlink r:id="rId331" ref="AK186"/>
    <hyperlink r:id="rId332" ref="F187"/>
    <hyperlink r:id="rId333" ref="AK187"/>
    <hyperlink r:id="rId334" ref="F188"/>
    <hyperlink r:id="rId335" ref="AK188"/>
    <hyperlink r:id="rId336" ref="F189"/>
    <hyperlink r:id="rId337" ref="F190"/>
    <hyperlink r:id="rId338" ref="AK190"/>
    <hyperlink r:id="rId339" ref="F191"/>
    <hyperlink r:id="rId340" ref="AK191"/>
    <hyperlink r:id="rId341" ref="F192"/>
    <hyperlink r:id="rId342" ref="AK192"/>
    <hyperlink r:id="rId343" ref="F193"/>
    <hyperlink r:id="rId344" ref="AK193"/>
    <hyperlink r:id="rId345" ref="F194"/>
    <hyperlink r:id="rId346" ref="AK194"/>
    <hyperlink r:id="rId347" ref="F195"/>
    <hyperlink r:id="rId348" ref="AK195"/>
    <hyperlink r:id="rId349" ref="F196"/>
    <hyperlink r:id="rId350" ref="AK196"/>
    <hyperlink r:id="rId351" ref="F197"/>
    <hyperlink r:id="rId352" ref="AK197"/>
    <hyperlink r:id="rId353" ref="F198"/>
    <hyperlink r:id="rId354" ref="AK198"/>
    <hyperlink r:id="rId355" ref="F199"/>
    <hyperlink r:id="rId356" ref="AK199"/>
    <hyperlink r:id="rId357" ref="F200"/>
    <hyperlink r:id="rId358" ref="AK200"/>
    <hyperlink r:id="rId359" ref="F201"/>
    <hyperlink r:id="rId360" ref="AK201"/>
    <hyperlink r:id="rId361" ref="F202"/>
    <hyperlink r:id="rId362" ref="AK202"/>
    <hyperlink r:id="rId363" ref="F203"/>
    <hyperlink r:id="rId364" ref="AK203"/>
    <hyperlink r:id="rId365" ref="F204"/>
    <hyperlink r:id="rId366" ref="AK204"/>
    <hyperlink r:id="rId367" ref="F205"/>
    <hyperlink r:id="rId368" ref="AK205"/>
    <hyperlink r:id="rId369" ref="F207"/>
    <hyperlink r:id="rId370" ref="AK207"/>
    <hyperlink r:id="rId371" ref="F208"/>
    <hyperlink r:id="rId372" ref="AK208"/>
    <hyperlink r:id="rId373" ref="F209"/>
    <hyperlink r:id="rId374" ref="AK209"/>
    <hyperlink r:id="rId375" ref="F210"/>
    <hyperlink r:id="rId376" ref="AK210"/>
    <hyperlink r:id="rId377" ref="F211"/>
    <hyperlink r:id="rId378" ref="AK211"/>
    <hyperlink r:id="rId379" ref="F212"/>
    <hyperlink r:id="rId380" ref="AK212"/>
    <hyperlink r:id="rId381" ref="F213"/>
    <hyperlink r:id="rId382" ref="AK213"/>
    <hyperlink r:id="rId383" ref="F214"/>
    <hyperlink r:id="rId384" ref="AK214"/>
    <hyperlink r:id="rId385" ref="F215"/>
    <hyperlink r:id="rId386" ref="AK215"/>
    <hyperlink r:id="rId387" ref="F216"/>
    <hyperlink r:id="rId388" ref="AK216"/>
    <hyperlink r:id="rId389" ref="F217"/>
    <hyperlink r:id="rId390" ref="AK217"/>
    <hyperlink r:id="rId391" ref="F218"/>
    <hyperlink r:id="rId392" ref="AK218"/>
    <hyperlink r:id="rId393" ref="F219"/>
    <hyperlink r:id="rId394" ref="AK219"/>
    <hyperlink r:id="rId395" ref="F220"/>
    <hyperlink r:id="rId396" ref="AK220"/>
    <hyperlink r:id="rId397" ref="F221"/>
    <hyperlink r:id="rId398" ref="AK221"/>
    <hyperlink r:id="rId399" ref="F222"/>
    <hyperlink r:id="rId400" ref="AK222"/>
    <hyperlink r:id="rId401" ref="F223"/>
    <hyperlink r:id="rId402" ref="AK223"/>
    <hyperlink r:id="rId403" ref="F224"/>
    <hyperlink r:id="rId404" ref="AK224"/>
    <hyperlink r:id="rId405" ref="F225"/>
    <hyperlink r:id="rId406" ref="AK225"/>
    <hyperlink r:id="rId407" ref="F226"/>
    <hyperlink r:id="rId408" ref="AK226"/>
    <hyperlink r:id="rId409" ref="F227"/>
    <hyperlink r:id="rId410" ref="AK227"/>
    <hyperlink r:id="rId411" ref="F228"/>
    <hyperlink r:id="rId412" ref="AK228"/>
    <hyperlink r:id="rId413" ref="F229"/>
    <hyperlink r:id="rId414" ref="AK229"/>
    <hyperlink r:id="rId415" ref="F230"/>
    <hyperlink r:id="rId416" ref="AK230"/>
    <hyperlink r:id="rId417" ref="F231"/>
    <hyperlink r:id="rId418" ref="AK231"/>
    <hyperlink r:id="rId419" ref="F233"/>
    <hyperlink r:id="rId420" ref="AK233"/>
    <hyperlink r:id="rId421" ref="F234"/>
    <hyperlink r:id="rId422" ref="AK234"/>
    <hyperlink r:id="rId423" ref="F235"/>
    <hyperlink r:id="rId424" ref="AK235"/>
    <hyperlink r:id="rId425" ref="F236"/>
    <hyperlink r:id="rId426" ref="AK236"/>
    <hyperlink r:id="rId427" ref="F237"/>
    <hyperlink r:id="rId428" ref="AK237"/>
    <hyperlink r:id="rId429" ref="F238"/>
    <hyperlink r:id="rId430" ref="AK238"/>
    <hyperlink r:id="rId431" ref="F239"/>
    <hyperlink r:id="rId432" ref="AK239"/>
    <hyperlink r:id="rId433" ref="F240"/>
    <hyperlink r:id="rId434" ref="AK240"/>
    <hyperlink r:id="rId435" ref="F241"/>
    <hyperlink r:id="rId436" ref="AK241"/>
    <hyperlink r:id="rId437" ref="F242"/>
    <hyperlink r:id="rId438" ref="F243"/>
    <hyperlink r:id="rId439" ref="AK243"/>
    <hyperlink r:id="rId440" ref="F244"/>
    <hyperlink r:id="rId441" ref="F245"/>
    <hyperlink r:id="rId442" ref="AK245"/>
    <hyperlink r:id="rId443" ref="F246"/>
    <hyperlink r:id="rId444" ref="AK246"/>
    <hyperlink r:id="rId445" ref="F247"/>
    <hyperlink r:id="rId446" ref="AK247"/>
    <hyperlink r:id="rId447" ref="F248"/>
    <hyperlink r:id="rId448" ref="AK248"/>
    <hyperlink r:id="rId449" ref="F249"/>
    <hyperlink r:id="rId450" ref="AK249"/>
    <hyperlink r:id="rId451" ref="F250"/>
    <hyperlink r:id="rId452" ref="AK250"/>
    <hyperlink r:id="rId453" ref="F251"/>
    <hyperlink r:id="rId454" ref="AK251"/>
    <hyperlink r:id="rId455" ref="F252"/>
    <hyperlink r:id="rId456" ref="AK252"/>
    <hyperlink r:id="rId457" ref="F253"/>
    <hyperlink r:id="rId458" ref="AK253"/>
    <hyperlink r:id="rId459" ref="F254"/>
    <hyperlink r:id="rId460" ref="AK254"/>
    <hyperlink r:id="rId461" ref="F255"/>
    <hyperlink r:id="rId462" ref="AK255"/>
    <hyperlink r:id="rId463" ref="F256"/>
    <hyperlink r:id="rId464" ref="AK256"/>
    <hyperlink r:id="rId465" ref="F257"/>
    <hyperlink r:id="rId466" ref="AK257"/>
    <hyperlink r:id="rId467" ref="F259"/>
    <hyperlink r:id="rId468" ref="AK259"/>
    <hyperlink r:id="rId469" ref="F260"/>
    <hyperlink r:id="rId470" ref="AK260"/>
    <hyperlink r:id="rId471" ref="F261"/>
    <hyperlink r:id="rId472" ref="AK261"/>
    <hyperlink r:id="rId473" ref="F262"/>
    <hyperlink r:id="rId474" ref="AK262"/>
    <hyperlink r:id="rId475" ref="F263"/>
    <hyperlink r:id="rId476" ref="AK263"/>
    <hyperlink r:id="rId477" ref="F264"/>
    <hyperlink r:id="rId478" ref="F265"/>
    <hyperlink r:id="rId479" ref="AK265"/>
    <hyperlink r:id="rId480" ref="F266"/>
    <hyperlink r:id="rId481" ref="AK266"/>
    <hyperlink r:id="rId482" ref="F267"/>
    <hyperlink r:id="rId483" ref="AK267"/>
    <hyperlink r:id="rId484" ref="F268"/>
    <hyperlink r:id="rId485" ref="AK268"/>
    <hyperlink r:id="rId486" ref="F269"/>
    <hyperlink r:id="rId487" ref="AK269"/>
    <hyperlink r:id="rId488" ref="F270"/>
    <hyperlink r:id="rId489" ref="AK270"/>
    <hyperlink r:id="rId490" ref="F271"/>
    <hyperlink r:id="rId491" ref="AK271"/>
    <hyperlink r:id="rId492" ref="F272"/>
    <hyperlink r:id="rId493" ref="AK272"/>
    <hyperlink r:id="rId494" ref="F273"/>
    <hyperlink r:id="rId495" ref="AK273"/>
    <hyperlink r:id="rId496" ref="F274"/>
    <hyperlink r:id="rId497" ref="AK274"/>
    <hyperlink r:id="rId498" ref="F275"/>
    <hyperlink r:id="rId499" ref="AK275"/>
    <hyperlink r:id="rId500" ref="F276"/>
    <hyperlink r:id="rId501" ref="AK276"/>
    <hyperlink r:id="rId502" ref="F277"/>
    <hyperlink r:id="rId503" ref="AK277"/>
    <hyperlink r:id="rId504" ref="F278"/>
    <hyperlink r:id="rId505" ref="AK278"/>
    <hyperlink r:id="rId506" ref="F279"/>
    <hyperlink r:id="rId507" ref="AK279"/>
    <hyperlink r:id="rId508" ref="F280"/>
    <hyperlink r:id="rId509" ref="AK280"/>
    <hyperlink r:id="rId510" ref="F281"/>
    <hyperlink r:id="rId511" ref="AK281"/>
    <hyperlink r:id="rId512" ref="F282"/>
    <hyperlink r:id="rId513" ref="AK282"/>
    <hyperlink r:id="rId514" ref="F283"/>
    <hyperlink r:id="rId515" ref="AK283"/>
    <hyperlink r:id="rId516" ref="F285"/>
    <hyperlink r:id="rId517" ref="AK285"/>
    <hyperlink r:id="rId518" ref="F286"/>
    <hyperlink r:id="rId519" ref="AK286"/>
    <hyperlink r:id="rId520" ref="F287"/>
    <hyperlink r:id="rId521" ref="AK287"/>
    <hyperlink r:id="rId522" ref="F288"/>
    <hyperlink r:id="rId523" ref="AK288"/>
    <hyperlink r:id="rId524" ref="F289"/>
    <hyperlink r:id="rId525" ref="AK289"/>
    <hyperlink r:id="rId526" ref="F290"/>
    <hyperlink r:id="rId527" ref="AK290"/>
    <hyperlink r:id="rId528" ref="F291"/>
    <hyperlink r:id="rId529" ref="AK291"/>
    <hyperlink r:id="rId530" ref="F292"/>
    <hyperlink r:id="rId531" ref="AK292"/>
    <hyperlink r:id="rId532" ref="F293"/>
    <hyperlink r:id="rId533" ref="AK293"/>
    <hyperlink r:id="rId534" ref="F294"/>
    <hyperlink r:id="rId535" ref="AK294"/>
    <hyperlink r:id="rId536" ref="F295"/>
    <hyperlink r:id="rId537" ref="AK295"/>
    <hyperlink r:id="rId538" ref="F296"/>
    <hyperlink r:id="rId539" ref="AK296"/>
    <hyperlink r:id="rId540" ref="F297"/>
    <hyperlink r:id="rId541" ref="AK297"/>
    <hyperlink r:id="rId542" ref="F298"/>
    <hyperlink r:id="rId543" ref="AK298"/>
    <hyperlink r:id="rId544" ref="F299"/>
    <hyperlink r:id="rId545" ref="AK299"/>
    <hyperlink r:id="rId546" ref="F300"/>
    <hyperlink r:id="rId547" ref="AK300"/>
    <hyperlink r:id="rId548" ref="F301"/>
    <hyperlink r:id="rId549" ref="AK301"/>
    <hyperlink r:id="rId550" ref="F302"/>
    <hyperlink r:id="rId551" ref="AK302"/>
    <hyperlink r:id="rId552" ref="F303"/>
    <hyperlink r:id="rId553" ref="AK303"/>
    <hyperlink r:id="rId554" ref="F304"/>
    <hyperlink r:id="rId555" ref="AK304"/>
    <hyperlink r:id="rId556" ref="F305"/>
    <hyperlink r:id="rId557" ref="AK305"/>
  </hyperlinks>
  <drawing r:id="rId558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2</v>
      </c>
      <c r="B1" s="1">
        <v>2022.0</v>
      </c>
      <c r="C1" s="1">
        <v>2021.0</v>
      </c>
      <c r="D1" s="1">
        <v>2020.0</v>
      </c>
      <c r="E1" s="1">
        <v>2019.0</v>
      </c>
      <c r="F1" s="1">
        <v>2018.0</v>
      </c>
      <c r="G1" s="1">
        <v>2017.0</v>
      </c>
      <c r="H1" s="1">
        <v>2016.0</v>
      </c>
      <c r="I1" s="1">
        <v>2015.0</v>
      </c>
      <c r="J1" s="1">
        <v>2014.0</v>
      </c>
      <c r="K1" s="1">
        <v>2013.0</v>
      </c>
      <c r="L1" s="1">
        <v>2012.0</v>
      </c>
    </row>
    <row r="2">
      <c r="A2" s="1" t="s">
        <v>23</v>
      </c>
      <c r="B2" s="2">
        <v>1380.0</v>
      </c>
      <c r="C2" s="2">
        <v>1380.0</v>
      </c>
      <c r="D2" s="2">
        <v>1300.0</v>
      </c>
      <c r="E2" s="2">
        <v>1300.0</v>
      </c>
      <c r="F2" s="2">
        <v>1300.0</v>
      </c>
      <c r="G2" s="2">
        <v>1200.0</v>
      </c>
      <c r="H2" s="2">
        <v>1200.0</v>
      </c>
      <c r="I2" s="1">
        <v>925.0</v>
      </c>
      <c r="J2" s="1">
        <v>840.0</v>
      </c>
      <c r="K2" s="1">
        <v>585.0</v>
      </c>
      <c r="L2" s="1">
        <v>584.0</v>
      </c>
    </row>
    <row r="3">
      <c r="A3" s="1" t="s">
        <v>25</v>
      </c>
      <c r="B3" s="2">
        <v>2600.0</v>
      </c>
      <c r="C3" s="2">
        <v>2100.0</v>
      </c>
      <c r="D3" s="2">
        <v>1900.0</v>
      </c>
      <c r="E3" s="2">
        <v>1800.0</v>
      </c>
      <c r="F3" s="2">
        <v>1700.0</v>
      </c>
      <c r="G3" s="2">
        <v>1600.0</v>
      </c>
      <c r="H3" s="2">
        <v>1500.0</v>
      </c>
      <c r="I3" s="2">
        <v>1200.0</v>
      </c>
      <c r="J3" s="2">
        <v>1200.0</v>
      </c>
      <c r="K3" s="1">
        <v>730.0</v>
      </c>
      <c r="L3" s="1">
        <v>629.0</v>
      </c>
    </row>
    <row r="4">
      <c r="A4" s="1" t="s">
        <v>26</v>
      </c>
      <c r="B4" s="2">
        <v>1713.0</v>
      </c>
      <c r="C4" s="2">
        <v>1375.0</v>
      </c>
      <c r="D4" s="2">
        <v>1400.0</v>
      </c>
      <c r="E4" s="2">
        <v>1400.0</v>
      </c>
      <c r="F4" s="2">
        <v>1300.0</v>
      </c>
      <c r="G4" s="2">
        <v>1200.0</v>
      </c>
      <c r="H4" s="2">
        <v>1200.0</v>
      </c>
      <c r="I4" s="2">
        <v>1000.0</v>
      </c>
      <c r="J4" s="2">
        <v>1000.0</v>
      </c>
      <c r="K4" s="1">
        <v>620.0</v>
      </c>
      <c r="L4" s="1">
        <v>618.0</v>
      </c>
    </row>
    <row r="5">
      <c r="A5" s="1" t="s">
        <v>27</v>
      </c>
      <c r="B5" s="2">
        <v>4500.0</v>
      </c>
      <c r="C5" s="2">
        <v>3900.0</v>
      </c>
      <c r="D5" s="2">
        <v>3500.0</v>
      </c>
      <c r="E5" s="2">
        <v>3300.0</v>
      </c>
      <c r="F5" s="2">
        <v>3200.0</v>
      </c>
      <c r="G5" s="2">
        <v>2800.0</v>
      </c>
      <c r="H5" s="2">
        <v>2700.0</v>
      </c>
      <c r="I5" s="2">
        <v>2300.0</v>
      </c>
      <c r="J5" s="2">
        <v>2100.0</v>
      </c>
      <c r="K5" s="2">
        <v>1500.0</v>
      </c>
      <c r="L5" s="2">
        <v>1300.0</v>
      </c>
    </row>
    <row r="6">
      <c r="A6" s="1" t="s">
        <v>28</v>
      </c>
      <c r="B6" s="2">
        <v>4100.0</v>
      </c>
      <c r="C6" s="2">
        <v>3800.0</v>
      </c>
      <c r="D6" s="2">
        <v>3400.0</v>
      </c>
      <c r="E6" s="2">
        <v>3200.0</v>
      </c>
      <c r="F6" s="2">
        <v>3100.0</v>
      </c>
      <c r="G6" s="2">
        <v>2900.0</v>
      </c>
      <c r="H6" s="2">
        <v>2700.0</v>
      </c>
      <c r="I6" s="2">
        <v>2200.0</v>
      </c>
      <c r="J6" s="2">
        <v>1800.0</v>
      </c>
      <c r="K6" s="2">
        <v>1200.0</v>
      </c>
      <c r="L6" s="2">
        <v>1000.0</v>
      </c>
    </row>
    <row r="7">
      <c r="A7" s="1" t="s">
        <v>29</v>
      </c>
      <c r="B7" s="2">
        <v>2050.0</v>
      </c>
      <c r="C7" s="2">
        <v>1760.0</v>
      </c>
      <c r="D7" s="2">
        <v>1700.0</v>
      </c>
      <c r="E7" s="2">
        <v>1700.0</v>
      </c>
      <c r="F7" s="2">
        <v>1600.0</v>
      </c>
      <c r="G7" s="2">
        <v>1500.0</v>
      </c>
      <c r="H7" s="2">
        <v>1400.0</v>
      </c>
      <c r="I7" s="2">
        <v>1100.0</v>
      </c>
      <c r="J7" s="1">
        <v>975.0</v>
      </c>
      <c r="K7" s="1">
        <v>695.0</v>
      </c>
      <c r="L7" s="1">
        <v>692.0</v>
      </c>
    </row>
    <row r="8">
      <c r="A8" s="1" t="s">
        <v>30</v>
      </c>
      <c r="B8" s="2">
        <v>1190.0</v>
      </c>
      <c r="C8" s="2">
        <v>1190.0</v>
      </c>
      <c r="D8" s="2">
        <v>1100.0</v>
      </c>
      <c r="E8" s="2">
        <v>1100.0</v>
      </c>
      <c r="F8" s="2">
        <v>1100.0</v>
      </c>
      <c r="G8" s="2">
        <v>1000.0</v>
      </c>
      <c r="H8" s="1">
        <v>915.0</v>
      </c>
      <c r="I8" s="1">
        <v>905.0</v>
      </c>
      <c r="J8" s="1">
        <v>885.0</v>
      </c>
      <c r="K8" s="1">
        <v>600.0</v>
      </c>
      <c r="L8" s="1">
        <v>546.0</v>
      </c>
    </row>
    <row r="9">
      <c r="A9" s="1" t="s">
        <v>31</v>
      </c>
      <c r="B9" s="2">
        <v>1300.0</v>
      </c>
      <c r="C9" s="2">
        <v>1300.0</v>
      </c>
      <c r="D9" s="2">
        <v>1200.0</v>
      </c>
      <c r="E9" s="2">
        <v>1200.0</v>
      </c>
      <c r="F9" s="2">
        <v>1200.0</v>
      </c>
      <c r="G9" s="2">
        <v>1000.0</v>
      </c>
      <c r="H9" s="1">
        <v>920.0</v>
      </c>
      <c r="I9" s="1">
        <v>800.0</v>
      </c>
      <c r="J9" s="1">
        <v>825.0</v>
      </c>
      <c r="K9" s="1">
        <v>570.0</v>
      </c>
      <c r="L9" s="1">
        <v>559.0</v>
      </c>
    </row>
    <row r="10">
      <c r="A10" s="1" t="s">
        <v>32</v>
      </c>
      <c r="B10" s="2">
        <v>1475.0</v>
      </c>
      <c r="C10" s="2">
        <v>1385.0</v>
      </c>
      <c r="D10" s="2">
        <v>1300.0</v>
      </c>
      <c r="E10" s="2">
        <v>1300.0</v>
      </c>
      <c r="F10" s="2">
        <v>1200.0</v>
      </c>
      <c r="G10" s="2">
        <v>1100.0</v>
      </c>
      <c r="H10" s="2">
        <v>1000.0</v>
      </c>
      <c r="I10" s="1">
        <v>860.0</v>
      </c>
      <c r="J10" s="1">
        <v>855.0</v>
      </c>
      <c r="K10" s="1">
        <v>575.0</v>
      </c>
      <c r="L10" s="1">
        <v>537.0</v>
      </c>
    </row>
    <row r="11">
      <c r="A11" s="1" t="s">
        <v>33</v>
      </c>
      <c r="B11" s="2">
        <v>1450.0</v>
      </c>
      <c r="C11" s="2">
        <v>1400.0</v>
      </c>
      <c r="D11" s="2">
        <v>1300.0</v>
      </c>
      <c r="E11" s="2">
        <v>1300.0</v>
      </c>
      <c r="F11" s="2">
        <v>1300.0</v>
      </c>
      <c r="G11" s="2">
        <v>1200.0</v>
      </c>
      <c r="H11" s="2">
        <v>1200.0</v>
      </c>
      <c r="I11" s="2">
        <v>1200.0</v>
      </c>
      <c r="J11" s="2">
        <v>1100.0</v>
      </c>
      <c r="K11" s="1">
        <v>680.0</v>
      </c>
      <c r="L11" s="1">
        <v>643.0</v>
      </c>
    </row>
    <row r="12">
      <c r="A12" s="1" t="s">
        <v>34</v>
      </c>
      <c r="B12" s="2">
        <v>2250.0</v>
      </c>
      <c r="C12" s="2">
        <v>1980.0</v>
      </c>
      <c r="D12" s="2">
        <v>1900.0</v>
      </c>
      <c r="E12" s="2">
        <v>1900.0</v>
      </c>
      <c r="F12" s="2">
        <v>1800.0</v>
      </c>
      <c r="G12" s="2">
        <v>1700.0</v>
      </c>
      <c r="H12" s="2">
        <v>1500.0</v>
      </c>
      <c r="I12" s="2">
        <v>1100.0</v>
      </c>
      <c r="J12" s="1">
        <v>800.0</v>
      </c>
      <c r="K12" s="1">
        <v>530.0</v>
      </c>
      <c r="L12" s="1">
        <v>626.0</v>
      </c>
    </row>
    <row r="13">
      <c r="A13" s="1" t="s">
        <v>35</v>
      </c>
      <c r="B13" s="2">
        <v>1200.0</v>
      </c>
      <c r="C13" s="2">
        <v>1110.0</v>
      </c>
      <c r="D13" s="2">
        <v>1100.0</v>
      </c>
      <c r="E13" s="2">
        <v>1000.0</v>
      </c>
      <c r="F13" s="2">
        <v>1000.0</v>
      </c>
      <c r="G13" s="2">
        <v>1000.0</v>
      </c>
      <c r="H13" s="1">
        <v>950.0</v>
      </c>
      <c r="I13" s="1">
        <v>865.0</v>
      </c>
      <c r="J13" s="1">
        <v>700.0</v>
      </c>
      <c r="K13" s="1">
        <v>490.0</v>
      </c>
      <c r="L13" s="1">
        <v>457.0</v>
      </c>
    </row>
    <row r="14">
      <c r="A14" s="1" t="s">
        <v>36</v>
      </c>
      <c r="B14" s="2">
        <v>2700.0</v>
      </c>
      <c r="C14" s="2">
        <v>2200.0</v>
      </c>
      <c r="D14" s="2">
        <v>2000.0</v>
      </c>
      <c r="E14" s="2">
        <v>2000.0</v>
      </c>
      <c r="F14" s="2">
        <v>1900.0</v>
      </c>
      <c r="G14" s="2">
        <v>1800.0</v>
      </c>
      <c r="H14" s="2">
        <v>1800.0</v>
      </c>
      <c r="I14" s="2">
        <v>1300.0</v>
      </c>
      <c r="J14" s="2">
        <v>1300.0</v>
      </c>
      <c r="K14" s="1">
        <v>775.0</v>
      </c>
      <c r="L14" s="1">
        <v>718.0</v>
      </c>
    </row>
    <row r="15">
      <c r="A15" s="1" t="s">
        <v>37</v>
      </c>
      <c r="B15" s="2">
        <v>4800.0</v>
      </c>
      <c r="C15" s="2">
        <v>4075.0</v>
      </c>
      <c r="D15" s="2">
        <v>3600.0</v>
      </c>
      <c r="E15" s="2">
        <v>3400.0</v>
      </c>
      <c r="F15" s="2">
        <v>3300.0</v>
      </c>
      <c r="G15" s="2">
        <v>3000.0</v>
      </c>
      <c r="H15" s="2">
        <v>2800.0</v>
      </c>
      <c r="I15" s="2">
        <v>2500.0</v>
      </c>
      <c r="J15" s="2">
        <v>2400.0</v>
      </c>
      <c r="K15" s="2">
        <v>2000.0</v>
      </c>
      <c r="L15" s="2">
        <v>1600.0</v>
      </c>
    </row>
    <row r="16">
      <c r="A16" s="1" t="s">
        <v>38</v>
      </c>
      <c r="B16" s="2">
        <v>1000.0</v>
      </c>
      <c r="C16" s="1">
        <v>990.0</v>
      </c>
      <c r="D16" s="1">
        <v>990.0</v>
      </c>
      <c r="E16" s="1">
        <v>980.0</v>
      </c>
      <c r="F16" s="2">
        <v>1000.0</v>
      </c>
      <c r="G16" s="2">
        <v>1000.0</v>
      </c>
      <c r="H16" s="1">
        <v>940.0</v>
      </c>
      <c r="I16" s="1">
        <v>675.0</v>
      </c>
      <c r="J16" s="1">
        <v>650.0</v>
      </c>
      <c r="K16" s="1">
        <v>500.0</v>
      </c>
      <c r="L16" s="1">
        <v>520.0</v>
      </c>
    </row>
    <row r="17">
      <c r="A17" s="1" t="s">
        <v>39</v>
      </c>
      <c r="B17" s="2">
        <v>1605.0</v>
      </c>
      <c r="C17" s="2">
        <v>1280.0</v>
      </c>
      <c r="D17" s="2">
        <v>1200.0</v>
      </c>
      <c r="E17" s="2">
        <v>1200.0</v>
      </c>
      <c r="F17" s="2">
        <v>1200.0</v>
      </c>
      <c r="G17" s="2">
        <v>1000.0</v>
      </c>
      <c r="H17" s="1">
        <v>925.0</v>
      </c>
      <c r="I17" s="1">
        <v>875.0</v>
      </c>
      <c r="J17" s="1">
        <v>875.0</v>
      </c>
      <c r="K17" s="1">
        <v>565.0</v>
      </c>
      <c r="L17" s="1">
        <v>562.0</v>
      </c>
    </row>
    <row r="18">
      <c r="A18" s="1" t="s">
        <v>40</v>
      </c>
      <c r="B18" s="2">
        <v>1390.0</v>
      </c>
      <c r="C18" s="2">
        <v>1390.0</v>
      </c>
      <c r="D18" s="2">
        <v>1300.0</v>
      </c>
      <c r="E18" s="2">
        <v>1300.0</v>
      </c>
      <c r="F18" s="2">
        <v>1200.0</v>
      </c>
      <c r="G18" s="2">
        <v>1200.0</v>
      </c>
      <c r="H18" s="2">
        <v>1000.0</v>
      </c>
      <c r="I18" s="1">
        <v>910.0</v>
      </c>
      <c r="J18" s="1">
        <v>895.0</v>
      </c>
      <c r="K18" s="1">
        <v>605.0</v>
      </c>
      <c r="L18" s="1">
        <v>578.0</v>
      </c>
    </row>
    <row r="19">
      <c r="A19" s="1" t="s">
        <v>41</v>
      </c>
      <c r="B19" s="2">
        <v>2900.0</v>
      </c>
      <c r="C19" s="2">
        <v>2650.0</v>
      </c>
      <c r="D19" s="2">
        <v>2500.0</v>
      </c>
      <c r="E19" s="2">
        <v>2400.0</v>
      </c>
      <c r="F19" s="2">
        <v>2300.0</v>
      </c>
      <c r="G19" s="2">
        <v>2100.0</v>
      </c>
      <c r="H19" s="2">
        <v>2000.0</v>
      </c>
      <c r="I19" s="2">
        <v>1700.0</v>
      </c>
      <c r="J19" s="2">
        <v>1400.0</v>
      </c>
      <c r="K19" s="1">
        <v>800.0</v>
      </c>
      <c r="L19" s="1">
        <v>811.0</v>
      </c>
    </row>
    <row r="20">
      <c r="A20" s="1" t="s">
        <v>42</v>
      </c>
      <c r="B20" s="2">
        <v>7100.0</v>
      </c>
      <c r="C20" s="2">
        <v>6000.0</v>
      </c>
      <c r="D20" s="2">
        <v>5300.0</v>
      </c>
      <c r="E20" s="2">
        <v>5000.0</v>
      </c>
      <c r="F20" s="2">
        <v>4600.0</v>
      </c>
      <c r="G20" s="2">
        <v>4000.0</v>
      </c>
      <c r="H20" s="2">
        <v>3700.0</v>
      </c>
      <c r="I20" s="2">
        <v>3400.0</v>
      </c>
      <c r="J20" s="2">
        <v>3200.0</v>
      </c>
      <c r="K20" s="2">
        <v>2500.0</v>
      </c>
      <c r="L20" s="2">
        <v>2300.0</v>
      </c>
    </row>
    <row r="21">
      <c r="A21" s="1" t="s">
        <v>43</v>
      </c>
      <c r="B21" s="2">
        <v>1180.0</v>
      </c>
      <c r="C21" s="2">
        <v>1180.0</v>
      </c>
      <c r="D21" s="2">
        <v>1100.0</v>
      </c>
      <c r="E21" s="2">
        <v>1100.0</v>
      </c>
      <c r="F21" s="2">
        <v>1100.0</v>
      </c>
      <c r="G21" s="2">
        <v>1000.0</v>
      </c>
      <c r="H21" s="1">
        <v>880.0</v>
      </c>
      <c r="I21" s="1">
        <v>725.0</v>
      </c>
      <c r="J21" s="1">
        <v>725.0</v>
      </c>
      <c r="K21" s="1">
        <v>495.0</v>
      </c>
      <c r="L21" s="1">
        <v>468.0</v>
      </c>
    </row>
    <row r="22">
      <c r="A22" s="1" t="s">
        <v>44</v>
      </c>
      <c r="B22" s="2">
        <v>2575.0</v>
      </c>
      <c r="C22" s="2">
        <v>2300.0</v>
      </c>
      <c r="D22" s="2">
        <v>2100.0</v>
      </c>
      <c r="E22" s="2">
        <v>2000.0</v>
      </c>
      <c r="F22" s="2">
        <v>1900.0</v>
      </c>
      <c r="G22" s="2">
        <v>1700.0</v>
      </c>
      <c r="H22" s="2">
        <v>1700.0</v>
      </c>
      <c r="I22" s="2">
        <v>1200.0</v>
      </c>
      <c r="J22" s="2">
        <v>1300.0</v>
      </c>
      <c r="K22" s="1">
        <v>975.0</v>
      </c>
      <c r="L22" s="1">
        <v>893.0</v>
      </c>
    </row>
    <row r="23">
      <c r="A23" s="1" t="s">
        <v>45</v>
      </c>
      <c r="B23" s="2">
        <v>1320.0</v>
      </c>
      <c r="C23" s="2">
        <v>1320.0</v>
      </c>
      <c r="D23" s="2">
        <v>1300.0</v>
      </c>
      <c r="E23" s="2">
        <v>1300.0</v>
      </c>
      <c r="F23" s="2">
        <v>1300.0</v>
      </c>
      <c r="G23" s="2">
        <v>1300.0</v>
      </c>
      <c r="H23" s="2">
        <v>1300.0</v>
      </c>
      <c r="I23" s="1">
        <v>975.0</v>
      </c>
      <c r="J23" s="1">
        <v>900.0</v>
      </c>
      <c r="K23" s="1">
        <v>572.0</v>
      </c>
      <c r="L23" s="1">
        <v>479.0</v>
      </c>
    </row>
    <row r="24">
      <c r="A24" s="1" t="s">
        <v>46</v>
      </c>
      <c r="B24" s="2">
        <v>1750.0</v>
      </c>
      <c r="C24" s="2">
        <v>1575.0</v>
      </c>
      <c r="D24" s="2">
        <v>1500.0</v>
      </c>
      <c r="E24" s="2">
        <v>1500.0</v>
      </c>
      <c r="F24" s="2">
        <v>1400.0</v>
      </c>
      <c r="G24" s="2">
        <v>1300.0</v>
      </c>
      <c r="H24" s="2">
        <v>1100.0</v>
      </c>
      <c r="I24" s="1">
        <v>890.0</v>
      </c>
      <c r="J24" s="1">
        <v>890.0</v>
      </c>
      <c r="K24" s="1">
        <v>615.0</v>
      </c>
      <c r="L24" s="1">
        <v>600.0</v>
      </c>
    </row>
    <row r="25">
      <c r="A25" s="1" t="s">
        <v>47</v>
      </c>
      <c r="B25" s="2">
        <v>3700.0</v>
      </c>
      <c r="C25" s="2">
        <v>3500.0</v>
      </c>
      <c r="D25" s="2">
        <v>3200.0</v>
      </c>
      <c r="E25" s="2">
        <v>3100.0</v>
      </c>
      <c r="F25" s="2">
        <v>3000.0</v>
      </c>
      <c r="G25" s="2">
        <v>2900.0</v>
      </c>
      <c r="H25" s="2">
        <v>2700.0</v>
      </c>
      <c r="I25" s="2">
        <v>2300.0</v>
      </c>
      <c r="J25" s="2">
        <v>2000.0</v>
      </c>
      <c r="K25" s="2">
        <v>1000.0</v>
      </c>
      <c r="L25" s="1">
        <v>786.0</v>
      </c>
    </row>
    <row r="26">
      <c r="A26" s="1" t="s">
        <v>48</v>
      </c>
      <c r="B26" s="2">
        <v>2200.0</v>
      </c>
      <c r="C26" s="2">
        <v>1700.0</v>
      </c>
      <c r="D26" s="2">
        <v>1600.0</v>
      </c>
      <c r="E26" s="2">
        <v>1600.0</v>
      </c>
      <c r="F26" s="2">
        <v>1600.0</v>
      </c>
      <c r="G26" s="2">
        <v>1500.0</v>
      </c>
      <c r="H26" s="2">
        <v>1400.0</v>
      </c>
      <c r="I26" s="2">
        <v>1200.0</v>
      </c>
      <c r="J26" s="2">
        <v>1100.0</v>
      </c>
      <c r="K26" s="1">
        <v>710.0</v>
      </c>
      <c r="L26" s="1">
        <v>644.0</v>
      </c>
    </row>
    <row r="27">
      <c r="A27" s="1" t="s">
        <v>49</v>
      </c>
      <c r="B27" s="2">
        <v>2550.0</v>
      </c>
      <c r="C27" s="2">
        <v>2450.0</v>
      </c>
      <c r="D27" s="2">
        <v>2200.0</v>
      </c>
      <c r="E27" s="2">
        <v>2200.0</v>
      </c>
      <c r="F27" s="2">
        <v>2100.0</v>
      </c>
      <c r="G27" s="2">
        <v>1900.0</v>
      </c>
      <c r="H27" s="2">
        <v>1800.0</v>
      </c>
      <c r="I27" s="2">
        <v>1600.0</v>
      </c>
      <c r="J27" s="2">
        <v>1400.0</v>
      </c>
      <c r="K27" s="1">
        <v>820.0</v>
      </c>
      <c r="L27" s="1">
        <v>716.0</v>
      </c>
    </row>
    <row r="28">
      <c r="A28" s="1" t="s">
        <v>50</v>
      </c>
      <c r="B28" s="2">
        <v>1250.0</v>
      </c>
      <c r="C28" s="2">
        <v>1100.0</v>
      </c>
      <c r="D28" s="2">
        <v>1100.0</v>
      </c>
      <c r="E28" s="2">
        <v>1100.0</v>
      </c>
      <c r="F28" s="2">
        <v>1000.0</v>
      </c>
      <c r="G28" s="1">
        <v>900.0</v>
      </c>
      <c r="H28" s="1">
        <v>825.0</v>
      </c>
      <c r="I28" s="1">
        <v>650.0</v>
      </c>
      <c r="J28" s="1">
        <v>625.0</v>
      </c>
      <c r="K28" s="1">
        <v>485.0</v>
      </c>
      <c r="L28" s="1">
        <v>451.0</v>
      </c>
    </row>
    <row r="29">
      <c r="A29" s="1" t="s">
        <v>51</v>
      </c>
      <c r="B29" s="2">
        <v>2225.0</v>
      </c>
      <c r="C29" s="2">
        <v>2050.0</v>
      </c>
      <c r="D29" s="2">
        <v>1800.0</v>
      </c>
      <c r="E29" s="2">
        <v>1800.0</v>
      </c>
      <c r="F29" s="2">
        <v>1700.0</v>
      </c>
      <c r="G29" s="2">
        <v>1600.0</v>
      </c>
      <c r="H29" s="2">
        <v>1600.0</v>
      </c>
      <c r="I29" s="2">
        <v>1200.0</v>
      </c>
      <c r="J29" s="2">
        <v>1200.0</v>
      </c>
      <c r="K29" s="1">
        <v>825.0</v>
      </c>
      <c r="L29" s="1">
        <v>764.0</v>
      </c>
    </row>
    <row r="30">
      <c r="A30" s="1" t="s">
        <v>52</v>
      </c>
      <c r="B30" s="2">
        <v>2100.0</v>
      </c>
      <c r="C30" s="2">
        <v>1780.0</v>
      </c>
      <c r="D30" s="2">
        <v>1700.0</v>
      </c>
      <c r="E30" s="2">
        <v>1600.0</v>
      </c>
      <c r="F30" s="2">
        <v>1500.0</v>
      </c>
      <c r="G30" s="2">
        <v>1400.0</v>
      </c>
      <c r="H30" s="2">
        <v>1300.0</v>
      </c>
      <c r="I30" s="1">
        <v>900.0</v>
      </c>
      <c r="J30" s="1">
        <v>870.0</v>
      </c>
      <c r="K30" s="1">
        <v>610.0</v>
      </c>
      <c r="L30" s="1">
        <v>568.0</v>
      </c>
    </row>
    <row r="31">
      <c r="A31" s="1" t="s">
        <v>53</v>
      </c>
      <c r="B31" s="2">
        <v>2000.0</v>
      </c>
      <c r="C31" s="2">
        <v>2000.0</v>
      </c>
      <c r="D31" s="2">
        <v>1900.0</v>
      </c>
      <c r="E31" s="2">
        <v>1900.0</v>
      </c>
      <c r="F31" s="2">
        <v>1800.0</v>
      </c>
      <c r="G31" s="2">
        <v>1700.0</v>
      </c>
      <c r="H31" s="2">
        <v>1600.0</v>
      </c>
      <c r="I31" s="2">
        <v>1300.0</v>
      </c>
      <c r="J31" s="2">
        <v>1300.0</v>
      </c>
      <c r="K31" s="1">
        <v>700.0</v>
      </c>
      <c r="L31" s="1">
        <v>631.0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8.25"/>
  </cols>
  <sheetData>
    <row r="1">
      <c r="B1" s="1" t="s">
        <v>56</v>
      </c>
      <c r="C1" s="1" t="s">
        <v>591</v>
      </c>
      <c r="D1" s="1" t="s">
        <v>592</v>
      </c>
      <c r="E1" s="1" t="s">
        <v>593</v>
      </c>
      <c r="F1" s="1" t="s">
        <v>594</v>
      </c>
      <c r="G1" s="1" t="s">
        <v>595</v>
      </c>
      <c r="H1" s="1" t="s">
        <v>596</v>
      </c>
      <c r="I1" s="1" t="s">
        <v>597</v>
      </c>
      <c r="J1" s="1" t="s">
        <v>598</v>
      </c>
      <c r="K1" s="1" t="s">
        <v>599</v>
      </c>
      <c r="L1" s="1" t="s">
        <v>600</v>
      </c>
      <c r="M1" s="1" t="s">
        <v>67</v>
      </c>
    </row>
    <row r="2">
      <c r="A2" s="1">
        <v>1.0</v>
      </c>
      <c r="B2" s="1" t="s">
        <v>23</v>
      </c>
      <c r="C2" s="1">
        <v>1.19257651E8</v>
      </c>
      <c r="D2" s="1">
        <v>8.596409E7</v>
      </c>
      <c r="E2" s="1">
        <v>9.1632929E7</v>
      </c>
      <c r="F2" s="1">
        <v>6.5598752E7</v>
      </c>
      <c r="G2" s="1">
        <v>5015678.0</v>
      </c>
      <c r="H2" s="1">
        <v>2174000.0</v>
      </c>
      <c r="I2" s="1">
        <v>1380.0</v>
      </c>
      <c r="J2" s="1">
        <v>24212.0</v>
      </c>
      <c r="K2" s="1">
        <v>19817.0</v>
      </c>
      <c r="L2" s="1">
        <v>12877.0</v>
      </c>
      <c r="M2" s="1">
        <v>2.0</v>
      </c>
    </row>
    <row r="3">
      <c r="A3" s="1">
        <v>2.0</v>
      </c>
      <c r="B3" s="1" t="s">
        <v>25</v>
      </c>
      <c r="C3" s="1">
        <v>2.06239131E8</v>
      </c>
      <c r="D3" s="1">
        <v>1.79938888E8</v>
      </c>
      <c r="E3" s="1">
        <v>1.52753755E8</v>
      </c>
      <c r="F3" s="1">
        <v>6.3561931E7</v>
      </c>
      <c r="G3" s="1">
        <v>6222106.0</v>
      </c>
      <c r="H3" s="1">
        <v>2737000.0</v>
      </c>
      <c r="I3" s="1">
        <v>2600.0</v>
      </c>
      <c r="J3" s="1">
        <v>39401.0</v>
      </c>
      <c r="K3" s="1">
        <v>38641.0</v>
      </c>
      <c r="L3" s="1">
        <v>28746.0</v>
      </c>
      <c r="M3" s="1">
        <v>1.0</v>
      </c>
    </row>
    <row r="4">
      <c r="A4" s="1">
        <v>3.0</v>
      </c>
      <c r="B4" s="1" t="s">
        <v>26</v>
      </c>
      <c r="C4" s="1">
        <v>7.1061047E7</v>
      </c>
      <c r="D4" s="1">
        <v>4.4888388E7</v>
      </c>
      <c r="E4" s="1">
        <v>4.242187E7</v>
      </c>
      <c r="F4" s="1">
        <v>2.3478635E7</v>
      </c>
      <c r="G4" s="1">
        <v>2835672.0</v>
      </c>
      <c r="H4" s="1">
        <v>1162000.0</v>
      </c>
      <c r="I4" s="1">
        <v>1713.0</v>
      </c>
      <c r="J4" s="1">
        <v>23911.0</v>
      </c>
      <c r="K4" s="1">
        <v>16893.0</v>
      </c>
      <c r="L4" s="1">
        <v>9793.0</v>
      </c>
      <c r="M4" s="1">
        <v>2.0</v>
      </c>
    </row>
    <row r="5">
      <c r="A5" s="1">
        <v>4.0</v>
      </c>
      <c r="B5" s="1" t="s">
        <v>27</v>
      </c>
      <c r="C5" s="1">
        <v>1.82926796E8</v>
      </c>
      <c r="D5" s="1">
        <v>2.11812131E8</v>
      </c>
      <c r="E5" s="1">
        <v>1.87100784E8</v>
      </c>
      <c r="F5" s="1">
        <v>8.421039E7</v>
      </c>
      <c r="G5" s="1">
        <v>4900550.0</v>
      </c>
      <c r="H5" s="1">
        <v>2606000.0</v>
      </c>
      <c r="I5" s="1">
        <v>4500.0</v>
      </c>
      <c r="J5" s="1">
        <v>32989.0</v>
      </c>
      <c r="K5" s="1">
        <v>32409.0</v>
      </c>
      <c r="L5" s="1">
        <v>21300.0</v>
      </c>
      <c r="M5" s="1">
        <v>1.0</v>
      </c>
    </row>
    <row r="6">
      <c r="A6" s="1">
        <v>5.0</v>
      </c>
      <c r="B6" s="1" t="s">
        <v>28</v>
      </c>
      <c r="C6" s="1">
        <v>1.88909358E8</v>
      </c>
      <c r="D6" s="1">
        <v>1.51054737E8</v>
      </c>
      <c r="E6" s="1">
        <v>1.4403717E8</v>
      </c>
      <c r="F6" s="1">
        <v>8.6596171E7</v>
      </c>
      <c r="G6" s="1">
        <v>9441957.0</v>
      </c>
      <c r="H6" s="1">
        <v>3649000.0</v>
      </c>
      <c r="I6" s="1">
        <v>4100.0</v>
      </c>
      <c r="J6" s="1">
        <v>34261.0</v>
      </c>
      <c r="K6" s="1">
        <v>32306.0</v>
      </c>
      <c r="L6" s="1">
        <v>24431.0</v>
      </c>
      <c r="M6" s="1">
        <v>1.0</v>
      </c>
    </row>
    <row r="7">
      <c r="A7" s="1">
        <v>6.0</v>
      </c>
      <c r="B7" s="1" t="s">
        <v>29</v>
      </c>
      <c r="C7" s="1">
        <v>1.62863836E8</v>
      </c>
      <c r="D7" s="1">
        <v>2.03205326E8</v>
      </c>
      <c r="E7" s="1">
        <v>1.40926169E8</v>
      </c>
      <c r="F7" s="1">
        <v>5.3665251E7</v>
      </c>
      <c r="G7" s="1">
        <v>9441957.0</v>
      </c>
      <c r="H7" s="1">
        <v>3649000.0</v>
      </c>
      <c r="I7" s="1">
        <v>2050.0</v>
      </c>
      <c r="J7" s="1">
        <v>20613.0</v>
      </c>
      <c r="K7" s="1">
        <v>24807.0</v>
      </c>
      <c r="L7" s="1">
        <v>19708.0</v>
      </c>
      <c r="M7" s="1">
        <v>1.0</v>
      </c>
    </row>
    <row r="8">
      <c r="A8" s="1">
        <v>7.0</v>
      </c>
      <c r="B8" s="1" t="s">
        <v>30</v>
      </c>
      <c r="C8" s="1">
        <v>9.6577288E7</v>
      </c>
      <c r="D8" s="1">
        <v>1.15467321E8</v>
      </c>
      <c r="E8" s="1">
        <v>1.26587447E8</v>
      </c>
      <c r="F8" s="1">
        <v>5.553589E7</v>
      </c>
      <c r="G8" s="1">
        <v>2265051.0</v>
      </c>
      <c r="H8" s="1">
        <v>940000.0</v>
      </c>
      <c r="I8" s="1">
        <v>1190.0</v>
      </c>
      <c r="J8" s="1">
        <v>25164.0</v>
      </c>
      <c r="K8" s="1">
        <v>17232.0</v>
      </c>
      <c r="L8" s="1">
        <v>18581.0</v>
      </c>
      <c r="M8" s="1">
        <v>2.0</v>
      </c>
    </row>
    <row r="9">
      <c r="A9" s="1">
        <v>8.0</v>
      </c>
      <c r="B9" s="1" t="s">
        <v>31</v>
      </c>
      <c r="C9" s="1">
        <v>9.1861627E7</v>
      </c>
      <c r="D9" s="1">
        <v>6.6477492E7</v>
      </c>
      <c r="E9" s="1">
        <v>5.0670534E7</v>
      </c>
      <c r="F9" s="1">
        <v>3.9299107E7</v>
      </c>
      <c r="G9" s="1">
        <v>2063132.0</v>
      </c>
      <c r="H9" s="1">
        <v>1553000.0</v>
      </c>
      <c r="I9" s="1">
        <v>1300.0</v>
      </c>
      <c r="J9" s="1">
        <v>22643.0</v>
      </c>
      <c r="K9" s="1">
        <v>15998.0</v>
      </c>
      <c r="L9" s="1">
        <v>13758.0</v>
      </c>
      <c r="M9" s="1">
        <v>2.0</v>
      </c>
    </row>
    <row r="10">
      <c r="A10" s="1">
        <v>9.0</v>
      </c>
      <c r="B10" s="1" t="s">
        <v>32</v>
      </c>
      <c r="C10" s="1">
        <v>1.71026607E8</v>
      </c>
      <c r="D10" s="1">
        <v>1.40012218E8</v>
      </c>
      <c r="E10" s="1">
        <v>1.16408966E8</v>
      </c>
      <c r="F10" s="1">
        <v>6.7808533E7</v>
      </c>
      <c r="G10" s="1">
        <v>2985871.0</v>
      </c>
      <c r="H10" s="1">
        <v>1787000.0</v>
      </c>
      <c r="I10" s="1">
        <v>1475.0</v>
      </c>
      <c r="J10" s="1">
        <v>32197.0</v>
      </c>
      <c r="K10" s="1">
        <v>32067.0</v>
      </c>
      <c r="L10" s="1">
        <v>23934.0</v>
      </c>
      <c r="M10" s="1">
        <v>1.0</v>
      </c>
    </row>
    <row r="11">
      <c r="A11" s="1">
        <v>10.0</v>
      </c>
      <c r="B11" s="1" t="s">
        <v>33</v>
      </c>
      <c r="C11" s="1">
        <v>1.21494514E8</v>
      </c>
      <c r="D11" s="1">
        <v>1.36287588E8</v>
      </c>
      <c r="E11" s="1">
        <v>8.6348945E7</v>
      </c>
      <c r="F11" s="1">
        <v>4.316488E7</v>
      </c>
      <c r="G11" s="1">
        <v>4345761.0</v>
      </c>
      <c r="H11" s="1">
        <v>1930000.0</v>
      </c>
      <c r="I11" s="1">
        <v>1450.0</v>
      </c>
      <c r="J11" s="1">
        <v>19912.0</v>
      </c>
      <c r="K11" s="1">
        <v>19214.0</v>
      </c>
      <c r="L11" s="1">
        <v>13613.0</v>
      </c>
      <c r="M11" s="1">
        <v>2.0</v>
      </c>
    </row>
    <row r="12">
      <c r="A12" s="1">
        <v>11.0</v>
      </c>
      <c r="B12" s="1" t="s">
        <v>34</v>
      </c>
      <c r="C12" s="1">
        <v>2.37107748E8</v>
      </c>
      <c r="D12" s="1">
        <v>1.83791796E8</v>
      </c>
      <c r="E12" s="1">
        <v>1.94222042E8</v>
      </c>
      <c r="F12" s="1">
        <v>8.2890957E7</v>
      </c>
      <c r="G12" s="1">
        <v>7340118.0</v>
      </c>
      <c r="H12" s="1">
        <v>2773000.0</v>
      </c>
      <c r="I12" s="1">
        <v>2250.0</v>
      </c>
      <c r="J12" s="1">
        <v>37683.0</v>
      </c>
      <c r="K12" s="1">
        <v>33198.0</v>
      </c>
      <c r="L12" s="1">
        <v>25537.0</v>
      </c>
      <c r="M12" s="1">
        <v>1.0</v>
      </c>
    </row>
    <row r="13">
      <c r="A13" s="1">
        <v>12.0</v>
      </c>
      <c r="B13" s="1" t="s">
        <v>35</v>
      </c>
      <c r="C13" s="1">
        <v>9.6083853E7</v>
      </c>
      <c r="D13" s="1">
        <v>9.2613711E7</v>
      </c>
      <c r="E13" s="1">
        <v>9.1595545E7</v>
      </c>
      <c r="F13" s="1">
        <v>3.4812194E7</v>
      </c>
      <c r="G13" s="1">
        <v>2209494.0</v>
      </c>
      <c r="H13" s="1">
        <v>1019000.0</v>
      </c>
      <c r="I13" s="1">
        <v>1200.0</v>
      </c>
      <c r="J13" s="1">
        <v>16136.0</v>
      </c>
      <c r="K13" s="1">
        <v>15774.0</v>
      </c>
      <c r="L13" s="1">
        <v>14316.0</v>
      </c>
      <c r="M13" s="1">
        <v>2.0</v>
      </c>
    </row>
    <row r="14">
      <c r="A14" s="1">
        <v>13.0</v>
      </c>
      <c r="B14" s="1" t="s">
        <v>36</v>
      </c>
      <c r="C14" s="1">
        <v>2.30534276E8</v>
      </c>
      <c r="D14" s="1">
        <v>1.79877811E8</v>
      </c>
      <c r="E14" s="1">
        <v>1.8384956E8</v>
      </c>
      <c r="F14" s="1">
        <v>6.7040893E7</v>
      </c>
      <c r="G14" s="1">
        <v>1.2872322E7</v>
      </c>
      <c r="H14" s="1">
        <v>5905000.0</v>
      </c>
      <c r="I14" s="1">
        <v>2700.0</v>
      </c>
      <c r="J14" s="1">
        <v>32600.0</v>
      </c>
      <c r="K14" s="1">
        <v>30339.0</v>
      </c>
      <c r="L14" s="1">
        <v>18484.0</v>
      </c>
      <c r="M14" s="1">
        <v>1.0</v>
      </c>
    </row>
    <row r="15">
      <c r="A15" s="1">
        <v>14.0</v>
      </c>
      <c r="B15" s="1" t="s">
        <v>37</v>
      </c>
      <c r="C15" s="1">
        <v>2.40278296E8</v>
      </c>
      <c r="D15" s="1">
        <v>2.70381426E8</v>
      </c>
      <c r="E15" s="1">
        <v>2.6534339E8</v>
      </c>
      <c r="F15" s="1">
        <v>1.24917397E8</v>
      </c>
      <c r="G15" s="1">
        <v>1.2872322E7</v>
      </c>
      <c r="H15" s="1">
        <v>5905000.0</v>
      </c>
      <c r="I15" s="1">
        <v>4800.0</v>
      </c>
      <c r="J15" s="1">
        <v>47371.0</v>
      </c>
      <c r="K15" s="1">
        <v>47672.0</v>
      </c>
      <c r="L15" s="1">
        <v>34626.0</v>
      </c>
      <c r="M15" s="1">
        <v>3.0</v>
      </c>
    </row>
    <row r="16">
      <c r="A16" s="1">
        <v>15.0</v>
      </c>
      <c r="B16" s="1" t="s">
        <v>38</v>
      </c>
      <c r="C16" s="1">
        <v>1.05435809E8</v>
      </c>
      <c r="D16" s="1">
        <v>8.2954422E7</v>
      </c>
      <c r="E16" s="1">
        <v>5.81579E7</v>
      </c>
      <c r="F16" s="1">
        <v>3.422226E7</v>
      </c>
      <c r="G16" s="1">
        <v>6139340.0</v>
      </c>
      <c r="H16" s="1">
        <v>1737000.0</v>
      </c>
      <c r="I16" s="1">
        <v>1000.0</v>
      </c>
      <c r="J16" s="1">
        <v>14356.0</v>
      </c>
      <c r="K16" s="1">
        <v>11204.0</v>
      </c>
      <c r="L16" s="1">
        <v>7934.0</v>
      </c>
      <c r="M16" s="1">
        <v>2.0</v>
      </c>
    </row>
    <row r="17">
      <c r="A17" s="1">
        <v>16.0</v>
      </c>
      <c r="B17" s="1" t="s">
        <v>39</v>
      </c>
      <c r="C17" s="1">
        <v>1.25338345E8</v>
      </c>
      <c r="D17" s="1">
        <v>1.30769325E8</v>
      </c>
      <c r="E17" s="1">
        <v>9.9377415E7</v>
      </c>
      <c r="F17" s="1">
        <v>4.1434086E7</v>
      </c>
      <c r="G17" s="1">
        <v>1559792.0</v>
      </c>
      <c r="H17" s="1">
        <v>932000.0</v>
      </c>
      <c r="I17" s="1">
        <v>1605.0</v>
      </c>
      <c r="J17" s="1">
        <v>31498.0</v>
      </c>
      <c r="K17" s="1">
        <v>29906.0</v>
      </c>
      <c r="L17" s="1">
        <v>22522.0</v>
      </c>
      <c r="M17" s="1">
        <v>2.0</v>
      </c>
    </row>
    <row r="18">
      <c r="A18" s="1">
        <v>17.0</v>
      </c>
      <c r="B18" s="1" t="s">
        <v>40</v>
      </c>
      <c r="C18" s="1">
        <v>1.5610454E8</v>
      </c>
      <c r="D18" s="1">
        <v>1.49030158E8</v>
      </c>
      <c r="E18" s="1">
        <v>1.20084606E8</v>
      </c>
      <c r="F18" s="1">
        <v>5.5679689E7</v>
      </c>
      <c r="G18" s="1">
        <v>3693729.0</v>
      </c>
      <c r="H18" s="1">
        <v>1862000.0</v>
      </c>
      <c r="I18" s="1">
        <v>1390.0</v>
      </c>
      <c r="J18" s="1">
        <v>24372.0</v>
      </c>
      <c r="K18" s="1">
        <v>22236.0</v>
      </c>
      <c r="L18" s="1">
        <v>16175.0</v>
      </c>
      <c r="M18" s="1">
        <v>1.0</v>
      </c>
    </row>
    <row r="19">
      <c r="A19" s="1">
        <v>18.0</v>
      </c>
      <c r="B19" s="1" t="s">
        <v>41</v>
      </c>
      <c r="C19" s="1">
        <v>3.43605067E8</v>
      </c>
      <c r="D19" s="1">
        <v>2.68292506E8</v>
      </c>
      <c r="E19" s="1">
        <v>2.01189189E8</v>
      </c>
      <c r="F19" s="1">
        <v>8.1945598E7</v>
      </c>
      <c r="G19" s="1">
        <v>1.9617869E7</v>
      </c>
      <c r="H19" s="1">
        <v>7595000.0</v>
      </c>
      <c r="I19" s="1">
        <v>2900.0</v>
      </c>
      <c r="J19" s="1">
        <v>31772.0</v>
      </c>
      <c r="K19" s="1">
        <v>31663.0</v>
      </c>
      <c r="L19" s="1">
        <v>18666.0</v>
      </c>
      <c r="M19" s="1">
        <v>3.0</v>
      </c>
    </row>
    <row r="20">
      <c r="A20" s="1">
        <v>19.0</v>
      </c>
      <c r="B20" s="1" t="s">
        <v>42</v>
      </c>
      <c r="C20" s="1">
        <v>2.7865115E8</v>
      </c>
      <c r="D20" s="1">
        <v>2.529572E8</v>
      </c>
      <c r="E20" s="1">
        <v>2.05669863E8</v>
      </c>
      <c r="F20" s="1">
        <v>1.11939081E8</v>
      </c>
      <c r="G20" s="1">
        <v>1.9617869E7</v>
      </c>
      <c r="H20" s="1">
        <v>7595000.0</v>
      </c>
      <c r="I20" s="1">
        <v>7100.0</v>
      </c>
      <c r="J20" s="1">
        <v>40358.0</v>
      </c>
      <c r="K20" s="1">
        <v>38719.0</v>
      </c>
      <c r="L20" s="1">
        <v>24196.0</v>
      </c>
      <c r="M20" s="1">
        <v>3.0</v>
      </c>
    </row>
    <row r="21">
      <c r="A21" s="1">
        <v>20.0</v>
      </c>
      <c r="B21" s="1" t="s">
        <v>43</v>
      </c>
      <c r="C21" s="1">
        <v>6.2243227E7</v>
      </c>
      <c r="D21" s="1">
        <v>4.84439E7</v>
      </c>
      <c r="E21" s="1">
        <v>9.0400598E7</v>
      </c>
      <c r="F21" s="1">
        <v>3.6720178E7</v>
      </c>
      <c r="G21" s="1">
        <v>4579599.0</v>
      </c>
      <c r="H21" s="1">
        <v>2520000.0</v>
      </c>
      <c r="I21" s="1">
        <v>1180.0</v>
      </c>
      <c r="J21" s="1">
        <v>10276.0</v>
      </c>
      <c r="K21" s="1">
        <v>9849.0</v>
      </c>
      <c r="L21" s="1">
        <v>8660.0</v>
      </c>
      <c r="M21" s="1">
        <v>2.0</v>
      </c>
    </row>
    <row r="22">
      <c r="A22" s="1">
        <v>21.0</v>
      </c>
      <c r="B22" s="1" t="s">
        <v>44</v>
      </c>
      <c r="C22" s="1">
        <v>2.45419295E8</v>
      </c>
      <c r="D22" s="1">
        <v>2.44484097E8</v>
      </c>
      <c r="E22" s="1">
        <v>1.97513223E8</v>
      </c>
      <c r="F22" s="1">
        <v>7.3543547E7</v>
      </c>
      <c r="G22" s="1">
        <v>6241164.0</v>
      </c>
      <c r="H22" s="1">
        <v>3177000.0</v>
      </c>
      <c r="I22" s="1">
        <v>2575.0</v>
      </c>
      <c r="J22" s="1">
        <v>37686.0</v>
      </c>
      <c r="K22" s="1">
        <v>28108.0</v>
      </c>
      <c r="L22" s="1">
        <v>18715.0</v>
      </c>
      <c r="M22" s="1">
        <v>3.0</v>
      </c>
    </row>
    <row r="23">
      <c r="A23" s="1">
        <v>22.0</v>
      </c>
      <c r="B23" s="1" t="s">
        <v>45</v>
      </c>
      <c r="C23" s="1">
        <v>7.5695975E7</v>
      </c>
      <c r="D23" s="1">
        <v>5.6184032E7</v>
      </c>
      <c r="E23" s="1">
        <v>5.4356609E7</v>
      </c>
      <c r="F23" s="1">
        <v>2.5337837E7</v>
      </c>
      <c r="G23" s="1">
        <v>2349172.0</v>
      </c>
      <c r="H23" s="1">
        <v>1165000.0</v>
      </c>
      <c r="I23" s="1">
        <v>1320.0</v>
      </c>
      <c r="J23" s="1">
        <v>20131.0</v>
      </c>
      <c r="K23" s="1">
        <v>15524.0</v>
      </c>
      <c r="L23" s="1">
        <v>10611.0</v>
      </c>
      <c r="M23" s="1">
        <v>2.0</v>
      </c>
    </row>
    <row r="24">
      <c r="A24" s="1">
        <v>23.0</v>
      </c>
      <c r="B24" s="1" t="s">
        <v>46</v>
      </c>
      <c r="C24" s="1">
        <v>2.56045688E8</v>
      </c>
      <c r="D24" s="1">
        <v>2.24511694E8</v>
      </c>
      <c r="E24" s="1">
        <v>1.79764272E8</v>
      </c>
      <c r="F24" s="1">
        <v>7.3097954E7</v>
      </c>
      <c r="G24" s="1">
        <v>3276208.0</v>
      </c>
      <c r="H24" s="1">
        <v>1123000.0</v>
      </c>
      <c r="I24" s="1">
        <v>1750.0</v>
      </c>
      <c r="J24" s="1">
        <v>40390.0</v>
      </c>
      <c r="K24" s="1">
        <v>36882.0</v>
      </c>
      <c r="L24" s="1">
        <v>27061.0</v>
      </c>
      <c r="M24" s="1">
        <v>3.0</v>
      </c>
    </row>
    <row r="25">
      <c r="A25" s="1">
        <v>24.0</v>
      </c>
      <c r="B25" s="1" t="s">
        <v>47</v>
      </c>
      <c r="C25" s="1">
        <v>1.87398165E8</v>
      </c>
      <c r="D25" s="1">
        <v>1.62453046E8</v>
      </c>
      <c r="E25" s="1">
        <v>1.71890308E8</v>
      </c>
      <c r="F25" s="1">
        <v>7.3408817E7</v>
      </c>
      <c r="G25" s="1">
        <v>4579599.0</v>
      </c>
      <c r="H25" s="1">
        <v>2520000.0</v>
      </c>
      <c r="I25" s="1">
        <v>3700.0</v>
      </c>
      <c r="J25" s="1">
        <v>30866.0</v>
      </c>
      <c r="K25" s="1">
        <v>30650.0</v>
      </c>
      <c r="L25" s="1">
        <v>20734.0</v>
      </c>
      <c r="M25" s="1">
        <v>1.0</v>
      </c>
    </row>
    <row r="26">
      <c r="A26" s="1">
        <v>25.0</v>
      </c>
      <c r="B26" s="1" t="s">
        <v>48</v>
      </c>
      <c r="C26" s="1">
        <v>1.27966903E8</v>
      </c>
      <c r="D26" s="1">
        <v>1.15838907E8</v>
      </c>
      <c r="E26" s="1">
        <v>8.3822113E7</v>
      </c>
      <c r="F26" s="1">
        <v>5.1433829E7</v>
      </c>
      <c r="G26" s="1">
        <v>4034248.0</v>
      </c>
      <c r="H26" s="1">
        <v>2071000.0</v>
      </c>
      <c r="I26" s="1">
        <v>2200.0</v>
      </c>
      <c r="J26" s="1">
        <v>33215.0</v>
      </c>
      <c r="K26" s="1">
        <v>28238.0</v>
      </c>
      <c r="L26" s="1">
        <v>15012.0</v>
      </c>
      <c r="M26" s="1">
        <v>2.0</v>
      </c>
    </row>
    <row r="27">
      <c r="A27" s="1">
        <v>26.0</v>
      </c>
      <c r="B27" s="1" t="s">
        <v>49</v>
      </c>
      <c r="C27" s="1">
        <v>1.53793028E8</v>
      </c>
      <c r="D27" s="1">
        <v>1.56428325E8</v>
      </c>
      <c r="E27" s="1">
        <v>1.51469994E8</v>
      </c>
      <c r="F27" s="1">
        <v>7.3246343E7</v>
      </c>
      <c r="G27" s="1">
        <v>2801319.0</v>
      </c>
      <c r="H27" s="1">
        <v>1285000.0</v>
      </c>
      <c r="I27" s="1">
        <v>2550.0</v>
      </c>
      <c r="J27" s="1">
        <v>40013.0</v>
      </c>
      <c r="K27" s="1">
        <v>40994.0</v>
      </c>
      <c r="L27" s="1">
        <v>25957.0</v>
      </c>
      <c r="M27" s="1">
        <v>1.0</v>
      </c>
    </row>
    <row r="28">
      <c r="A28" s="1">
        <v>27.0</v>
      </c>
      <c r="B28" s="1" t="s">
        <v>50</v>
      </c>
      <c r="C28" s="1">
        <v>7.9354272E7</v>
      </c>
      <c r="D28" s="1">
        <v>9.8342073E7</v>
      </c>
      <c r="E28" s="1">
        <v>7.0836327E7</v>
      </c>
      <c r="F28" s="1">
        <v>2.8290689E7</v>
      </c>
      <c r="G28" s="1">
        <v>3290730.0</v>
      </c>
      <c r="H28" s="1">
        <v>2143000.0</v>
      </c>
      <c r="I28" s="1">
        <v>1250.0</v>
      </c>
      <c r="J28" s="1">
        <v>17781.0</v>
      </c>
      <c r="K28" s="1">
        <v>13927.0</v>
      </c>
      <c r="L28" s="1">
        <v>9396.0</v>
      </c>
      <c r="M28" s="1">
        <v>2.0</v>
      </c>
    </row>
    <row r="29">
      <c r="A29" s="1">
        <v>28.0</v>
      </c>
      <c r="B29" s="1" t="s">
        <v>51</v>
      </c>
      <c r="C29" s="1">
        <v>2.51332754E8</v>
      </c>
      <c r="D29" s="1">
        <v>1.50037446E8</v>
      </c>
      <c r="E29" s="1">
        <v>9.5788819E7</v>
      </c>
      <c r="F29" s="1">
        <v>6.4214137E7</v>
      </c>
      <c r="G29" s="1">
        <v>7943685.0</v>
      </c>
      <c r="H29" s="1">
        <v>3130000.0</v>
      </c>
      <c r="I29" s="1">
        <v>2225.0</v>
      </c>
      <c r="J29" s="1">
        <v>31272.0</v>
      </c>
      <c r="K29" s="1">
        <v>24832.0</v>
      </c>
      <c r="L29" s="1">
        <v>26053.0</v>
      </c>
      <c r="M29" s="1">
        <v>1.0</v>
      </c>
    </row>
    <row r="30">
      <c r="A30" s="1">
        <v>29.0</v>
      </c>
      <c r="B30" s="1" t="s">
        <v>52</v>
      </c>
      <c r="C30" s="1">
        <v>2.14630885E8</v>
      </c>
      <c r="D30" s="1">
        <v>1.7701398E8</v>
      </c>
      <c r="E30" s="1">
        <v>1.50140253E8</v>
      </c>
      <c r="F30" s="1">
        <v>5.499706E7</v>
      </c>
      <c r="G30" s="1">
        <v>6685621.0</v>
      </c>
      <c r="H30" s="1">
        <v>3038000.0</v>
      </c>
      <c r="I30" s="1">
        <v>2100.0</v>
      </c>
      <c r="J30" s="1">
        <v>37307.0</v>
      </c>
      <c r="K30" s="1">
        <v>32763.0</v>
      </c>
      <c r="L30" s="1">
        <v>10074.0</v>
      </c>
      <c r="M30" s="1">
        <v>1.0</v>
      </c>
    </row>
    <row r="31">
      <c r="A31" s="1">
        <v>30.0</v>
      </c>
      <c r="B31" s="1" t="s">
        <v>53</v>
      </c>
      <c r="C31" s="1">
        <v>9.3378663E7</v>
      </c>
      <c r="D31" s="1">
        <v>1.26809535E8</v>
      </c>
      <c r="E31" s="1">
        <v>1.44415187E8</v>
      </c>
      <c r="F31" s="1">
        <v>7.5067703E7</v>
      </c>
      <c r="G31" s="1">
        <v>6373756.0</v>
      </c>
      <c r="H31" s="1">
        <v>2578000.0</v>
      </c>
      <c r="I31" s="1">
        <v>2000.0</v>
      </c>
      <c r="J31" s="1">
        <v>23035.0</v>
      </c>
      <c r="K31" s="1">
        <v>25017.0</v>
      </c>
      <c r="L31" s="1">
        <v>18093.0</v>
      </c>
      <c r="M31" s="1">
        <v>2.0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2.88"/>
  </cols>
  <sheetData>
    <row r="1">
      <c r="A1" s="226" t="s">
        <v>406</v>
      </c>
      <c r="B1" s="226" t="s">
        <v>188</v>
      </c>
      <c r="C1" s="227" t="s">
        <v>601</v>
      </c>
      <c r="D1" s="53" t="s">
        <v>241</v>
      </c>
      <c r="E1" s="53" t="s">
        <v>217</v>
      </c>
      <c r="F1" s="53" t="s">
        <v>602</v>
      </c>
      <c r="G1" s="53" t="s">
        <v>190</v>
      </c>
      <c r="H1" s="53" t="s">
        <v>603</v>
      </c>
      <c r="I1" s="53" t="s">
        <v>360</v>
      </c>
      <c r="J1" s="53" t="s">
        <v>282</v>
      </c>
      <c r="K1" s="53" t="s">
        <v>264</v>
      </c>
      <c r="L1" s="53" t="s">
        <v>604</v>
      </c>
      <c r="M1" s="53" t="s">
        <v>605</v>
      </c>
      <c r="N1" s="53" t="s">
        <v>606</v>
      </c>
      <c r="O1" s="53" t="s">
        <v>192</v>
      </c>
      <c r="P1" s="53" t="s">
        <v>607</v>
      </c>
      <c r="Q1" s="53" t="s">
        <v>608</v>
      </c>
    </row>
    <row r="2">
      <c r="A2" s="1" t="s">
        <v>155</v>
      </c>
      <c r="B2" s="1">
        <v>34.3</v>
      </c>
      <c r="C2" s="228">
        <v>10.3</v>
      </c>
      <c r="D2" s="229">
        <v>7.0</v>
      </c>
      <c r="E2" s="229">
        <v>3.3</v>
      </c>
      <c r="F2" s="229">
        <v>24.0</v>
      </c>
      <c r="G2" s="229">
        <v>3.8</v>
      </c>
      <c r="H2" s="229">
        <v>3.6</v>
      </c>
      <c r="I2" s="229">
        <v>4.9</v>
      </c>
      <c r="J2" s="229">
        <v>-0.1</v>
      </c>
      <c r="K2" s="229">
        <v>1.3</v>
      </c>
      <c r="L2" s="229">
        <v>4.1</v>
      </c>
      <c r="M2" s="229">
        <v>2.6</v>
      </c>
      <c r="N2" s="229">
        <v>2.2</v>
      </c>
      <c r="O2" s="229">
        <v>8.9</v>
      </c>
      <c r="P2" s="229">
        <v>0.9</v>
      </c>
      <c r="Q2" s="229">
        <v>0.7</v>
      </c>
    </row>
    <row r="3">
      <c r="A3" s="1" t="s">
        <v>104</v>
      </c>
      <c r="B3" s="1">
        <v>55.3</v>
      </c>
      <c r="C3" s="228">
        <v>15.9</v>
      </c>
      <c r="D3" s="229">
        <v>9.8</v>
      </c>
      <c r="E3" s="229">
        <v>6.0</v>
      </c>
      <c r="F3" s="229">
        <v>39.4</v>
      </c>
      <c r="G3" s="229">
        <v>3.6</v>
      </c>
      <c r="H3" s="229">
        <v>7.4</v>
      </c>
      <c r="I3" s="229">
        <v>5.0</v>
      </c>
      <c r="J3" s="229">
        <v>5.9</v>
      </c>
      <c r="K3" s="229">
        <v>0.9</v>
      </c>
      <c r="L3" s="229">
        <v>1.0</v>
      </c>
      <c r="M3" s="229">
        <v>3.5</v>
      </c>
      <c r="N3" s="229">
        <v>8.2</v>
      </c>
      <c r="O3" s="229">
        <v>12.7</v>
      </c>
      <c r="P3" s="229">
        <v>3.6</v>
      </c>
      <c r="Q3" s="229">
        <v>0.3</v>
      </c>
    </row>
    <row r="4">
      <c r="A4" s="1" t="s">
        <v>156</v>
      </c>
      <c r="B4" s="1">
        <v>44.3</v>
      </c>
      <c r="C4" s="228">
        <v>16.3</v>
      </c>
      <c r="D4" s="229">
        <v>10.0</v>
      </c>
      <c r="E4" s="229">
        <v>6.3</v>
      </c>
      <c r="F4" s="229">
        <v>28.0</v>
      </c>
      <c r="G4" s="229">
        <v>3.4</v>
      </c>
      <c r="H4" s="229">
        <v>2.5</v>
      </c>
      <c r="I4" s="229">
        <v>2.3</v>
      </c>
      <c r="J4" s="229">
        <v>4.3</v>
      </c>
      <c r="K4" s="229">
        <v>3.5</v>
      </c>
      <c r="L4" s="229">
        <v>2.2</v>
      </c>
      <c r="M4" s="229">
        <v>3.0</v>
      </c>
      <c r="N4" s="229">
        <v>2.1</v>
      </c>
      <c r="O4" s="229">
        <v>7.3</v>
      </c>
      <c r="P4" s="229">
        <v>3.2</v>
      </c>
      <c r="Q4" s="229">
        <v>1.5</v>
      </c>
    </row>
    <row r="5">
      <c r="A5" s="1" t="s">
        <v>105</v>
      </c>
      <c r="B5" s="1">
        <v>36.3</v>
      </c>
      <c r="C5" s="228">
        <v>17.4</v>
      </c>
      <c r="D5" s="229">
        <v>10.6</v>
      </c>
      <c r="E5" s="229">
        <v>6.8</v>
      </c>
      <c r="F5" s="229">
        <v>18.9</v>
      </c>
      <c r="G5" s="229">
        <v>1.6</v>
      </c>
      <c r="H5" s="229">
        <v>2.4</v>
      </c>
      <c r="I5" s="229">
        <v>0.0</v>
      </c>
      <c r="J5" s="229">
        <v>3.5</v>
      </c>
      <c r="K5" s="229">
        <v>0.4</v>
      </c>
      <c r="L5" s="229">
        <v>2.0</v>
      </c>
      <c r="M5" s="229">
        <v>2.5</v>
      </c>
      <c r="N5" s="229">
        <v>3.1</v>
      </c>
      <c r="O5" s="229">
        <v>7.6</v>
      </c>
      <c r="P5" s="229">
        <v>2.1</v>
      </c>
      <c r="Q5" s="229">
        <v>1.3</v>
      </c>
    </row>
    <row r="6">
      <c r="A6" s="1" t="s">
        <v>106</v>
      </c>
      <c r="B6" s="1">
        <v>37.7</v>
      </c>
      <c r="C6" s="228">
        <v>13.8</v>
      </c>
      <c r="D6" s="229">
        <v>8.0</v>
      </c>
      <c r="E6" s="229">
        <v>5.8</v>
      </c>
      <c r="F6" s="229">
        <v>23.9</v>
      </c>
      <c r="G6" s="229">
        <v>1.0</v>
      </c>
      <c r="H6" s="229">
        <v>0.3</v>
      </c>
      <c r="I6" s="229">
        <v>4.7</v>
      </c>
      <c r="J6" s="229">
        <v>1.1</v>
      </c>
      <c r="K6" s="229">
        <v>5.5</v>
      </c>
      <c r="L6" s="229">
        <v>3.1</v>
      </c>
      <c r="M6" s="229">
        <v>4.0</v>
      </c>
      <c r="N6" s="229">
        <v>2.9</v>
      </c>
      <c r="O6" s="229">
        <v>10.0</v>
      </c>
      <c r="P6" s="229">
        <v>0.7</v>
      </c>
      <c r="Q6" s="229">
        <v>0.6</v>
      </c>
    </row>
    <row r="7">
      <c r="A7" s="1" t="s">
        <v>107</v>
      </c>
      <c r="B7" s="1">
        <v>11.8</v>
      </c>
      <c r="C7" s="228">
        <v>11.4</v>
      </c>
      <c r="D7" s="229">
        <v>9.8</v>
      </c>
      <c r="E7" s="229">
        <v>1.6</v>
      </c>
      <c r="F7" s="229">
        <v>0.4</v>
      </c>
      <c r="G7" s="229">
        <v>-1.5</v>
      </c>
      <c r="H7" s="229">
        <v>0.6</v>
      </c>
      <c r="I7" s="229">
        <v>-0.3</v>
      </c>
      <c r="J7" s="229">
        <v>1.4</v>
      </c>
      <c r="K7" s="229">
        <v>-1.7</v>
      </c>
      <c r="L7" s="229">
        <v>-0.1</v>
      </c>
      <c r="M7" s="229">
        <v>4.6</v>
      </c>
      <c r="N7" s="229">
        <v>-2.4</v>
      </c>
      <c r="O7" s="229">
        <v>2.1</v>
      </c>
      <c r="P7" s="229">
        <v>0.4</v>
      </c>
      <c r="Q7" s="229">
        <v>-0.6</v>
      </c>
    </row>
    <row r="8">
      <c r="A8" s="1" t="s">
        <v>157</v>
      </c>
      <c r="B8" s="1">
        <v>30.9</v>
      </c>
      <c r="C8" s="228">
        <v>15.0</v>
      </c>
      <c r="D8" s="229">
        <v>4.9</v>
      </c>
      <c r="E8" s="229">
        <v>10.1</v>
      </c>
      <c r="F8" s="229">
        <v>15.9</v>
      </c>
      <c r="G8" s="229">
        <v>1.3</v>
      </c>
      <c r="H8" s="229">
        <v>0.9</v>
      </c>
      <c r="I8" s="229">
        <v>3.0</v>
      </c>
      <c r="J8" s="229">
        <v>1.4</v>
      </c>
      <c r="K8" s="229">
        <v>2.3</v>
      </c>
      <c r="L8" s="229">
        <v>2.2</v>
      </c>
      <c r="M8" s="229">
        <v>2.6</v>
      </c>
      <c r="N8" s="229">
        <v>0.7</v>
      </c>
      <c r="O8" s="229">
        <v>5.5</v>
      </c>
      <c r="P8" s="229">
        <v>0.8</v>
      </c>
      <c r="Q8" s="229">
        <v>0.7</v>
      </c>
    </row>
    <row r="9">
      <c r="A9" s="1" t="s">
        <v>158</v>
      </c>
      <c r="B9" s="1">
        <v>30.5</v>
      </c>
      <c r="C9" s="228">
        <v>13.7</v>
      </c>
      <c r="D9" s="229">
        <v>10.2</v>
      </c>
      <c r="E9" s="229">
        <v>3.5</v>
      </c>
      <c r="F9" s="229">
        <v>16.8</v>
      </c>
      <c r="G9" s="229">
        <v>-0.1</v>
      </c>
      <c r="H9" s="229">
        <v>1.8</v>
      </c>
      <c r="I9" s="229">
        <v>5.1</v>
      </c>
      <c r="J9" s="229">
        <v>4.0</v>
      </c>
      <c r="K9" s="229">
        <v>-0.4</v>
      </c>
      <c r="L9" s="229">
        <v>3.4</v>
      </c>
      <c r="M9" s="229">
        <v>1.3</v>
      </c>
      <c r="N9" s="229">
        <v>0.1</v>
      </c>
      <c r="O9" s="229">
        <v>4.8</v>
      </c>
      <c r="P9" s="229">
        <v>1.2</v>
      </c>
      <c r="Q9" s="229">
        <v>0.4</v>
      </c>
    </row>
    <row r="10">
      <c r="A10" s="1" t="s">
        <v>108</v>
      </c>
      <c r="B10" s="1">
        <v>9.3</v>
      </c>
      <c r="C10" s="228">
        <v>2.1</v>
      </c>
      <c r="D10" s="229">
        <v>0.3</v>
      </c>
      <c r="E10" s="229">
        <v>1.8</v>
      </c>
      <c r="F10" s="229">
        <v>7.2</v>
      </c>
      <c r="G10" s="229">
        <v>0.6</v>
      </c>
      <c r="H10" s="229">
        <v>-0.6</v>
      </c>
      <c r="I10" s="229">
        <v>-0.5</v>
      </c>
      <c r="J10" s="229">
        <v>2.5</v>
      </c>
      <c r="K10" s="229">
        <v>2.3</v>
      </c>
      <c r="L10" s="229">
        <v>1.1</v>
      </c>
      <c r="M10" s="229">
        <v>0.8</v>
      </c>
      <c r="N10" s="229">
        <v>0.9</v>
      </c>
      <c r="O10" s="229">
        <v>2.8</v>
      </c>
      <c r="P10" s="229">
        <v>0.1</v>
      </c>
      <c r="Q10" s="229">
        <v>0.0</v>
      </c>
    </row>
    <row r="11">
      <c r="A11" s="1" t="s">
        <v>159</v>
      </c>
      <c r="B11" s="1">
        <v>22.7</v>
      </c>
      <c r="C11" s="228">
        <v>14.5</v>
      </c>
      <c r="D11" s="229">
        <v>8.5</v>
      </c>
      <c r="E11" s="229">
        <v>6.0</v>
      </c>
      <c r="F11" s="229">
        <v>8.2</v>
      </c>
      <c r="G11" s="229">
        <v>0.2</v>
      </c>
      <c r="H11" s="229">
        <v>0.7</v>
      </c>
      <c r="I11" s="229">
        <v>0.8</v>
      </c>
      <c r="J11" s="229">
        <v>-0.3</v>
      </c>
      <c r="K11" s="229">
        <v>0.6</v>
      </c>
      <c r="L11" s="229">
        <v>1.0</v>
      </c>
      <c r="M11" s="229">
        <v>2.9</v>
      </c>
      <c r="N11" s="229">
        <v>2.1</v>
      </c>
      <c r="O11" s="229">
        <v>6.0</v>
      </c>
      <c r="P11" s="229">
        <v>0.0</v>
      </c>
      <c r="Q11" s="229">
        <v>0.2</v>
      </c>
    </row>
    <row r="12">
      <c r="A12" s="1" t="s">
        <v>109</v>
      </c>
      <c r="B12" s="1">
        <v>46.4</v>
      </c>
      <c r="C12" s="228">
        <v>14.4</v>
      </c>
      <c r="D12" s="229">
        <v>7.8</v>
      </c>
      <c r="E12" s="229">
        <v>6.7</v>
      </c>
      <c r="F12" s="229">
        <v>32.0</v>
      </c>
      <c r="G12" s="229">
        <v>1.7</v>
      </c>
      <c r="H12" s="229">
        <v>0.1</v>
      </c>
      <c r="I12" s="229">
        <v>4.0</v>
      </c>
      <c r="J12" s="229">
        <v>4.8</v>
      </c>
      <c r="K12" s="229">
        <v>4.0</v>
      </c>
      <c r="L12" s="229">
        <v>3.5</v>
      </c>
      <c r="M12" s="229">
        <v>3.3</v>
      </c>
      <c r="N12" s="229">
        <v>5.8</v>
      </c>
      <c r="O12" s="229">
        <v>12.6</v>
      </c>
      <c r="P12" s="229">
        <v>4.0</v>
      </c>
      <c r="Q12" s="229">
        <v>0.8</v>
      </c>
    </row>
    <row r="13">
      <c r="A13" s="1" t="s">
        <v>160</v>
      </c>
      <c r="B13" s="1">
        <v>14.4</v>
      </c>
      <c r="C13" s="228">
        <v>2.9</v>
      </c>
      <c r="D13" s="229">
        <v>4.4</v>
      </c>
      <c r="E13" s="229">
        <v>-1.5</v>
      </c>
      <c r="F13" s="229">
        <v>11.5</v>
      </c>
      <c r="G13" s="229">
        <v>1.7</v>
      </c>
      <c r="H13" s="229">
        <v>-0.6</v>
      </c>
      <c r="I13" s="229">
        <v>0.6</v>
      </c>
      <c r="J13" s="229">
        <v>1.3</v>
      </c>
      <c r="K13" s="229">
        <v>4.2</v>
      </c>
      <c r="L13" s="229">
        <v>0.1</v>
      </c>
      <c r="M13" s="229">
        <v>2.1</v>
      </c>
      <c r="N13" s="229">
        <v>0.8</v>
      </c>
      <c r="O13" s="229">
        <v>3.0</v>
      </c>
      <c r="P13" s="229">
        <v>0.7</v>
      </c>
      <c r="Q13" s="229">
        <v>0.6</v>
      </c>
    </row>
    <row r="14">
      <c r="A14" s="1" t="s">
        <v>110</v>
      </c>
      <c r="B14" s="1">
        <v>26.1</v>
      </c>
      <c r="C14" s="228">
        <v>11.0</v>
      </c>
      <c r="D14" s="229">
        <v>8.5</v>
      </c>
      <c r="E14" s="229">
        <v>1.5</v>
      </c>
      <c r="F14" s="229">
        <v>15.1</v>
      </c>
      <c r="G14" s="229">
        <v>0.9</v>
      </c>
      <c r="H14" s="229">
        <v>-0.6</v>
      </c>
      <c r="I14" s="229">
        <v>1.8</v>
      </c>
      <c r="J14" s="229">
        <v>-0.2</v>
      </c>
      <c r="K14" s="229">
        <v>1.9</v>
      </c>
      <c r="L14" s="229">
        <v>2.0</v>
      </c>
      <c r="M14" s="229">
        <v>3.9</v>
      </c>
      <c r="N14" s="229">
        <v>0.1</v>
      </c>
      <c r="O14" s="229">
        <v>6.0</v>
      </c>
      <c r="P14" s="229">
        <v>5.2</v>
      </c>
      <c r="Q14" s="229">
        <v>0.1</v>
      </c>
    </row>
    <row r="15">
      <c r="A15" s="1" t="s">
        <v>183</v>
      </c>
      <c r="B15" s="1">
        <v>45.1</v>
      </c>
      <c r="C15" s="228">
        <v>13.2</v>
      </c>
      <c r="D15" s="229">
        <v>6.9</v>
      </c>
      <c r="E15" s="229">
        <v>6.3</v>
      </c>
      <c r="F15" s="229">
        <v>31.9</v>
      </c>
      <c r="G15" s="229">
        <v>2.7</v>
      </c>
      <c r="H15" s="229">
        <v>6.6</v>
      </c>
      <c r="I15" s="229">
        <v>3.5</v>
      </c>
      <c r="J15" s="229">
        <v>2.5</v>
      </c>
      <c r="K15" s="229">
        <v>2.2</v>
      </c>
      <c r="L15" s="229">
        <v>1.5</v>
      </c>
      <c r="M15" s="229">
        <v>3.0</v>
      </c>
      <c r="N15" s="229">
        <v>5.9</v>
      </c>
      <c r="O15" s="229">
        <v>10.4</v>
      </c>
      <c r="P15" s="229">
        <v>2.7</v>
      </c>
      <c r="Q15" s="229">
        <v>1.3</v>
      </c>
    </row>
    <row r="16">
      <c r="A16" s="1" t="s">
        <v>161</v>
      </c>
      <c r="B16" s="1">
        <v>33.5</v>
      </c>
      <c r="C16" s="228">
        <v>22.9</v>
      </c>
      <c r="D16" s="229">
        <v>15.4</v>
      </c>
      <c r="E16" s="229">
        <v>7.4</v>
      </c>
      <c r="F16" s="229">
        <v>10.6</v>
      </c>
      <c r="G16" s="229">
        <v>-0.6</v>
      </c>
      <c r="H16" s="229">
        <v>0.3</v>
      </c>
      <c r="I16" s="229">
        <v>4.7</v>
      </c>
      <c r="J16" s="229">
        <v>-0.2</v>
      </c>
      <c r="K16" s="229">
        <v>1.1</v>
      </c>
      <c r="L16" s="229">
        <v>0.0</v>
      </c>
      <c r="M16" s="229">
        <v>1.3</v>
      </c>
      <c r="N16" s="229">
        <v>1.6</v>
      </c>
      <c r="O16" s="229">
        <v>2.9</v>
      </c>
      <c r="P16" s="229">
        <v>1.6</v>
      </c>
      <c r="Q16" s="229">
        <v>0.8</v>
      </c>
    </row>
    <row r="17">
      <c r="A17" s="1" t="s">
        <v>162</v>
      </c>
      <c r="B17" s="1">
        <v>36.8</v>
      </c>
      <c r="C17" s="228">
        <v>18.6</v>
      </c>
      <c r="D17" s="229">
        <v>11.5</v>
      </c>
      <c r="E17" s="229">
        <v>7.1</v>
      </c>
      <c r="F17" s="229">
        <v>18.2</v>
      </c>
      <c r="G17" s="229">
        <v>3.4</v>
      </c>
      <c r="H17" s="229">
        <v>0.4</v>
      </c>
      <c r="I17" s="229">
        <v>1.7</v>
      </c>
      <c r="J17" s="229">
        <v>1.0</v>
      </c>
      <c r="K17" s="229">
        <v>3.2</v>
      </c>
      <c r="L17" s="229">
        <v>3.6</v>
      </c>
      <c r="M17" s="229">
        <v>2.1</v>
      </c>
      <c r="N17" s="229">
        <v>1.2</v>
      </c>
      <c r="O17" s="229">
        <v>6.9</v>
      </c>
      <c r="P17" s="229">
        <v>1.0</v>
      </c>
      <c r="Q17" s="229">
        <v>0.6</v>
      </c>
    </row>
    <row r="18">
      <c r="A18" s="1" t="s">
        <v>111</v>
      </c>
      <c r="B18" s="1">
        <v>46.3</v>
      </c>
      <c r="C18" s="228">
        <v>20.8</v>
      </c>
      <c r="D18" s="229">
        <v>14.7</v>
      </c>
      <c r="E18" s="229">
        <v>6.0</v>
      </c>
      <c r="F18" s="229">
        <v>25.5</v>
      </c>
      <c r="G18" s="229">
        <v>2.4</v>
      </c>
      <c r="H18" s="229">
        <v>1.4</v>
      </c>
      <c r="I18" s="229">
        <v>3.7</v>
      </c>
      <c r="J18" s="229">
        <v>3.3</v>
      </c>
      <c r="K18" s="229">
        <v>2.0</v>
      </c>
      <c r="L18" s="229">
        <v>2.1</v>
      </c>
      <c r="M18" s="229">
        <v>2.4</v>
      </c>
      <c r="N18" s="229">
        <v>3.3</v>
      </c>
      <c r="O18" s="229">
        <v>7.8</v>
      </c>
      <c r="P18" s="229">
        <v>2.7</v>
      </c>
      <c r="Q18" s="229">
        <v>2.2</v>
      </c>
    </row>
    <row r="19">
      <c r="A19" s="1" t="s">
        <v>184</v>
      </c>
      <c r="B19" s="1">
        <v>30.4</v>
      </c>
      <c r="C19" s="228">
        <v>15.1</v>
      </c>
      <c r="D19" s="229">
        <v>12.0</v>
      </c>
      <c r="E19" s="229">
        <v>3.1</v>
      </c>
      <c r="F19" s="229">
        <v>15.3</v>
      </c>
      <c r="G19" s="229">
        <v>0.2</v>
      </c>
      <c r="H19" s="229">
        <v>3.0</v>
      </c>
      <c r="I19" s="229">
        <v>1.0</v>
      </c>
      <c r="J19" s="229">
        <v>-1.2</v>
      </c>
      <c r="K19" s="229">
        <v>5.8</v>
      </c>
      <c r="L19" s="229">
        <v>2.1</v>
      </c>
      <c r="M19" s="229">
        <v>3.7</v>
      </c>
      <c r="N19" s="229">
        <v>0.1</v>
      </c>
      <c r="O19" s="229">
        <v>5.9</v>
      </c>
      <c r="P19" s="229">
        <v>0.3</v>
      </c>
      <c r="Q19" s="229">
        <v>0.3</v>
      </c>
    </row>
    <row r="20">
      <c r="A20" s="1" t="s">
        <v>185</v>
      </c>
      <c r="B20" s="1">
        <v>28.4</v>
      </c>
      <c r="C20" s="228">
        <v>20.0</v>
      </c>
      <c r="D20" s="229">
        <v>9.6</v>
      </c>
      <c r="E20" s="229">
        <v>10.4</v>
      </c>
      <c r="F20" s="229">
        <v>8.4</v>
      </c>
      <c r="G20" s="229">
        <v>0.1</v>
      </c>
      <c r="H20" s="229">
        <v>0.7</v>
      </c>
      <c r="I20" s="229">
        <v>2.5</v>
      </c>
      <c r="J20" s="229">
        <v>0.0</v>
      </c>
      <c r="K20" s="229">
        <v>3.0</v>
      </c>
      <c r="L20" s="229">
        <v>-1.6</v>
      </c>
      <c r="M20" s="229">
        <v>1.7</v>
      </c>
      <c r="N20" s="229">
        <v>1.0</v>
      </c>
      <c r="O20" s="229">
        <v>1.1</v>
      </c>
      <c r="P20" s="229">
        <v>1.1</v>
      </c>
      <c r="Q20" s="229">
        <v>-0.1</v>
      </c>
    </row>
    <row r="21">
      <c r="A21" s="1" t="s">
        <v>163</v>
      </c>
      <c r="B21" s="1">
        <v>5.2</v>
      </c>
      <c r="C21" s="228">
        <v>0.2</v>
      </c>
      <c r="D21" s="229">
        <v>1.1</v>
      </c>
      <c r="E21" s="229">
        <v>-0.8</v>
      </c>
      <c r="F21" s="229">
        <v>5.0</v>
      </c>
      <c r="G21" s="229">
        <v>0.8</v>
      </c>
      <c r="H21" s="229">
        <v>1.2</v>
      </c>
      <c r="I21" s="229">
        <v>1.9</v>
      </c>
      <c r="J21" s="229">
        <v>-0.7</v>
      </c>
      <c r="K21" s="229">
        <v>-0.3</v>
      </c>
      <c r="L21" s="229">
        <v>0.1</v>
      </c>
      <c r="M21" s="229">
        <v>-0.5</v>
      </c>
      <c r="N21" s="229">
        <v>1.8</v>
      </c>
      <c r="O21" s="229">
        <v>1.4</v>
      </c>
      <c r="P21" s="229">
        <v>0.7</v>
      </c>
      <c r="Q21" s="229">
        <v>0.0</v>
      </c>
    </row>
    <row r="22">
      <c r="A22" s="1" t="s">
        <v>186</v>
      </c>
      <c r="B22" s="1">
        <v>45.3</v>
      </c>
      <c r="C22" s="228">
        <v>21.6</v>
      </c>
      <c r="D22" s="229">
        <v>13.7</v>
      </c>
      <c r="E22" s="229">
        <v>7.9</v>
      </c>
      <c r="F22" s="229">
        <v>23.7</v>
      </c>
      <c r="G22" s="229">
        <v>3.6</v>
      </c>
      <c r="H22" s="229">
        <v>0.7</v>
      </c>
      <c r="I22" s="229">
        <v>3.8</v>
      </c>
      <c r="J22" s="229">
        <v>0.4</v>
      </c>
      <c r="K22" s="229">
        <v>3.5</v>
      </c>
      <c r="L22" s="229">
        <v>1.3</v>
      </c>
      <c r="M22" s="229">
        <v>4.7</v>
      </c>
      <c r="N22" s="229">
        <v>1.6</v>
      </c>
      <c r="O22" s="229">
        <v>7.6</v>
      </c>
      <c r="P22" s="229">
        <v>3.0</v>
      </c>
      <c r="Q22" s="229">
        <v>1.1</v>
      </c>
    </row>
    <row r="23">
      <c r="A23" s="1" t="s">
        <v>164</v>
      </c>
      <c r="B23" s="1">
        <v>21.0</v>
      </c>
      <c r="C23" s="228">
        <v>10.7</v>
      </c>
      <c r="D23" s="229">
        <v>5.8</v>
      </c>
      <c r="E23" s="229">
        <v>4.9</v>
      </c>
      <c r="F23" s="229">
        <v>10.3</v>
      </c>
      <c r="G23" s="229">
        <v>-0.9</v>
      </c>
      <c r="H23" s="229">
        <v>2.2</v>
      </c>
      <c r="I23" s="229">
        <v>-0.3</v>
      </c>
      <c r="J23" s="229">
        <v>5.0</v>
      </c>
      <c r="K23" s="229">
        <v>-0.8</v>
      </c>
      <c r="L23" s="229">
        <v>2.1</v>
      </c>
      <c r="M23" s="229">
        <v>1.6</v>
      </c>
      <c r="N23" s="229">
        <v>-0.6</v>
      </c>
      <c r="O23" s="229">
        <v>3.1</v>
      </c>
      <c r="P23" s="229">
        <v>1.7</v>
      </c>
      <c r="Q23" s="229">
        <v>0.3</v>
      </c>
    </row>
    <row r="24">
      <c r="A24" s="1" t="s">
        <v>187</v>
      </c>
      <c r="B24" s="1">
        <v>44.8</v>
      </c>
      <c r="C24" s="228">
        <v>15.7</v>
      </c>
      <c r="D24" s="229">
        <v>12.7</v>
      </c>
      <c r="E24" s="229">
        <v>3.0</v>
      </c>
      <c r="F24" s="229">
        <v>29.1</v>
      </c>
      <c r="G24" s="229">
        <v>2.5</v>
      </c>
      <c r="H24" s="229">
        <v>0.5</v>
      </c>
      <c r="I24" s="229">
        <v>4.1</v>
      </c>
      <c r="J24" s="229">
        <v>3.7</v>
      </c>
      <c r="K24" s="229">
        <v>4.8</v>
      </c>
      <c r="L24" s="229">
        <v>5.1</v>
      </c>
      <c r="M24" s="229">
        <v>2.0</v>
      </c>
      <c r="N24" s="229">
        <v>4.9</v>
      </c>
      <c r="O24" s="229">
        <v>12.0</v>
      </c>
      <c r="P24" s="229">
        <v>1.0</v>
      </c>
      <c r="Q24" s="229">
        <v>0.5</v>
      </c>
    </row>
    <row r="25">
      <c r="A25" s="1" t="s">
        <v>112</v>
      </c>
      <c r="B25" s="1">
        <v>25.3</v>
      </c>
      <c r="C25" s="228">
        <v>17.8</v>
      </c>
      <c r="D25" s="229">
        <v>11.8</v>
      </c>
      <c r="E25" s="229">
        <v>5.9</v>
      </c>
      <c r="F25" s="229">
        <v>24.9</v>
      </c>
      <c r="G25" s="229">
        <v>3.4</v>
      </c>
      <c r="H25" s="229">
        <v>0.7</v>
      </c>
      <c r="I25" s="229">
        <v>0.9</v>
      </c>
      <c r="J25" s="229">
        <v>2.5</v>
      </c>
      <c r="K25" s="229">
        <v>5.5</v>
      </c>
      <c r="L25" s="229">
        <v>1.8</v>
      </c>
      <c r="M25" s="229">
        <v>5.5</v>
      </c>
      <c r="N25" s="229">
        <v>2.2</v>
      </c>
      <c r="O25" s="229">
        <v>9.5</v>
      </c>
      <c r="P25" s="229">
        <v>1.1</v>
      </c>
      <c r="Q25" s="229">
        <v>1.3</v>
      </c>
    </row>
    <row r="26">
      <c r="A26" s="1" t="s">
        <v>165</v>
      </c>
      <c r="B26" s="1">
        <v>42.7</v>
      </c>
      <c r="C26" s="228">
        <v>16.5</v>
      </c>
      <c r="D26" s="229">
        <v>10.1</v>
      </c>
      <c r="E26" s="229">
        <v>6.4</v>
      </c>
      <c r="F26" s="229">
        <v>8.8</v>
      </c>
      <c r="G26" s="229">
        <v>0.3</v>
      </c>
      <c r="H26" s="229">
        <v>3.0</v>
      </c>
      <c r="I26" s="229">
        <v>1.3</v>
      </c>
      <c r="J26" s="229">
        <v>0.7</v>
      </c>
      <c r="K26" s="229">
        <v>-1.3</v>
      </c>
      <c r="L26" s="229">
        <v>0.5</v>
      </c>
      <c r="M26" s="229">
        <v>0.7</v>
      </c>
      <c r="N26" s="229">
        <v>1.4</v>
      </c>
      <c r="O26" s="229">
        <v>2.6</v>
      </c>
      <c r="P26" s="229">
        <v>1.2</v>
      </c>
      <c r="Q26" s="229">
        <v>1.0</v>
      </c>
    </row>
    <row r="27">
      <c r="A27" s="1" t="s">
        <v>113</v>
      </c>
      <c r="B27" s="1">
        <v>25.0</v>
      </c>
      <c r="C27" s="228">
        <v>6.8</v>
      </c>
      <c r="D27" s="229">
        <v>4.2</v>
      </c>
      <c r="E27" s="229">
        <v>2.6</v>
      </c>
      <c r="F27" s="229">
        <v>18.2</v>
      </c>
      <c r="G27" s="229">
        <v>3.7</v>
      </c>
      <c r="H27" s="229">
        <v>2.8</v>
      </c>
      <c r="I27" s="229">
        <v>2.3</v>
      </c>
      <c r="J27" s="229">
        <v>2.1</v>
      </c>
      <c r="K27" s="229">
        <v>0.8</v>
      </c>
      <c r="L27" s="229">
        <v>0.9</v>
      </c>
      <c r="M27" s="229">
        <v>2.7</v>
      </c>
      <c r="N27" s="229">
        <v>1.0</v>
      </c>
      <c r="O27" s="229">
        <v>4.6</v>
      </c>
      <c r="P27" s="229">
        <v>1.7</v>
      </c>
      <c r="Q27" s="229">
        <v>0.2</v>
      </c>
    </row>
    <row r="28">
      <c r="A28" s="1" t="s">
        <v>166</v>
      </c>
      <c r="B28" s="1">
        <v>52.9</v>
      </c>
      <c r="C28" s="228">
        <v>17.5</v>
      </c>
      <c r="D28" s="229">
        <v>10.6</v>
      </c>
      <c r="E28" s="229">
        <v>6.8</v>
      </c>
      <c r="F28" s="229">
        <v>35.4</v>
      </c>
      <c r="G28" s="229">
        <v>1.2</v>
      </c>
      <c r="H28" s="229">
        <v>5.9</v>
      </c>
      <c r="I28" s="229">
        <v>2.9</v>
      </c>
      <c r="J28" s="229">
        <v>4.3</v>
      </c>
      <c r="K28" s="229">
        <v>6.1</v>
      </c>
      <c r="L28" s="229">
        <v>3.8</v>
      </c>
      <c r="M28" s="229">
        <v>2.4</v>
      </c>
      <c r="N28" s="229">
        <v>3.5</v>
      </c>
      <c r="O28" s="229">
        <v>9.7</v>
      </c>
      <c r="P28" s="229">
        <v>3.4</v>
      </c>
      <c r="Q28" s="229">
        <v>1.9</v>
      </c>
    </row>
    <row r="29">
      <c r="A29" s="1" t="s">
        <v>114</v>
      </c>
      <c r="B29" s="1">
        <v>48.1</v>
      </c>
      <c r="C29" s="228">
        <v>13.3</v>
      </c>
      <c r="D29" s="229">
        <v>13.5</v>
      </c>
      <c r="E29" s="229">
        <v>-0.2</v>
      </c>
      <c r="F29" s="229">
        <v>34.8</v>
      </c>
      <c r="G29" s="229">
        <v>2.9</v>
      </c>
      <c r="H29" s="229">
        <v>2.6</v>
      </c>
      <c r="I29" s="229">
        <v>7.5</v>
      </c>
      <c r="J29" s="229">
        <v>2.6</v>
      </c>
      <c r="K29" s="229">
        <v>7.0</v>
      </c>
      <c r="L29" s="229">
        <v>2.1</v>
      </c>
      <c r="M29" s="229">
        <v>3.1</v>
      </c>
      <c r="N29" s="229">
        <v>4.0</v>
      </c>
      <c r="O29" s="229">
        <v>9.2</v>
      </c>
      <c r="P29" s="229">
        <v>2.4</v>
      </c>
      <c r="Q29" s="229">
        <v>0.6</v>
      </c>
    </row>
    <row r="30">
      <c r="A30" s="1" t="s">
        <v>115</v>
      </c>
      <c r="B30" s="1">
        <v>45.5</v>
      </c>
      <c r="C30" s="228">
        <v>14.8</v>
      </c>
      <c r="D30" s="229">
        <v>9.0</v>
      </c>
      <c r="E30" s="229">
        <v>5.8</v>
      </c>
      <c r="F30" s="229">
        <v>30.7</v>
      </c>
      <c r="G30" s="229">
        <v>2.9</v>
      </c>
      <c r="H30" s="229">
        <v>2.3</v>
      </c>
      <c r="I30" s="229">
        <v>2.0</v>
      </c>
      <c r="J30" s="229">
        <v>4.7</v>
      </c>
      <c r="K30" s="229">
        <v>4.3</v>
      </c>
      <c r="L30" s="229">
        <v>2.8</v>
      </c>
      <c r="M30" s="229">
        <v>5.0</v>
      </c>
      <c r="N30" s="229">
        <v>1.8</v>
      </c>
      <c r="O30" s="229">
        <v>9.6</v>
      </c>
      <c r="P30" s="229">
        <v>3.2</v>
      </c>
      <c r="Q30" s="229">
        <v>1.7</v>
      </c>
    </row>
    <row r="31">
      <c r="A31" s="1" t="s">
        <v>167</v>
      </c>
      <c r="B31" s="1">
        <v>24.5</v>
      </c>
      <c r="C31" s="228">
        <v>7.3</v>
      </c>
      <c r="D31" s="229">
        <v>5.3</v>
      </c>
      <c r="E31" s="229">
        <v>2.0</v>
      </c>
      <c r="F31" s="229">
        <v>17.2</v>
      </c>
      <c r="G31" s="229">
        <v>2.2</v>
      </c>
      <c r="H31" s="229">
        <v>1.0</v>
      </c>
      <c r="I31" s="229">
        <v>0.9</v>
      </c>
      <c r="J31" s="229">
        <v>3.0</v>
      </c>
      <c r="K31" s="229">
        <v>3.4</v>
      </c>
      <c r="L31" s="229">
        <v>0.8</v>
      </c>
      <c r="M31" s="229">
        <v>1.0</v>
      </c>
      <c r="N31" s="229">
        <v>3.2</v>
      </c>
      <c r="O31" s="229">
        <v>5.0</v>
      </c>
      <c r="P31" s="229">
        <v>0.8</v>
      </c>
      <c r="Q31" s="229">
        <v>0.9</v>
      </c>
    </row>
    <row r="32">
      <c r="C32" s="230"/>
      <c r="D32" s="231"/>
      <c r="E32" s="231"/>
      <c r="F32" s="231"/>
      <c r="G32" s="231"/>
      <c r="H32" s="231"/>
      <c r="I32" s="231"/>
      <c r="J32" s="231"/>
      <c r="K32" s="231"/>
      <c r="L32" s="231"/>
      <c r="M32" s="231"/>
      <c r="N32" s="231"/>
      <c r="O32" s="231"/>
      <c r="P32" s="231"/>
      <c r="Q32" s="231"/>
    </row>
    <row r="33">
      <c r="C33" s="230"/>
      <c r="D33" s="231"/>
      <c r="E33" s="231"/>
      <c r="F33" s="231"/>
      <c r="G33" s="231"/>
      <c r="H33" s="231"/>
      <c r="I33" s="231"/>
      <c r="J33" s="231"/>
      <c r="K33" s="231"/>
      <c r="L33" s="231"/>
      <c r="M33" s="231"/>
      <c r="N33" s="231"/>
      <c r="O33" s="231"/>
      <c r="P33" s="231"/>
      <c r="Q33" s="231"/>
    </row>
    <row r="34">
      <c r="C34" s="230"/>
      <c r="D34" s="231"/>
      <c r="E34" s="231"/>
      <c r="F34" s="231"/>
      <c r="G34" s="231"/>
      <c r="H34" s="231"/>
      <c r="I34" s="231"/>
      <c r="J34" s="231"/>
      <c r="K34" s="231"/>
      <c r="L34" s="231"/>
      <c r="M34" s="231"/>
      <c r="N34" s="231"/>
      <c r="O34" s="231"/>
      <c r="P34" s="231"/>
      <c r="Q34" s="231"/>
    </row>
    <row r="35">
      <c r="C35" s="230"/>
      <c r="D35" s="231"/>
      <c r="E35" s="231"/>
      <c r="F35" s="231"/>
      <c r="G35" s="231"/>
      <c r="H35" s="231"/>
      <c r="I35" s="231"/>
      <c r="J35" s="231"/>
      <c r="K35" s="231"/>
      <c r="L35" s="231"/>
      <c r="M35" s="231"/>
      <c r="N35" s="231"/>
      <c r="O35" s="231"/>
      <c r="P35" s="231"/>
      <c r="Q35" s="231"/>
    </row>
    <row r="36">
      <c r="C36" s="230"/>
      <c r="D36" s="231"/>
      <c r="E36" s="231"/>
      <c r="F36" s="231"/>
      <c r="G36" s="231"/>
      <c r="H36" s="231"/>
      <c r="I36" s="231"/>
      <c r="J36" s="231"/>
      <c r="K36" s="231"/>
      <c r="L36" s="231"/>
      <c r="M36" s="231"/>
      <c r="N36" s="231"/>
      <c r="O36" s="231"/>
      <c r="P36" s="231"/>
      <c r="Q36" s="231"/>
    </row>
    <row r="37">
      <c r="C37" s="230"/>
      <c r="D37" s="231"/>
      <c r="E37" s="231"/>
      <c r="F37" s="231"/>
      <c r="G37" s="231"/>
      <c r="H37" s="231"/>
      <c r="I37" s="231"/>
      <c r="J37" s="231"/>
      <c r="K37" s="231"/>
      <c r="L37" s="231"/>
      <c r="M37" s="231"/>
      <c r="N37" s="231"/>
      <c r="O37" s="231"/>
      <c r="P37" s="231"/>
      <c r="Q37" s="231"/>
    </row>
    <row r="38">
      <c r="C38" s="230"/>
      <c r="D38" s="231"/>
      <c r="E38" s="231"/>
      <c r="F38" s="231"/>
      <c r="G38" s="231"/>
      <c r="H38" s="231"/>
      <c r="I38" s="231"/>
      <c r="J38" s="231"/>
      <c r="K38" s="231"/>
      <c r="L38" s="231"/>
      <c r="M38" s="231"/>
      <c r="N38" s="231"/>
      <c r="O38" s="231"/>
      <c r="P38" s="231"/>
      <c r="Q38" s="231"/>
    </row>
    <row r="39">
      <c r="C39" s="230"/>
      <c r="D39" s="231"/>
      <c r="E39" s="231"/>
      <c r="F39" s="231"/>
      <c r="G39" s="231"/>
      <c r="H39" s="231"/>
      <c r="I39" s="231"/>
      <c r="J39" s="231"/>
      <c r="K39" s="231"/>
      <c r="L39" s="231"/>
      <c r="M39" s="231"/>
      <c r="N39" s="231"/>
      <c r="O39" s="231"/>
      <c r="P39" s="231"/>
      <c r="Q39" s="231"/>
    </row>
    <row r="40">
      <c r="C40" s="230"/>
      <c r="D40" s="231"/>
      <c r="E40" s="231"/>
      <c r="F40" s="231"/>
      <c r="G40" s="231"/>
      <c r="H40" s="231"/>
      <c r="I40" s="231"/>
      <c r="J40" s="231"/>
      <c r="K40" s="231"/>
      <c r="L40" s="231"/>
      <c r="M40" s="231"/>
      <c r="N40" s="231"/>
      <c r="O40" s="231"/>
      <c r="P40" s="231"/>
      <c r="Q40" s="231"/>
    </row>
    <row r="41">
      <c r="C41" s="230"/>
      <c r="D41" s="231"/>
      <c r="E41" s="231"/>
      <c r="F41" s="231"/>
      <c r="G41" s="231"/>
      <c r="H41" s="231"/>
      <c r="I41" s="231"/>
      <c r="J41" s="231"/>
      <c r="K41" s="231"/>
      <c r="L41" s="231"/>
      <c r="M41" s="231"/>
      <c r="N41" s="231"/>
      <c r="O41" s="231"/>
      <c r="P41" s="231"/>
      <c r="Q41" s="231"/>
    </row>
    <row r="42">
      <c r="C42" s="230"/>
      <c r="D42" s="231"/>
      <c r="E42" s="231"/>
      <c r="F42" s="231"/>
      <c r="G42" s="231"/>
      <c r="H42" s="231"/>
      <c r="I42" s="231"/>
      <c r="J42" s="231"/>
      <c r="K42" s="231"/>
      <c r="L42" s="231"/>
      <c r="M42" s="231"/>
      <c r="N42" s="231"/>
      <c r="O42" s="231"/>
      <c r="P42" s="231"/>
      <c r="Q42" s="231"/>
    </row>
    <row r="43">
      <c r="C43" s="230"/>
      <c r="D43" s="231"/>
      <c r="E43" s="231"/>
      <c r="F43" s="231"/>
      <c r="G43" s="231"/>
      <c r="H43" s="231"/>
      <c r="I43" s="231"/>
      <c r="J43" s="231"/>
      <c r="K43" s="231"/>
      <c r="L43" s="231"/>
      <c r="M43" s="231"/>
      <c r="N43" s="231"/>
      <c r="O43" s="231"/>
      <c r="P43" s="231"/>
      <c r="Q43" s="231"/>
    </row>
    <row r="44">
      <c r="C44" s="230"/>
      <c r="D44" s="231"/>
      <c r="E44" s="231"/>
      <c r="F44" s="231"/>
      <c r="G44" s="231"/>
      <c r="H44" s="231"/>
      <c r="I44" s="231"/>
      <c r="J44" s="231"/>
      <c r="K44" s="231"/>
      <c r="L44" s="231"/>
      <c r="M44" s="231"/>
      <c r="N44" s="231"/>
      <c r="O44" s="231"/>
      <c r="P44" s="231"/>
      <c r="Q44" s="231"/>
    </row>
    <row r="45">
      <c r="C45" s="230"/>
      <c r="D45" s="231"/>
      <c r="E45" s="231"/>
      <c r="F45" s="231"/>
      <c r="G45" s="231"/>
      <c r="H45" s="231"/>
      <c r="I45" s="231"/>
      <c r="J45" s="231"/>
      <c r="K45" s="231"/>
      <c r="L45" s="231"/>
      <c r="M45" s="231"/>
      <c r="N45" s="231"/>
      <c r="O45" s="231"/>
      <c r="P45" s="231"/>
      <c r="Q45" s="231"/>
    </row>
    <row r="46">
      <c r="C46" s="230"/>
      <c r="D46" s="231"/>
      <c r="E46" s="231"/>
      <c r="F46" s="231"/>
      <c r="G46" s="231"/>
      <c r="H46" s="231"/>
      <c r="I46" s="231"/>
      <c r="J46" s="231"/>
      <c r="K46" s="231"/>
      <c r="L46" s="231"/>
      <c r="M46" s="231"/>
      <c r="N46" s="231"/>
      <c r="O46" s="231"/>
      <c r="P46" s="231"/>
      <c r="Q46" s="231"/>
    </row>
    <row r="47">
      <c r="C47" s="230"/>
      <c r="D47" s="231"/>
      <c r="E47" s="231"/>
      <c r="F47" s="231"/>
      <c r="G47" s="231"/>
      <c r="H47" s="231"/>
      <c r="I47" s="231"/>
      <c r="J47" s="231"/>
      <c r="K47" s="231"/>
      <c r="L47" s="231"/>
      <c r="M47" s="231"/>
      <c r="N47" s="231"/>
      <c r="O47" s="231"/>
      <c r="P47" s="231"/>
      <c r="Q47" s="231"/>
    </row>
    <row r="48">
      <c r="C48" s="230"/>
      <c r="D48" s="231"/>
      <c r="E48" s="231"/>
      <c r="F48" s="231"/>
      <c r="G48" s="231"/>
      <c r="H48" s="231"/>
      <c r="I48" s="231"/>
      <c r="J48" s="231"/>
      <c r="K48" s="231"/>
      <c r="L48" s="231"/>
      <c r="M48" s="231"/>
      <c r="N48" s="231"/>
      <c r="O48" s="231"/>
      <c r="P48" s="231"/>
      <c r="Q48" s="231"/>
    </row>
    <row r="49">
      <c r="C49" s="230"/>
      <c r="D49" s="231"/>
      <c r="E49" s="231"/>
      <c r="F49" s="231"/>
      <c r="G49" s="231"/>
      <c r="H49" s="231"/>
      <c r="I49" s="231"/>
      <c r="J49" s="231"/>
      <c r="K49" s="231"/>
      <c r="L49" s="231"/>
      <c r="M49" s="231"/>
      <c r="N49" s="231"/>
      <c r="O49" s="231"/>
      <c r="P49" s="231"/>
      <c r="Q49" s="231"/>
    </row>
    <row r="50">
      <c r="C50" s="230"/>
      <c r="D50" s="231"/>
      <c r="E50" s="231"/>
      <c r="F50" s="231"/>
      <c r="G50" s="231"/>
      <c r="H50" s="231"/>
      <c r="I50" s="231"/>
      <c r="J50" s="231"/>
      <c r="K50" s="231"/>
      <c r="L50" s="231"/>
      <c r="M50" s="231"/>
      <c r="N50" s="231"/>
      <c r="O50" s="231"/>
      <c r="P50" s="231"/>
      <c r="Q50" s="231"/>
    </row>
    <row r="51">
      <c r="C51" s="230"/>
      <c r="D51" s="231"/>
      <c r="E51" s="231"/>
      <c r="F51" s="231"/>
      <c r="G51" s="231"/>
      <c r="H51" s="231"/>
      <c r="I51" s="231"/>
      <c r="J51" s="231"/>
      <c r="K51" s="231"/>
      <c r="L51" s="231"/>
      <c r="M51" s="231"/>
      <c r="N51" s="231"/>
      <c r="O51" s="231"/>
      <c r="P51" s="231"/>
      <c r="Q51" s="231"/>
    </row>
    <row r="52">
      <c r="C52" s="230"/>
      <c r="D52" s="231"/>
      <c r="E52" s="231"/>
      <c r="F52" s="231"/>
      <c r="G52" s="231"/>
      <c r="H52" s="231"/>
      <c r="I52" s="231"/>
      <c r="J52" s="231"/>
      <c r="K52" s="231"/>
      <c r="L52" s="231"/>
      <c r="M52" s="231"/>
      <c r="N52" s="231"/>
      <c r="O52" s="231"/>
      <c r="P52" s="231"/>
      <c r="Q52" s="231"/>
    </row>
    <row r="53">
      <c r="C53" s="230"/>
      <c r="D53" s="231"/>
      <c r="E53" s="231"/>
      <c r="F53" s="231"/>
      <c r="G53" s="231"/>
      <c r="H53" s="231"/>
      <c r="I53" s="231"/>
      <c r="J53" s="231"/>
      <c r="K53" s="231"/>
      <c r="L53" s="231"/>
      <c r="M53" s="231"/>
      <c r="N53" s="231"/>
      <c r="O53" s="231"/>
      <c r="P53" s="231"/>
      <c r="Q53" s="231"/>
    </row>
    <row r="54">
      <c r="C54" s="230"/>
      <c r="D54" s="231"/>
      <c r="E54" s="231"/>
      <c r="F54" s="231"/>
      <c r="G54" s="231"/>
      <c r="H54" s="231"/>
      <c r="I54" s="231"/>
      <c r="J54" s="231"/>
      <c r="K54" s="231"/>
      <c r="L54" s="231"/>
      <c r="M54" s="231"/>
      <c r="N54" s="231"/>
      <c r="O54" s="231"/>
      <c r="P54" s="231"/>
      <c r="Q54" s="231"/>
    </row>
    <row r="55">
      <c r="C55" s="230"/>
      <c r="D55" s="231"/>
      <c r="E55" s="231"/>
      <c r="F55" s="231"/>
      <c r="G55" s="231"/>
      <c r="H55" s="231"/>
      <c r="I55" s="231"/>
      <c r="J55" s="231"/>
      <c r="K55" s="231"/>
      <c r="L55" s="231"/>
      <c r="M55" s="231"/>
      <c r="N55" s="231"/>
      <c r="O55" s="231"/>
      <c r="P55" s="231"/>
      <c r="Q55" s="231"/>
    </row>
    <row r="56">
      <c r="C56" s="230"/>
      <c r="D56" s="231"/>
      <c r="E56" s="231"/>
      <c r="F56" s="231"/>
      <c r="G56" s="231"/>
      <c r="H56" s="231"/>
      <c r="I56" s="231"/>
      <c r="J56" s="231"/>
      <c r="K56" s="231"/>
      <c r="L56" s="231"/>
      <c r="M56" s="231"/>
      <c r="N56" s="231"/>
      <c r="O56" s="231"/>
      <c r="P56" s="231"/>
      <c r="Q56" s="231"/>
    </row>
    <row r="57">
      <c r="C57" s="230"/>
      <c r="D57" s="231"/>
      <c r="E57" s="231"/>
      <c r="F57" s="231"/>
      <c r="G57" s="231"/>
      <c r="H57" s="231"/>
      <c r="I57" s="231"/>
      <c r="J57" s="231"/>
      <c r="K57" s="231"/>
      <c r="L57" s="231"/>
      <c r="M57" s="231"/>
      <c r="N57" s="231"/>
      <c r="O57" s="231"/>
      <c r="P57" s="231"/>
      <c r="Q57" s="231"/>
    </row>
    <row r="58">
      <c r="C58" s="230"/>
      <c r="D58" s="231"/>
      <c r="E58" s="231"/>
      <c r="F58" s="231"/>
      <c r="G58" s="231"/>
      <c r="H58" s="231"/>
      <c r="I58" s="231"/>
      <c r="J58" s="231"/>
      <c r="K58" s="231"/>
      <c r="L58" s="231"/>
      <c r="M58" s="231"/>
      <c r="N58" s="231"/>
      <c r="O58" s="231"/>
      <c r="P58" s="231"/>
      <c r="Q58" s="231"/>
    </row>
    <row r="59">
      <c r="C59" s="230"/>
      <c r="D59" s="231"/>
      <c r="E59" s="231"/>
      <c r="F59" s="231"/>
      <c r="G59" s="231"/>
      <c r="H59" s="231"/>
      <c r="I59" s="231"/>
      <c r="J59" s="231"/>
      <c r="K59" s="231"/>
      <c r="L59" s="231"/>
      <c r="M59" s="231"/>
      <c r="N59" s="231"/>
      <c r="O59" s="231"/>
      <c r="P59" s="231"/>
      <c r="Q59" s="231"/>
    </row>
    <row r="60">
      <c r="C60" s="230"/>
      <c r="D60" s="231"/>
      <c r="E60" s="231"/>
      <c r="F60" s="231"/>
      <c r="G60" s="231"/>
      <c r="H60" s="231"/>
      <c r="I60" s="231"/>
      <c r="J60" s="231"/>
      <c r="K60" s="231"/>
      <c r="L60" s="231"/>
      <c r="M60" s="231"/>
      <c r="N60" s="231"/>
      <c r="O60" s="231"/>
      <c r="P60" s="231"/>
      <c r="Q60" s="231"/>
    </row>
    <row r="61">
      <c r="C61" s="230"/>
      <c r="D61" s="231"/>
      <c r="E61" s="231"/>
      <c r="F61" s="231"/>
      <c r="G61" s="231"/>
      <c r="H61" s="231"/>
      <c r="I61" s="231"/>
      <c r="J61" s="231"/>
      <c r="K61" s="231"/>
      <c r="L61" s="231"/>
      <c r="M61" s="231"/>
      <c r="N61" s="231"/>
      <c r="O61" s="231"/>
      <c r="P61" s="231"/>
      <c r="Q61" s="231"/>
    </row>
    <row r="62">
      <c r="C62" s="230"/>
      <c r="D62" s="231"/>
      <c r="E62" s="231"/>
      <c r="F62" s="231"/>
      <c r="G62" s="231"/>
      <c r="H62" s="231"/>
      <c r="I62" s="231"/>
      <c r="J62" s="231"/>
      <c r="K62" s="231"/>
      <c r="L62" s="231"/>
      <c r="M62" s="231"/>
      <c r="N62" s="231"/>
      <c r="O62" s="231"/>
      <c r="P62" s="231"/>
      <c r="Q62" s="231"/>
    </row>
    <row r="63">
      <c r="C63" s="230"/>
      <c r="D63" s="231"/>
      <c r="E63" s="231"/>
      <c r="F63" s="231"/>
      <c r="G63" s="231"/>
      <c r="H63" s="231"/>
      <c r="I63" s="231"/>
      <c r="J63" s="231"/>
      <c r="K63" s="231"/>
      <c r="L63" s="231"/>
      <c r="M63" s="231"/>
      <c r="N63" s="231"/>
      <c r="O63" s="231"/>
      <c r="P63" s="231"/>
      <c r="Q63" s="231"/>
    </row>
    <row r="64">
      <c r="C64" s="230"/>
      <c r="D64" s="231"/>
      <c r="E64" s="231"/>
      <c r="F64" s="231"/>
      <c r="G64" s="231"/>
      <c r="H64" s="231"/>
      <c r="I64" s="231"/>
      <c r="J64" s="231"/>
      <c r="K64" s="231"/>
      <c r="L64" s="231"/>
      <c r="M64" s="231"/>
      <c r="N64" s="231"/>
      <c r="O64" s="231"/>
      <c r="P64" s="231"/>
      <c r="Q64" s="231"/>
    </row>
    <row r="65">
      <c r="C65" s="230"/>
      <c r="D65" s="231"/>
      <c r="E65" s="231"/>
      <c r="F65" s="231"/>
      <c r="G65" s="231"/>
      <c r="H65" s="231"/>
      <c r="I65" s="231"/>
      <c r="J65" s="231"/>
      <c r="K65" s="231"/>
      <c r="L65" s="231"/>
      <c r="M65" s="231"/>
      <c r="N65" s="231"/>
      <c r="O65" s="231"/>
      <c r="P65" s="231"/>
      <c r="Q65" s="231"/>
    </row>
    <row r="66">
      <c r="C66" s="230"/>
      <c r="D66" s="231"/>
      <c r="E66" s="231"/>
      <c r="F66" s="231"/>
      <c r="G66" s="231"/>
      <c r="H66" s="231"/>
      <c r="I66" s="231"/>
      <c r="J66" s="231"/>
      <c r="K66" s="231"/>
      <c r="L66" s="231"/>
      <c r="M66" s="231"/>
      <c r="N66" s="231"/>
      <c r="O66" s="231"/>
      <c r="P66" s="231"/>
      <c r="Q66" s="231"/>
    </row>
    <row r="67">
      <c r="C67" s="230"/>
      <c r="D67" s="231"/>
      <c r="E67" s="231"/>
      <c r="F67" s="231"/>
      <c r="G67" s="231"/>
      <c r="H67" s="231"/>
      <c r="I67" s="231"/>
      <c r="J67" s="231"/>
      <c r="K67" s="231"/>
      <c r="L67" s="231"/>
      <c r="M67" s="231"/>
      <c r="N67" s="231"/>
      <c r="O67" s="231"/>
      <c r="P67" s="231"/>
      <c r="Q67" s="231"/>
    </row>
    <row r="68">
      <c r="C68" s="230"/>
      <c r="D68" s="231"/>
      <c r="E68" s="231"/>
      <c r="F68" s="231"/>
      <c r="G68" s="231"/>
      <c r="H68" s="231"/>
      <c r="I68" s="231"/>
      <c r="J68" s="231"/>
      <c r="K68" s="231"/>
      <c r="L68" s="231"/>
      <c r="M68" s="231"/>
      <c r="N68" s="231"/>
      <c r="O68" s="231"/>
      <c r="P68" s="231"/>
      <c r="Q68" s="231"/>
    </row>
    <row r="69">
      <c r="C69" s="230"/>
      <c r="D69" s="231"/>
      <c r="E69" s="231"/>
      <c r="F69" s="231"/>
      <c r="G69" s="231"/>
      <c r="H69" s="231"/>
      <c r="I69" s="231"/>
      <c r="J69" s="231"/>
      <c r="K69" s="231"/>
      <c r="L69" s="231"/>
      <c r="M69" s="231"/>
      <c r="N69" s="231"/>
      <c r="O69" s="231"/>
      <c r="P69" s="231"/>
      <c r="Q69" s="231"/>
    </row>
    <row r="70">
      <c r="C70" s="230"/>
      <c r="D70" s="231"/>
      <c r="E70" s="231"/>
      <c r="F70" s="231"/>
      <c r="G70" s="231"/>
      <c r="H70" s="231"/>
      <c r="I70" s="231"/>
      <c r="J70" s="231"/>
      <c r="K70" s="231"/>
      <c r="L70" s="231"/>
      <c r="M70" s="231"/>
      <c r="N70" s="231"/>
      <c r="O70" s="231"/>
      <c r="P70" s="231"/>
      <c r="Q70" s="231"/>
    </row>
    <row r="71">
      <c r="C71" s="230"/>
      <c r="D71" s="231"/>
      <c r="E71" s="231"/>
      <c r="F71" s="231"/>
      <c r="G71" s="231"/>
      <c r="H71" s="231"/>
      <c r="I71" s="231"/>
      <c r="J71" s="231"/>
      <c r="K71" s="231"/>
      <c r="L71" s="231"/>
      <c r="M71" s="231"/>
      <c r="N71" s="231"/>
      <c r="O71" s="231"/>
      <c r="P71" s="231"/>
      <c r="Q71" s="231"/>
    </row>
    <row r="72">
      <c r="C72" s="230"/>
      <c r="D72" s="231"/>
      <c r="E72" s="231"/>
      <c r="F72" s="231"/>
      <c r="G72" s="231"/>
      <c r="H72" s="231"/>
      <c r="I72" s="231"/>
      <c r="J72" s="231"/>
      <c r="K72" s="231"/>
      <c r="L72" s="231"/>
      <c r="M72" s="231"/>
      <c r="N72" s="231"/>
      <c r="O72" s="231"/>
      <c r="P72" s="231"/>
      <c r="Q72" s="231"/>
    </row>
    <row r="73">
      <c r="C73" s="230"/>
      <c r="D73" s="231"/>
      <c r="E73" s="231"/>
      <c r="F73" s="231"/>
      <c r="G73" s="231"/>
      <c r="H73" s="231"/>
      <c r="I73" s="231"/>
      <c r="J73" s="231"/>
      <c r="K73" s="231"/>
      <c r="L73" s="231"/>
      <c r="M73" s="231"/>
      <c r="N73" s="231"/>
      <c r="O73" s="231"/>
      <c r="P73" s="231"/>
      <c r="Q73" s="231"/>
    </row>
    <row r="74">
      <c r="C74" s="230"/>
      <c r="D74" s="231"/>
      <c r="E74" s="231"/>
      <c r="F74" s="231"/>
      <c r="G74" s="231"/>
      <c r="H74" s="231"/>
      <c r="I74" s="231"/>
      <c r="J74" s="231"/>
      <c r="K74" s="231"/>
      <c r="L74" s="231"/>
      <c r="M74" s="231"/>
      <c r="N74" s="231"/>
      <c r="O74" s="231"/>
      <c r="P74" s="231"/>
      <c r="Q74" s="231"/>
    </row>
    <row r="75">
      <c r="C75" s="230"/>
      <c r="D75" s="231"/>
      <c r="E75" s="231"/>
      <c r="F75" s="231"/>
      <c r="G75" s="231"/>
      <c r="H75" s="231"/>
      <c r="I75" s="231"/>
      <c r="J75" s="231"/>
      <c r="K75" s="231"/>
      <c r="L75" s="231"/>
      <c r="M75" s="231"/>
      <c r="N75" s="231"/>
      <c r="O75" s="231"/>
      <c r="P75" s="231"/>
      <c r="Q75" s="231"/>
    </row>
    <row r="76">
      <c r="C76" s="230"/>
      <c r="D76" s="231"/>
      <c r="E76" s="231"/>
      <c r="F76" s="231"/>
      <c r="G76" s="231"/>
      <c r="H76" s="231"/>
      <c r="I76" s="231"/>
      <c r="J76" s="231"/>
      <c r="K76" s="231"/>
      <c r="L76" s="231"/>
      <c r="M76" s="231"/>
      <c r="N76" s="231"/>
      <c r="O76" s="231"/>
      <c r="P76" s="231"/>
      <c r="Q76" s="231"/>
    </row>
    <row r="77">
      <c r="C77" s="230"/>
      <c r="D77" s="231"/>
      <c r="E77" s="231"/>
      <c r="F77" s="231"/>
      <c r="G77" s="231"/>
      <c r="H77" s="231"/>
      <c r="I77" s="231"/>
      <c r="J77" s="231"/>
      <c r="K77" s="231"/>
      <c r="L77" s="231"/>
      <c r="M77" s="231"/>
      <c r="N77" s="231"/>
      <c r="O77" s="231"/>
      <c r="P77" s="231"/>
      <c r="Q77" s="231"/>
    </row>
    <row r="78">
      <c r="C78" s="230"/>
      <c r="D78" s="231"/>
      <c r="E78" s="231"/>
      <c r="F78" s="231"/>
      <c r="G78" s="231"/>
      <c r="H78" s="231"/>
      <c r="I78" s="231"/>
      <c r="J78" s="231"/>
      <c r="K78" s="231"/>
      <c r="L78" s="231"/>
      <c r="M78" s="231"/>
      <c r="N78" s="231"/>
      <c r="O78" s="231"/>
      <c r="P78" s="231"/>
      <c r="Q78" s="231"/>
    </row>
    <row r="79">
      <c r="C79" s="230"/>
      <c r="D79" s="231"/>
      <c r="E79" s="231"/>
      <c r="F79" s="231"/>
      <c r="G79" s="231"/>
      <c r="H79" s="231"/>
      <c r="I79" s="231"/>
      <c r="J79" s="231"/>
      <c r="K79" s="231"/>
      <c r="L79" s="231"/>
      <c r="M79" s="231"/>
      <c r="N79" s="231"/>
      <c r="O79" s="231"/>
      <c r="P79" s="231"/>
      <c r="Q79" s="231"/>
    </row>
    <row r="80">
      <c r="C80" s="230"/>
      <c r="D80" s="231"/>
      <c r="E80" s="231"/>
      <c r="F80" s="231"/>
      <c r="G80" s="231"/>
      <c r="H80" s="231"/>
      <c r="I80" s="231"/>
      <c r="J80" s="231"/>
      <c r="K80" s="231"/>
      <c r="L80" s="231"/>
      <c r="M80" s="231"/>
      <c r="N80" s="231"/>
      <c r="O80" s="231"/>
      <c r="P80" s="231"/>
      <c r="Q80" s="231"/>
    </row>
    <row r="81">
      <c r="C81" s="230"/>
      <c r="D81" s="231"/>
      <c r="E81" s="231"/>
      <c r="F81" s="231"/>
      <c r="G81" s="231"/>
      <c r="H81" s="231"/>
      <c r="I81" s="231"/>
      <c r="J81" s="231"/>
      <c r="K81" s="231"/>
      <c r="L81" s="231"/>
      <c r="M81" s="231"/>
      <c r="N81" s="231"/>
      <c r="O81" s="231"/>
      <c r="P81" s="231"/>
      <c r="Q81" s="231"/>
    </row>
    <row r="82">
      <c r="C82" s="230"/>
      <c r="D82" s="231"/>
      <c r="E82" s="231"/>
      <c r="F82" s="231"/>
      <c r="G82" s="231"/>
      <c r="H82" s="231"/>
      <c r="I82" s="231"/>
      <c r="J82" s="231"/>
      <c r="K82" s="231"/>
      <c r="L82" s="231"/>
      <c r="M82" s="231"/>
      <c r="N82" s="231"/>
      <c r="O82" s="231"/>
      <c r="P82" s="231"/>
      <c r="Q82" s="231"/>
    </row>
    <row r="83">
      <c r="C83" s="230"/>
      <c r="D83" s="231"/>
      <c r="E83" s="231"/>
      <c r="F83" s="231"/>
      <c r="G83" s="231"/>
      <c r="H83" s="231"/>
      <c r="I83" s="231"/>
      <c r="J83" s="231"/>
      <c r="K83" s="231"/>
      <c r="L83" s="231"/>
      <c r="M83" s="231"/>
      <c r="N83" s="231"/>
      <c r="O83" s="231"/>
      <c r="P83" s="231"/>
      <c r="Q83" s="231"/>
    </row>
    <row r="84">
      <c r="C84" s="230"/>
      <c r="D84" s="231"/>
      <c r="E84" s="231"/>
      <c r="F84" s="231"/>
      <c r="G84" s="231"/>
      <c r="H84" s="231"/>
      <c r="I84" s="231"/>
      <c r="J84" s="231"/>
      <c r="K84" s="231"/>
      <c r="L84" s="231"/>
      <c r="M84" s="231"/>
      <c r="N84" s="231"/>
      <c r="O84" s="231"/>
      <c r="P84" s="231"/>
      <c r="Q84" s="231"/>
    </row>
    <row r="85">
      <c r="C85" s="230"/>
      <c r="D85" s="231"/>
      <c r="E85" s="231"/>
      <c r="F85" s="231"/>
      <c r="G85" s="231"/>
      <c r="H85" s="231"/>
      <c r="I85" s="231"/>
      <c r="J85" s="231"/>
      <c r="K85" s="231"/>
      <c r="L85" s="231"/>
      <c r="M85" s="231"/>
      <c r="N85" s="231"/>
      <c r="O85" s="231"/>
      <c r="P85" s="231"/>
      <c r="Q85" s="231"/>
    </row>
    <row r="86">
      <c r="C86" s="230"/>
      <c r="D86" s="231"/>
      <c r="E86" s="231"/>
      <c r="F86" s="231"/>
      <c r="G86" s="231"/>
      <c r="H86" s="231"/>
      <c r="I86" s="231"/>
      <c r="J86" s="231"/>
      <c r="K86" s="231"/>
      <c r="L86" s="231"/>
      <c r="M86" s="231"/>
      <c r="N86" s="231"/>
      <c r="O86" s="231"/>
      <c r="P86" s="231"/>
      <c r="Q86" s="231"/>
    </row>
    <row r="87">
      <c r="C87" s="230"/>
      <c r="D87" s="231"/>
      <c r="E87" s="231"/>
      <c r="F87" s="231"/>
      <c r="G87" s="231"/>
      <c r="H87" s="231"/>
      <c r="I87" s="231"/>
      <c r="J87" s="231"/>
      <c r="K87" s="231"/>
      <c r="L87" s="231"/>
      <c r="M87" s="231"/>
      <c r="N87" s="231"/>
      <c r="O87" s="231"/>
      <c r="P87" s="231"/>
      <c r="Q87" s="231"/>
    </row>
    <row r="88">
      <c r="C88" s="230"/>
      <c r="D88" s="231"/>
      <c r="E88" s="231"/>
      <c r="F88" s="231"/>
      <c r="G88" s="231"/>
      <c r="H88" s="231"/>
      <c r="I88" s="231"/>
      <c r="J88" s="231"/>
      <c r="K88" s="231"/>
      <c r="L88" s="231"/>
      <c r="M88" s="231"/>
      <c r="N88" s="231"/>
      <c r="O88" s="231"/>
      <c r="P88" s="231"/>
      <c r="Q88" s="231"/>
    </row>
    <row r="89">
      <c r="C89" s="230"/>
      <c r="D89" s="231"/>
      <c r="E89" s="231"/>
      <c r="F89" s="231"/>
      <c r="G89" s="231"/>
      <c r="H89" s="231"/>
      <c r="I89" s="231"/>
      <c r="J89" s="231"/>
      <c r="K89" s="231"/>
      <c r="L89" s="231"/>
      <c r="M89" s="231"/>
      <c r="N89" s="231"/>
      <c r="O89" s="231"/>
      <c r="P89" s="231"/>
      <c r="Q89" s="231"/>
    </row>
    <row r="90">
      <c r="C90" s="230"/>
      <c r="D90" s="231"/>
      <c r="E90" s="231"/>
      <c r="F90" s="231"/>
      <c r="G90" s="231"/>
      <c r="H90" s="231"/>
      <c r="I90" s="231"/>
      <c r="J90" s="231"/>
      <c r="K90" s="231"/>
      <c r="L90" s="231"/>
      <c r="M90" s="231"/>
      <c r="N90" s="231"/>
      <c r="O90" s="231"/>
      <c r="P90" s="231"/>
      <c r="Q90" s="231"/>
    </row>
    <row r="91">
      <c r="C91" s="230"/>
      <c r="D91" s="231"/>
      <c r="E91" s="231"/>
      <c r="F91" s="231"/>
      <c r="G91" s="231"/>
      <c r="H91" s="231"/>
      <c r="I91" s="231"/>
      <c r="J91" s="231"/>
      <c r="K91" s="231"/>
      <c r="L91" s="231"/>
      <c r="M91" s="231"/>
      <c r="N91" s="231"/>
      <c r="O91" s="231"/>
      <c r="P91" s="231"/>
      <c r="Q91" s="231"/>
    </row>
    <row r="92">
      <c r="C92" s="230"/>
      <c r="D92" s="231"/>
      <c r="E92" s="231"/>
      <c r="F92" s="231"/>
      <c r="G92" s="231"/>
      <c r="H92" s="231"/>
      <c r="I92" s="231"/>
      <c r="J92" s="231"/>
      <c r="K92" s="231"/>
      <c r="L92" s="231"/>
      <c r="M92" s="231"/>
      <c r="N92" s="231"/>
      <c r="O92" s="231"/>
      <c r="P92" s="231"/>
      <c r="Q92" s="231"/>
    </row>
    <row r="93">
      <c r="C93" s="230"/>
      <c r="D93" s="231"/>
      <c r="E93" s="231"/>
      <c r="F93" s="231"/>
      <c r="G93" s="231"/>
      <c r="H93" s="231"/>
      <c r="I93" s="231"/>
      <c r="J93" s="231"/>
      <c r="K93" s="231"/>
      <c r="L93" s="231"/>
      <c r="M93" s="231"/>
      <c r="N93" s="231"/>
      <c r="O93" s="231"/>
      <c r="P93" s="231"/>
      <c r="Q93" s="231"/>
    </row>
    <row r="94">
      <c r="C94" s="230"/>
      <c r="D94" s="231"/>
      <c r="E94" s="231"/>
      <c r="F94" s="231"/>
      <c r="G94" s="231"/>
      <c r="H94" s="231"/>
      <c r="I94" s="231"/>
      <c r="J94" s="231"/>
      <c r="K94" s="231"/>
      <c r="L94" s="231"/>
      <c r="M94" s="231"/>
      <c r="N94" s="231"/>
      <c r="O94" s="231"/>
      <c r="P94" s="231"/>
      <c r="Q94" s="231"/>
    </row>
    <row r="95">
      <c r="C95" s="230"/>
      <c r="D95" s="231"/>
      <c r="E95" s="231"/>
      <c r="F95" s="231"/>
      <c r="G95" s="231"/>
      <c r="H95" s="231"/>
      <c r="I95" s="231"/>
      <c r="J95" s="231"/>
      <c r="K95" s="231"/>
      <c r="L95" s="231"/>
      <c r="M95" s="231"/>
      <c r="N95" s="231"/>
      <c r="O95" s="231"/>
      <c r="P95" s="231"/>
      <c r="Q95" s="231"/>
    </row>
    <row r="96">
      <c r="C96" s="230"/>
      <c r="D96" s="231"/>
      <c r="E96" s="231"/>
      <c r="F96" s="231"/>
      <c r="G96" s="231"/>
      <c r="H96" s="231"/>
      <c r="I96" s="231"/>
      <c r="J96" s="231"/>
      <c r="K96" s="231"/>
      <c r="L96" s="231"/>
      <c r="M96" s="231"/>
      <c r="N96" s="231"/>
      <c r="O96" s="231"/>
      <c r="P96" s="231"/>
      <c r="Q96" s="231"/>
    </row>
    <row r="97">
      <c r="C97" s="230"/>
      <c r="D97" s="231"/>
      <c r="E97" s="231"/>
      <c r="F97" s="231"/>
      <c r="G97" s="231"/>
      <c r="H97" s="231"/>
      <c r="I97" s="231"/>
      <c r="J97" s="231"/>
      <c r="K97" s="231"/>
      <c r="L97" s="231"/>
      <c r="M97" s="231"/>
      <c r="N97" s="231"/>
      <c r="O97" s="231"/>
      <c r="P97" s="231"/>
      <c r="Q97" s="231"/>
    </row>
    <row r="98">
      <c r="C98" s="230"/>
      <c r="D98" s="231"/>
      <c r="E98" s="231"/>
      <c r="F98" s="231"/>
      <c r="G98" s="231"/>
      <c r="H98" s="231"/>
      <c r="I98" s="231"/>
      <c r="J98" s="231"/>
      <c r="K98" s="231"/>
      <c r="L98" s="231"/>
      <c r="M98" s="231"/>
      <c r="N98" s="231"/>
      <c r="O98" s="231"/>
      <c r="P98" s="231"/>
      <c r="Q98" s="231"/>
    </row>
    <row r="99">
      <c r="C99" s="230"/>
      <c r="D99" s="231"/>
      <c r="E99" s="231"/>
      <c r="F99" s="231"/>
      <c r="G99" s="231"/>
      <c r="H99" s="231"/>
      <c r="I99" s="231"/>
      <c r="J99" s="231"/>
      <c r="K99" s="231"/>
      <c r="L99" s="231"/>
      <c r="M99" s="231"/>
      <c r="N99" s="231"/>
      <c r="O99" s="231"/>
      <c r="P99" s="231"/>
      <c r="Q99" s="231"/>
    </row>
    <row r="100">
      <c r="C100" s="230"/>
      <c r="D100" s="231"/>
      <c r="E100" s="231"/>
      <c r="F100" s="231"/>
      <c r="G100" s="231"/>
      <c r="H100" s="231"/>
      <c r="I100" s="231"/>
      <c r="J100" s="231"/>
      <c r="K100" s="231"/>
      <c r="L100" s="231"/>
      <c r="M100" s="231"/>
      <c r="N100" s="231"/>
      <c r="O100" s="231"/>
      <c r="P100" s="231"/>
      <c r="Q100" s="231"/>
    </row>
    <row r="101">
      <c r="C101" s="230"/>
      <c r="D101" s="231"/>
      <c r="E101" s="231"/>
      <c r="F101" s="231"/>
      <c r="G101" s="231"/>
      <c r="H101" s="231"/>
      <c r="I101" s="231"/>
      <c r="J101" s="231"/>
      <c r="K101" s="231"/>
      <c r="L101" s="231"/>
      <c r="M101" s="231"/>
      <c r="N101" s="231"/>
      <c r="O101" s="231"/>
      <c r="P101" s="231"/>
      <c r="Q101" s="231"/>
    </row>
    <row r="102">
      <c r="C102" s="230"/>
      <c r="D102" s="231"/>
      <c r="E102" s="231"/>
      <c r="F102" s="231"/>
      <c r="G102" s="231"/>
      <c r="H102" s="231"/>
      <c r="I102" s="231"/>
      <c r="J102" s="231"/>
      <c r="K102" s="231"/>
      <c r="L102" s="231"/>
      <c r="M102" s="231"/>
      <c r="N102" s="231"/>
      <c r="O102" s="231"/>
      <c r="P102" s="231"/>
      <c r="Q102" s="231"/>
    </row>
    <row r="103">
      <c r="C103" s="230"/>
      <c r="D103" s="231"/>
      <c r="E103" s="231"/>
      <c r="F103" s="231"/>
      <c r="G103" s="231"/>
      <c r="H103" s="231"/>
      <c r="I103" s="231"/>
      <c r="J103" s="231"/>
      <c r="K103" s="231"/>
      <c r="L103" s="231"/>
      <c r="M103" s="231"/>
      <c r="N103" s="231"/>
      <c r="O103" s="231"/>
      <c r="P103" s="231"/>
      <c r="Q103" s="231"/>
    </row>
    <row r="104">
      <c r="C104" s="230"/>
      <c r="D104" s="231"/>
      <c r="E104" s="231"/>
      <c r="F104" s="231"/>
      <c r="G104" s="231"/>
      <c r="H104" s="231"/>
      <c r="I104" s="231"/>
      <c r="J104" s="231"/>
      <c r="K104" s="231"/>
      <c r="L104" s="231"/>
      <c r="M104" s="231"/>
      <c r="N104" s="231"/>
      <c r="O104" s="231"/>
      <c r="P104" s="231"/>
      <c r="Q104" s="231"/>
    </row>
    <row r="105">
      <c r="C105" s="230"/>
      <c r="D105" s="231"/>
      <c r="E105" s="231"/>
      <c r="F105" s="231"/>
      <c r="G105" s="231"/>
      <c r="H105" s="231"/>
      <c r="I105" s="231"/>
      <c r="J105" s="231"/>
      <c r="K105" s="231"/>
      <c r="L105" s="231"/>
      <c r="M105" s="231"/>
      <c r="N105" s="231"/>
      <c r="O105" s="231"/>
      <c r="P105" s="231"/>
      <c r="Q105" s="231"/>
    </row>
    <row r="106">
      <c r="C106" s="230"/>
      <c r="D106" s="231"/>
      <c r="E106" s="231"/>
      <c r="F106" s="231"/>
      <c r="G106" s="231"/>
      <c r="H106" s="231"/>
      <c r="I106" s="231"/>
      <c r="J106" s="231"/>
      <c r="K106" s="231"/>
      <c r="L106" s="231"/>
      <c r="M106" s="231"/>
      <c r="N106" s="231"/>
      <c r="O106" s="231"/>
      <c r="P106" s="231"/>
      <c r="Q106" s="231"/>
    </row>
    <row r="107">
      <c r="C107" s="230"/>
      <c r="D107" s="231"/>
      <c r="E107" s="231"/>
      <c r="F107" s="231"/>
      <c r="G107" s="231"/>
      <c r="H107" s="231"/>
      <c r="I107" s="231"/>
      <c r="J107" s="231"/>
      <c r="K107" s="231"/>
      <c r="L107" s="231"/>
      <c r="M107" s="231"/>
      <c r="N107" s="231"/>
      <c r="O107" s="231"/>
      <c r="P107" s="231"/>
      <c r="Q107" s="231"/>
    </row>
    <row r="108">
      <c r="C108" s="230"/>
      <c r="D108" s="231"/>
      <c r="E108" s="231"/>
      <c r="F108" s="231"/>
      <c r="G108" s="231"/>
      <c r="H108" s="231"/>
      <c r="I108" s="231"/>
      <c r="J108" s="231"/>
      <c r="K108" s="231"/>
      <c r="L108" s="231"/>
      <c r="M108" s="231"/>
      <c r="N108" s="231"/>
      <c r="O108" s="231"/>
      <c r="P108" s="231"/>
      <c r="Q108" s="231"/>
    </row>
    <row r="109">
      <c r="C109" s="230"/>
      <c r="D109" s="231"/>
      <c r="E109" s="231"/>
      <c r="F109" s="231"/>
      <c r="G109" s="231"/>
      <c r="H109" s="231"/>
      <c r="I109" s="231"/>
      <c r="J109" s="231"/>
      <c r="K109" s="231"/>
      <c r="L109" s="231"/>
      <c r="M109" s="231"/>
      <c r="N109" s="231"/>
      <c r="O109" s="231"/>
      <c r="P109" s="231"/>
      <c r="Q109" s="231"/>
    </row>
    <row r="110">
      <c r="C110" s="230"/>
      <c r="D110" s="231"/>
      <c r="E110" s="231"/>
      <c r="F110" s="231"/>
      <c r="G110" s="231"/>
      <c r="H110" s="231"/>
      <c r="I110" s="231"/>
      <c r="J110" s="231"/>
      <c r="K110" s="231"/>
      <c r="L110" s="231"/>
      <c r="M110" s="231"/>
      <c r="N110" s="231"/>
      <c r="O110" s="231"/>
      <c r="P110" s="231"/>
      <c r="Q110" s="231"/>
    </row>
    <row r="111">
      <c r="C111" s="230"/>
      <c r="D111" s="231"/>
      <c r="E111" s="231"/>
      <c r="F111" s="231"/>
      <c r="G111" s="231"/>
      <c r="H111" s="231"/>
      <c r="I111" s="231"/>
      <c r="J111" s="231"/>
      <c r="K111" s="231"/>
      <c r="L111" s="231"/>
      <c r="M111" s="231"/>
      <c r="N111" s="231"/>
      <c r="O111" s="231"/>
      <c r="P111" s="231"/>
      <c r="Q111" s="231"/>
    </row>
    <row r="112">
      <c r="C112" s="230"/>
      <c r="D112" s="231"/>
      <c r="E112" s="231"/>
      <c r="F112" s="231"/>
      <c r="G112" s="231"/>
      <c r="H112" s="231"/>
      <c r="I112" s="231"/>
      <c r="J112" s="231"/>
      <c r="K112" s="231"/>
      <c r="L112" s="231"/>
      <c r="M112" s="231"/>
      <c r="N112" s="231"/>
      <c r="O112" s="231"/>
      <c r="P112" s="231"/>
      <c r="Q112" s="231"/>
    </row>
    <row r="113">
      <c r="C113" s="230"/>
      <c r="D113" s="231"/>
      <c r="E113" s="231"/>
      <c r="F113" s="231"/>
      <c r="G113" s="231"/>
      <c r="H113" s="231"/>
      <c r="I113" s="231"/>
      <c r="J113" s="231"/>
      <c r="K113" s="231"/>
      <c r="L113" s="231"/>
      <c r="M113" s="231"/>
      <c r="N113" s="231"/>
      <c r="O113" s="231"/>
      <c r="P113" s="231"/>
      <c r="Q113" s="231"/>
    </row>
    <row r="114">
      <c r="C114" s="230"/>
      <c r="D114" s="231"/>
      <c r="E114" s="231"/>
      <c r="F114" s="231"/>
      <c r="G114" s="231"/>
      <c r="H114" s="231"/>
      <c r="I114" s="231"/>
      <c r="J114" s="231"/>
      <c r="K114" s="231"/>
      <c r="L114" s="231"/>
      <c r="M114" s="231"/>
      <c r="N114" s="231"/>
      <c r="O114" s="231"/>
      <c r="P114" s="231"/>
      <c r="Q114" s="231"/>
    </row>
    <row r="115">
      <c r="C115" s="230"/>
      <c r="D115" s="231"/>
      <c r="E115" s="231"/>
      <c r="F115" s="231"/>
      <c r="G115" s="231"/>
      <c r="H115" s="231"/>
      <c r="I115" s="231"/>
      <c r="J115" s="231"/>
      <c r="K115" s="231"/>
      <c r="L115" s="231"/>
      <c r="M115" s="231"/>
      <c r="N115" s="231"/>
      <c r="O115" s="231"/>
      <c r="P115" s="231"/>
      <c r="Q115" s="231"/>
    </row>
    <row r="116">
      <c r="C116" s="230"/>
      <c r="D116" s="231"/>
      <c r="E116" s="231"/>
      <c r="F116" s="231"/>
      <c r="G116" s="231"/>
      <c r="H116" s="231"/>
      <c r="I116" s="231"/>
      <c r="J116" s="231"/>
      <c r="K116" s="231"/>
      <c r="L116" s="231"/>
      <c r="M116" s="231"/>
      <c r="N116" s="231"/>
      <c r="O116" s="231"/>
      <c r="P116" s="231"/>
      <c r="Q116" s="231"/>
    </row>
    <row r="117">
      <c r="C117" s="230"/>
      <c r="D117" s="231"/>
      <c r="E117" s="231"/>
      <c r="F117" s="231"/>
      <c r="G117" s="231"/>
      <c r="H117" s="231"/>
      <c r="I117" s="231"/>
      <c r="J117" s="231"/>
      <c r="K117" s="231"/>
      <c r="L117" s="231"/>
      <c r="M117" s="231"/>
      <c r="N117" s="231"/>
      <c r="O117" s="231"/>
      <c r="P117" s="231"/>
      <c r="Q117" s="231"/>
    </row>
    <row r="118">
      <c r="C118" s="230"/>
      <c r="D118" s="231"/>
      <c r="E118" s="231"/>
      <c r="F118" s="231"/>
      <c r="G118" s="231"/>
      <c r="H118" s="231"/>
      <c r="I118" s="231"/>
      <c r="J118" s="231"/>
      <c r="K118" s="231"/>
      <c r="L118" s="231"/>
      <c r="M118" s="231"/>
      <c r="N118" s="231"/>
      <c r="O118" s="231"/>
      <c r="P118" s="231"/>
      <c r="Q118" s="231"/>
    </row>
    <row r="119">
      <c r="C119" s="230"/>
      <c r="D119" s="231"/>
      <c r="E119" s="231"/>
      <c r="F119" s="231"/>
      <c r="G119" s="231"/>
      <c r="H119" s="231"/>
      <c r="I119" s="231"/>
      <c r="J119" s="231"/>
      <c r="K119" s="231"/>
      <c r="L119" s="231"/>
      <c r="M119" s="231"/>
      <c r="N119" s="231"/>
      <c r="O119" s="231"/>
      <c r="P119" s="231"/>
      <c r="Q119" s="231"/>
    </row>
    <row r="120">
      <c r="C120" s="230"/>
      <c r="D120" s="231"/>
      <c r="E120" s="231"/>
      <c r="F120" s="231"/>
      <c r="G120" s="231"/>
      <c r="H120" s="231"/>
      <c r="I120" s="231"/>
      <c r="J120" s="231"/>
      <c r="K120" s="231"/>
      <c r="L120" s="231"/>
      <c r="M120" s="231"/>
      <c r="N120" s="231"/>
      <c r="O120" s="231"/>
      <c r="P120" s="231"/>
      <c r="Q120" s="231"/>
    </row>
    <row r="121">
      <c r="C121" s="230"/>
      <c r="D121" s="231"/>
      <c r="E121" s="231"/>
      <c r="F121" s="231"/>
      <c r="G121" s="231"/>
      <c r="H121" s="231"/>
      <c r="I121" s="231"/>
      <c r="J121" s="231"/>
      <c r="K121" s="231"/>
      <c r="L121" s="231"/>
      <c r="M121" s="231"/>
      <c r="N121" s="231"/>
      <c r="O121" s="231"/>
      <c r="P121" s="231"/>
      <c r="Q121" s="231"/>
    </row>
    <row r="122">
      <c r="C122" s="230"/>
      <c r="D122" s="231"/>
      <c r="E122" s="231"/>
      <c r="F122" s="231"/>
      <c r="G122" s="231"/>
      <c r="H122" s="231"/>
      <c r="I122" s="231"/>
      <c r="J122" s="231"/>
      <c r="K122" s="231"/>
      <c r="L122" s="231"/>
      <c r="M122" s="231"/>
      <c r="N122" s="231"/>
      <c r="O122" s="231"/>
      <c r="P122" s="231"/>
      <c r="Q122" s="231"/>
    </row>
    <row r="123">
      <c r="C123" s="230"/>
      <c r="D123" s="231"/>
      <c r="E123" s="231"/>
      <c r="F123" s="231"/>
      <c r="G123" s="231"/>
      <c r="H123" s="231"/>
      <c r="I123" s="231"/>
      <c r="J123" s="231"/>
      <c r="K123" s="231"/>
      <c r="L123" s="231"/>
      <c r="M123" s="231"/>
      <c r="N123" s="231"/>
      <c r="O123" s="231"/>
      <c r="P123" s="231"/>
      <c r="Q123" s="231"/>
    </row>
    <row r="124">
      <c r="C124" s="230"/>
      <c r="D124" s="231"/>
      <c r="E124" s="231"/>
      <c r="F124" s="231"/>
      <c r="G124" s="231"/>
      <c r="H124" s="231"/>
      <c r="I124" s="231"/>
      <c r="J124" s="231"/>
      <c r="K124" s="231"/>
      <c r="L124" s="231"/>
      <c r="M124" s="231"/>
      <c r="N124" s="231"/>
      <c r="O124" s="231"/>
      <c r="P124" s="231"/>
      <c r="Q124" s="231"/>
    </row>
    <row r="125">
      <c r="C125" s="230"/>
      <c r="D125" s="231"/>
      <c r="E125" s="231"/>
      <c r="F125" s="231"/>
      <c r="G125" s="231"/>
      <c r="H125" s="231"/>
      <c r="I125" s="231"/>
      <c r="J125" s="231"/>
      <c r="K125" s="231"/>
      <c r="L125" s="231"/>
      <c r="M125" s="231"/>
      <c r="N125" s="231"/>
      <c r="O125" s="231"/>
      <c r="P125" s="231"/>
      <c r="Q125" s="231"/>
    </row>
    <row r="126">
      <c r="C126" s="230"/>
      <c r="D126" s="231"/>
      <c r="E126" s="231"/>
      <c r="F126" s="231"/>
      <c r="G126" s="231"/>
      <c r="H126" s="231"/>
      <c r="I126" s="231"/>
      <c r="J126" s="231"/>
      <c r="K126" s="231"/>
      <c r="L126" s="231"/>
      <c r="M126" s="231"/>
      <c r="N126" s="231"/>
      <c r="O126" s="231"/>
      <c r="P126" s="231"/>
      <c r="Q126" s="231"/>
    </row>
    <row r="127">
      <c r="C127" s="230"/>
      <c r="D127" s="231"/>
      <c r="E127" s="231"/>
      <c r="F127" s="231"/>
      <c r="G127" s="231"/>
      <c r="H127" s="231"/>
      <c r="I127" s="231"/>
      <c r="J127" s="231"/>
      <c r="K127" s="231"/>
      <c r="L127" s="231"/>
      <c r="M127" s="231"/>
      <c r="N127" s="231"/>
      <c r="O127" s="231"/>
      <c r="P127" s="231"/>
      <c r="Q127" s="231"/>
    </row>
    <row r="128">
      <c r="C128" s="230"/>
      <c r="D128" s="231"/>
      <c r="E128" s="231"/>
      <c r="F128" s="231"/>
      <c r="G128" s="231"/>
      <c r="H128" s="231"/>
      <c r="I128" s="231"/>
      <c r="J128" s="231"/>
      <c r="K128" s="231"/>
      <c r="L128" s="231"/>
      <c r="M128" s="231"/>
      <c r="N128" s="231"/>
      <c r="O128" s="231"/>
      <c r="P128" s="231"/>
      <c r="Q128" s="231"/>
    </row>
    <row r="129">
      <c r="C129" s="230"/>
      <c r="D129" s="231"/>
      <c r="E129" s="231"/>
      <c r="F129" s="231"/>
      <c r="G129" s="231"/>
      <c r="H129" s="231"/>
      <c r="I129" s="231"/>
      <c r="J129" s="231"/>
      <c r="K129" s="231"/>
      <c r="L129" s="231"/>
      <c r="M129" s="231"/>
      <c r="N129" s="231"/>
      <c r="O129" s="231"/>
      <c r="P129" s="231"/>
      <c r="Q129" s="231"/>
    </row>
    <row r="130">
      <c r="C130" s="230"/>
      <c r="D130" s="231"/>
      <c r="E130" s="231"/>
      <c r="F130" s="231"/>
      <c r="G130" s="231"/>
      <c r="H130" s="231"/>
      <c r="I130" s="231"/>
      <c r="J130" s="231"/>
      <c r="K130" s="231"/>
      <c r="L130" s="231"/>
      <c r="M130" s="231"/>
      <c r="N130" s="231"/>
      <c r="O130" s="231"/>
      <c r="P130" s="231"/>
      <c r="Q130" s="231"/>
    </row>
    <row r="131">
      <c r="C131" s="230"/>
      <c r="D131" s="231"/>
      <c r="E131" s="231"/>
      <c r="F131" s="231"/>
      <c r="G131" s="231"/>
      <c r="H131" s="231"/>
      <c r="I131" s="231"/>
      <c r="J131" s="231"/>
      <c r="K131" s="231"/>
      <c r="L131" s="231"/>
      <c r="M131" s="231"/>
      <c r="N131" s="231"/>
      <c r="O131" s="231"/>
      <c r="P131" s="231"/>
      <c r="Q131" s="231"/>
    </row>
    <row r="132">
      <c r="C132" s="230"/>
      <c r="D132" s="231"/>
      <c r="E132" s="231"/>
      <c r="F132" s="231"/>
      <c r="G132" s="231"/>
      <c r="H132" s="231"/>
      <c r="I132" s="231"/>
      <c r="J132" s="231"/>
      <c r="K132" s="231"/>
      <c r="L132" s="231"/>
      <c r="M132" s="231"/>
      <c r="N132" s="231"/>
      <c r="O132" s="231"/>
      <c r="P132" s="231"/>
      <c r="Q132" s="231"/>
    </row>
    <row r="133">
      <c r="C133" s="230"/>
      <c r="D133" s="231"/>
      <c r="E133" s="231"/>
      <c r="F133" s="231"/>
      <c r="G133" s="231"/>
      <c r="H133" s="231"/>
      <c r="I133" s="231"/>
      <c r="J133" s="231"/>
      <c r="K133" s="231"/>
      <c r="L133" s="231"/>
      <c r="M133" s="231"/>
      <c r="N133" s="231"/>
      <c r="O133" s="231"/>
      <c r="P133" s="231"/>
      <c r="Q133" s="231"/>
    </row>
    <row r="134">
      <c r="C134" s="230"/>
      <c r="D134" s="231"/>
      <c r="E134" s="231"/>
      <c r="F134" s="231"/>
      <c r="G134" s="231"/>
      <c r="H134" s="231"/>
      <c r="I134" s="231"/>
      <c r="J134" s="231"/>
      <c r="K134" s="231"/>
      <c r="L134" s="231"/>
      <c r="M134" s="231"/>
      <c r="N134" s="231"/>
      <c r="O134" s="231"/>
      <c r="P134" s="231"/>
      <c r="Q134" s="231"/>
    </row>
    <row r="135">
      <c r="C135" s="230"/>
      <c r="D135" s="231"/>
      <c r="E135" s="231"/>
      <c r="F135" s="231"/>
      <c r="G135" s="231"/>
      <c r="H135" s="231"/>
      <c r="I135" s="231"/>
      <c r="J135" s="231"/>
      <c r="K135" s="231"/>
      <c r="L135" s="231"/>
      <c r="M135" s="231"/>
      <c r="N135" s="231"/>
      <c r="O135" s="231"/>
      <c r="P135" s="231"/>
      <c r="Q135" s="231"/>
    </row>
    <row r="136">
      <c r="C136" s="230"/>
      <c r="D136" s="231"/>
      <c r="E136" s="231"/>
      <c r="F136" s="231"/>
      <c r="G136" s="231"/>
      <c r="H136" s="231"/>
      <c r="I136" s="231"/>
      <c r="J136" s="231"/>
      <c r="K136" s="231"/>
      <c r="L136" s="231"/>
      <c r="M136" s="231"/>
      <c r="N136" s="231"/>
      <c r="O136" s="231"/>
      <c r="P136" s="231"/>
      <c r="Q136" s="231"/>
    </row>
    <row r="137">
      <c r="C137" s="230"/>
      <c r="D137" s="231"/>
      <c r="E137" s="231"/>
      <c r="F137" s="231"/>
      <c r="G137" s="231"/>
      <c r="H137" s="231"/>
      <c r="I137" s="231"/>
      <c r="J137" s="231"/>
      <c r="K137" s="231"/>
      <c r="L137" s="231"/>
      <c r="M137" s="231"/>
      <c r="N137" s="231"/>
      <c r="O137" s="231"/>
      <c r="P137" s="231"/>
      <c r="Q137" s="231"/>
    </row>
    <row r="138">
      <c r="C138" s="230"/>
      <c r="D138" s="231"/>
      <c r="E138" s="231"/>
      <c r="F138" s="231"/>
      <c r="G138" s="231"/>
      <c r="H138" s="231"/>
      <c r="I138" s="231"/>
      <c r="J138" s="231"/>
      <c r="K138" s="231"/>
      <c r="L138" s="231"/>
      <c r="M138" s="231"/>
      <c r="N138" s="231"/>
      <c r="O138" s="231"/>
      <c r="P138" s="231"/>
      <c r="Q138" s="231"/>
    </row>
    <row r="139">
      <c r="C139" s="230"/>
      <c r="D139" s="231"/>
      <c r="E139" s="231"/>
      <c r="F139" s="231"/>
      <c r="G139" s="231"/>
      <c r="H139" s="231"/>
      <c r="I139" s="231"/>
      <c r="J139" s="231"/>
      <c r="K139" s="231"/>
      <c r="L139" s="231"/>
      <c r="M139" s="231"/>
      <c r="N139" s="231"/>
      <c r="O139" s="231"/>
      <c r="P139" s="231"/>
      <c r="Q139" s="231"/>
    </row>
    <row r="140">
      <c r="C140" s="230"/>
      <c r="D140" s="231"/>
      <c r="E140" s="231"/>
      <c r="F140" s="231"/>
      <c r="G140" s="231"/>
      <c r="H140" s="231"/>
      <c r="I140" s="231"/>
      <c r="J140" s="231"/>
      <c r="K140" s="231"/>
      <c r="L140" s="231"/>
      <c r="M140" s="231"/>
      <c r="N140" s="231"/>
      <c r="O140" s="231"/>
      <c r="P140" s="231"/>
      <c r="Q140" s="231"/>
    </row>
    <row r="141">
      <c r="C141" s="230"/>
      <c r="D141" s="231"/>
      <c r="E141" s="231"/>
      <c r="F141" s="231"/>
      <c r="G141" s="231"/>
      <c r="H141" s="231"/>
      <c r="I141" s="231"/>
      <c r="J141" s="231"/>
      <c r="K141" s="231"/>
      <c r="L141" s="231"/>
      <c r="M141" s="231"/>
      <c r="N141" s="231"/>
      <c r="O141" s="231"/>
      <c r="P141" s="231"/>
      <c r="Q141" s="231"/>
    </row>
    <row r="142">
      <c r="C142" s="230"/>
      <c r="D142" s="231"/>
      <c r="E142" s="231"/>
      <c r="F142" s="231"/>
      <c r="G142" s="231"/>
      <c r="H142" s="231"/>
      <c r="I142" s="231"/>
      <c r="J142" s="231"/>
      <c r="K142" s="231"/>
      <c r="L142" s="231"/>
      <c r="M142" s="231"/>
      <c r="N142" s="231"/>
      <c r="O142" s="231"/>
      <c r="P142" s="231"/>
      <c r="Q142" s="231"/>
    </row>
    <row r="143">
      <c r="C143" s="230"/>
      <c r="D143" s="231"/>
      <c r="E143" s="231"/>
      <c r="F143" s="231"/>
      <c r="G143" s="231"/>
      <c r="H143" s="231"/>
      <c r="I143" s="231"/>
      <c r="J143" s="231"/>
      <c r="K143" s="231"/>
      <c r="L143" s="231"/>
      <c r="M143" s="231"/>
      <c r="N143" s="231"/>
      <c r="O143" s="231"/>
      <c r="P143" s="231"/>
      <c r="Q143" s="231"/>
    </row>
    <row r="144">
      <c r="C144" s="230"/>
      <c r="D144" s="231"/>
      <c r="E144" s="231"/>
      <c r="F144" s="231"/>
      <c r="G144" s="231"/>
      <c r="H144" s="231"/>
      <c r="I144" s="231"/>
      <c r="J144" s="231"/>
      <c r="K144" s="231"/>
      <c r="L144" s="231"/>
      <c r="M144" s="231"/>
      <c r="N144" s="231"/>
      <c r="O144" s="231"/>
      <c r="P144" s="231"/>
      <c r="Q144" s="231"/>
    </row>
    <row r="145">
      <c r="C145" s="230"/>
      <c r="D145" s="231"/>
      <c r="E145" s="231"/>
      <c r="F145" s="231"/>
      <c r="G145" s="231"/>
      <c r="H145" s="231"/>
      <c r="I145" s="231"/>
      <c r="J145" s="231"/>
      <c r="K145" s="231"/>
      <c r="L145" s="231"/>
      <c r="M145" s="231"/>
      <c r="N145" s="231"/>
      <c r="O145" s="231"/>
      <c r="P145" s="231"/>
      <c r="Q145" s="231"/>
    </row>
    <row r="146">
      <c r="C146" s="230"/>
      <c r="D146" s="231"/>
      <c r="E146" s="231"/>
      <c r="F146" s="231"/>
      <c r="G146" s="231"/>
      <c r="H146" s="231"/>
      <c r="I146" s="231"/>
      <c r="J146" s="231"/>
      <c r="K146" s="231"/>
      <c r="L146" s="231"/>
      <c r="M146" s="231"/>
      <c r="N146" s="231"/>
      <c r="O146" s="231"/>
      <c r="P146" s="231"/>
      <c r="Q146" s="231"/>
    </row>
    <row r="147">
      <c r="C147" s="230"/>
      <c r="D147" s="231"/>
      <c r="E147" s="231"/>
      <c r="F147" s="231"/>
      <c r="G147" s="231"/>
      <c r="H147" s="231"/>
      <c r="I147" s="231"/>
      <c r="J147" s="231"/>
      <c r="K147" s="231"/>
      <c r="L147" s="231"/>
      <c r="M147" s="231"/>
      <c r="N147" s="231"/>
      <c r="O147" s="231"/>
      <c r="P147" s="231"/>
      <c r="Q147" s="231"/>
    </row>
    <row r="148">
      <c r="C148" s="230"/>
      <c r="D148" s="231"/>
      <c r="E148" s="231"/>
      <c r="F148" s="231"/>
      <c r="G148" s="231"/>
      <c r="H148" s="231"/>
      <c r="I148" s="231"/>
      <c r="J148" s="231"/>
      <c r="K148" s="231"/>
      <c r="L148" s="231"/>
      <c r="M148" s="231"/>
      <c r="N148" s="231"/>
      <c r="O148" s="231"/>
      <c r="P148" s="231"/>
      <c r="Q148" s="231"/>
    </row>
    <row r="149">
      <c r="C149" s="230"/>
      <c r="D149" s="231"/>
      <c r="E149" s="231"/>
      <c r="F149" s="231"/>
      <c r="G149" s="231"/>
      <c r="H149" s="231"/>
      <c r="I149" s="231"/>
      <c r="J149" s="231"/>
      <c r="K149" s="231"/>
      <c r="L149" s="231"/>
      <c r="M149" s="231"/>
      <c r="N149" s="231"/>
      <c r="O149" s="231"/>
      <c r="P149" s="231"/>
      <c r="Q149" s="231"/>
    </row>
    <row r="150">
      <c r="C150" s="230"/>
      <c r="D150" s="231"/>
      <c r="E150" s="231"/>
      <c r="F150" s="231"/>
      <c r="G150" s="231"/>
      <c r="H150" s="231"/>
      <c r="I150" s="231"/>
      <c r="J150" s="231"/>
      <c r="K150" s="231"/>
      <c r="L150" s="231"/>
      <c r="M150" s="231"/>
      <c r="N150" s="231"/>
      <c r="O150" s="231"/>
      <c r="P150" s="231"/>
      <c r="Q150" s="231"/>
    </row>
    <row r="151">
      <c r="C151" s="230"/>
      <c r="D151" s="231"/>
      <c r="E151" s="231"/>
      <c r="F151" s="231"/>
      <c r="G151" s="231"/>
      <c r="H151" s="231"/>
      <c r="I151" s="231"/>
      <c r="J151" s="231"/>
      <c r="K151" s="231"/>
      <c r="L151" s="231"/>
      <c r="M151" s="231"/>
      <c r="N151" s="231"/>
      <c r="O151" s="231"/>
      <c r="P151" s="231"/>
      <c r="Q151" s="231"/>
    </row>
    <row r="152">
      <c r="C152" s="230"/>
      <c r="D152" s="231"/>
      <c r="E152" s="231"/>
      <c r="F152" s="231"/>
      <c r="G152" s="231"/>
      <c r="H152" s="231"/>
      <c r="I152" s="231"/>
      <c r="J152" s="231"/>
      <c r="K152" s="231"/>
      <c r="L152" s="231"/>
      <c r="M152" s="231"/>
      <c r="N152" s="231"/>
      <c r="O152" s="231"/>
      <c r="P152" s="231"/>
      <c r="Q152" s="231"/>
    </row>
    <row r="153">
      <c r="C153" s="230"/>
      <c r="D153" s="231"/>
      <c r="E153" s="231"/>
      <c r="F153" s="231"/>
      <c r="G153" s="231"/>
      <c r="H153" s="231"/>
      <c r="I153" s="231"/>
      <c r="J153" s="231"/>
      <c r="K153" s="231"/>
      <c r="L153" s="231"/>
      <c r="M153" s="231"/>
      <c r="N153" s="231"/>
      <c r="O153" s="231"/>
      <c r="P153" s="231"/>
      <c r="Q153" s="231"/>
    </row>
    <row r="154">
      <c r="C154" s="230"/>
      <c r="D154" s="231"/>
      <c r="E154" s="231"/>
      <c r="F154" s="231"/>
      <c r="G154" s="231"/>
      <c r="H154" s="231"/>
      <c r="I154" s="231"/>
      <c r="J154" s="231"/>
      <c r="K154" s="231"/>
      <c r="L154" s="231"/>
      <c r="M154" s="231"/>
      <c r="N154" s="231"/>
      <c r="O154" s="231"/>
      <c r="P154" s="231"/>
      <c r="Q154" s="231"/>
    </row>
    <row r="155">
      <c r="C155" s="230"/>
      <c r="D155" s="231"/>
      <c r="E155" s="231"/>
      <c r="F155" s="231"/>
      <c r="G155" s="231"/>
      <c r="H155" s="231"/>
      <c r="I155" s="231"/>
      <c r="J155" s="231"/>
      <c r="K155" s="231"/>
      <c r="L155" s="231"/>
      <c r="M155" s="231"/>
      <c r="N155" s="231"/>
      <c r="O155" s="231"/>
      <c r="P155" s="231"/>
      <c r="Q155" s="231"/>
    </row>
    <row r="156">
      <c r="C156" s="230"/>
      <c r="D156" s="231"/>
      <c r="E156" s="231"/>
      <c r="F156" s="231"/>
      <c r="G156" s="231"/>
      <c r="H156" s="231"/>
      <c r="I156" s="231"/>
      <c r="J156" s="231"/>
      <c r="K156" s="231"/>
      <c r="L156" s="231"/>
      <c r="M156" s="231"/>
      <c r="N156" s="231"/>
      <c r="O156" s="231"/>
      <c r="P156" s="231"/>
      <c r="Q156" s="231"/>
    </row>
    <row r="157">
      <c r="C157" s="230"/>
      <c r="D157" s="231"/>
      <c r="E157" s="231"/>
      <c r="F157" s="231"/>
      <c r="G157" s="231"/>
      <c r="H157" s="231"/>
      <c r="I157" s="231"/>
      <c r="J157" s="231"/>
      <c r="K157" s="231"/>
      <c r="L157" s="231"/>
      <c r="M157" s="231"/>
      <c r="N157" s="231"/>
      <c r="O157" s="231"/>
      <c r="P157" s="231"/>
      <c r="Q157" s="231"/>
    </row>
    <row r="158">
      <c r="C158" s="230"/>
      <c r="D158" s="231"/>
      <c r="E158" s="231"/>
      <c r="F158" s="231"/>
      <c r="G158" s="231"/>
      <c r="H158" s="231"/>
      <c r="I158" s="231"/>
      <c r="J158" s="231"/>
      <c r="K158" s="231"/>
      <c r="L158" s="231"/>
      <c r="M158" s="231"/>
      <c r="N158" s="231"/>
      <c r="O158" s="231"/>
      <c r="P158" s="231"/>
      <c r="Q158" s="231"/>
    </row>
    <row r="159">
      <c r="C159" s="230"/>
      <c r="D159" s="231"/>
      <c r="E159" s="231"/>
      <c r="F159" s="231"/>
      <c r="G159" s="231"/>
      <c r="H159" s="231"/>
      <c r="I159" s="231"/>
      <c r="J159" s="231"/>
      <c r="K159" s="231"/>
      <c r="L159" s="231"/>
      <c r="M159" s="231"/>
      <c r="N159" s="231"/>
      <c r="O159" s="231"/>
      <c r="P159" s="231"/>
      <c r="Q159" s="231"/>
    </row>
    <row r="160">
      <c r="C160" s="230"/>
      <c r="D160" s="231"/>
      <c r="E160" s="231"/>
      <c r="F160" s="231"/>
      <c r="G160" s="231"/>
      <c r="H160" s="231"/>
      <c r="I160" s="231"/>
      <c r="J160" s="231"/>
      <c r="K160" s="231"/>
      <c r="L160" s="231"/>
      <c r="M160" s="231"/>
      <c r="N160" s="231"/>
      <c r="O160" s="231"/>
      <c r="P160" s="231"/>
      <c r="Q160" s="231"/>
    </row>
    <row r="161">
      <c r="C161" s="230"/>
      <c r="D161" s="231"/>
      <c r="E161" s="231"/>
      <c r="F161" s="231"/>
      <c r="G161" s="231"/>
      <c r="H161" s="231"/>
      <c r="I161" s="231"/>
      <c r="J161" s="231"/>
      <c r="K161" s="231"/>
      <c r="L161" s="231"/>
      <c r="M161" s="231"/>
      <c r="N161" s="231"/>
      <c r="O161" s="231"/>
      <c r="P161" s="231"/>
      <c r="Q161" s="231"/>
    </row>
    <row r="162">
      <c r="C162" s="230"/>
      <c r="D162" s="231"/>
      <c r="E162" s="231"/>
      <c r="F162" s="231"/>
      <c r="G162" s="231"/>
      <c r="H162" s="231"/>
      <c r="I162" s="231"/>
      <c r="J162" s="231"/>
      <c r="K162" s="231"/>
      <c r="L162" s="231"/>
      <c r="M162" s="231"/>
      <c r="N162" s="231"/>
      <c r="O162" s="231"/>
      <c r="P162" s="231"/>
      <c r="Q162" s="231"/>
    </row>
    <row r="163">
      <c r="C163" s="230"/>
      <c r="D163" s="231"/>
      <c r="E163" s="231"/>
      <c r="F163" s="231"/>
      <c r="G163" s="231"/>
      <c r="H163" s="231"/>
      <c r="I163" s="231"/>
      <c r="J163" s="231"/>
      <c r="K163" s="231"/>
      <c r="L163" s="231"/>
      <c r="M163" s="231"/>
      <c r="N163" s="231"/>
      <c r="O163" s="231"/>
      <c r="P163" s="231"/>
      <c r="Q163" s="231"/>
    </row>
    <row r="164">
      <c r="C164" s="230"/>
      <c r="D164" s="231"/>
      <c r="E164" s="231"/>
      <c r="F164" s="231"/>
      <c r="G164" s="231"/>
      <c r="H164" s="231"/>
      <c r="I164" s="231"/>
      <c r="J164" s="231"/>
      <c r="K164" s="231"/>
      <c r="L164" s="231"/>
      <c r="M164" s="231"/>
      <c r="N164" s="231"/>
      <c r="O164" s="231"/>
      <c r="P164" s="231"/>
      <c r="Q164" s="231"/>
    </row>
    <row r="165">
      <c r="C165" s="230"/>
      <c r="D165" s="231"/>
      <c r="E165" s="231"/>
      <c r="F165" s="231"/>
      <c r="G165" s="231"/>
      <c r="H165" s="231"/>
      <c r="I165" s="231"/>
      <c r="J165" s="231"/>
      <c r="K165" s="231"/>
      <c r="L165" s="231"/>
      <c r="M165" s="231"/>
      <c r="N165" s="231"/>
      <c r="O165" s="231"/>
      <c r="P165" s="231"/>
      <c r="Q165" s="231"/>
    </row>
    <row r="166">
      <c r="C166" s="230"/>
      <c r="D166" s="231"/>
      <c r="E166" s="231"/>
      <c r="F166" s="231"/>
      <c r="G166" s="231"/>
      <c r="H166" s="231"/>
      <c r="I166" s="231"/>
      <c r="J166" s="231"/>
      <c r="K166" s="231"/>
      <c r="L166" s="231"/>
      <c r="M166" s="231"/>
      <c r="N166" s="231"/>
      <c r="O166" s="231"/>
      <c r="P166" s="231"/>
      <c r="Q166" s="231"/>
    </row>
    <row r="167">
      <c r="C167" s="230"/>
      <c r="D167" s="231"/>
      <c r="E167" s="231"/>
      <c r="F167" s="231"/>
      <c r="G167" s="231"/>
      <c r="H167" s="231"/>
      <c r="I167" s="231"/>
      <c r="J167" s="231"/>
      <c r="K167" s="231"/>
      <c r="L167" s="231"/>
      <c r="M167" s="231"/>
      <c r="N167" s="231"/>
      <c r="O167" s="231"/>
      <c r="P167" s="231"/>
      <c r="Q167" s="231"/>
    </row>
    <row r="168">
      <c r="C168" s="230"/>
      <c r="D168" s="231"/>
      <c r="E168" s="231"/>
      <c r="F168" s="231"/>
      <c r="G168" s="231"/>
      <c r="H168" s="231"/>
      <c r="I168" s="231"/>
      <c r="J168" s="231"/>
      <c r="K168" s="231"/>
      <c r="L168" s="231"/>
      <c r="M168" s="231"/>
      <c r="N168" s="231"/>
      <c r="O168" s="231"/>
      <c r="P168" s="231"/>
      <c r="Q168" s="231"/>
    </row>
    <row r="169">
      <c r="C169" s="230"/>
      <c r="D169" s="231"/>
      <c r="E169" s="231"/>
      <c r="F169" s="231"/>
      <c r="G169" s="231"/>
      <c r="H169" s="231"/>
      <c r="I169" s="231"/>
      <c r="J169" s="231"/>
      <c r="K169" s="231"/>
      <c r="L169" s="231"/>
      <c r="M169" s="231"/>
      <c r="N169" s="231"/>
      <c r="O169" s="231"/>
      <c r="P169" s="231"/>
      <c r="Q169" s="231"/>
    </row>
    <row r="170">
      <c r="C170" s="230"/>
      <c r="D170" s="231"/>
      <c r="E170" s="231"/>
      <c r="F170" s="231"/>
      <c r="G170" s="231"/>
      <c r="H170" s="231"/>
      <c r="I170" s="231"/>
      <c r="J170" s="231"/>
      <c r="K170" s="231"/>
      <c r="L170" s="231"/>
      <c r="M170" s="231"/>
      <c r="N170" s="231"/>
      <c r="O170" s="231"/>
      <c r="P170" s="231"/>
      <c r="Q170" s="231"/>
    </row>
    <row r="171">
      <c r="C171" s="230"/>
      <c r="D171" s="231"/>
      <c r="E171" s="231"/>
      <c r="F171" s="231"/>
      <c r="G171" s="231"/>
      <c r="H171" s="231"/>
      <c r="I171" s="231"/>
      <c r="J171" s="231"/>
      <c r="K171" s="231"/>
      <c r="L171" s="231"/>
      <c r="M171" s="231"/>
      <c r="N171" s="231"/>
      <c r="O171" s="231"/>
      <c r="P171" s="231"/>
      <c r="Q171" s="231"/>
    </row>
    <row r="172">
      <c r="C172" s="230"/>
      <c r="D172" s="231"/>
      <c r="E172" s="231"/>
      <c r="F172" s="231"/>
      <c r="G172" s="231"/>
      <c r="H172" s="231"/>
      <c r="I172" s="231"/>
      <c r="J172" s="231"/>
      <c r="K172" s="231"/>
      <c r="L172" s="231"/>
      <c r="M172" s="231"/>
      <c r="N172" s="231"/>
      <c r="O172" s="231"/>
      <c r="P172" s="231"/>
      <c r="Q172" s="231"/>
    </row>
    <row r="173">
      <c r="C173" s="230"/>
      <c r="D173" s="231"/>
      <c r="E173" s="231"/>
      <c r="F173" s="231"/>
      <c r="G173" s="231"/>
      <c r="H173" s="231"/>
      <c r="I173" s="231"/>
      <c r="J173" s="231"/>
      <c r="K173" s="231"/>
      <c r="L173" s="231"/>
      <c r="M173" s="231"/>
      <c r="N173" s="231"/>
      <c r="O173" s="231"/>
      <c r="P173" s="231"/>
      <c r="Q173" s="231"/>
    </row>
    <row r="174">
      <c r="C174" s="230"/>
      <c r="D174" s="231"/>
      <c r="E174" s="231"/>
      <c r="F174" s="231"/>
      <c r="G174" s="231"/>
      <c r="H174" s="231"/>
      <c r="I174" s="231"/>
      <c r="J174" s="231"/>
      <c r="K174" s="231"/>
      <c r="L174" s="231"/>
      <c r="M174" s="231"/>
      <c r="N174" s="231"/>
      <c r="O174" s="231"/>
      <c r="P174" s="231"/>
      <c r="Q174" s="231"/>
    </row>
    <row r="175">
      <c r="C175" s="230"/>
      <c r="D175" s="231"/>
      <c r="E175" s="231"/>
      <c r="F175" s="231"/>
      <c r="G175" s="231"/>
      <c r="H175" s="231"/>
      <c r="I175" s="231"/>
      <c r="J175" s="231"/>
      <c r="K175" s="231"/>
      <c r="L175" s="231"/>
      <c r="M175" s="231"/>
      <c r="N175" s="231"/>
      <c r="O175" s="231"/>
      <c r="P175" s="231"/>
      <c r="Q175" s="231"/>
    </row>
    <row r="176">
      <c r="C176" s="230"/>
      <c r="D176" s="231"/>
      <c r="E176" s="231"/>
      <c r="F176" s="231"/>
      <c r="G176" s="231"/>
      <c r="H176" s="231"/>
      <c r="I176" s="231"/>
      <c r="J176" s="231"/>
      <c r="K176" s="231"/>
      <c r="L176" s="231"/>
      <c r="M176" s="231"/>
      <c r="N176" s="231"/>
      <c r="O176" s="231"/>
      <c r="P176" s="231"/>
      <c r="Q176" s="231"/>
    </row>
    <row r="177">
      <c r="C177" s="230"/>
      <c r="D177" s="231"/>
      <c r="E177" s="231"/>
      <c r="F177" s="231"/>
      <c r="G177" s="231"/>
      <c r="H177" s="231"/>
      <c r="I177" s="231"/>
      <c r="J177" s="231"/>
      <c r="K177" s="231"/>
      <c r="L177" s="231"/>
      <c r="M177" s="231"/>
      <c r="N177" s="231"/>
      <c r="O177" s="231"/>
      <c r="P177" s="231"/>
      <c r="Q177" s="231"/>
    </row>
    <row r="178">
      <c r="C178" s="230"/>
      <c r="D178" s="231"/>
      <c r="E178" s="231"/>
      <c r="F178" s="231"/>
      <c r="G178" s="231"/>
      <c r="H178" s="231"/>
      <c r="I178" s="231"/>
      <c r="J178" s="231"/>
      <c r="K178" s="231"/>
      <c r="L178" s="231"/>
      <c r="M178" s="231"/>
      <c r="N178" s="231"/>
      <c r="O178" s="231"/>
      <c r="P178" s="231"/>
      <c r="Q178" s="231"/>
    </row>
    <row r="179">
      <c r="C179" s="230"/>
      <c r="D179" s="231"/>
      <c r="E179" s="231"/>
      <c r="F179" s="231"/>
      <c r="G179" s="231"/>
      <c r="H179" s="231"/>
      <c r="I179" s="231"/>
      <c r="J179" s="231"/>
      <c r="K179" s="231"/>
      <c r="L179" s="231"/>
      <c r="M179" s="231"/>
      <c r="N179" s="231"/>
      <c r="O179" s="231"/>
      <c r="P179" s="231"/>
      <c r="Q179" s="231"/>
    </row>
    <row r="180">
      <c r="C180" s="230"/>
      <c r="D180" s="231"/>
      <c r="E180" s="231"/>
      <c r="F180" s="231"/>
      <c r="G180" s="231"/>
      <c r="H180" s="231"/>
      <c r="I180" s="231"/>
      <c r="J180" s="231"/>
      <c r="K180" s="231"/>
      <c r="L180" s="231"/>
      <c r="M180" s="231"/>
      <c r="N180" s="231"/>
      <c r="O180" s="231"/>
      <c r="P180" s="231"/>
      <c r="Q180" s="231"/>
    </row>
    <row r="181">
      <c r="C181" s="230"/>
      <c r="D181" s="231"/>
      <c r="E181" s="231"/>
      <c r="F181" s="231"/>
      <c r="G181" s="231"/>
      <c r="H181" s="231"/>
      <c r="I181" s="231"/>
      <c r="J181" s="231"/>
      <c r="K181" s="231"/>
      <c r="L181" s="231"/>
      <c r="M181" s="231"/>
      <c r="N181" s="231"/>
      <c r="O181" s="231"/>
      <c r="P181" s="231"/>
      <c r="Q181" s="231"/>
    </row>
    <row r="182">
      <c r="C182" s="230"/>
      <c r="D182" s="231"/>
      <c r="E182" s="231"/>
      <c r="F182" s="231"/>
      <c r="G182" s="231"/>
      <c r="H182" s="231"/>
      <c r="I182" s="231"/>
      <c r="J182" s="231"/>
      <c r="K182" s="231"/>
      <c r="L182" s="231"/>
      <c r="M182" s="231"/>
      <c r="N182" s="231"/>
      <c r="O182" s="231"/>
      <c r="P182" s="231"/>
      <c r="Q182" s="231"/>
    </row>
    <row r="183">
      <c r="C183" s="230"/>
      <c r="D183" s="231"/>
      <c r="E183" s="231"/>
      <c r="F183" s="231"/>
      <c r="G183" s="231"/>
      <c r="H183" s="231"/>
      <c r="I183" s="231"/>
      <c r="J183" s="231"/>
      <c r="K183" s="231"/>
      <c r="L183" s="231"/>
      <c r="M183" s="231"/>
      <c r="N183" s="231"/>
      <c r="O183" s="231"/>
      <c r="P183" s="231"/>
      <c r="Q183" s="231"/>
    </row>
    <row r="184">
      <c r="C184" s="230"/>
      <c r="D184" s="231"/>
      <c r="E184" s="231"/>
      <c r="F184" s="231"/>
      <c r="G184" s="231"/>
      <c r="H184" s="231"/>
      <c r="I184" s="231"/>
      <c r="J184" s="231"/>
      <c r="K184" s="231"/>
      <c r="L184" s="231"/>
      <c r="M184" s="231"/>
      <c r="N184" s="231"/>
      <c r="O184" s="231"/>
      <c r="P184" s="231"/>
      <c r="Q184" s="231"/>
    </row>
    <row r="185">
      <c r="C185" s="230"/>
      <c r="D185" s="231"/>
      <c r="E185" s="231"/>
      <c r="F185" s="231"/>
      <c r="G185" s="231"/>
      <c r="H185" s="231"/>
      <c r="I185" s="231"/>
      <c r="J185" s="231"/>
      <c r="K185" s="231"/>
      <c r="L185" s="231"/>
      <c r="M185" s="231"/>
      <c r="N185" s="231"/>
      <c r="O185" s="231"/>
      <c r="P185" s="231"/>
      <c r="Q185" s="231"/>
    </row>
    <row r="186">
      <c r="C186" s="230"/>
      <c r="D186" s="231"/>
      <c r="E186" s="231"/>
      <c r="F186" s="231"/>
      <c r="G186" s="231"/>
      <c r="H186" s="231"/>
      <c r="I186" s="231"/>
      <c r="J186" s="231"/>
      <c r="K186" s="231"/>
      <c r="L186" s="231"/>
      <c r="M186" s="231"/>
      <c r="N186" s="231"/>
      <c r="O186" s="231"/>
      <c r="P186" s="231"/>
      <c r="Q186" s="231"/>
    </row>
    <row r="187">
      <c r="C187" s="230"/>
      <c r="D187" s="231"/>
      <c r="E187" s="231"/>
      <c r="F187" s="231"/>
      <c r="G187" s="231"/>
      <c r="H187" s="231"/>
      <c r="I187" s="231"/>
      <c r="J187" s="231"/>
      <c r="K187" s="231"/>
      <c r="L187" s="231"/>
      <c r="M187" s="231"/>
      <c r="N187" s="231"/>
      <c r="O187" s="231"/>
      <c r="P187" s="231"/>
      <c r="Q187" s="231"/>
    </row>
    <row r="188">
      <c r="C188" s="230"/>
      <c r="D188" s="231"/>
      <c r="E188" s="231"/>
      <c r="F188" s="231"/>
      <c r="G188" s="231"/>
      <c r="H188" s="231"/>
      <c r="I188" s="231"/>
      <c r="J188" s="231"/>
      <c r="K188" s="231"/>
      <c r="L188" s="231"/>
      <c r="M188" s="231"/>
      <c r="N188" s="231"/>
      <c r="O188" s="231"/>
      <c r="P188" s="231"/>
      <c r="Q188" s="231"/>
    </row>
    <row r="189">
      <c r="C189" s="230"/>
      <c r="D189" s="231"/>
      <c r="E189" s="231"/>
      <c r="F189" s="231"/>
      <c r="G189" s="231"/>
      <c r="H189" s="231"/>
      <c r="I189" s="231"/>
      <c r="J189" s="231"/>
      <c r="K189" s="231"/>
      <c r="L189" s="231"/>
      <c r="M189" s="231"/>
      <c r="N189" s="231"/>
      <c r="O189" s="231"/>
      <c r="P189" s="231"/>
      <c r="Q189" s="231"/>
    </row>
    <row r="190">
      <c r="C190" s="230"/>
      <c r="D190" s="231"/>
      <c r="E190" s="231"/>
      <c r="F190" s="231"/>
      <c r="G190" s="231"/>
      <c r="H190" s="231"/>
      <c r="I190" s="231"/>
      <c r="J190" s="231"/>
      <c r="K190" s="231"/>
      <c r="L190" s="231"/>
      <c r="M190" s="231"/>
      <c r="N190" s="231"/>
      <c r="O190" s="231"/>
      <c r="P190" s="231"/>
      <c r="Q190" s="231"/>
    </row>
    <row r="191">
      <c r="C191" s="230"/>
      <c r="D191" s="231"/>
      <c r="E191" s="231"/>
      <c r="F191" s="231"/>
      <c r="G191" s="231"/>
      <c r="H191" s="231"/>
      <c r="I191" s="231"/>
      <c r="J191" s="231"/>
      <c r="K191" s="231"/>
      <c r="L191" s="231"/>
      <c r="M191" s="231"/>
      <c r="N191" s="231"/>
      <c r="O191" s="231"/>
      <c r="P191" s="231"/>
      <c r="Q191" s="231"/>
    </row>
    <row r="192">
      <c r="C192" s="230"/>
      <c r="D192" s="231"/>
      <c r="E192" s="231"/>
      <c r="F192" s="231"/>
      <c r="G192" s="231"/>
      <c r="H192" s="231"/>
      <c r="I192" s="231"/>
      <c r="J192" s="231"/>
      <c r="K192" s="231"/>
      <c r="L192" s="231"/>
      <c r="M192" s="231"/>
      <c r="N192" s="231"/>
      <c r="O192" s="231"/>
      <c r="P192" s="231"/>
      <c r="Q192" s="231"/>
    </row>
    <row r="193">
      <c r="C193" s="230"/>
      <c r="D193" s="231"/>
      <c r="E193" s="231"/>
      <c r="F193" s="231"/>
      <c r="G193" s="231"/>
      <c r="H193" s="231"/>
      <c r="I193" s="231"/>
      <c r="J193" s="231"/>
      <c r="K193" s="231"/>
      <c r="L193" s="231"/>
      <c r="M193" s="231"/>
      <c r="N193" s="231"/>
      <c r="O193" s="231"/>
      <c r="P193" s="231"/>
      <c r="Q193" s="231"/>
    </row>
    <row r="194">
      <c r="C194" s="230"/>
      <c r="D194" s="231"/>
      <c r="E194" s="231"/>
      <c r="F194" s="231"/>
      <c r="G194" s="231"/>
      <c r="H194" s="231"/>
      <c r="I194" s="231"/>
      <c r="J194" s="231"/>
      <c r="K194" s="231"/>
      <c r="L194" s="231"/>
      <c r="M194" s="231"/>
      <c r="N194" s="231"/>
      <c r="O194" s="231"/>
      <c r="P194" s="231"/>
      <c r="Q194" s="231"/>
    </row>
    <row r="195">
      <c r="C195" s="230"/>
      <c r="D195" s="231"/>
      <c r="E195" s="231"/>
      <c r="F195" s="231"/>
      <c r="G195" s="231"/>
      <c r="H195" s="231"/>
      <c r="I195" s="231"/>
      <c r="J195" s="231"/>
      <c r="K195" s="231"/>
      <c r="L195" s="231"/>
      <c r="M195" s="231"/>
      <c r="N195" s="231"/>
      <c r="O195" s="231"/>
      <c r="P195" s="231"/>
      <c r="Q195" s="231"/>
    </row>
    <row r="196">
      <c r="C196" s="230"/>
      <c r="D196" s="231"/>
      <c r="E196" s="231"/>
      <c r="F196" s="231"/>
      <c r="G196" s="231"/>
      <c r="H196" s="231"/>
      <c r="I196" s="231"/>
      <c r="J196" s="231"/>
      <c r="K196" s="231"/>
      <c r="L196" s="231"/>
      <c r="M196" s="231"/>
      <c r="N196" s="231"/>
      <c r="O196" s="231"/>
      <c r="P196" s="231"/>
      <c r="Q196" s="231"/>
    </row>
    <row r="197">
      <c r="C197" s="230"/>
      <c r="D197" s="231"/>
      <c r="E197" s="231"/>
      <c r="F197" s="231"/>
      <c r="G197" s="231"/>
      <c r="H197" s="231"/>
      <c r="I197" s="231"/>
      <c r="J197" s="231"/>
      <c r="K197" s="231"/>
      <c r="L197" s="231"/>
      <c r="M197" s="231"/>
      <c r="N197" s="231"/>
      <c r="O197" s="231"/>
      <c r="P197" s="231"/>
      <c r="Q197" s="231"/>
    </row>
    <row r="198">
      <c r="C198" s="230"/>
      <c r="D198" s="231"/>
      <c r="E198" s="231"/>
      <c r="F198" s="231"/>
      <c r="G198" s="231"/>
      <c r="H198" s="231"/>
      <c r="I198" s="231"/>
      <c r="J198" s="231"/>
      <c r="K198" s="231"/>
      <c r="L198" s="231"/>
      <c r="M198" s="231"/>
      <c r="N198" s="231"/>
      <c r="O198" s="231"/>
      <c r="P198" s="231"/>
      <c r="Q198" s="231"/>
    </row>
    <row r="199">
      <c r="C199" s="230"/>
      <c r="D199" s="231"/>
      <c r="E199" s="231"/>
      <c r="F199" s="231"/>
      <c r="G199" s="231"/>
      <c r="H199" s="231"/>
      <c r="I199" s="231"/>
      <c r="J199" s="231"/>
      <c r="K199" s="231"/>
      <c r="L199" s="231"/>
      <c r="M199" s="231"/>
      <c r="N199" s="231"/>
      <c r="O199" s="231"/>
      <c r="P199" s="231"/>
      <c r="Q199" s="231"/>
    </row>
    <row r="200">
      <c r="C200" s="230"/>
      <c r="D200" s="231"/>
      <c r="E200" s="231"/>
      <c r="F200" s="231"/>
      <c r="G200" s="231"/>
      <c r="H200" s="231"/>
      <c r="I200" s="231"/>
      <c r="J200" s="231"/>
      <c r="K200" s="231"/>
      <c r="L200" s="231"/>
      <c r="M200" s="231"/>
      <c r="N200" s="231"/>
      <c r="O200" s="231"/>
      <c r="P200" s="231"/>
      <c r="Q200" s="231"/>
    </row>
    <row r="201">
      <c r="C201" s="230"/>
      <c r="D201" s="231"/>
      <c r="E201" s="231"/>
      <c r="F201" s="231"/>
      <c r="G201" s="231"/>
      <c r="H201" s="231"/>
      <c r="I201" s="231"/>
      <c r="J201" s="231"/>
      <c r="K201" s="231"/>
      <c r="L201" s="231"/>
      <c r="M201" s="231"/>
      <c r="N201" s="231"/>
      <c r="O201" s="231"/>
      <c r="P201" s="231"/>
      <c r="Q201" s="231"/>
    </row>
    <row r="202">
      <c r="C202" s="230"/>
      <c r="D202" s="231"/>
      <c r="E202" s="231"/>
      <c r="F202" s="231"/>
      <c r="G202" s="231"/>
      <c r="H202" s="231"/>
      <c r="I202" s="231"/>
      <c r="J202" s="231"/>
      <c r="K202" s="231"/>
      <c r="L202" s="231"/>
      <c r="M202" s="231"/>
      <c r="N202" s="231"/>
      <c r="O202" s="231"/>
      <c r="P202" s="231"/>
      <c r="Q202" s="231"/>
    </row>
    <row r="203">
      <c r="C203" s="230"/>
      <c r="D203" s="231"/>
      <c r="E203" s="231"/>
      <c r="F203" s="231"/>
      <c r="G203" s="231"/>
      <c r="H203" s="231"/>
      <c r="I203" s="231"/>
      <c r="J203" s="231"/>
      <c r="K203" s="231"/>
      <c r="L203" s="231"/>
      <c r="M203" s="231"/>
      <c r="N203" s="231"/>
      <c r="O203" s="231"/>
      <c r="P203" s="231"/>
      <c r="Q203" s="231"/>
    </row>
    <row r="204">
      <c r="C204" s="230"/>
      <c r="D204" s="231"/>
      <c r="E204" s="231"/>
      <c r="F204" s="231"/>
      <c r="G204" s="231"/>
      <c r="H204" s="231"/>
      <c r="I204" s="231"/>
      <c r="J204" s="231"/>
      <c r="K204" s="231"/>
      <c r="L204" s="231"/>
      <c r="M204" s="231"/>
      <c r="N204" s="231"/>
      <c r="O204" s="231"/>
      <c r="P204" s="231"/>
      <c r="Q204" s="231"/>
    </row>
    <row r="205">
      <c r="C205" s="230"/>
      <c r="D205" s="231"/>
      <c r="E205" s="231"/>
      <c r="F205" s="231"/>
      <c r="G205" s="231"/>
      <c r="H205" s="231"/>
      <c r="I205" s="231"/>
      <c r="J205" s="231"/>
      <c r="K205" s="231"/>
      <c r="L205" s="231"/>
      <c r="M205" s="231"/>
      <c r="N205" s="231"/>
      <c r="O205" s="231"/>
      <c r="P205" s="231"/>
      <c r="Q205" s="231"/>
    </row>
    <row r="206">
      <c r="C206" s="230"/>
      <c r="D206" s="231"/>
      <c r="E206" s="231"/>
      <c r="F206" s="231"/>
      <c r="G206" s="231"/>
      <c r="H206" s="231"/>
      <c r="I206" s="231"/>
      <c r="J206" s="231"/>
      <c r="K206" s="231"/>
      <c r="L206" s="231"/>
      <c r="M206" s="231"/>
      <c r="N206" s="231"/>
      <c r="O206" s="231"/>
      <c r="P206" s="231"/>
      <c r="Q206" s="231"/>
    </row>
    <row r="207">
      <c r="C207" s="230"/>
      <c r="D207" s="231"/>
      <c r="E207" s="231"/>
      <c r="F207" s="231"/>
      <c r="G207" s="231"/>
      <c r="H207" s="231"/>
      <c r="I207" s="231"/>
      <c r="J207" s="231"/>
      <c r="K207" s="231"/>
      <c r="L207" s="231"/>
      <c r="M207" s="231"/>
      <c r="N207" s="231"/>
      <c r="O207" s="231"/>
      <c r="P207" s="231"/>
      <c r="Q207" s="231"/>
    </row>
    <row r="208">
      <c r="C208" s="230"/>
      <c r="D208" s="231"/>
      <c r="E208" s="231"/>
      <c r="F208" s="231"/>
      <c r="G208" s="231"/>
      <c r="H208" s="231"/>
      <c r="I208" s="231"/>
      <c r="J208" s="231"/>
      <c r="K208" s="231"/>
      <c r="L208" s="231"/>
      <c r="M208" s="231"/>
      <c r="N208" s="231"/>
      <c r="O208" s="231"/>
      <c r="P208" s="231"/>
      <c r="Q208" s="231"/>
    </row>
    <row r="209">
      <c r="C209" s="230"/>
      <c r="D209" s="231"/>
      <c r="E209" s="231"/>
      <c r="F209" s="231"/>
      <c r="G209" s="231"/>
      <c r="H209" s="231"/>
      <c r="I209" s="231"/>
      <c r="J209" s="231"/>
      <c r="K209" s="231"/>
      <c r="L209" s="231"/>
      <c r="M209" s="231"/>
      <c r="N209" s="231"/>
      <c r="O209" s="231"/>
      <c r="P209" s="231"/>
      <c r="Q209" s="231"/>
    </row>
    <row r="210">
      <c r="C210" s="230"/>
      <c r="D210" s="231"/>
      <c r="E210" s="231"/>
      <c r="F210" s="231"/>
      <c r="G210" s="231"/>
      <c r="H210" s="231"/>
      <c r="I210" s="231"/>
      <c r="J210" s="231"/>
      <c r="K210" s="231"/>
      <c r="L210" s="231"/>
      <c r="M210" s="231"/>
      <c r="N210" s="231"/>
      <c r="O210" s="231"/>
      <c r="P210" s="231"/>
      <c r="Q210" s="231"/>
    </row>
    <row r="211">
      <c r="C211" s="230"/>
      <c r="D211" s="231"/>
      <c r="E211" s="231"/>
      <c r="F211" s="231"/>
      <c r="G211" s="231"/>
      <c r="H211" s="231"/>
      <c r="I211" s="231"/>
      <c r="J211" s="231"/>
      <c r="K211" s="231"/>
      <c r="L211" s="231"/>
      <c r="M211" s="231"/>
      <c r="N211" s="231"/>
      <c r="O211" s="231"/>
      <c r="P211" s="231"/>
      <c r="Q211" s="231"/>
    </row>
    <row r="212">
      <c r="C212" s="230"/>
      <c r="D212" s="231"/>
      <c r="E212" s="231"/>
      <c r="F212" s="231"/>
      <c r="G212" s="231"/>
      <c r="H212" s="231"/>
      <c r="I212" s="231"/>
      <c r="J212" s="231"/>
      <c r="K212" s="231"/>
      <c r="L212" s="231"/>
      <c r="M212" s="231"/>
      <c r="N212" s="231"/>
      <c r="O212" s="231"/>
      <c r="P212" s="231"/>
      <c r="Q212" s="231"/>
    </row>
    <row r="213">
      <c r="C213" s="230"/>
      <c r="D213" s="231"/>
      <c r="E213" s="231"/>
      <c r="F213" s="231"/>
      <c r="G213" s="231"/>
      <c r="H213" s="231"/>
      <c r="I213" s="231"/>
      <c r="J213" s="231"/>
      <c r="K213" s="231"/>
      <c r="L213" s="231"/>
      <c r="M213" s="231"/>
      <c r="N213" s="231"/>
      <c r="O213" s="231"/>
      <c r="P213" s="231"/>
      <c r="Q213" s="231"/>
    </row>
    <row r="214">
      <c r="C214" s="230"/>
      <c r="D214" s="231"/>
      <c r="E214" s="231"/>
      <c r="F214" s="231"/>
      <c r="G214" s="231"/>
      <c r="H214" s="231"/>
      <c r="I214" s="231"/>
      <c r="J214" s="231"/>
      <c r="K214" s="231"/>
      <c r="L214" s="231"/>
      <c r="M214" s="231"/>
      <c r="N214" s="231"/>
      <c r="O214" s="231"/>
      <c r="P214" s="231"/>
      <c r="Q214" s="231"/>
    </row>
    <row r="215">
      <c r="C215" s="230"/>
      <c r="D215" s="231"/>
      <c r="E215" s="231"/>
      <c r="F215" s="231"/>
      <c r="G215" s="231"/>
      <c r="H215" s="231"/>
      <c r="I215" s="231"/>
      <c r="J215" s="231"/>
      <c r="K215" s="231"/>
      <c r="L215" s="231"/>
      <c r="M215" s="231"/>
      <c r="N215" s="231"/>
      <c r="O215" s="231"/>
      <c r="P215" s="231"/>
      <c r="Q215" s="231"/>
    </row>
    <row r="216">
      <c r="C216" s="230"/>
      <c r="D216" s="231"/>
      <c r="E216" s="231"/>
      <c r="F216" s="231"/>
      <c r="G216" s="231"/>
      <c r="H216" s="231"/>
      <c r="I216" s="231"/>
      <c r="J216" s="231"/>
      <c r="K216" s="231"/>
      <c r="L216" s="231"/>
      <c r="M216" s="231"/>
      <c r="N216" s="231"/>
      <c r="O216" s="231"/>
      <c r="P216" s="231"/>
      <c r="Q216" s="231"/>
    </row>
    <row r="217">
      <c r="C217" s="230"/>
      <c r="D217" s="231"/>
      <c r="E217" s="231"/>
      <c r="F217" s="231"/>
      <c r="G217" s="231"/>
      <c r="H217" s="231"/>
      <c r="I217" s="231"/>
      <c r="J217" s="231"/>
      <c r="K217" s="231"/>
      <c r="L217" s="231"/>
      <c r="M217" s="231"/>
      <c r="N217" s="231"/>
      <c r="O217" s="231"/>
      <c r="P217" s="231"/>
      <c r="Q217" s="231"/>
    </row>
    <row r="218">
      <c r="C218" s="230"/>
      <c r="D218" s="231"/>
      <c r="E218" s="231"/>
      <c r="F218" s="231"/>
      <c r="G218" s="231"/>
      <c r="H218" s="231"/>
      <c r="I218" s="231"/>
      <c r="J218" s="231"/>
      <c r="K218" s="231"/>
      <c r="L218" s="231"/>
      <c r="M218" s="231"/>
      <c r="N218" s="231"/>
      <c r="O218" s="231"/>
      <c r="P218" s="231"/>
      <c r="Q218" s="231"/>
    </row>
    <row r="219">
      <c r="C219" s="230"/>
      <c r="D219" s="231"/>
      <c r="E219" s="231"/>
      <c r="F219" s="231"/>
      <c r="G219" s="231"/>
      <c r="H219" s="231"/>
      <c r="I219" s="231"/>
      <c r="J219" s="231"/>
      <c r="K219" s="231"/>
      <c r="L219" s="231"/>
      <c r="M219" s="231"/>
      <c r="N219" s="231"/>
      <c r="O219" s="231"/>
      <c r="P219" s="231"/>
      <c r="Q219" s="231"/>
    </row>
    <row r="220">
      <c r="C220" s="230"/>
      <c r="D220" s="231"/>
      <c r="E220" s="231"/>
      <c r="F220" s="231"/>
      <c r="G220" s="231"/>
      <c r="H220" s="231"/>
      <c r="I220" s="231"/>
      <c r="J220" s="231"/>
      <c r="K220" s="231"/>
      <c r="L220" s="231"/>
      <c r="M220" s="231"/>
      <c r="N220" s="231"/>
      <c r="O220" s="231"/>
      <c r="P220" s="231"/>
      <c r="Q220" s="231"/>
    </row>
    <row r="221">
      <c r="C221" s="230"/>
      <c r="D221" s="231"/>
      <c r="E221" s="231"/>
      <c r="F221" s="231"/>
      <c r="G221" s="231"/>
      <c r="H221" s="231"/>
      <c r="I221" s="231"/>
      <c r="J221" s="231"/>
      <c r="K221" s="231"/>
      <c r="L221" s="231"/>
      <c r="M221" s="231"/>
      <c r="N221" s="231"/>
      <c r="O221" s="231"/>
      <c r="P221" s="231"/>
      <c r="Q221" s="231"/>
    </row>
    <row r="222">
      <c r="C222" s="230"/>
      <c r="D222" s="231"/>
      <c r="E222" s="231"/>
      <c r="F222" s="231"/>
      <c r="G222" s="231"/>
      <c r="H222" s="231"/>
      <c r="I222" s="231"/>
      <c r="J222" s="231"/>
      <c r="K222" s="231"/>
      <c r="L222" s="231"/>
      <c r="M222" s="231"/>
      <c r="N222" s="231"/>
      <c r="O222" s="231"/>
      <c r="P222" s="231"/>
      <c r="Q222" s="231"/>
    </row>
    <row r="223">
      <c r="C223" s="230"/>
      <c r="D223" s="231"/>
      <c r="E223" s="231"/>
      <c r="F223" s="231"/>
      <c r="G223" s="231"/>
      <c r="H223" s="231"/>
      <c r="I223" s="231"/>
      <c r="J223" s="231"/>
      <c r="K223" s="231"/>
      <c r="L223" s="231"/>
      <c r="M223" s="231"/>
      <c r="N223" s="231"/>
      <c r="O223" s="231"/>
      <c r="P223" s="231"/>
      <c r="Q223" s="231"/>
    </row>
    <row r="224">
      <c r="C224" s="230"/>
      <c r="D224" s="231"/>
      <c r="E224" s="231"/>
      <c r="F224" s="231"/>
      <c r="G224" s="231"/>
      <c r="H224" s="231"/>
      <c r="I224" s="231"/>
      <c r="J224" s="231"/>
      <c r="K224" s="231"/>
      <c r="L224" s="231"/>
      <c r="M224" s="231"/>
      <c r="N224" s="231"/>
      <c r="O224" s="231"/>
      <c r="P224" s="231"/>
      <c r="Q224" s="231"/>
    </row>
    <row r="225">
      <c r="C225" s="230"/>
      <c r="D225" s="231"/>
      <c r="E225" s="231"/>
      <c r="F225" s="231"/>
      <c r="G225" s="231"/>
      <c r="H225" s="231"/>
      <c r="I225" s="231"/>
      <c r="J225" s="231"/>
      <c r="K225" s="231"/>
      <c r="L225" s="231"/>
      <c r="M225" s="231"/>
      <c r="N225" s="231"/>
      <c r="O225" s="231"/>
      <c r="P225" s="231"/>
      <c r="Q225" s="231"/>
    </row>
    <row r="226">
      <c r="C226" s="230"/>
      <c r="D226" s="231"/>
      <c r="E226" s="231"/>
      <c r="F226" s="231"/>
      <c r="G226" s="231"/>
      <c r="H226" s="231"/>
      <c r="I226" s="231"/>
      <c r="J226" s="231"/>
      <c r="K226" s="231"/>
      <c r="L226" s="231"/>
      <c r="M226" s="231"/>
      <c r="N226" s="231"/>
      <c r="O226" s="231"/>
      <c r="P226" s="231"/>
      <c r="Q226" s="231"/>
    </row>
    <row r="227">
      <c r="C227" s="230"/>
      <c r="D227" s="231"/>
      <c r="E227" s="231"/>
      <c r="F227" s="231"/>
      <c r="G227" s="231"/>
      <c r="H227" s="231"/>
      <c r="I227" s="231"/>
      <c r="J227" s="231"/>
      <c r="K227" s="231"/>
      <c r="L227" s="231"/>
      <c r="M227" s="231"/>
      <c r="N227" s="231"/>
      <c r="O227" s="231"/>
      <c r="P227" s="231"/>
      <c r="Q227" s="231"/>
    </row>
    <row r="228">
      <c r="C228" s="230"/>
      <c r="D228" s="231"/>
      <c r="E228" s="231"/>
      <c r="F228" s="231"/>
      <c r="G228" s="231"/>
      <c r="H228" s="231"/>
      <c r="I228" s="231"/>
      <c r="J228" s="231"/>
      <c r="K228" s="231"/>
      <c r="L228" s="231"/>
      <c r="M228" s="231"/>
      <c r="N228" s="231"/>
      <c r="O228" s="231"/>
      <c r="P228" s="231"/>
      <c r="Q228" s="231"/>
    </row>
    <row r="229">
      <c r="C229" s="230"/>
      <c r="D229" s="231"/>
      <c r="E229" s="231"/>
      <c r="F229" s="231"/>
      <c r="G229" s="231"/>
      <c r="H229" s="231"/>
      <c r="I229" s="231"/>
      <c r="J229" s="231"/>
      <c r="K229" s="231"/>
      <c r="L229" s="231"/>
      <c r="M229" s="231"/>
      <c r="N229" s="231"/>
      <c r="O229" s="231"/>
      <c r="P229" s="231"/>
      <c r="Q229" s="231"/>
    </row>
    <row r="230">
      <c r="C230" s="230"/>
      <c r="D230" s="231"/>
      <c r="E230" s="231"/>
      <c r="F230" s="231"/>
      <c r="G230" s="231"/>
      <c r="H230" s="231"/>
      <c r="I230" s="231"/>
      <c r="J230" s="231"/>
      <c r="K230" s="231"/>
      <c r="L230" s="231"/>
      <c r="M230" s="231"/>
      <c r="N230" s="231"/>
      <c r="O230" s="231"/>
      <c r="P230" s="231"/>
      <c r="Q230" s="231"/>
    </row>
    <row r="231">
      <c r="C231" s="230"/>
      <c r="D231" s="231"/>
      <c r="E231" s="231"/>
      <c r="F231" s="231"/>
      <c r="G231" s="231"/>
      <c r="H231" s="231"/>
      <c r="I231" s="231"/>
      <c r="J231" s="231"/>
      <c r="K231" s="231"/>
      <c r="L231" s="231"/>
      <c r="M231" s="231"/>
      <c r="N231" s="231"/>
      <c r="O231" s="231"/>
      <c r="P231" s="231"/>
      <c r="Q231" s="231"/>
    </row>
    <row r="232">
      <c r="C232" s="230"/>
      <c r="D232" s="231"/>
      <c r="E232" s="231"/>
      <c r="F232" s="231"/>
      <c r="G232" s="231"/>
      <c r="H232" s="231"/>
      <c r="I232" s="231"/>
      <c r="J232" s="231"/>
      <c r="K232" s="231"/>
      <c r="L232" s="231"/>
      <c r="M232" s="231"/>
      <c r="N232" s="231"/>
      <c r="O232" s="231"/>
      <c r="P232" s="231"/>
      <c r="Q232" s="231"/>
    </row>
    <row r="233">
      <c r="C233" s="230"/>
      <c r="D233" s="231"/>
      <c r="E233" s="231"/>
      <c r="F233" s="231"/>
      <c r="G233" s="231"/>
      <c r="H233" s="231"/>
      <c r="I233" s="231"/>
      <c r="J233" s="231"/>
      <c r="K233" s="231"/>
      <c r="L233" s="231"/>
      <c r="M233" s="231"/>
      <c r="N233" s="231"/>
      <c r="O233" s="231"/>
      <c r="P233" s="231"/>
      <c r="Q233" s="231"/>
    </row>
    <row r="234">
      <c r="C234" s="230"/>
      <c r="D234" s="231"/>
      <c r="E234" s="231"/>
      <c r="F234" s="231"/>
      <c r="G234" s="231"/>
      <c r="H234" s="231"/>
      <c r="I234" s="231"/>
      <c r="J234" s="231"/>
      <c r="K234" s="231"/>
      <c r="L234" s="231"/>
      <c r="M234" s="231"/>
      <c r="N234" s="231"/>
      <c r="O234" s="231"/>
      <c r="P234" s="231"/>
      <c r="Q234" s="231"/>
    </row>
    <row r="235">
      <c r="C235" s="230"/>
      <c r="D235" s="231"/>
      <c r="E235" s="231"/>
      <c r="F235" s="231"/>
      <c r="G235" s="231"/>
      <c r="H235" s="231"/>
      <c r="I235" s="231"/>
      <c r="J235" s="231"/>
      <c r="K235" s="231"/>
      <c r="L235" s="231"/>
      <c r="M235" s="231"/>
      <c r="N235" s="231"/>
      <c r="O235" s="231"/>
      <c r="P235" s="231"/>
      <c r="Q235" s="231"/>
    </row>
    <row r="236">
      <c r="C236" s="230"/>
      <c r="D236" s="231"/>
      <c r="E236" s="231"/>
      <c r="F236" s="231"/>
      <c r="G236" s="231"/>
      <c r="H236" s="231"/>
      <c r="I236" s="231"/>
      <c r="J236" s="231"/>
      <c r="K236" s="231"/>
      <c r="L236" s="231"/>
      <c r="M236" s="231"/>
      <c r="N236" s="231"/>
      <c r="O236" s="231"/>
      <c r="P236" s="231"/>
      <c r="Q236" s="231"/>
    </row>
    <row r="237">
      <c r="C237" s="230"/>
      <c r="D237" s="231"/>
      <c r="E237" s="231"/>
      <c r="F237" s="231"/>
      <c r="G237" s="231"/>
      <c r="H237" s="231"/>
      <c r="I237" s="231"/>
      <c r="J237" s="231"/>
      <c r="K237" s="231"/>
      <c r="L237" s="231"/>
      <c r="M237" s="231"/>
      <c r="N237" s="231"/>
      <c r="O237" s="231"/>
      <c r="P237" s="231"/>
      <c r="Q237" s="231"/>
    </row>
    <row r="238">
      <c r="C238" s="230"/>
      <c r="D238" s="231"/>
      <c r="E238" s="231"/>
      <c r="F238" s="231"/>
      <c r="G238" s="231"/>
      <c r="H238" s="231"/>
      <c r="I238" s="231"/>
      <c r="J238" s="231"/>
      <c r="K238" s="231"/>
      <c r="L238" s="231"/>
      <c r="M238" s="231"/>
      <c r="N238" s="231"/>
      <c r="O238" s="231"/>
      <c r="P238" s="231"/>
      <c r="Q238" s="231"/>
    </row>
    <row r="239">
      <c r="C239" s="230"/>
      <c r="D239" s="231"/>
      <c r="E239" s="231"/>
      <c r="F239" s="231"/>
      <c r="G239" s="231"/>
      <c r="H239" s="231"/>
      <c r="I239" s="231"/>
      <c r="J239" s="231"/>
      <c r="K239" s="231"/>
      <c r="L239" s="231"/>
      <c r="M239" s="231"/>
      <c r="N239" s="231"/>
      <c r="O239" s="231"/>
      <c r="P239" s="231"/>
      <c r="Q239" s="231"/>
    </row>
    <row r="240">
      <c r="C240" s="230"/>
      <c r="D240" s="231"/>
      <c r="E240" s="231"/>
      <c r="F240" s="231"/>
      <c r="G240" s="231"/>
      <c r="H240" s="231"/>
      <c r="I240" s="231"/>
      <c r="J240" s="231"/>
      <c r="K240" s="231"/>
      <c r="L240" s="231"/>
      <c r="M240" s="231"/>
      <c r="N240" s="231"/>
      <c r="O240" s="231"/>
      <c r="P240" s="231"/>
      <c r="Q240" s="231"/>
    </row>
    <row r="241">
      <c r="C241" s="230"/>
      <c r="D241" s="231"/>
      <c r="E241" s="231"/>
      <c r="F241" s="231"/>
      <c r="G241" s="231"/>
      <c r="H241" s="231"/>
      <c r="I241" s="231"/>
      <c r="J241" s="231"/>
      <c r="K241" s="231"/>
      <c r="L241" s="231"/>
      <c r="M241" s="231"/>
      <c r="N241" s="231"/>
      <c r="O241" s="231"/>
      <c r="P241" s="231"/>
      <c r="Q241" s="231"/>
    </row>
    <row r="242">
      <c r="C242" s="230"/>
      <c r="D242" s="231"/>
      <c r="E242" s="231"/>
      <c r="F242" s="231"/>
      <c r="G242" s="231"/>
      <c r="H242" s="231"/>
      <c r="I242" s="231"/>
      <c r="J242" s="231"/>
      <c r="K242" s="231"/>
      <c r="L242" s="231"/>
      <c r="M242" s="231"/>
      <c r="N242" s="231"/>
      <c r="O242" s="231"/>
      <c r="P242" s="231"/>
      <c r="Q242" s="231"/>
    </row>
    <row r="243">
      <c r="C243" s="230"/>
      <c r="D243" s="231"/>
      <c r="E243" s="231"/>
      <c r="F243" s="231"/>
      <c r="G243" s="231"/>
      <c r="H243" s="231"/>
      <c r="I243" s="231"/>
      <c r="J243" s="231"/>
      <c r="K243" s="231"/>
      <c r="L243" s="231"/>
      <c r="M243" s="231"/>
      <c r="N243" s="231"/>
      <c r="O243" s="231"/>
      <c r="P243" s="231"/>
      <c r="Q243" s="231"/>
    </row>
    <row r="244">
      <c r="C244" s="230"/>
      <c r="D244" s="231"/>
      <c r="E244" s="231"/>
      <c r="F244" s="231"/>
      <c r="G244" s="231"/>
      <c r="H244" s="231"/>
      <c r="I244" s="231"/>
      <c r="J244" s="231"/>
      <c r="K244" s="231"/>
      <c r="L244" s="231"/>
      <c r="M244" s="231"/>
      <c r="N244" s="231"/>
      <c r="O244" s="231"/>
      <c r="P244" s="231"/>
      <c r="Q244" s="231"/>
    </row>
    <row r="245">
      <c r="C245" s="230"/>
      <c r="D245" s="231"/>
      <c r="E245" s="231"/>
      <c r="F245" s="231"/>
      <c r="G245" s="231"/>
      <c r="H245" s="231"/>
      <c r="I245" s="231"/>
      <c r="J245" s="231"/>
      <c r="K245" s="231"/>
      <c r="L245" s="231"/>
      <c r="M245" s="231"/>
      <c r="N245" s="231"/>
      <c r="O245" s="231"/>
      <c r="P245" s="231"/>
      <c r="Q245" s="231"/>
    </row>
    <row r="246">
      <c r="C246" s="230"/>
      <c r="D246" s="231"/>
      <c r="E246" s="231"/>
      <c r="F246" s="231"/>
      <c r="G246" s="231"/>
      <c r="H246" s="231"/>
      <c r="I246" s="231"/>
      <c r="J246" s="231"/>
      <c r="K246" s="231"/>
      <c r="L246" s="231"/>
      <c r="M246" s="231"/>
      <c r="N246" s="231"/>
      <c r="O246" s="231"/>
      <c r="P246" s="231"/>
      <c r="Q246" s="231"/>
    </row>
    <row r="247">
      <c r="C247" s="230"/>
      <c r="D247" s="231"/>
      <c r="E247" s="231"/>
      <c r="F247" s="231"/>
      <c r="G247" s="231"/>
      <c r="H247" s="231"/>
      <c r="I247" s="231"/>
      <c r="J247" s="231"/>
      <c r="K247" s="231"/>
      <c r="L247" s="231"/>
      <c r="M247" s="231"/>
      <c r="N247" s="231"/>
      <c r="O247" s="231"/>
      <c r="P247" s="231"/>
      <c r="Q247" s="231"/>
    </row>
    <row r="248">
      <c r="C248" s="230"/>
      <c r="D248" s="231"/>
      <c r="E248" s="231"/>
      <c r="F248" s="231"/>
      <c r="G248" s="231"/>
      <c r="H248" s="231"/>
      <c r="I248" s="231"/>
      <c r="J248" s="231"/>
      <c r="K248" s="231"/>
      <c r="L248" s="231"/>
      <c r="M248" s="231"/>
      <c r="N248" s="231"/>
      <c r="O248" s="231"/>
      <c r="P248" s="231"/>
      <c r="Q248" s="231"/>
    </row>
    <row r="249">
      <c r="C249" s="230"/>
      <c r="D249" s="231"/>
      <c r="E249" s="231"/>
      <c r="F249" s="231"/>
      <c r="G249" s="231"/>
      <c r="H249" s="231"/>
      <c r="I249" s="231"/>
      <c r="J249" s="231"/>
      <c r="K249" s="231"/>
      <c r="L249" s="231"/>
      <c r="M249" s="231"/>
      <c r="N249" s="231"/>
      <c r="O249" s="231"/>
      <c r="P249" s="231"/>
      <c r="Q249" s="231"/>
    </row>
    <row r="250">
      <c r="C250" s="230"/>
      <c r="D250" s="231"/>
      <c r="E250" s="231"/>
      <c r="F250" s="231"/>
      <c r="G250" s="231"/>
      <c r="H250" s="231"/>
      <c r="I250" s="231"/>
      <c r="J250" s="231"/>
      <c r="K250" s="231"/>
      <c r="L250" s="231"/>
      <c r="M250" s="231"/>
      <c r="N250" s="231"/>
      <c r="O250" s="231"/>
      <c r="P250" s="231"/>
      <c r="Q250" s="231"/>
    </row>
    <row r="251">
      <c r="C251" s="230"/>
      <c r="D251" s="231"/>
      <c r="E251" s="231"/>
      <c r="F251" s="231"/>
      <c r="G251" s="231"/>
      <c r="H251" s="231"/>
      <c r="I251" s="231"/>
      <c r="J251" s="231"/>
      <c r="K251" s="231"/>
      <c r="L251" s="231"/>
      <c r="M251" s="231"/>
      <c r="N251" s="231"/>
      <c r="O251" s="231"/>
      <c r="P251" s="231"/>
      <c r="Q251" s="231"/>
    </row>
    <row r="252">
      <c r="C252" s="230"/>
      <c r="D252" s="231"/>
      <c r="E252" s="231"/>
      <c r="F252" s="231"/>
      <c r="G252" s="231"/>
      <c r="H252" s="231"/>
      <c r="I252" s="231"/>
      <c r="J252" s="231"/>
      <c r="K252" s="231"/>
      <c r="L252" s="231"/>
      <c r="M252" s="231"/>
      <c r="N252" s="231"/>
      <c r="O252" s="231"/>
      <c r="P252" s="231"/>
      <c r="Q252" s="231"/>
    </row>
    <row r="253">
      <c r="C253" s="230"/>
      <c r="D253" s="231"/>
      <c r="E253" s="231"/>
      <c r="F253" s="231"/>
      <c r="G253" s="231"/>
      <c r="H253" s="231"/>
      <c r="I253" s="231"/>
      <c r="J253" s="231"/>
      <c r="K253" s="231"/>
      <c r="L253" s="231"/>
      <c r="M253" s="231"/>
      <c r="N253" s="231"/>
      <c r="O253" s="231"/>
      <c r="P253" s="231"/>
      <c r="Q253" s="231"/>
    </row>
    <row r="254">
      <c r="C254" s="230"/>
      <c r="D254" s="231"/>
      <c r="E254" s="231"/>
      <c r="F254" s="231"/>
      <c r="G254" s="231"/>
      <c r="H254" s="231"/>
      <c r="I254" s="231"/>
      <c r="J254" s="231"/>
      <c r="K254" s="231"/>
      <c r="L254" s="231"/>
      <c r="M254" s="231"/>
      <c r="N254" s="231"/>
      <c r="O254" s="231"/>
      <c r="P254" s="231"/>
      <c r="Q254" s="231"/>
    </row>
    <row r="255">
      <c r="C255" s="230"/>
      <c r="D255" s="231"/>
      <c r="E255" s="231"/>
      <c r="F255" s="231"/>
      <c r="G255" s="231"/>
      <c r="H255" s="231"/>
      <c r="I255" s="231"/>
      <c r="J255" s="231"/>
      <c r="K255" s="231"/>
      <c r="L255" s="231"/>
      <c r="M255" s="231"/>
      <c r="N255" s="231"/>
      <c r="O255" s="231"/>
      <c r="P255" s="231"/>
      <c r="Q255" s="231"/>
    </row>
    <row r="256">
      <c r="C256" s="230"/>
      <c r="D256" s="231"/>
      <c r="E256" s="231"/>
      <c r="F256" s="231"/>
      <c r="G256" s="231"/>
      <c r="H256" s="231"/>
      <c r="I256" s="231"/>
      <c r="J256" s="231"/>
      <c r="K256" s="231"/>
      <c r="L256" s="231"/>
      <c r="M256" s="231"/>
      <c r="N256" s="231"/>
      <c r="O256" s="231"/>
      <c r="P256" s="231"/>
      <c r="Q256" s="231"/>
    </row>
    <row r="257">
      <c r="C257" s="230"/>
      <c r="D257" s="231"/>
      <c r="E257" s="231"/>
      <c r="F257" s="231"/>
      <c r="G257" s="231"/>
      <c r="H257" s="231"/>
      <c r="I257" s="231"/>
      <c r="J257" s="231"/>
      <c r="K257" s="231"/>
      <c r="L257" s="231"/>
      <c r="M257" s="231"/>
      <c r="N257" s="231"/>
      <c r="O257" s="231"/>
      <c r="P257" s="231"/>
      <c r="Q257" s="231"/>
    </row>
    <row r="258">
      <c r="C258" s="230"/>
      <c r="D258" s="231"/>
      <c r="E258" s="231"/>
      <c r="F258" s="231"/>
      <c r="G258" s="231"/>
      <c r="H258" s="231"/>
      <c r="I258" s="231"/>
      <c r="J258" s="231"/>
      <c r="K258" s="231"/>
      <c r="L258" s="231"/>
      <c r="M258" s="231"/>
      <c r="N258" s="231"/>
      <c r="O258" s="231"/>
      <c r="P258" s="231"/>
      <c r="Q258" s="231"/>
    </row>
    <row r="259">
      <c r="C259" s="230"/>
      <c r="D259" s="231"/>
      <c r="E259" s="231"/>
      <c r="F259" s="231"/>
      <c r="G259" s="231"/>
      <c r="H259" s="231"/>
      <c r="I259" s="231"/>
      <c r="J259" s="231"/>
      <c r="K259" s="231"/>
      <c r="L259" s="231"/>
      <c r="M259" s="231"/>
      <c r="N259" s="231"/>
      <c r="O259" s="231"/>
      <c r="P259" s="231"/>
      <c r="Q259" s="231"/>
    </row>
    <row r="260">
      <c r="C260" s="230"/>
      <c r="D260" s="231"/>
      <c r="E260" s="231"/>
      <c r="F260" s="231"/>
      <c r="G260" s="231"/>
      <c r="H260" s="231"/>
      <c r="I260" s="231"/>
      <c r="J260" s="231"/>
      <c r="K260" s="231"/>
      <c r="L260" s="231"/>
      <c r="M260" s="231"/>
      <c r="N260" s="231"/>
      <c r="O260" s="231"/>
      <c r="P260" s="231"/>
      <c r="Q260" s="231"/>
    </row>
    <row r="261">
      <c r="C261" s="230"/>
      <c r="D261" s="231"/>
      <c r="E261" s="231"/>
      <c r="F261" s="231"/>
      <c r="G261" s="231"/>
      <c r="H261" s="231"/>
      <c r="I261" s="231"/>
      <c r="J261" s="231"/>
      <c r="K261" s="231"/>
      <c r="L261" s="231"/>
      <c r="M261" s="231"/>
      <c r="N261" s="231"/>
      <c r="O261" s="231"/>
      <c r="P261" s="231"/>
      <c r="Q261" s="231"/>
    </row>
    <row r="262">
      <c r="C262" s="230"/>
      <c r="D262" s="231"/>
      <c r="E262" s="231"/>
      <c r="F262" s="231"/>
      <c r="G262" s="231"/>
      <c r="H262" s="231"/>
      <c r="I262" s="231"/>
      <c r="J262" s="231"/>
      <c r="K262" s="231"/>
      <c r="L262" s="231"/>
      <c r="M262" s="231"/>
      <c r="N262" s="231"/>
      <c r="O262" s="231"/>
      <c r="P262" s="231"/>
      <c r="Q262" s="231"/>
    </row>
    <row r="263">
      <c r="C263" s="230"/>
      <c r="D263" s="231"/>
      <c r="E263" s="231"/>
      <c r="F263" s="231"/>
      <c r="G263" s="231"/>
      <c r="H263" s="231"/>
      <c r="I263" s="231"/>
      <c r="J263" s="231"/>
      <c r="K263" s="231"/>
      <c r="L263" s="231"/>
      <c r="M263" s="231"/>
      <c r="N263" s="231"/>
      <c r="O263" s="231"/>
      <c r="P263" s="231"/>
      <c r="Q263" s="231"/>
    </row>
    <row r="264">
      <c r="C264" s="230"/>
      <c r="D264" s="231"/>
      <c r="E264" s="231"/>
      <c r="F264" s="231"/>
      <c r="G264" s="231"/>
      <c r="H264" s="231"/>
      <c r="I264" s="231"/>
      <c r="J264" s="231"/>
      <c r="K264" s="231"/>
      <c r="L264" s="231"/>
      <c r="M264" s="231"/>
      <c r="N264" s="231"/>
      <c r="O264" s="231"/>
      <c r="P264" s="231"/>
      <c r="Q264" s="231"/>
    </row>
    <row r="265">
      <c r="C265" s="230"/>
      <c r="D265" s="231"/>
      <c r="E265" s="231"/>
      <c r="F265" s="231"/>
      <c r="G265" s="231"/>
      <c r="H265" s="231"/>
      <c r="I265" s="231"/>
      <c r="J265" s="231"/>
      <c r="K265" s="231"/>
      <c r="L265" s="231"/>
      <c r="M265" s="231"/>
      <c r="N265" s="231"/>
      <c r="O265" s="231"/>
      <c r="P265" s="231"/>
      <c r="Q265" s="231"/>
    </row>
    <row r="266">
      <c r="C266" s="230"/>
      <c r="D266" s="231"/>
      <c r="E266" s="231"/>
      <c r="F266" s="231"/>
      <c r="G266" s="231"/>
      <c r="H266" s="231"/>
      <c r="I266" s="231"/>
      <c r="J266" s="231"/>
      <c r="K266" s="231"/>
      <c r="L266" s="231"/>
      <c r="M266" s="231"/>
      <c r="N266" s="231"/>
      <c r="O266" s="231"/>
      <c r="P266" s="231"/>
      <c r="Q266" s="231"/>
    </row>
    <row r="267">
      <c r="C267" s="230"/>
      <c r="D267" s="231"/>
      <c r="E267" s="231"/>
      <c r="F267" s="231"/>
      <c r="G267" s="231"/>
      <c r="H267" s="231"/>
      <c r="I267" s="231"/>
      <c r="J267" s="231"/>
      <c r="K267" s="231"/>
      <c r="L267" s="231"/>
      <c r="M267" s="231"/>
      <c r="N267" s="231"/>
      <c r="O267" s="231"/>
      <c r="P267" s="231"/>
      <c r="Q267" s="231"/>
    </row>
    <row r="268">
      <c r="C268" s="230"/>
      <c r="D268" s="231"/>
      <c r="E268" s="231"/>
      <c r="F268" s="231"/>
      <c r="G268" s="231"/>
      <c r="H268" s="231"/>
      <c r="I268" s="231"/>
      <c r="J268" s="231"/>
      <c r="K268" s="231"/>
      <c r="L268" s="231"/>
      <c r="M268" s="231"/>
      <c r="N268" s="231"/>
      <c r="O268" s="231"/>
      <c r="P268" s="231"/>
      <c r="Q268" s="231"/>
    </row>
    <row r="269">
      <c r="C269" s="230"/>
      <c r="D269" s="231"/>
      <c r="E269" s="231"/>
      <c r="F269" s="231"/>
      <c r="G269" s="231"/>
      <c r="H269" s="231"/>
      <c r="I269" s="231"/>
      <c r="J269" s="231"/>
      <c r="K269" s="231"/>
      <c r="L269" s="231"/>
      <c r="M269" s="231"/>
      <c r="N269" s="231"/>
      <c r="O269" s="231"/>
      <c r="P269" s="231"/>
      <c r="Q269" s="231"/>
    </row>
    <row r="270">
      <c r="C270" s="230"/>
      <c r="D270" s="231"/>
      <c r="E270" s="231"/>
      <c r="F270" s="231"/>
      <c r="G270" s="231"/>
      <c r="H270" s="231"/>
      <c r="I270" s="231"/>
      <c r="J270" s="231"/>
      <c r="K270" s="231"/>
      <c r="L270" s="231"/>
      <c r="M270" s="231"/>
      <c r="N270" s="231"/>
      <c r="O270" s="231"/>
      <c r="P270" s="231"/>
      <c r="Q270" s="231"/>
    </row>
    <row r="271">
      <c r="C271" s="230"/>
      <c r="D271" s="231"/>
      <c r="E271" s="231"/>
      <c r="F271" s="231"/>
      <c r="G271" s="231"/>
      <c r="H271" s="231"/>
      <c r="I271" s="231"/>
      <c r="J271" s="231"/>
      <c r="K271" s="231"/>
      <c r="L271" s="231"/>
      <c r="M271" s="231"/>
      <c r="N271" s="231"/>
      <c r="O271" s="231"/>
      <c r="P271" s="231"/>
      <c r="Q271" s="231"/>
    </row>
    <row r="272">
      <c r="C272" s="230"/>
      <c r="D272" s="231"/>
      <c r="E272" s="231"/>
      <c r="F272" s="231"/>
      <c r="G272" s="231"/>
      <c r="H272" s="231"/>
      <c r="I272" s="231"/>
      <c r="J272" s="231"/>
      <c r="K272" s="231"/>
      <c r="L272" s="231"/>
      <c r="M272" s="231"/>
      <c r="N272" s="231"/>
      <c r="O272" s="231"/>
      <c r="P272" s="231"/>
      <c r="Q272" s="231"/>
    </row>
    <row r="273">
      <c r="C273" s="230"/>
      <c r="D273" s="231"/>
      <c r="E273" s="231"/>
      <c r="F273" s="231"/>
      <c r="G273" s="231"/>
      <c r="H273" s="231"/>
      <c r="I273" s="231"/>
      <c r="J273" s="231"/>
      <c r="K273" s="231"/>
      <c r="L273" s="231"/>
      <c r="M273" s="231"/>
      <c r="N273" s="231"/>
      <c r="O273" s="231"/>
      <c r="P273" s="231"/>
      <c r="Q273" s="231"/>
    </row>
    <row r="274">
      <c r="C274" s="230"/>
      <c r="D274" s="231"/>
      <c r="E274" s="231"/>
      <c r="F274" s="231"/>
      <c r="G274" s="231"/>
      <c r="H274" s="231"/>
      <c r="I274" s="231"/>
      <c r="J274" s="231"/>
      <c r="K274" s="231"/>
      <c r="L274" s="231"/>
      <c r="M274" s="231"/>
      <c r="N274" s="231"/>
      <c r="O274" s="231"/>
      <c r="P274" s="231"/>
      <c r="Q274" s="231"/>
    </row>
    <row r="275">
      <c r="C275" s="230"/>
      <c r="D275" s="231"/>
      <c r="E275" s="231"/>
      <c r="F275" s="231"/>
      <c r="G275" s="231"/>
      <c r="H275" s="231"/>
      <c r="I275" s="231"/>
      <c r="J275" s="231"/>
      <c r="K275" s="231"/>
      <c r="L275" s="231"/>
      <c r="M275" s="231"/>
      <c r="N275" s="231"/>
      <c r="O275" s="231"/>
      <c r="P275" s="231"/>
      <c r="Q275" s="231"/>
    </row>
    <row r="276">
      <c r="C276" s="230"/>
      <c r="D276" s="231"/>
      <c r="E276" s="231"/>
      <c r="F276" s="231"/>
      <c r="G276" s="231"/>
      <c r="H276" s="231"/>
      <c r="I276" s="231"/>
      <c r="J276" s="231"/>
      <c r="K276" s="231"/>
      <c r="L276" s="231"/>
      <c r="M276" s="231"/>
      <c r="N276" s="231"/>
      <c r="O276" s="231"/>
      <c r="P276" s="231"/>
      <c r="Q276" s="231"/>
    </row>
    <row r="277">
      <c r="C277" s="230"/>
      <c r="D277" s="231"/>
      <c r="E277" s="231"/>
      <c r="F277" s="231"/>
      <c r="G277" s="231"/>
      <c r="H277" s="231"/>
      <c r="I277" s="231"/>
      <c r="J277" s="231"/>
      <c r="K277" s="231"/>
      <c r="L277" s="231"/>
      <c r="M277" s="231"/>
      <c r="N277" s="231"/>
      <c r="O277" s="231"/>
      <c r="P277" s="231"/>
      <c r="Q277" s="231"/>
    </row>
    <row r="278">
      <c r="C278" s="230"/>
      <c r="D278" s="231"/>
      <c r="E278" s="231"/>
      <c r="F278" s="231"/>
      <c r="G278" s="231"/>
      <c r="H278" s="231"/>
      <c r="I278" s="231"/>
      <c r="J278" s="231"/>
      <c r="K278" s="231"/>
      <c r="L278" s="231"/>
      <c r="M278" s="231"/>
      <c r="N278" s="231"/>
      <c r="O278" s="231"/>
      <c r="P278" s="231"/>
      <c r="Q278" s="231"/>
    </row>
    <row r="279">
      <c r="C279" s="230"/>
      <c r="D279" s="231"/>
      <c r="E279" s="231"/>
      <c r="F279" s="231"/>
      <c r="G279" s="231"/>
      <c r="H279" s="231"/>
      <c r="I279" s="231"/>
      <c r="J279" s="231"/>
      <c r="K279" s="231"/>
      <c r="L279" s="231"/>
      <c r="M279" s="231"/>
      <c r="N279" s="231"/>
      <c r="O279" s="231"/>
      <c r="P279" s="231"/>
      <c r="Q279" s="231"/>
    </row>
    <row r="280">
      <c r="C280" s="230"/>
      <c r="D280" s="231"/>
      <c r="E280" s="231"/>
      <c r="F280" s="231"/>
      <c r="G280" s="231"/>
      <c r="H280" s="231"/>
      <c r="I280" s="231"/>
      <c r="J280" s="231"/>
      <c r="K280" s="231"/>
      <c r="L280" s="231"/>
      <c r="M280" s="231"/>
      <c r="N280" s="231"/>
      <c r="O280" s="231"/>
      <c r="P280" s="231"/>
      <c r="Q280" s="231"/>
    </row>
    <row r="281">
      <c r="C281" s="230"/>
      <c r="D281" s="231"/>
      <c r="E281" s="231"/>
      <c r="F281" s="231"/>
      <c r="G281" s="231"/>
      <c r="H281" s="231"/>
      <c r="I281" s="231"/>
      <c r="J281" s="231"/>
      <c r="K281" s="231"/>
      <c r="L281" s="231"/>
      <c r="M281" s="231"/>
      <c r="N281" s="231"/>
      <c r="O281" s="231"/>
      <c r="P281" s="231"/>
      <c r="Q281" s="231"/>
    </row>
    <row r="282">
      <c r="C282" s="230"/>
      <c r="D282" s="231"/>
      <c r="E282" s="231"/>
      <c r="F282" s="231"/>
      <c r="G282" s="231"/>
      <c r="H282" s="231"/>
      <c r="I282" s="231"/>
      <c r="J282" s="231"/>
      <c r="K282" s="231"/>
      <c r="L282" s="231"/>
      <c r="M282" s="231"/>
      <c r="N282" s="231"/>
      <c r="O282" s="231"/>
      <c r="P282" s="231"/>
      <c r="Q282" s="231"/>
    </row>
    <row r="283">
      <c r="C283" s="230"/>
      <c r="D283" s="231"/>
      <c r="E283" s="231"/>
      <c r="F283" s="231"/>
      <c r="G283" s="231"/>
      <c r="H283" s="231"/>
      <c r="I283" s="231"/>
      <c r="J283" s="231"/>
      <c r="K283" s="231"/>
      <c r="L283" s="231"/>
      <c r="M283" s="231"/>
      <c r="N283" s="231"/>
      <c r="O283" s="231"/>
      <c r="P283" s="231"/>
      <c r="Q283" s="231"/>
    </row>
    <row r="284">
      <c r="C284" s="230"/>
      <c r="D284" s="231"/>
      <c r="E284" s="231"/>
      <c r="F284" s="231"/>
      <c r="G284" s="231"/>
      <c r="H284" s="231"/>
      <c r="I284" s="231"/>
      <c r="J284" s="231"/>
      <c r="K284" s="231"/>
      <c r="L284" s="231"/>
      <c r="M284" s="231"/>
      <c r="N284" s="231"/>
      <c r="O284" s="231"/>
      <c r="P284" s="231"/>
      <c r="Q284" s="231"/>
    </row>
    <row r="285">
      <c r="C285" s="230"/>
      <c r="D285" s="231"/>
      <c r="E285" s="231"/>
      <c r="F285" s="231"/>
      <c r="G285" s="231"/>
      <c r="H285" s="231"/>
      <c r="I285" s="231"/>
      <c r="J285" s="231"/>
      <c r="K285" s="231"/>
      <c r="L285" s="231"/>
      <c r="M285" s="231"/>
      <c r="N285" s="231"/>
      <c r="O285" s="231"/>
      <c r="P285" s="231"/>
      <c r="Q285" s="231"/>
    </row>
    <row r="286">
      <c r="C286" s="230"/>
      <c r="D286" s="231"/>
      <c r="E286" s="231"/>
      <c r="F286" s="231"/>
      <c r="G286" s="231"/>
      <c r="H286" s="231"/>
      <c r="I286" s="231"/>
      <c r="J286" s="231"/>
      <c r="K286" s="231"/>
      <c r="L286" s="231"/>
      <c r="M286" s="231"/>
      <c r="N286" s="231"/>
      <c r="O286" s="231"/>
      <c r="P286" s="231"/>
      <c r="Q286" s="231"/>
    </row>
    <row r="287">
      <c r="C287" s="230"/>
      <c r="D287" s="231"/>
      <c r="E287" s="231"/>
      <c r="F287" s="231"/>
      <c r="G287" s="231"/>
      <c r="H287" s="231"/>
      <c r="I287" s="231"/>
      <c r="J287" s="231"/>
      <c r="K287" s="231"/>
      <c r="L287" s="231"/>
      <c r="M287" s="231"/>
      <c r="N287" s="231"/>
      <c r="O287" s="231"/>
      <c r="P287" s="231"/>
      <c r="Q287" s="231"/>
    </row>
    <row r="288">
      <c r="C288" s="230"/>
      <c r="D288" s="231"/>
      <c r="E288" s="231"/>
      <c r="F288" s="231"/>
      <c r="G288" s="231"/>
      <c r="H288" s="231"/>
      <c r="I288" s="231"/>
      <c r="J288" s="231"/>
      <c r="K288" s="231"/>
      <c r="L288" s="231"/>
      <c r="M288" s="231"/>
      <c r="N288" s="231"/>
      <c r="O288" s="231"/>
      <c r="P288" s="231"/>
      <c r="Q288" s="231"/>
    </row>
    <row r="289">
      <c r="C289" s="230"/>
      <c r="D289" s="231"/>
      <c r="E289" s="231"/>
      <c r="F289" s="231"/>
      <c r="G289" s="231"/>
      <c r="H289" s="231"/>
      <c r="I289" s="231"/>
      <c r="J289" s="231"/>
      <c r="K289" s="231"/>
      <c r="L289" s="231"/>
      <c r="M289" s="231"/>
      <c r="N289" s="231"/>
      <c r="O289" s="231"/>
      <c r="P289" s="231"/>
      <c r="Q289" s="231"/>
    </row>
    <row r="290">
      <c r="C290" s="230"/>
      <c r="D290" s="231"/>
      <c r="E290" s="231"/>
      <c r="F290" s="231"/>
      <c r="G290" s="231"/>
      <c r="H290" s="231"/>
      <c r="I290" s="231"/>
      <c r="J290" s="231"/>
      <c r="K290" s="231"/>
      <c r="L290" s="231"/>
      <c r="M290" s="231"/>
      <c r="N290" s="231"/>
      <c r="O290" s="231"/>
      <c r="P290" s="231"/>
      <c r="Q290" s="231"/>
    </row>
    <row r="291">
      <c r="C291" s="230"/>
      <c r="D291" s="231"/>
      <c r="E291" s="231"/>
      <c r="F291" s="231"/>
      <c r="G291" s="231"/>
      <c r="H291" s="231"/>
      <c r="I291" s="231"/>
      <c r="J291" s="231"/>
      <c r="K291" s="231"/>
      <c r="L291" s="231"/>
      <c r="M291" s="231"/>
      <c r="N291" s="231"/>
      <c r="O291" s="231"/>
      <c r="P291" s="231"/>
      <c r="Q291" s="231"/>
    </row>
    <row r="292">
      <c r="C292" s="230"/>
      <c r="D292" s="231"/>
      <c r="E292" s="231"/>
      <c r="F292" s="231"/>
      <c r="G292" s="231"/>
      <c r="H292" s="231"/>
      <c r="I292" s="231"/>
      <c r="J292" s="231"/>
      <c r="K292" s="231"/>
      <c r="L292" s="231"/>
      <c r="M292" s="231"/>
      <c r="N292" s="231"/>
      <c r="O292" s="231"/>
      <c r="P292" s="231"/>
      <c r="Q292" s="231"/>
    </row>
    <row r="293">
      <c r="C293" s="230"/>
      <c r="D293" s="231"/>
      <c r="E293" s="231"/>
      <c r="F293" s="231"/>
      <c r="G293" s="231"/>
      <c r="H293" s="231"/>
      <c r="I293" s="231"/>
      <c r="J293" s="231"/>
      <c r="K293" s="231"/>
      <c r="L293" s="231"/>
      <c r="M293" s="231"/>
      <c r="N293" s="231"/>
      <c r="O293" s="231"/>
      <c r="P293" s="231"/>
      <c r="Q293" s="231"/>
    </row>
    <row r="294">
      <c r="C294" s="230"/>
      <c r="D294" s="231"/>
      <c r="E294" s="231"/>
      <c r="F294" s="231"/>
      <c r="G294" s="231"/>
      <c r="H294" s="231"/>
      <c r="I294" s="231"/>
      <c r="J294" s="231"/>
      <c r="K294" s="231"/>
      <c r="L294" s="231"/>
      <c r="M294" s="231"/>
      <c r="N294" s="231"/>
      <c r="O294" s="231"/>
      <c r="P294" s="231"/>
      <c r="Q294" s="231"/>
    </row>
    <row r="295">
      <c r="C295" s="230"/>
      <c r="D295" s="231"/>
      <c r="E295" s="231"/>
      <c r="F295" s="231"/>
      <c r="G295" s="231"/>
      <c r="H295" s="231"/>
      <c r="I295" s="231"/>
      <c r="J295" s="231"/>
      <c r="K295" s="231"/>
      <c r="L295" s="231"/>
      <c r="M295" s="231"/>
      <c r="N295" s="231"/>
      <c r="O295" s="231"/>
      <c r="P295" s="231"/>
      <c r="Q295" s="231"/>
    </row>
    <row r="296">
      <c r="C296" s="230"/>
      <c r="D296" s="231"/>
      <c r="E296" s="231"/>
      <c r="F296" s="231"/>
      <c r="G296" s="231"/>
      <c r="H296" s="231"/>
      <c r="I296" s="231"/>
      <c r="J296" s="231"/>
      <c r="K296" s="231"/>
      <c r="L296" s="231"/>
      <c r="M296" s="231"/>
      <c r="N296" s="231"/>
      <c r="O296" s="231"/>
      <c r="P296" s="231"/>
      <c r="Q296" s="231"/>
    </row>
    <row r="297">
      <c r="C297" s="230"/>
      <c r="D297" s="231"/>
      <c r="E297" s="231"/>
      <c r="F297" s="231"/>
      <c r="G297" s="231"/>
      <c r="H297" s="231"/>
      <c r="I297" s="231"/>
      <c r="J297" s="231"/>
      <c r="K297" s="231"/>
      <c r="L297" s="231"/>
      <c r="M297" s="231"/>
      <c r="N297" s="231"/>
      <c r="O297" s="231"/>
      <c r="P297" s="231"/>
      <c r="Q297" s="231"/>
    </row>
    <row r="298">
      <c r="C298" s="230"/>
      <c r="D298" s="231"/>
      <c r="E298" s="231"/>
      <c r="F298" s="231"/>
      <c r="G298" s="231"/>
      <c r="H298" s="231"/>
      <c r="I298" s="231"/>
      <c r="J298" s="231"/>
      <c r="K298" s="231"/>
      <c r="L298" s="231"/>
      <c r="M298" s="231"/>
      <c r="N298" s="231"/>
      <c r="O298" s="231"/>
      <c r="P298" s="231"/>
      <c r="Q298" s="231"/>
    </row>
    <row r="299">
      <c r="C299" s="230"/>
      <c r="D299" s="231"/>
      <c r="E299" s="231"/>
      <c r="F299" s="231"/>
      <c r="G299" s="231"/>
      <c r="H299" s="231"/>
      <c r="I299" s="231"/>
      <c r="J299" s="231"/>
      <c r="K299" s="231"/>
      <c r="L299" s="231"/>
      <c r="M299" s="231"/>
      <c r="N299" s="231"/>
      <c r="O299" s="231"/>
      <c r="P299" s="231"/>
      <c r="Q299" s="231"/>
    </row>
    <row r="300">
      <c r="C300" s="230"/>
      <c r="D300" s="231"/>
      <c r="E300" s="231"/>
      <c r="F300" s="231"/>
      <c r="G300" s="231"/>
      <c r="H300" s="231"/>
      <c r="I300" s="231"/>
      <c r="J300" s="231"/>
      <c r="K300" s="231"/>
      <c r="L300" s="231"/>
      <c r="M300" s="231"/>
      <c r="N300" s="231"/>
      <c r="O300" s="231"/>
      <c r="P300" s="231"/>
      <c r="Q300" s="231"/>
    </row>
    <row r="301">
      <c r="C301" s="230"/>
      <c r="D301" s="231"/>
      <c r="E301" s="231"/>
      <c r="F301" s="231"/>
      <c r="G301" s="231"/>
      <c r="H301" s="231"/>
      <c r="I301" s="231"/>
      <c r="J301" s="231"/>
      <c r="K301" s="231"/>
      <c r="L301" s="231"/>
      <c r="M301" s="231"/>
      <c r="N301" s="231"/>
      <c r="O301" s="231"/>
      <c r="P301" s="231"/>
      <c r="Q301" s="231"/>
    </row>
    <row r="302">
      <c r="C302" s="230"/>
      <c r="D302" s="231"/>
      <c r="E302" s="231"/>
      <c r="F302" s="231"/>
      <c r="G302" s="231"/>
      <c r="H302" s="231"/>
      <c r="I302" s="231"/>
      <c r="J302" s="231"/>
      <c r="K302" s="231"/>
      <c r="L302" s="231"/>
      <c r="M302" s="231"/>
      <c r="N302" s="231"/>
      <c r="O302" s="231"/>
      <c r="P302" s="231"/>
      <c r="Q302" s="231"/>
    </row>
    <row r="303">
      <c r="C303" s="230"/>
      <c r="D303" s="231"/>
      <c r="E303" s="231"/>
      <c r="F303" s="231"/>
      <c r="G303" s="231"/>
      <c r="H303" s="231"/>
      <c r="I303" s="231"/>
      <c r="J303" s="231"/>
      <c r="K303" s="231"/>
      <c r="L303" s="231"/>
      <c r="M303" s="231"/>
      <c r="N303" s="231"/>
      <c r="O303" s="231"/>
      <c r="P303" s="231"/>
      <c r="Q303" s="231"/>
    </row>
    <row r="304">
      <c r="C304" s="230"/>
      <c r="D304" s="231"/>
      <c r="E304" s="231"/>
      <c r="F304" s="231"/>
      <c r="G304" s="231"/>
      <c r="H304" s="231"/>
      <c r="I304" s="231"/>
      <c r="J304" s="231"/>
      <c r="K304" s="231"/>
      <c r="L304" s="231"/>
      <c r="M304" s="231"/>
      <c r="N304" s="231"/>
      <c r="O304" s="231"/>
      <c r="P304" s="231"/>
      <c r="Q304" s="231"/>
    </row>
    <row r="305">
      <c r="C305" s="230"/>
      <c r="D305" s="231"/>
      <c r="E305" s="231"/>
      <c r="F305" s="231"/>
      <c r="G305" s="231"/>
      <c r="H305" s="231"/>
      <c r="I305" s="231"/>
      <c r="J305" s="231"/>
      <c r="K305" s="231"/>
      <c r="L305" s="231"/>
      <c r="M305" s="231"/>
      <c r="N305" s="231"/>
      <c r="O305" s="231"/>
      <c r="P305" s="231"/>
      <c r="Q305" s="231"/>
    </row>
    <row r="306">
      <c r="C306" s="230"/>
      <c r="D306" s="231"/>
      <c r="E306" s="231"/>
      <c r="F306" s="231"/>
      <c r="G306" s="231"/>
      <c r="H306" s="231"/>
      <c r="I306" s="231"/>
      <c r="J306" s="231"/>
      <c r="K306" s="231"/>
      <c r="L306" s="231"/>
      <c r="M306" s="231"/>
      <c r="N306" s="231"/>
      <c r="O306" s="231"/>
      <c r="P306" s="231"/>
      <c r="Q306" s="231"/>
    </row>
    <row r="307">
      <c r="C307" s="230"/>
      <c r="D307" s="231"/>
      <c r="E307" s="231"/>
      <c r="F307" s="231"/>
      <c r="G307" s="231"/>
      <c r="H307" s="231"/>
      <c r="I307" s="231"/>
      <c r="J307" s="231"/>
      <c r="K307" s="231"/>
      <c r="L307" s="231"/>
      <c r="M307" s="231"/>
      <c r="N307" s="231"/>
      <c r="O307" s="231"/>
      <c r="P307" s="231"/>
      <c r="Q307" s="231"/>
    </row>
    <row r="308">
      <c r="C308" s="230"/>
      <c r="D308" s="231"/>
      <c r="E308" s="231"/>
      <c r="F308" s="231"/>
      <c r="G308" s="231"/>
      <c r="H308" s="231"/>
      <c r="I308" s="231"/>
      <c r="J308" s="231"/>
      <c r="K308" s="231"/>
      <c r="L308" s="231"/>
      <c r="M308" s="231"/>
      <c r="N308" s="231"/>
      <c r="O308" s="231"/>
      <c r="P308" s="231"/>
      <c r="Q308" s="231"/>
    </row>
    <row r="309">
      <c r="C309" s="230"/>
      <c r="D309" s="231"/>
      <c r="E309" s="231"/>
      <c r="F309" s="231"/>
      <c r="G309" s="231"/>
      <c r="H309" s="231"/>
      <c r="I309" s="231"/>
      <c r="J309" s="231"/>
      <c r="K309" s="231"/>
      <c r="L309" s="231"/>
      <c r="M309" s="231"/>
      <c r="N309" s="231"/>
      <c r="O309" s="231"/>
      <c r="P309" s="231"/>
      <c r="Q309" s="231"/>
    </row>
    <row r="310">
      <c r="C310" s="230"/>
      <c r="D310" s="231"/>
      <c r="E310" s="231"/>
      <c r="F310" s="231"/>
      <c r="G310" s="231"/>
      <c r="H310" s="231"/>
      <c r="I310" s="231"/>
      <c r="J310" s="231"/>
      <c r="K310" s="231"/>
      <c r="L310" s="231"/>
      <c r="M310" s="231"/>
      <c r="N310" s="231"/>
      <c r="O310" s="231"/>
      <c r="P310" s="231"/>
      <c r="Q310" s="231"/>
    </row>
    <row r="311">
      <c r="C311" s="230"/>
      <c r="D311" s="231"/>
      <c r="E311" s="231"/>
      <c r="F311" s="231"/>
      <c r="G311" s="231"/>
      <c r="H311" s="231"/>
      <c r="I311" s="231"/>
      <c r="J311" s="231"/>
      <c r="K311" s="231"/>
      <c r="L311" s="231"/>
      <c r="M311" s="231"/>
      <c r="N311" s="231"/>
      <c r="O311" s="231"/>
      <c r="P311" s="231"/>
      <c r="Q311" s="231"/>
    </row>
    <row r="312">
      <c r="C312" s="230"/>
      <c r="D312" s="231"/>
      <c r="E312" s="231"/>
      <c r="F312" s="231"/>
      <c r="G312" s="231"/>
      <c r="H312" s="231"/>
      <c r="I312" s="231"/>
      <c r="J312" s="231"/>
      <c r="K312" s="231"/>
      <c r="L312" s="231"/>
      <c r="M312" s="231"/>
      <c r="N312" s="231"/>
      <c r="O312" s="231"/>
      <c r="P312" s="231"/>
      <c r="Q312" s="231"/>
    </row>
    <row r="313">
      <c r="C313" s="230"/>
      <c r="D313" s="231"/>
      <c r="E313" s="231"/>
      <c r="F313" s="231"/>
      <c r="G313" s="231"/>
      <c r="H313" s="231"/>
      <c r="I313" s="231"/>
      <c r="J313" s="231"/>
      <c r="K313" s="231"/>
      <c r="L313" s="231"/>
      <c r="M313" s="231"/>
      <c r="N313" s="231"/>
      <c r="O313" s="231"/>
      <c r="P313" s="231"/>
      <c r="Q313" s="231"/>
    </row>
    <row r="314">
      <c r="C314" s="230"/>
      <c r="D314" s="231"/>
      <c r="E314" s="231"/>
      <c r="F314" s="231"/>
      <c r="G314" s="231"/>
      <c r="H314" s="231"/>
      <c r="I314" s="231"/>
      <c r="J314" s="231"/>
      <c r="K314" s="231"/>
      <c r="L314" s="231"/>
      <c r="M314" s="231"/>
      <c r="N314" s="231"/>
      <c r="O314" s="231"/>
      <c r="P314" s="231"/>
      <c r="Q314" s="231"/>
    </row>
    <row r="315">
      <c r="C315" s="230"/>
      <c r="D315" s="231"/>
      <c r="E315" s="231"/>
      <c r="F315" s="231"/>
      <c r="G315" s="231"/>
      <c r="H315" s="231"/>
      <c r="I315" s="231"/>
      <c r="J315" s="231"/>
      <c r="K315" s="231"/>
      <c r="L315" s="231"/>
      <c r="M315" s="231"/>
      <c r="N315" s="231"/>
      <c r="O315" s="231"/>
      <c r="P315" s="231"/>
      <c r="Q315" s="231"/>
    </row>
    <row r="316">
      <c r="C316" s="230"/>
      <c r="D316" s="231"/>
      <c r="E316" s="231"/>
      <c r="F316" s="231"/>
      <c r="G316" s="231"/>
      <c r="H316" s="231"/>
      <c r="I316" s="231"/>
      <c r="J316" s="231"/>
      <c r="K316" s="231"/>
      <c r="L316" s="231"/>
      <c r="M316" s="231"/>
      <c r="N316" s="231"/>
      <c r="O316" s="231"/>
      <c r="P316" s="231"/>
      <c r="Q316" s="231"/>
    </row>
    <row r="317">
      <c r="C317" s="230"/>
      <c r="D317" s="231"/>
      <c r="E317" s="231"/>
      <c r="F317" s="231"/>
      <c r="G317" s="231"/>
      <c r="H317" s="231"/>
      <c r="I317" s="231"/>
      <c r="J317" s="231"/>
      <c r="K317" s="231"/>
      <c r="L317" s="231"/>
      <c r="M317" s="231"/>
      <c r="N317" s="231"/>
      <c r="O317" s="231"/>
      <c r="P317" s="231"/>
      <c r="Q317" s="231"/>
    </row>
    <row r="318">
      <c r="C318" s="230"/>
      <c r="D318" s="231"/>
      <c r="E318" s="231"/>
      <c r="F318" s="231"/>
      <c r="G318" s="231"/>
      <c r="H318" s="231"/>
      <c r="I318" s="231"/>
      <c r="J318" s="231"/>
      <c r="K318" s="231"/>
      <c r="L318" s="231"/>
      <c r="M318" s="231"/>
      <c r="N318" s="231"/>
      <c r="O318" s="231"/>
      <c r="P318" s="231"/>
      <c r="Q318" s="231"/>
    </row>
    <row r="319">
      <c r="C319" s="230"/>
      <c r="D319" s="231"/>
      <c r="E319" s="231"/>
      <c r="F319" s="231"/>
      <c r="G319" s="231"/>
      <c r="H319" s="231"/>
      <c r="I319" s="231"/>
      <c r="J319" s="231"/>
      <c r="K319" s="231"/>
      <c r="L319" s="231"/>
      <c r="M319" s="231"/>
      <c r="N319" s="231"/>
      <c r="O319" s="231"/>
      <c r="P319" s="231"/>
      <c r="Q319" s="231"/>
    </row>
    <row r="320">
      <c r="C320" s="230"/>
      <c r="D320" s="231"/>
      <c r="E320" s="231"/>
      <c r="F320" s="231"/>
      <c r="G320" s="231"/>
      <c r="H320" s="231"/>
      <c r="I320" s="231"/>
      <c r="J320" s="231"/>
      <c r="K320" s="231"/>
      <c r="L320" s="231"/>
      <c r="M320" s="231"/>
      <c r="N320" s="231"/>
      <c r="O320" s="231"/>
      <c r="P320" s="231"/>
      <c r="Q320" s="231"/>
    </row>
    <row r="321">
      <c r="C321" s="230"/>
      <c r="D321" s="231"/>
      <c r="E321" s="231"/>
      <c r="F321" s="231"/>
      <c r="G321" s="231"/>
      <c r="H321" s="231"/>
      <c r="I321" s="231"/>
      <c r="J321" s="231"/>
      <c r="K321" s="231"/>
      <c r="L321" s="231"/>
      <c r="M321" s="231"/>
      <c r="N321" s="231"/>
      <c r="O321" s="231"/>
      <c r="P321" s="231"/>
      <c r="Q321" s="231"/>
    </row>
    <row r="322">
      <c r="C322" s="230"/>
      <c r="D322" s="231"/>
      <c r="E322" s="231"/>
      <c r="F322" s="231"/>
      <c r="G322" s="231"/>
      <c r="H322" s="231"/>
      <c r="I322" s="231"/>
      <c r="J322" s="231"/>
      <c r="K322" s="231"/>
      <c r="L322" s="231"/>
      <c r="M322" s="231"/>
      <c r="N322" s="231"/>
      <c r="O322" s="231"/>
      <c r="P322" s="231"/>
      <c r="Q322" s="231"/>
    </row>
    <row r="323">
      <c r="C323" s="230"/>
      <c r="D323" s="231"/>
      <c r="E323" s="231"/>
      <c r="F323" s="231"/>
      <c r="G323" s="231"/>
      <c r="H323" s="231"/>
      <c r="I323" s="231"/>
      <c r="J323" s="231"/>
      <c r="K323" s="231"/>
      <c r="L323" s="231"/>
      <c r="M323" s="231"/>
      <c r="N323" s="231"/>
      <c r="O323" s="231"/>
      <c r="P323" s="231"/>
      <c r="Q323" s="231"/>
    </row>
    <row r="324">
      <c r="C324" s="230"/>
      <c r="D324" s="231"/>
      <c r="E324" s="231"/>
      <c r="F324" s="231"/>
      <c r="G324" s="231"/>
      <c r="H324" s="231"/>
      <c r="I324" s="231"/>
      <c r="J324" s="231"/>
      <c r="K324" s="231"/>
      <c r="L324" s="231"/>
      <c r="M324" s="231"/>
      <c r="N324" s="231"/>
      <c r="O324" s="231"/>
      <c r="P324" s="231"/>
      <c r="Q324" s="231"/>
    </row>
    <row r="325">
      <c r="C325" s="230"/>
      <c r="D325" s="231"/>
      <c r="E325" s="231"/>
      <c r="F325" s="231"/>
      <c r="G325" s="231"/>
      <c r="H325" s="231"/>
      <c r="I325" s="231"/>
      <c r="J325" s="231"/>
      <c r="K325" s="231"/>
      <c r="L325" s="231"/>
      <c r="M325" s="231"/>
      <c r="N325" s="231"/>
      <c r="O325" s="231"/>
      <c r="P325" s="231"/>
      <c r="Q325" s="231"/>
    </row>
    <row r="326">
      <c r="C326" s="230"/>
      <c r="D326" s="231"/>
      <c r="E326" s="231"/>
      <c r="F326" s="231"/>
      <c r="G326" s="231"/>
      <c r="H326" s="231"/>
      <c r="I326" s="231"/>
      <c r="J326" s="231"/>
      <c r="K326" s="231"/>
      <c r="L326" s="231"/>
      <c r="M326" s="231"/>
      <c r="N326" s="231"/>
      <c r="O326" s="231"/>
      <c r="P326" s="231"/>
      <c r="Q326" s="231"/>
    </row>
    <row r="327">
      <c r="C327" s="230"/>
      <c r="D327" s="231"/>
      <c r="E327" s="231"/>
      <c r="F327" s="231"/>
      <c r="G327" s="231"/>
      <c r="H327" s="231"/>
      <c r="I327" s="231"/>
      <c r="J327" s="231"/>
      <c r="K327" s="231"/>
      <c r="L327" s="231"/>
      <c r="M327" s="231"/>
      <c r="N327" s="231"/>
      <c r="O327" s="231"/>
      <c r="P327" s="231"/>
      <c r="Q327" s="231"/>
    </row>
    <row r="328">
      <c r="C328" s="230"/>
      <c r="D328" s="231"/>
      <c r="E328" s="231"/>
      <c r="F328" s="231"/>
      <c r="G328" s="231"/>
      <c r="H328" s="231"/>
      <c r="I328" s="231"/>
      <c r="J328" s="231"/>
      <c r="K328" s="231"/>
      <c r="L328" s="231"/>
      <c r="M328" s="231"/>
      <c r="N328" s="231"/>
      <c r="O328" s="231"/>
      <c r="P328" s="231"/>
      <c r="Q328" s="231"/>
    </row>
    <row r="329">
      <c r="C329" s="230"/>
      <c r="D329" s="231"/>
      <c r="E329" s="231"/>
      <c r="F329" s="231"/>
      <c r="G329" s="231"/>
      <c r="H329" s="231"/>
      <c r="I329" s="231"/>
      <c r="J329" s="231"/>
      <c r="K329" s="231"/>
      <c r="L329" s="231"/>
      <c r="M329" s="231"/>
      <c r="N329" s="231"/>
      <c r="O329" s="231"/>
      <c r="P329" s="231"/>
      <c r="Q329" s="231"/>
    </row>
    <row r="330">
      <c r="C330" s="230"/>
      <c r="D330" s="231"/>
      <c r="E330" s="231"/>
      <c r="F330" s="231"/>
      <c r="G330" s="231"/>
      <c r="H330" s="231"/>
      <c r="I330" s="231"/>
      <c r="J330" s="231"/>
      <c r="K330" s="231"/>
      <c r="L330" s="231"/>
      <c r="M330" s="231"/>
      <c r="N330" s="231"/>
      <c r="O330" s="231"/>
      <c r="P330" s="231"/>
      <c r="Q330" s="231"/>
    </row>
    <row r="331">
      <c r="C331" s="230"/>
      <c r="D331" s="231"/>
      <c r="E331" s="231"/>
      <c r="F331" s="231"/>
      <c r="G331" s="231"/>
      <c r="H331" s="231"/>
      <c r="I331" s="231"/>
      <c r="J331" s="231"/>
      <c r="K331" s="231"/>
      <c r="L331" s="231"/>
      <c r="M331" s="231"/>
      <c r="N331" s="231"/>
      <c r="O331" s="231"/>
      <c r="P331" s="231"/>
      <c r="Q331" s="231"/>
    </row>
    <row r="332">
      <c r="C332" s="230"/>
      <c r="D332" s="231"/>
      <c r="E332" s="231"/>
      <c r="F332" s="231"/>
      <c r="G332" s="231"/>
      <c r="H332" s="231"/>
      <c r="I332" s="231"/>
      <c r="J332" s="231"/>
      <c r="K332" s="231"/>
      <c r="L332" s="231"/>
      <c r="M332" s="231"/>
      <c r="N332" s="231"/>
      <c r="O332" s="231"/>
      <c r="P332" s="231"/>
      <c r="Q332" s="231"/>
    </row>
    <row r="333">
      <c r="C333" s="230"/>
      <c r="D333" s="231"/>
      <c r="E333" s="231"/>
      <c r="F333" s="231"/>
      <c r="G333" s="231"/>
      <c r="H333" s="231"/>
      <c r="I333" s="231"/>
      <c r="J333" s="231"/>
      <c r="K333" s="231"/>
      <c r="L333" s="231"/>
      <c r="M333" s="231"/>
      <c r="N333" s="231"/>
      <c r="O333" s="231"/>
      <c r="P333" s="231"/>
      <c r="Q333" s="231"/>
    </row>
    <row r="334">
      <c r="C334" s="230"/>
      <c r="D334" s="231"/>
      <c r="E334" s="231"/>
      <c r="F334" s="231"/>
      <c r="G334" s="231"/>
      <c r="H334" s="231"/>
      <c r="I334" s="231"/>
      <c r="J334" s="231"/>
      <c r="K334" s="231"/>
      <c r="L334" s="231"/>
      <c r="M334" s="231"/>
      <c r="N334" s="231"/>
      <c r="O334" s="231"/>
      <c r="P334" s="231"/>
      <c r="Q334" s="231"/>
    </row>
    <row r="335">
      <c r="C335" s="230"/>
      <c r="D335" s="231"/>
      <c r="E335" s="231"/>
      <c r="F335" s="231"/>
      <c r="G335" s="231"/>
      <c r="H335" s="231"/>
      <c r="I335" s="231"/>
      <c r="J335" s="231"/>
      <c r="K335" s="231"/>
      <c r="L335" s="231"/>
      <c r="M335" s="231"/>
      <c r="N335" s="231"/>
      <c r="O335" s="231"/>
      <c r="P335" s="231"/>
      <c r="Q335" s="231"/>
    </row>
    <row r="336">
      <c r="C336" s="230"/>
      <c r="D336" s="231"/>
      <c r="E336" s="231"/>
      <c r="F336" s="231"/>
      <c r="G336" s="231"/>
      <c r="H336" s="231"/>
      <c r="I336" s="231"/>
      <c r="J336" s="231"/>
      <c r="K336" s="231"/>
      <c r="L336" s="231"/>
      <c r="M336" s="231"/>
      <c r="N336" s="231"/>
      <c r="O336" s="231"/>
      <c r="P336" s="231"/>
      <c r="Q336" s="231"/>
    </row>
    <row r="337">
      <c r="C337" s="230"/>
      <c r="D337" s="231"/>
      <c r="E337" s="231"/>
      <c r="F337" s="231"/>
      <c r="G337" s="231"/>
      <c r="H337" s="231"/>
      <c r="I337" s="231"/>
      <c r="J337" s="231"/>
      <c r="K337" s="231"/>
      <c r="L337" s="231"/>
      <c r="M337" s="231"/>
      <c r="N337" s="231"/>
      <c r="O337" s="231"/>
      <c r="P337" s="231"/>
      <c r="Q337" s="231"/>
    </row>
    <row r="338">
      <c r="C338" s="230"/>
      <c r="D338" s="231"/>
      <c r="E338" s="231"/>
      <c r="F338" s="231"/>
      <c r="G338" s="231"/>
      <c r="H338" s="231"/>
      <c r="I338" s="231"/>
      <c r="J338" s="231"/>
      <c r="K338" s="231"/>
      <c r="L338" s="231"/>
      <c r="M338" s="231"/>
      <c r="N338" s="231"/>
      <c r="O338" s="231"/>
      <c r="P338" s="231"/>
      <c r="Q338" s="231"/>
    </row>
    <row r="339">
      <c r="C339" s="230"/>
      <c r="D339" s="231"/>
      <c r="E339" s="231"/>
      <c r="F339" s="231"/>
      <c r="G339" s="231"/>
      <c r="H339" s="231"/>
      <c r="I339" s="231"/>
      <c r="J339" s="231"/>
      <c r="K339" s="231"/>
      <c r="L339" s="231"/>
      <c r="M339" s="231"/>
      <c r="N339" s="231"/>
      <c r="O339" s="231"/>
      <c r="P339" s="231"/>
      <c r="Q339" s="231"/>
    </row>
    <row r="340">
      <c r="C340" s="230"/>
      <c r="D340" s="231"/>
      <c r="E340" s="231"/>
      <c r="F340" s="231"/>
      <c r="G340" s="231"/>
      <c r="H340" s="231"/>
      <c r="I340" s="231"/>
      <c r="J340" s="231"/>
      <c r="K340" s="231"/>
      <c r="L340" s="231"/>
      <c r="M340" s="231"/>
      <c r="N340" s="231"/>
      <c r="O340" s="231"/>
      <c r="P340" s="231"/>
      <c r="Q340" s="231"/>
    </row>
    <row r="341">
      <c r="C341" s="230"/>
      <c r="D341" s="231"/>
      <c r="E341" s="231"/>
      <c r="F341" s="231"/>
      <c r="G341" s="231"/>
      <c r="H341" s="231"/>
      <c r="I341" s="231"/>
      <c r="J341" s="231"/>
      <c r="K341" s="231"/>
      <c r="L341" s="231"/>
      <c r="M341" s="231"/>
      <c r="N341" s="231"/>
      <c r="O341" s="231"/>
      <c r="P341" s="231"/>
      <c r="Q341" s="231"/>
    </row>
    <row r="342">
      <c r="C342" s="230"/>
      <c r="D342" s="231"/>
      <c r="E342" s="231"/>
      <c r="F342" s="231"/>
      <c r="G342" s="231"/>
      <c r="H342" s="231"/>
      <c r="I342" s="231"/>
      <c r="J342" s="231"/>
      <c r="K342" s="231"/>
      <c r="L342" s="231"/>
      <c r="M342" s="231"/>
      <c r="N342" s="231"/>
      <c r="O342" s="231"/>
      <c r="P342" s="231"/>
      <c r="Q342" s="231"/>
    </row>
    <row r="343">
      <c r="C343" s="230"/>
      <c r="D343" s="231"/>
      <c r="E343" s="231"/>
      <c r="F343" s="231"/>
      <c r="G343" s="231"/>
      <c r="H343" s="231"/>
      <c r="I343" s="231"/>
      <c r="J343" s="231"/>
      <c r="K343" s="231"/>
      <c r="L343" s="231"/>
      <c r="M343" s="231"/>
      <c r="N343" s="231"/>
      <c r="O343" s="231"/>
      <c r="P343" s="231"/>
      <c r="Q343" s="231"/>
    </row>
    <row r="344">
      <c r="C344" s="230"/>
      <c r="D344" s="231"/>
      <c r="E344" s="231"/>
      <c r="F344" s="231"/>
      <c r="G344" s="231"/>
      <c r="H344" s="231"/>
      <c r="I344" s="231"/>
      <c r="J344" s="231"/>
      <c r="K344" s="231"/>
      <c r="L344" s="231"/>
      <c r="M344" s="231"/>
      <c r="N344" s="231"/>
      <c r="O344" s="231"/>
      <c r="P344" s="231"/>
      <c r="Q344" s="231"/>
    </row>
    <row r="345">
      <c r="C345" s="230"/>
      <c r="D345" s="231"/>
      <c r="E345" s="231"/>
      <c r="F345" s="231"/>
      <c r="G345" s="231"/>
      <c r="H345" s="231"/>
      <c r="I345" s="231"/>
      <c r="J345" s="231"/>
      <c r="K345" s="231"/>
      <c r="L345" s="231"/>
      <c r="M345" s="231"/>
      <c r="N345" s="231"/>
      <c r="O345" s="231"/>
      <c r="P345" s="231"/>
      <c r="Q345" s="231"/>
    </row>
    <row r="346">
      <c r="C346" s="230"/>
      <c r="D346" s="231"/>
      <c r="E346" s="231"/>
      <c r="F346" s="231"/>
      <c r="G346" s="231"/>
      <c r="H346" s="231"/>
      <c r="I346" s="231"/>
      <c r="J346" s="231"/>
      <c r="K346" s="231"/>
      <c r="L346" s="231"/>
      <c r="M346" s="231"/>
      <c r="N346" s="231"/>
      <c r="O346" s="231"/>
      <c r="P346" s="231"/>
      <c r="Q346" s="231"/>
    </row>
    <row r="347">
      <c r="C347" s="230"/>
      <c r="D347" s="231"/>
      <c r="E347" s="231"/>
      <c r="F347" s="231"/>
      <c r="G347" s="231"/>
      <c r="H347" s="231"/>
      <c r="I347" s="231"/>
      <c r="J347" s="231"/>
      <c r="K347" s="231"/>
      <c r="L347" s="231"/>
      <c r="M347" s="231"/>
      <c r="N347" s="231"/>
      <c r="O347" s="231"/>
      <c r="P347" s="231"/>
      <c r="Q347" s="231"/>
    </row>
    <row r="348">
      <c r="C348" s="230"/>
      <c r="D348" s="231"/>
      <c r="E348" s="231"/>
      <c r="F348" s="231"/>
      <c r="G348" s="231"/>
      <c r="H348" s="231"/>
      <c r="I348" s="231"/>
      <c r="J348" s="231"/>
      <c r="K348" s="231"/>
      <c r="L348" s="231"/>
      <c r="M348" s="231"/>
      <c r="N348" s="231"/>
      <c r="O348" s="231"/>
      <c r="P348" s="231"/>
      <c r="Q348" s="231"/>
    </row>
    <row r="349">
      <c r="C349" s="230"/>
      <c r="D349" s="231"/>
      <c r="E349" s="231"/>
      <c r="F349" s="231"/>
      <c r="G349" s="231"/>
      <c r="H349" s="231"/>
      <c r="I349" s="231"/>
      <c r="J349" s="231"/>
      <c r="K349" s="231"/>
      <c r="L349" s="231"/>
      <c r="M349" s="231"/>
      <c r="N349" s="231"/>
      <c r="O349" s="231"/>
      <c r="P349" s="231"/>
      <c r="Q349" s="231"/>
    </row>
    <row r="350">
      <c r="C350" s="230"/>
      <c r="D350" s="231"/>
      <c r="E350" s="231"/>
      <c r="F350" s="231"/>
      <c r="G350" s="231"/>
      <c r="H350" s="231"/>
      <c r="I350" s="231"/>
      <c r="J350" s="231"/>
      <c r="K350" s="231"/>
      <c r="L350" s="231"/>
      <c r="M350" s="231"/>
      <c r="N350" s="231"/>
      <c r="O350" s="231"/>
      <c r="P350" s="231"/>
      <c r="Q350" s="231"/>
    </row>
    <row r="351">
      <c r="C351" s="230"/>
      <c r="D351" s="231"/>
      <c r="E351" s="231"/>
      <c r="F351" s="231"/>
      <c r="G351" s="231"/>
      <c r="H351" s="231"/>
      <c r="I351" s="231"/>
      <c r="J351" s="231"/>
      <c r="K351" s="231"/>
      <c r="L351" s="231"/>
      <c r="M351" s="231"/>
      <c r="N351" s="231"/>
      <c r="O351" s="231"/>
      <c r="P351" s="231"/>
      <c r="Q351" s="231"/>
    </row>
    <row r="352">
      <c r="C352" s="230"/>
      <c r="D352" s="231"/>
      <c r="E352" s="231"/>
      <c r="F352" s="231"/>
      <c r="G352" s="231"/>
      <c r="H352" s="231"/>
      <c r="I352" s="231"/>
      <c r="J352" s="231"/>
      <c r="K352" s="231"/>
      <c r="L352" s="231"/>
      <c r="M352" s="231"/>
      <c r="N352" s="231"/>
      <c r="O352" s="231"/>
      <c r="P352" s="231"/>
      <c r="Q352" s="231"/>
    </row>
    <row r="353">
      <c r="C353" s="230"/>
      <c r="D353" s="231"/>
      <c r="E353" s="231"/>
      <c r="F353" s="231"/>
      <c r="G353" s="231"/>
      <c r="H353" s="231"/>
      <c r="I353" s="231"/>
      <c r="J353" s="231"/>
      <c r="K353" s="231"/>
      <c r="L353" s="231"/>
      <c r="M353" s="231"/>
      <c r="N353" s="231"/>
      <c r="O353" s="231"/>
      <c r="P353" s="231"/>
      <c r="Q353" s="231"/>
    </row>
    <row r="354">
      <c r="C354" s="230"/>
      <c r="D354" s="231"/>
      <c r="E354" s="231"/>
      <c r="F354" s="231"/>
      <c r="G354" s="231"/>
      <c r="H354" s="231"/>
      <c r="I354" s="231"/>
      <c r="J354" s="231"/>
      <c r="K354" s="231"/>
      <c r="L354" s="231"/>
      <c r="M354" s="231"/>
      <c r="N354" s="231"/>
      <c r="O354" s="231"/>
      <c r="P354" s="231"/>
      <c r="Q354" s="231"/>
    </row>
    <row r="355">
      <c r="C355" s="230"/>
      <c r="D355" s="231"/>
      <c r="E355" s="231"/>
      <c r="F355" s="231"/>
      <c r="G355" s="231"/>
      <c r="H355" s="231"/>
      <c r="I355" s="231"/>
      <c r="J355" s="231"/>
      <c r="K355" s="231"/>
      <c r="L355" s="231"/>
      <c r="M355" s="231"/>
      <c r="N355" s="231"/>
      <c r="O355" s="231"/>
      <c r="P355" s="231"/>
      <c r="Q355" s="231"/>
    </row>
    <row r="356">
      <c r="C356" s="230"/>
      <c r="D356" s="231"/>
      <c r="E356" s="231"/>
      <c r="F356" s="231"/>
      <c r="G356" s="231"/>
      <c r="H356" s="231"/>
      <c r="I356" s="231"/>
      <c r="J356" s="231"/>
      <c r="K356" s="231"/>
      <c r="L356" s="231"/>
      <c r="M356" s="231"/>
      <c r="N356" s="231"/>
      <c r="O356" s="231"/>
      <c r="P356" s="231"/>
      <c r="Q356" s="231"/>
    </row>
    <row r="357">
      <c r="C357" s="230"/>
      <c r="D357" s="231"/>
      <c r="E357" s="231"/>
      <c r="F357" s="231"/>
      <c r="G357" s="231"/>
      <c r="H357" s="231"/>
      <c r="I357" s="231"/>
      <c r="J357" s="231"/>
      <c r="K357" s="231"/>
      <c r="L357" s="231"/>
      <c r="M357" s="231"/>
      <c r="N357" s="231"/>
      <c r="O357" s="231"/>
      <c r="P357" s="231"/>
      <c r="Q357" s="231"/>
    </row>
    <row r="358">
      <c r="C358" s="230"/>
      <c r="D358" s="231"/>
      <c r="E358" s="231"/>
      <c r="F358" s="231"/>
      <c r="G358" s="231"/>
      <c r="H358" s="231"/>
      <c r="I358" s="231"/>
      <c r="J358" s="231"/>
      <c r="K358" s="231"/>
      <c r="L358" s="231"/>
      <c r="M358" s="231"/>
      <c r="N358" s="231"/>
      <c r="O358" s="231"/>
      <c r="P358" s="231"/>
      <c r="Q358" s="231"/>
    </row>
    <row r="359">
      <c r="C359" s="230"/>
      <c r="D359" s="231"/>
      <c r="E359" s="231"/>
      <c r="F359" s="231"/>
      <c r="G359" s="231"/>
      <c r="H359" s="231"/>
      <c r="I359" s="231"/>
      <c r="J359" s="231"/>
      <c r="K359" s="231"/>
      <c r="L359" s="231"/>
      <c r="M359" s="231"/>
      <c r="N359" s="231"/>
      <c r="O359" s="231"/>
      <c r="P359" s="231"/>
      <c r="Q359" s="231"/>
    </row>
    <row r="360">
      <c r="C360" s="230"/>
      <c r="D360" s="231"/>
      <c r="E360" s="231"/>
      <c r="F360" s="231"/>
      <c r="G360" s="231"/>
      <c r="H360" s="231"/>
      <c r="I360" s="231"/>
      <c r="J360" s="231"/>
      <c r="K360" s="231"/>
      <c r="L360" s="231"/>
      <c r="M360" s="231"/>
      <c r="N360" s="231"/>
      <c r="O360" s="231"/>
      <c r="P360" s="231"/>
      <c r="Q360" s="231"/>
    </row>
    <row r="361">
      <c r="C361" s="230"/>
      <c r="D361" s="231"/>
      <c r="E361" s="231"/>
      <c r="F361" s="231"/>
      <c r="G361" s="231"/>
      <c r="H361" s="231"/>
      <c r="I361" s="231"/>
      <c r="J361" s="231"/>
      <c r="K361" s="231"/>
      <c r="L361" s="231"/>
      <c r="M361" s="231"/>
      <c r="N361" s="231"/>
      <c r="O361" s="231"/>
      <c r="P361" s="231"/>
      <c r="Q361" s="231"/>
    </row>
    <row r="362">
      <c r="C362" s="230"/>
      <c r="D362" s="231"/>
      <c r="E362" s="231"/>
      <c r="F362" s="231"/>
      <c r="G362" s="231"/>
      <c r="H362" s="231"/>
      <c r="I362" s="231"/>
      <c r="J362" s="231"/>
      <c r="K362" s="231"/>
      <c r="L362" s="231"/>
      <c r="M362" s="231"/>
      <c r="N362" s="231"/>
      <c r="O362" s="231"/>
      <c r="P362" s="231"/>
      <c r="Q362" s="231"/>
    </row>
    <row r="363">
      <c r="C363" s="230"/>
      <c r="D363" s="231"/>
      <c r="E363" s="231"/>
      <c r="F363" s="231"/>
      <c r="G363" s="231"/>
      <c r="H363" s="231"/>
      <c r="I363" s="231"/>
      <c r="J363" s="231"/>
      <c r="K363" s="231"/>
      <c r="L363" s="231"/>
      <c r="M363" s="231"/>
      <c r="N363" s="231"/>
      <c r="O363" s="231"/>
      <c r="P363" s="231"/>
      <c r="Q363" s="231"/>
    </row>
    <row r="364">
      <c r="C364" s="230"/>
      <c r="D364" s="231"/>
      <c r="E364" s="231"/>
      <c r="F364" s="231"/>
      <c r="G364" s="231"/>
      <c r="H364" s="231"/>
      <c r="I364" s="231"/>
      <c r="J364" s="231"/>
      <c r="K364" s="231"/>
      <c r="L364" s="231"/>
      <c r="M364" s="231"/>
      <c r="N364" s="231"/>
      <c r="O364" s="231"/>
      <c r="P364" s="231"/>
      <c r="Q364" s="231"/>
    </row>
    <row r="365">
      <c r="C365" s="230"/>
      <c r="D365" s="231"/>
      <c r="E365" s="231"/>
      <c r="F365" s="231"/>
      <c r="G365" s="231"/>
      <c r="H365" s="231"/>
      <c r="I365" s="231"/>
      <c r="J365" s="231"/>
      <c r="K365" s="231"/>
      <c r="L365" s="231"/>
      <c r="M365" s="231"/>
      <c r="N365" s="231"/>
      <c r="O365" s="231"/>
      <c r="P365" s="231"/>
      <c r="Q365" s="231"/>
    </row>
    <row r="366">
      <c r="C366" s="230"/>
      <c r="D366" s="231"/>
      <c r="E366" s="231"/>
      <c r="F366" s="231"/>
      <c r="G366" s="231"/>
      <c r="H366" s="231"/>
      <c r="I366" s="231"/>
      <c r="J366" s="231"/>
      <c r="K366" s="231"/>
      <c r="L366" s="231"/>
      <c r="M366" s="231"/>
      <c r="N366" s="231"/>
      <c r="O366" s="231"/>
      <c r="P366" s="231"/>
      <c r="Q366" s="231"/>
    </row>
    <row r="367">
      <c r="C367" s="230"/>
      <c r="D367" s="231"/>
      <c r="E367" s="231"/>
      <c r="F367" s="231"/>
      <c r="G367" s="231"/>
      <c r="H367" s="231"/>
      <c r="I367" s="231"/>
      <c r="J367" s="231"/>
      <c r="K367" s="231"/>
      <c r="L367" s="231"/>
      <c r="M367" s="231"/>
      <c r="N367" s="231"/>
      <c r="O367" s="231"/>
      <c r="P367" s="231"/>
      <c r="Q367" s="231"/>
    </row>
    <row r="368">
      <c r="C368" s="230"/>
      <c r="D368" s="231"/>
      <c r="E368" s="231"/>
      <c r="F368" s="231"/>
      <c r="G368" s="231"/>
      <c r="H368" s="231"/>
      <c r="I368" s="231"/>
      <c r="J368" s="231"/>
      <c r="K368" s="231"/>
      <c r="L368" s="231"/>
      <c r="M368" s="231"/>
      <c r="N368" s="231"/>
      <c r="O368" s="231"/>
      <c r="P368" s="231"/>
      <c r="Q368" s="231"/>
    </row>
    <row r="369">
      <c r="C369" s="230"/>
      <c r="D369" s="231"/>
      <c r="E369" s="231"/>
      <c r="F369" s="231"/>
      <c r="G369" s="231"/>
      <c r="H369" s="231"/>
      <c r="I369" s="231"/>
      <c r="J369" s="231"/>
      <c r="K369" s="231"/>
      <c r="L369" s="231"/>
      <c r="M369" s="231"/>
      <c r="N369" s="231"/>
      <c r="O369" s="231"/>
      <c r="P369" s="231"/>
      <c r="Q369" s="231"/>
    </row>
    <row r="370">
      <c r="C370" s="230"/>
      <c r="D370" s="231"/>
      <c r="E370" s="231"/>
      <c r="F370" s="231"/>
      <c r="G370" s="231"/>
      <c r="H370" s="231"/>
      <c r="I370" s="231"/>
      <c r="J370" s="231"/>
      <c r="K370" s="231"/>
      <c r="L370" s="231"/>
      <c r="M370" s="231"/>
      <c r="N370" s="231"/>
      <c r="O370" s="231"/>
      <c r="P370" s="231"/>
      <c r="Q370" s="231"/>
    </row>
    <row r="371">
      <c r="C371" s="230"/>
      <c r="D371" s="231"/>
      <c r="E371" s="231"/>
      <c r="F371" s="231"/>
      <c r="G371" s="231"/>
      <c r="H371" s="231"/>
      <c r="I371" s="231"/>
      <c r="J371" s="231"/>
      <c r="K371" s="231"/>
      <c r="L371" s="231"/>
      <c r="M371" s="231"/>
      <c r="N371" s="231"/>
      <c r="O371" s="231"/>
      <c r="P371" s="231"/>
      <c r="Q371" s="231"/>
    </row>
    <row r="372">
      <c r="C372" s="230"/>
      <c r="D372" s="231"/>
      <c r="E372" s="231"/>
      <c r="F372" s="231"/>
      <c r="G372" s="231"/>
      <c r="H372" s="231"/>
      <c r="I372" s="231"/>
      <c r="J372" s="231"/>
      <c r="K372" s="231"/>
      <c r="L372" s="231"/>
      <c r="M372" s="231"/>
      <c r="N372" s="231"/>
      <c r="O372" s="231"/>
      <c r="P372" s="231"/>
      <c r="Q372" s="231"/>
    </row>
    <row r="373">
      <c r="C373" s="230"/>
      <c r="D373" s="231"/>
      <c r="E373" s="231"/>
      <c r="F373" s="231"/>
      <c r="G373" s="231"/>
      <c r="H373" s="231"/>
      <c r="I373" s="231"/>
      <c r="J373" s="231"/>
      <c r="K373" s="231"/>
      <c r="L373" s="231"/>
      <c r="M373" s="231"/>
      <c r="N373" s="231"/>
      <c r="O373" s="231"/>
      <c r="P373" s="231"/>
      <c r="Q373" s="231"/>
    </row>
    <row r="374">
      <c r="C374" s="230"/>
      <c r="D374" s="231"/>
      <c r="E374" s="231"/>
      <c r="F374" s="231"/>
      <c r="G374" s="231"/>
      <c r="H374" s="231"/>
      <c r="I374" s="231"/>
      <c r="J374" s="231"/>
      <c r="K374" s="231"/>
      <c r="L374" s="231"/>
      <c r="M374" s="231"/>
      <c r="N374" s="231"/>
      <c r="O374" s="231"/>
      <c r="P374" s="231"/>
      <c r="Q374" s="231"/>
    </row>
    <row r="375">
      <c r="C375" s="230"/>
      <c r="D375" s="231"/>
      <c r="E375" s="231"/>
      <c r="F375" s="231"/>
      <c r="G375" s="231"/>
      <c r="H375" s="231"/>
      <c r="I375" s="231"/>
      <c r="J375" s="231"/>
      <c r="K375" s="231"/>
      <c r="L375" s="231"/>
      <c r="M375" s="231"/>
      <c r="N375" s="231"/>
      <c r="O375" s="231"/>
      <c r="P375" s="231"/>
      <c r="Q375" s="231"/>
    </row>
    <row r="376">
      <c r="C376" s="230"/>
      <c r="D376" s="231"/>
      <c r="E376" s="231"/>
      <c r="F376" s="231"/>
      <c r="G376" s="231"/>
      <c r="H376" s="231"/>
      <c r="I376" s="231"/>
      <c r="J376" s="231"/>
      <c r="K376" s="231"/>
      <c r="L376" s="231"/>
      <c r="M376" s="231"/>
      <c r="N376" s="231"/>
      <c r="O376" s="231"/>
      <c r="P376" s="231"/>
      <c r="Q376" s="231"/>
    </row>
    <row r="377">
      <c r="C377" s="230"/>
      <c r="D377" s="231"/>
      <c r="E377" s="231"/>
      <c r="F377" s="231"/>
      <c r="G377" s="231"/>
      <c r="H377" s="231"/>
      <c r="I377" s="231"/>
      <c r="J377" s="231"/>
      <c r="K377" s="231"/>
      <c r="L377" s="231"/>
      <c r="M377" s="231"/>
      <c r="N377" s="231"/>
      <c r="O377" s="231"/>
      <c r="P377" s="231"/>
      <c r="Q377" s="231"/>
    </row>
    <row r="378">
      <c r="C378" s="230"/>
      <c r="D378" s="231"/>
      <c r="E378" s="231"/>
      <c r="F378" s="231"/>
      <c r="G378" s="231"/>
      <c r="H378" s="231"/>
      <c r="I378" s="231"/>
      <c r="J378" s="231"/>
      <c r="K378" s="231"/>
      <c r="L378" s="231"/>
      <c r="M378" s="231"/>
      <c r="N378" s="231"/>
      <c r="O378" s="231"/>
      <c r="P378" s="231"/>
      <c r="Q378" s="231"/>
    </row>
    <row r="379">
      <c r="C379" s="230"/>
      <c r="D379" s="231"/>
      <c r="E379" s="231"/>
      <c r="F379" s="231"/>
      <c r="G379" s="231"/>
      <c r="H379" s="231"/>
      <c r="I379" s="231"/>
      <c r="J379" s="231"/>
      <c r="K379" s="231"/>
      <c r="L379" s="231"/>
      <c r="M379" s="231"/>
      <c r="N379" s="231"/>
      <c r="O379" s="231"/>
      <c r="P379" s="231"/>
      <c r="Q379" s="231"/>
    </row>
    <row r="380">
      <c r="C380" s="230"/>
      <c r="D380" s="231"/>
      <c r="E380" s="231"/>
      <c r="F380" s="231"/>
      <c r="G380" s="231"/>
      <c r="H380" s="231"/>
      <c r="I380" s="231"/>
      <c r="J380" s="231"/>
      <c r="K380" s="231"/>
      <c r="L380" s="231"/>
      <c r="M380" s="231"/>
      <c r="N380" s="231"/>
      <c r="O380" s="231"/>
      <c r="P380" s="231"/>
      <c r="Q380" s="231"/>
    </row>
    <row r="381">
      <c r="C381" s="230"/>
      <c r="D381" s="231"/>
      <c r="E381" s="231"/>
      <c r="F381" s="231"/>
      <c r="G381" s="231"/>
      <c r="H381" s="231"/>
      <c r="I381" s="231"/>
      <c r="J381" s="231"/>
      <c r="K381" s="231"/>
      <c r="L381" s="231"/>
      <c r="M381" s="231"/>
      <c r="N381" s="231"/>
      <c r="O381" s="231"/>
      <c r="P381" s="231"/>
      <c r="Q381" s="231"/>
    </row>
    <row r="382">
      <c r="C382" s="230"/>
      <c r="D382" s="231"/>
      <c r="E382" s="231"/>
      <c r="F382" s="231"/>
      <c r="G382" s="231"/>
      <c r="H382" s="231"/>
      <c r="I382" s="231"/>
      <c r="J382" s="231"/>
      <c r="K382" s="231"/>
      <c r="L382" s="231"/>
      <c r="M382" s="231"/>
      <c r="N382" s="231"/>
      <c r="O382" s="231"/>
      <c r="P382" s="231"/>
      <c r="Q382" s="231"/>
    </row>
    <row r="383">
      <c r="C383" s="230"/>
      <c r="D383" s="231"/>
      <c r="E383" s="231"/>
      <c r="F383" s="231"/>
      <c r="G383" s="231"/>
      <c r="H383" s="231"/>
      <c r="I383" s="231"/>
      <c r="J383" s="231"/>
      <c r="K383" s="231"/>
      <c r="L383" s="231"/>
      <c r="M383" s="231"/>
      <c r="N383" s="231"/>
      <c r="O383" s="231"/>
      <c r="P383" s="231"/>
      <c r="Q383" s="231"/>
    </row>
    <row r="384">
      <c r="C384" s="230"/>
      <c r="D384" s="231"/>
      <c r="E384" s="231"/>
      <c r="F384" s="231"/>
      <c r="G384" s="231"/>
      <c r="H384" s="231"/>
      <c r="I384" s="231"/>
      <c r="J384" s="231"/>
      <c r="K384" s="231"/>
      <c r="L384" s="231"/>
      <c r="M384" s="231"/>
      <c r="N384" s="231"/>
      <c r="O384" s="231"/>
      <c r="P384" s="231"/>
      <c r="Q384" s="231"/>
    </row>
    <row r="385">
      <c r="C385" s="230"/>
      <c r="D385" s="231"/>
      <c r="E385" s="231"/>
      <c r="F385" s="231"/>
      <c r="G385" s="231"/>
      <c r="H385" s="231"/>
      <c r="I385" s="231"/>
      <c r="J385" s="231"/>
      <c r="K385" s="231"/>
      <c r="L385" s="231"/>
      <c r="M385" s="231"/>
      <c r="N385" s="231"/>
      <c r="O385" s="231"/>
      <c r="P385" s="231"/>
      <c r="Q385" s="231"/>
    </row>
    <row r="386">
      <c r="C386" s="230"/>
      <c r="D386" s="231"/>
      <c r="E386" s="231"/>
      <c r="F386" s="231"/>
      <c r="G386" s="231"/>
      <c r="H386" s="231"/>
      <c r="I386" s="231"/>
      <c r="J386" s="231"/>
      <c r="K386" s="231"/>
      <c r="L386" s="231"/>
      <c r="M386" s="231"/>
      <c r="N386" s="231"/>
      <c r="O386" s="231"/>
      <c r="P386" s="231"/>
      <c r="Q386" s="231"/>
    </row>
    <row r="387">
      <c r="C387" s="230"/>
      <c r="D387" s="231"/>
      <c r="E387" s="231"/>
      <c r="F387" s="231"/>
      <c r="G387" s="231"/>
      <c r="H387" s="231"/>
      <c r="I387" s="231"/>
      <c r="J387" s="231"/>
      <c r="K387" s="231"/>
      <c r="L387" s="231"/>
      <c r="M387" s="231"/>
      <c r="N387" s="231"/>
      <c r="O387" s="231"/>
      <c r="P387" s="231"/>
      <c r="Q387" s="231"/>
    </row>
    <row r="388">
      <c r="C388" s="230"/>
      <c r="D388" s="231"/>
      <c r="E388" s="231"/>
      <c r="F388" s="231"/>
      <c r="G388" s="231"/>
      <c r="H388" s="231"/>
      <c r="I388" s="231"/>
      <c r="J388" s="231"/>
      <c r="K388" s="231"/>
      <c r="L388" s="231"/>
      <c r="M388" s="231"/>
      <c r="N388" s="231"/>
      <c r="O388" s="231"/>
      <c r="P388" s="231"/>
      <c r="Q388" s="231"/>
    </row>
    <row r="389">
      <c r="C389" s="230"/>
      <c r="D389" s="231"/>
      <c r="E389" s="231"/>
      <c r="F389" s="231"/>
      <c r="G389" s="231"/>
      <c r="H389" s="231"/>
      <c r="I389" s="231"/>
      <c r="J389" s="231"/>
      <c r="K389" s="231"/>
      <c r="L389" s="231"/>
      <c r="M389" s="231"/>
      <c r="N389" s="231"/>
      <c r="O389" s="231"/>
      <c r="P389" s="231"/>
      <c r="Q389" s="231"/>
    </row>
    <row r="390">
      <c r="C390" s="230"/>
      <c r="D390" s="231"/>
      <c r="E390" s="231"/>
      <c r="F390" s="231"/>
      <c r="G390" s="231"/>
      <c r="H390" s="231"/>
      <c r="I390" s="231"/>
      <c r="J390" s="231"/>
      <c r="K390" s="231"/>
      <c r="L390" s="231"/>
      <c r="M390" s="231"/>
      <c r="N390" s="231"/>
      <c r="O390" s="231"/>
      <c r="P390" s="231"/>
      <c r="Q390" s="231"/>
    </row>
    <row r="391">
      <c r="C391" s="230"/>
      <c r="D391" s="231"/>
      <c r="E391" s="231"/>
      <c r="F391" s="231"/>
      <c r="G391" s="231"/>
      <c r="H391" s="231"/>
      <c r="I391" s="231"/>
      <c r="J391" s="231"/>
      <c r="K391" s="231"/>
      <c r="L391" s="231"/>
      <c r="M391" s="231"/>
      <c r="N391" s="231"/>
      <c r="O391" s="231"/>
      <c r="P391" s="231"/>
      <c r="Q391" s="231"/>
    </row>
    <row r="392">
      <c r="C392" s="230"/>
      <c r="D392" s="231"/>
      <c r="E392" s="231"/>
      <c r="F392" s="231"/>
      <c r="G392" s="231"/>
      <c r="H392" s="231"/>
      <c r="I392" s="231"/>
      <c r="J392" s="231"/>
      <c r="K392" s="231"/>
      <c r="L392" s="231"/>
      <c r="M392" s="231"/>
      <c r="N392" s="231"/>
      <c r="O392" s="231"/>
      <c r="P392" s="231"/>
      <c r="Q392" s="231"/>
    </row>
    <row r="393">
      <c r="C393" s="230"/>
      <c r="D393" s="231"/>
      <c r="E393" s="231"/>
      <c r="F393" s="231"/>
      <c r="G393" s="231"/>
      <c r="H393" s="231"/>
      <c r="I393" s="231"/>
      <c r="J393" s="231"/>
      <c r="K393" s="231"/>
      <c r="L393" s="231"/>
      <c r="M393" s="231"/>
      <c r="N393" s="231"/>
      <c r="O393" s="231"/>
      <c r="P393" s="231"/>
      <c r="Q393" s="231"/>
    </row>
    <row r="394">
      <c r="C394" s="230"/>
      <c r="D394" s="231"/>
      <c r="E394" s="231"/>
      <c r="F394" s="231"/>
      <c r="G394" s="231"/>
      <c r="H394" s="231"/>
      <c r="I394" s="231"/>
      <c r="J394" s="231"/>
      <c r="K394" s="231"/>
      <c r="L394" s="231"/>
      <c r="M394" s="231"/>
      <c r="N394" s="231"/>
      <c r="O394" s="231"/>
      <c r="P394" s="231"/>
      <c r="Q394" s="231"/>
    </row>
    <row r="395">
      <c r="C395" s="230"/>
      <c r="D395" s="231"/>
      <c r="E395" s="231"/>
      <c r="F395" s="231"/>
      <c r="G395" s="231"/>
      <c r="H395" s="231"/>
      <c r="I395" s="231"/>
      <c r="J395" s="231"/>
      <c r="K395" s="231"/>
      <c r="L395" s="231"/>
      <c r="M395" s="231"/>
      <c r="N395" s="231"/>
      <c r="O395" s="231"/>
      <c r="P395" s="231"/>
      <c r="Q395" s="231"/>
    </row>
    <row r="396">
      <c r="C396" s="230"/>
      <c r="D396" s="231"/>
      <c r="E396" s="231"/>
      <c r="F396" s="231"/>
      <c r="G396" s="231"/>
      <c r="H396" s="231"/>
      <c r="I396" s="231"/>
      <c r="J396" s="231"/>
      <c r="K396" s="231"/>
      <c r="L396" s="231"/>
      <c r="M396" s="231"/>
      <c r="N396" s="231"/>
      <c r="O396" s="231"/>
      <c r="P396" s="231"/>
      <c r="Q396" s="231"/>
    </row>
    <row r="397">
      <c r="C397" s="230"/>
      <c r="D397" s="231"/>
      <c r="E397" s="231"/>
      <c r="F397" s="231"/>
      <c r="G397" s="231"/>
      <c r="H397" s="231"/>
      <c r="I397" s="231"/>
      <c r="J397" s="231"/>
      <c r="K397" s="231"/>
      <c r="L397" s="231"/>
      <c r="M397" s="231"/>
      <c r="N397" s="231"/>
      <c r="O397" s="231"/>
      <c r="P397" s="231"/>
      <c r="Q397" s="231"/>
    </row>
    <row r="398">
      <c r="C398" s="230"/>
      <c r="D398" s="231"/>
      <c r="E398" s="231"/>
      <c r="F398" s="231"/>
      <c r="G398" s="231"/>
      <c r="H398" s="231"/>
      <c r="I398" s="231"/>
      <c r="J398" s="231"/>
      <c r="K398" s="231"/>
      <c r="L398" s="231"/>
      <c r="M398" s="231"/>
      <c r="N398" s="231"/>
      <c r="O398" s="231"/>
      <c r="P398" s="231"/>
      <c r="Q398" s="231"/>
    </row>
    <row r="399">
      <c r="C399" s="230"/>
      <c r="D399" s="231"/>
      <c r="E399" s="231"/>
      <c r="F399" s="231"/>
      <c r="G399" s="231"/>
      <c r="H399" s="231"/>
      <c r="I399" s="231"/>
      <c r="J399" s="231"/>
      <c r="K399" s="231"/>
      <c r="L399" s="231"/>
      <c r="M399" s="231"/>
      <c r="N399" s="231"/>
      <c r="O399" s="231"/>
      <c r="P399" s="231"/>
      <c r="Q399" s="231"/>
    </row>
    <row r="400">
      <c r="C400" s="230"/>
      <c r="D400" s="231"/>
      <c r="E400" s="231"/>
      <c r="F400" s="231"/>
      <c r="G400" s="231"/>
      <c r="H400" s="231"/>
      <c r="I400" s="231"/>
      <c r="J400" s="231"/>
      <c r="K400" s="231"/>
      <c r="L400" s="231"/>
      <c r="M400" s="231"/>
      <c r="N400" s="231"/>
      <c r="O400" s="231"/>
      <c r="P400" s="231"/>
      <c r="Q400" s="231"/>
    </row>
    <row r="401">
      <c r="C401" s="230"/>
      <c r="D401" s="231"/>
      <c r="E401" s="231"/>
      <c r="F401" s="231"/>
      <c r="G401" s="231"/>
      <c r="H401" s="231"/>
      <c r="I401" s="231"/>
      <c r="J401" s="231"/>
      <c r="K401" s="231"/>
      <c r="L401" s="231"/>
      <c r="M401" s="231"/>
      <c r="N401" s="231"/>
      <c r="O401" s="231"/>
      <c r="P401" s="231"/>
      <c r="Q401" s="231"/>
    </row>
    <row r="402">
      <c r="C402" s="230"/>
      <c r="D402" s="231"/>
      <c r="E402" s="231"/>
      <c r="F402" s="231"/>
      <c r="G402" s="231"/>
      <c r="H402" s="231"/>
      <c r="I402" s="231"/>
      <c r="J402" s="231"/>
      <c r="K402" s="231"/>
      <c r="L402" s="231"/>
      <c r="M402" s="231"/>
      <c r="N402" s="231"/>
      <c r="O402" s="231"/>
      <c r="P402" s="231"/>
      <c r="Q402" s="231"/>
    </row>
    <row r="403">
      <c r="C403" s="230"/>
      <c r="D403" s="231"/>
      <c r="E403" s="231"/>
      <c r="F403" s="231"/>
      <c r="G403" s="231"/>
      <c r="H403" s="231"/>
      <c r="I403" s="231"/>
      <c r="J403" s="231"/>
      <c r="K403" s="231"/>
      <c r="L403" s="231"/>
      <c r="M403" s="231"/>
      <c r="N403" s="231"/>
      <c r="O403" s="231"/>
      <c r="P403" s="231"/>
      <c r="Q403" s="231"/>
    </row>
    <row r="404">
      <c r="C404" s="230"/>
      <c r="D404" s="231"/>
      <c r="E404" s="231"/>
      <c r="F404" s="231"/>
      <c r="G404" s="231"/>
      <c r="H404" s="231"/>
      <c r="I404" s="231"/>
      <c r="J404" s="231"/>
      <c r="K404" s="231"/>
      <c r="L404" s="231"/>
      <c r="M404" s="231"/>
      <c r="N404" s="231"/>
      <c r="O404" s="231"/>
      <c r="P404" s="231"/>
      <c r="Q404" s="231"/>
    </row>
    <row r="405">
      <c r="C405" s="230"/>
      <c r="D405" s="231"/>
      <c r="E405" s="231"/>
      <c r="F405" s="231"/>
      <c r="G405" s="231"/>
      <c r="H405" s="231"/>
      <c r="I405" s="231"/>
      <c r="J405" s="231"/>
      <c r="K405" s="231"/>
      <c r="L405" s="231"/>
      <c r="M405" s="231"/>
      <c r="N405" s="231"/>
      <c r="O405" s="231"/>
      <c r="P405" s="231"/>
      <c r="Q405" s="231"/>
    </row>
    <row r="406">
      <c r="C406" s="230"/>
      <c r="D406" s="231"/>
      <c r="E406" s="231"/>
      <c r="F406" s="231"/>
      <c r="G406" s="231"/>
      <c r="H406" s="231"/>
      <c r="I406" s="231"/>
      <c r="J406" s="231"/>
      <c r="K406" s="231"/>
      <c r="L406" s="231"/>
      <c r="M406" s="231"/>
      <c r="N406" s="231"/>
      <c r="O406" s="231"/>
      <c r="P406" s="231"/>
      <c r="Q406" s="231"/>
    </row>
    <row r="407">
      <c r="C407" s="230"/>
      <c r="D407" s="231"/>
      <c r="E407" s="231"/>
      <c r="F407" s="231"/>
      <c r="G407" s="231"/>
      <c r="H407" s="231"/>
      <c r="I407" s="231"/>
      <c r="J407" s="231"/>
      <c r="K407" s="231"/>
      <c r="L407" s="231"/>
      <c r="M407" s="231"/>
      <c r="N407" s="231"/>
      <c r="O407" s="231"/>
      <c r="P407" s="231"/>
      <c r="Q407" s="231"/>
    </row>
    <row r="408">
      <c r="C408" s="230"/>
      <c r="D408" s="231"/>
      <c r="E408" s="231"/>
      <c r="F408" s="231"/>
      <c r="G408" s="231"/>
      <c r="H408" s="231"/>
      <c r="I408" s="231"/>
      <c r="J408" s="231"/>
      <c r="K408" s="231"/>
      <c r="L408" s="231"/>
      <c r="M408" s="231"/>
      <c r="N408" s="231"/>
      <c r="O408" s="231"/>
      <c r="P408" s="231"/>
      <c r="Q408" s="231"/>
    </row>
    <row r="409">
      <c r="C409" s="230"/>
      <c r="D409" s="231"/>
      <c r="E409" s="231"/>
      <c r="F409" s="231"/>
      <c r="G409" s="231"/>
      <c r="H409" s="231"/>
      <c r="I409" s="231"/>
      <c r="J409" s="231"/>
      <c r="K409" s="231"/>
      <c r="L409" s="231"/>
      <c r="M409" s="231"/>
      <c r="N409" s="231"/>
      <c r="O409" s="231"/>
      <c r="P409" s="231"/>
      <c r="Q409" s="231"/>
    </row>
    <row r="410">
      <c r="C410" s="230"/>
      <c r="D410" s="231"/>
      <c r="E410" s="231"/>
      <c r="F410" s="231"/>
      <c r="G410" s="231"/>
      <c r="H410" s="231"/>
      <c r="I410" s="231"/>
      <c r="J410" s="231"/>
      <c r="K410" s="231"/>
      <c r="L410" s="231"/>
      <c r="M410" s="231"/>
      <c r="N410" s="231"/>
      <c r="O410" s="231"/>
      <c r="P410" s="231"/>
      <c r="Q410" s="231"/>
    </row>
    <row r="411">
      <c r="C411" s="230"/>
      <c r="D411" s="231"/>
      <c r="E411" s="231"/>
      <c r="F411" s="231"/>
      <c r="G411" s="231"/>
      <c r="H411" s="231"/>
      <c r="I411" s="231"/>
      <c r="J411" s="231"/>
      <c r="K411" s="231"/>
      <c r="L411" s="231"/>
      <c r="M411" s="231"/>
      <c r="N411" s="231"/>
      <c r="O411" s="231"/>
      <c r="P411" s="231"/>
      <c r="Q411" s="231"/>
    </row>
    <row r="412">
      <c r="C412" s="230"/>
      <c r="D412" s="231"/>
      <c r="E412" s="231"/>
      <c r="F412" s="231"/>
      <c r="G412" s="231"/>
      <c r="H412" s="231"/>
      <c r="I412" s="231"/>
      <c r="J412" s="231"/>
      <c r="K412" s="231"/>
      <c r="L412" s="231"/>
      <c r="M412" s="231"/>
      <c r="N412" s="231"/>
      <c r="O412" s="231"/>
      <c r="P412" s="231"/>
      <c r="Q412" s="231"/>
    </row>
    <row r="413">
      <c r="C413" s="230"/>
      <c r="D413" s="231"/>
      <c r="E413" s="231"/>
      <c r="F413" s="231"/>
      <c r="G413" s="231"/>
      <c r="H413" s="231"/>
      <c r="I413" s="231"/>
      <c r="J413" s="231"/>
      <c r="K413" s="231"/>
      <c r="L413" s="231"/>
      <c r="M413" s="231"/>
      <c r="N413" s="231"/>
      <c r="O413" s="231"/>
      <c r="P413" s="231"/>
      <c r="Q413" s="231"/>
    </row>
    <row r="414">
      <c r="C414" s="230"/>
      <c r="D414" s="231"/>
      <c r="E414" s="231"/>
      <c r="F414" s="231"/>
      <c r="G414" s="231"/>
      <c r="H414" s="231"/>
      <c r="I414" s="231"/>
      <c r="J414" s="231"/>
      <c r="K414" s="231"/>
      <c r="L414" s="231"/>
      <c r="M414" s="231"/>
      <c r="N414" s="231"/>
      <c r="O414" s="231"/>
      <c r="P414" s="231"/>
      <c r="Q414" s="231"/>
    </row>
    <row r="415">
      <c r="C415" s="230"/>
      <c r="D415" s="231"/>
      <c r="E415" s="231"/>
      <c r="F415" s="231"/>
      <c r="G415" s="231"/>
      <c r="H415" s="231"/>
      <c r="I415" s="231"/>
      <c r="J415" s="231"/>
      <c r="K415" s="231"/>
      <c r="L415" s="231"/>
      <c r="M415" s="231"/>
      <c r="N415" s="231"/>
      <c r="O415" s="231"/>
      <c r="P415" s="231"/>
      <c r="Q415" s="231"/>
    </row>
    <row r="416">
      <c r="C416" s="230"/>
      <c r="D416" s="231"/>
      <c r="E416" s="231"/>
      <c r="F416" s="231"/>
      <c r="G416" s="231"/>
      <c r="H416" s="231"/>
      <c r="I416" s="231"/>
      <c r="J416" s="231"/>
      <c r="K416" s="231"/>
      <c r="L416" s="231"/>
      <c r="M416" s="231"/>
      <c r="N416" s="231"/>
      <c r="O416" s="231"/>
      <c r="P416" s="231"/>
      <c r="Q416" s="231"/>
    </row>
    <row r="417">
      <c r="C417" s="230"/>
      <c r="D417" s="231"/>
      <c r="E417" s="231"/>
      <c r="F417" s="231"/>
      <c r="G417" s="231"/>
      <c r="H417" s="231"/>
      <c r="I417" s="231"/>
      <c r="J417" s="231"/>
      <c r="K417" s="231"/>
      <c r="L417" s="231"/>
      <c r="M417" s="231"/>
      <c r="N417" s="231"/>
      <c r="O417" s="231"/>
      <c r="P417" s="231"/>
      <c r="Q417" s="231"/>
    </row>
    <row r="418">
      <c r="C418" s="230"/>
      <c r="D418" s="231"/>
      <c r="E418" s="231"/>
      <c r="F418" s="231"/>
      <c r="G418" s="231"/>
      <c r="H418" s="231"/>
      <c r="I418" s="231"/>
      <c r="J418" s="231"/>
      <c r="K418" s="231"/>
      <c r="L418" s="231"/>
      <c r="M418" s="231"/>
      <c r="N418" s="231"/>
      <c r="O418" s="231"/>
      <c r="P418" s="231"/>
      <c r="Q418" s="231"/>
    </row>
    <row r="419">
      <c r="C419" s="230"/>
      <c r="D419" s="231"/>
      <c r="E419" s="231"/>
      <c r="F419" s="231"/>
      <c r="G419" s="231"/>
      <c r="H419" s="231"/>
      <c r="I419" s="231"/>
      <c r="J419" s="231"/>
      <c r="K419" s="231"/>
      <c r="L419" s="231"/>
      <c r="M419" s="231"/>
      <c r="N419" s="231"/>
      <c r="O419" s="231"/>
      <c r="P419" s="231"/>
      <c r="Q419" s="231"/>
    </row>
    <row r="420">
      <c r="C420" s="230"/>
      <c r="D420" s="231"/>
      <c r="E420" s="231"/>
      <c r="F420" s="231"/>
      <c r="G420" s="231"/>
      <c r="H420" s="231"/>
      <c r="I420" s="231"/>
      <c r="J420" s="231"/>
      <c r="K420" s="231"/>
      <c r="L420" s="231"/>
      <c r="M420" s="231"/>
      <c r="N420" s="231"/>
      <c r="O420" s="231"/>
      <c r="P420" s="231"/>
      <c r="Q420" s="231"/>
    </row>
    <row r="421">
      <c r="C421" s="230"/>
      <c r="D421" s="231"/>
      <c r="E421" s="231"/>
      <c r="F421" s="231"/>
      <c r="G421" s="231"/>
      <c r="H421" s="231"/>
      <c r="I421" s="231"/>
      <c r="J421" s="231"/>
      <c r="K421" s="231"/>
      <c r="L421" s="231"/>
      <c r="M421" s="231"/>
      <c r="N421" s="231"/>
      <c r="O421" s="231"/>
      <c r="P421" s="231"/>
      <c r="Q421" s="231"/>
    </row>
    <row r="422">
      <c r="C422" s="230"/>
      <c r="D422" s="231"/>
      <c r="E422" s="231"/>
      <c r="F422" s="231"/>
      <c r="G422" s="231"/>
      <c r="H422" s="231"/>
      <c r="I422" s="231"/>
      <c r="J422" s="231"/>
      <c r="K422" s="231"/>
      <c r="L422" s="231"/>
      <c r="M422" s="231"/>
      <c r="N422" s="231"/>
      <c r="O422" s="231"/>
      <c r="P422" s="231"/>
      <c r="Q422" s="231"/>
    </row>
    <row r="423">
      <c r="C423" s="230"/>
      <c r="D423" s="231"/>
      <c r="E423" s="231"/>
      <c r="F423" s="231"/>
      <c r="G423" s="231"/>
      <c r="H423" s="231"/>
      <c r="I423" s="231"/>
      <c r="J423" s="231"/>
      <c r="K423" s="231"/>
      <c r="L423" s="231"/>
      <c r="M423" s="231"/>
      <c r="N423" s="231"/>
      <c r="O423" s="231"/>
      <c r="P423" s="231"/>
      <c r="Q423" s="231"/>
    </row>
    <row r="424">
      <c r="C424" s="230"/>
      <c r="D424" s="231"/>
      <c r="E424" s="231"/>
      <c r="F424" s="231"/>
      <c r="G424" s="231"/>
      <c r="H424" s="231"/>
      <c r="I424" s="231"/>
      <c r="J424" s="231"/>
      <c r="K424" s="231"/>
      <c r="L424" s="231"/>
      <c r="M424" s="231"/>
      <c r="N424" s="231"/>
      <c r="O424" s="231"/>
      <c r="P424" s="231"/>
      <c r="Q424" s="231"/>
    </row>
    <row r="425">
      <c r="C425" s="230"/>
      <c r="D425" s="231"/>
      <c r="E425" s="231"/>
      <c r="F425" s="231"/>
      <c r="G425" s="231"/>
      <c r="H425" s="231"/>
      <c r="I425" s="231"/>
      <c r="J425" s="231"/>
      <c r="K425" s="231"/>
      <c r="L425" s="231"/>
      <c r="M425" s="231"/>
      <c r="N425" s="231"/>
      <c r="O425" s="231"/>
      <c r="P425" s="231"/>
      <c r="Q425" s="231"/>
    </row>
    <row r="426">
      <c r="C426" s="230"/>
      <c r="D426" s="231"/>
      <c r="E426" s="231"/>
      <c r="F426" s="231"/>
      <c r="G426" s="231"/>
      <c r="H426" s="231"/>
      <c r="I426" s="231"/>
      <c r="J426" s="231"/>
      <c r="K426" s="231"/>
      <c r="L426" s="231"/>
      <c r="M426" s="231"/>
      <c r="N426" s="231"/>
      <c r="O426" s="231"/>
      <c r="P426" s="231"/>
      <c r="Q426" s="231"/>
    </row>
    <row r="427">
      <c r="C427" s="230"/>
      <c r="D427" s="231"/>
      <c r="E427" s="231"/>
      <c r="F427" s="231"/>
      <c r="G427" s="231"/>
      <c r="H427" s="231"/>
      <c r="I427" s="231"/>
      <c r="J427" s="231"/>
      <c r="K427" s="231"/>
      <c r="L427" s="231"/>
      <c r="M427" s="231"/>
      <c r="N427" s="231"/>
      <c r="O427" s="231"/>
      <c r="P427" s="231"/>
      <c r="Q427" s="231"/>
    </row>
    <row r="428">
      <c r="C428" s="230"/>
      <c r="D428" s="231"/>
      <c r="E428" s="231"/>
      <c r="F428" s="231"/>
      <c r="G428" s="231"/>
      <c r="H428" s="231"/>
      <c r="I428" s="231"/>
      <c r="J428" s="231"/>
      <c r="K428" s="231"/>
      <c r="L428" s="231"/>
      <c r="M428" s="231"/>
      <c r="N428" s="231"/>
      <c r="O428" s="231"/>
      <c r="P428" s="231"/>
      <c r="Q428" s="231"/>
    </row>
    <row r="429">
      <c r="C429" s="230"/>
      <c r="D429" s="231"/>
      <c r="E429" s="231"/>
      <c r="F429" s="231"/>
      <c r="G429" s="231"/>
      <c r="H429" s="231"/>
      <c r="I429" s="231"/>
      <c r="J429" s="231"/>
      <c r="K429" s="231"/>
      <c r="L429" s="231"/>
      <c r="M429" s="231"/>
      <c r="N429" s="231"/>
      <c r="O429" s="231"/>
      <c r="P429" s="231"/>
      <c r="Q429" s="231"/>
    </row>
    <row r="430">
      <c r="C430" s="230"/>
      <c r="D430" s="231"/>
      <c r="E430" s="231"/>
      <c r="F430" s="231"/>
      <c r="G430" s="231"/>
      <c r="H430" s="231"/>
      <c r="I430" s="231"/>
      <c r="J430" s="231"/>
      <c r="K430" s="231"/>
      <c r="L430" s="231"/>
      <c r="M430" s="231"/>
      <c r="N430" s="231"/>
      <c r="O430" s="231"/>
      <c r="P430" s="231"/>
      <c r="Q430" s="231"/>
    </row>
    <row r="431">
      <c r="C431" s="230"/>
      <c r="D431" s="231"/>
      <c r="E431" s="231"/>
      <c r="F431" s="231"/>
      <c r="G431" s="231"/>
      <c r="H431" s="231"/>
      <c r="I431" s="231"/>
      <c r="J431" s="231"/>
      <c r="K431" s="231"/>
      <c r="L431" s="231"/>
      <c r="M431" s="231"/>
      <c r="N431" s="231"/>
      <c r="O431" s="231"/>
      <c r="P431" s="231"/>
      <c r="Q431" s="231"/>
    </row>
    <row r="432">
      <c r="C432" s="230"/>
      <c r="D432" s="231"/>
      <c r="E432" s="231"/>
      <c r="F432" s="231"/>
      <c r="G432" s="231"/>
      <c r="H432" s="231"/>
      <c r="I432" s="231"/>
      <c r="J432" s="231"/>
      <c r="K432" s="231"/>
      <c r="L432" s="231"/>
      <c r="M432" s="231"/>
      <c r="N432" s="231"/>
      <c r="O432" s="231"/>
      <c r="P432" s="231"/>
      <c r="Q432" s="231"/>
    </row>
    <row r="433">
      <c r="C433" s="230"/>
      <c r="D433" s="231"/>
      <c r="E433" s="231"/>
      <c r="F433" s="231"/>
      <c r="G433" s="231"/>
      <c r="H433" s="231"/>
      <c r="I433" s="231"/>
      <c r="J433" s="231"/>
      <c r="K433" s="231"/>
      <c r="L433" s="231"/>
      <c r="M433" s="231"/>
      <c r="N433" s="231"/>
      <c r="O433" s="231"/>
      <c r="P433" s="231"/>
      <c r="Q433" s="231"/>
    </row>
    <row r="434">
      <c r="C434" s="230"/>
      <c r="D434" s="231"/>
      <c r="E434" s="231"/>
      <c r="F434" s="231"/>
      <c r="G434" s="231"/>
      <c r="H434" s="231"/>
      <c r="I434" s="231"/>
      <c r="J434" s="231"/>
      <c r="K434" s="231"/>
      <c r="L434" s="231"/>
      <c r="M434" s="231"/>
      <c r="N434" s="231"/>
      <c r="O434" s="231"/>
      <c r="P434" s="231"/>
      <c r="Q434" s="231"/>
    </row>
    <row r="435">
      <c r="C435" s="230"/>
      <c r="D435" s="231"/>
      <c r="E435" s="231"/>
      <c r="F435" s="231"/>
      <c r="G435" s="231"/>
      <c r="H435" s="231"/>
      <c r="I435" s="231"/>
      <c r="J435" s="231"/>
      <c r="K435" s="231"/>
      <c r="L435" s="231"/>
      <c r="M435" s="231"/>
      <c r="N435" s="231"/>
      <c r="O435" s="231"/>
      <c r="P435" s="231"/>
      <c r="Q435" s="231"/>
    </row>
    <row r="436">
      <c r="C436" s="230"/>
      <c r="D436" s="231"/>
      <c r="E436" s="231"/>
      <c r="F436" s="231"/>
      <c r="G436" s="231"/>
      <c r="H436" s="231"/>
      <c r="I436" s="231"/>
      <c r="J436" s="231"/>
      <c r="K436" s="231"/>
      <c r="L436" s="231"/>
      <c r="M436" s="231"/>
      <c r="N436" s="231"/>
      <c r="O436" s="231"/>
      <c r="P436" s="231"/>
      <c r="Q436" s="231"/>
    </row>
    <row r="437">
      <c r="C437" s="230"/>
      <c r="D437" s="231"/>
      <c r="E437" s="231"/>
      <c r="F437" s="231"/>
      <c r="G437" s="231"/>
      <c r="H437" s="231"/>
      <c r="I437" s="231"/>
      <c r="J437" s="231"/>
      <c r="K437" s="231"/>
      <c r="L437" s="231"/>
      <c r="M437" s="231"/>
      <c r="N437" s="231"/>
      <c r="O437" s="231"/>
      <c r="P437" s="231"/>
      <c r="Q437" s="231"/>
    </row>
    <row r="438">
      <c r="C438" s="230"/>
      <c r="D438" s="231"/>
      <c r="E438" s="231"/>
      <c r="F438" s="231"/>
      <c r="G438" s="231"/>
      <c r="H438" s="231"/>
      <c r="I438" s="231"/>
      <c r="J438" s="231"/>
      <c r="K438" s="231"/>
      <c r="L438" s="231"/>
      <c r="M438" s="231"/>
      <c r="N438" s="231"/>
      <c r="O438" s="231"/>
      <c r="P438" s="231"/>
      <c r="Q438" s="231"/>
    </row>
    <row r="439">
      <c r="C439" s="230"/>
      <c r="D439" s="231"/>
      <c r="E439" s="231"/>
      <c r="F439" s="231"/>
      <c r="G439" s="231"/>
      <c r="H439" s="231"/>
      <c r="I439" s="231"/>
      <c r="J439" s="231"/>
      <c r="K439" s="231"/>
      <c r="L439" s="231"/>
      <c r="M439" s="231"/>
      <c r="N439" s="231"/>
      <c r="O439" s="231"/>
      <c r="P439" s="231"/>
      <c r="Q439" s="231"/>
    </row>
    <row r="440">
      <c r="C440" s="230"/>
      <c r="D440" s="231"/>
      <c r="E440" s="231"/>
      <c r="F440" s="231"/>
      <c r="G440" s="231"/>
      <c r="H440" s="231"/>
      <c r="I440" s="231"/>
      <c r="J440" s="231"/>
      <c r="K440" s="231"/>
      <c r="L440" s="231"/>
      <c r="M440" s="231"/>
      <c r="N440" s="231"/>
      <c r="O440" s="231"/>
      <c r="P440" s="231"/>
      <c r="Q440" s="231"/>
    </row>
    <row r="441">
      <c r="C441" s="230"/>
      <c r="D441" s="231"/>
      <c r="E441" s="231"/>
      <c r="F441" s="231"/>
      <c r="G441" s="231"/>
      <c r="H441" s="231"/>
      <c r="I441" s="231"/>
      <c r="J441" s="231"/>
      <c r="K441" s="231"/>
      <c r="L441" s="231"/>
      <c r="M441" s="231"/>
      <c r="N441" s="231"/>
      <c r="O441" s="231"/>
      <c r="P441" s="231"/>
      <c r="Q441" s="231"/>
    </row>
    <row r="442">
      <c r="C442" s="230"/>
      <c r="D442" s="231"/>
      <c r="E442" s="231"/>
      <c r="F442" s="231"/>
      <c r="G442" s="231"/>
      <c r="H442" s="231"/>
      <c r="I442" s="231"/>
      <c r="J442" s="231"/>
      <c r="K442" s="231"/>
      <c r="L442" s="231"/>
      <c r="M442" s="231"/>
      <c r="N442" s="231"/>
      <c r="O442" s="231"/>
      <c r="P442" s="231"/>
      <c r="Q442" s="231"/>
    </row>
    <row r="443">
      <c r="C443" s="230"/>
      <c r="D443" s="231"/>
      <c r="E443" s="231"/>
      <c r="F443" s="231"/>
      <c r="G443" s="231"/>
      <c r="H443" s="231"/>
      <c r="I443" s="231"/>
      <c r="J443" s="231"/>
      <c r="K443" s="231"/>
      <c r="L443" s="231"/>
      <c r="M443" s="231"/>
      <c r="N443" s="231"/>
      <c r="O443" s="231"/>
      <c r="P443" s="231"/>
      <c r="Q443" s="231"/>
    </row>
    <row r="444">
      <c r="C444" s="230"/>
      <c r="D444" s="231"/>
      <c r="E444" s="231"/>
      <c r="F444" s="231"/>
      <c r="G444" s="231"/>
      <c r="H444" s="231"/>
      <c r="I444" s="231"/>
      <c r="J444" s="231"/>
      <c r="K444" s="231"/>
      <c r="L444" s="231"/>
      <c r="M444" s="231"/>
      <c r="N444" s="231"/>
      <c r="O444" s="231"/>
      <c r="P444" s="231"/>
      <c r="Q444" s="231"/>
    </row>
    <row r="445">
      <c r="C445" s="230"/>
      <c r="D445" s="231"/>
      <c r="E445" s="231"/>
      <c r="F445" s="231"/>
      <c r="G445" s="231"/>
      <c r="H445" s="231"/>
      <c r="I445" s="231"/>
      <c r="J445" s="231"/>
      <c r="K445" s="231"/>
      <c r="L445" s="231"/>
      <c r="M445" s="231"/>
      <c r="N445" s="231"/>
      <c r="O445" s="231"/>
      <c r="P445" s="231"/>
      <c r="Q445" s="231"/>
    </row>
    <row r="446">
      <c r="C446" s="230"/>
      <c r="D446" s="231"/>
      <c r="E446" s="231"/>
      <c r="F446" s="231"/>
      <c r="G446" s="231"/>
      <c r="H446" s="231"/>
      <c r="I446" s="231"/>
      <c r="J446" s="231"/>
      <c r="K446" s="231"/>
      <c r="L446" s="231"/>
      <c r="M446" s="231"/>
      <c r="N446" s="231"/>
      <c r="O446" s="231"/>
      <c r="P446" s="231"/>
      <c r="Q446" s="231"/>
    </row>
    <row r="447">
      <c r="C447" s="230"/>
      <c r="D447" s="231"/>
      <c r="E447" s="231"/>
      <c r="F447" s="231"/>
      <c r="G447" s="231"/>
      <c r="H447" s="231"/>
      <c r="I447" s="231"/>
      <c r="J447" s="231"/>
      <c r="K447" s="231"/>
      <c r="L447" s="231"/>
      <c r="M447" s="231"/>
      <c r="N447" s="231"/>
      <c r="O447" s="231"/>
      <c r="P447" s="231"/>
      <c r="Q447" s="231"/>
    </row>
    <row r="448">
      <c r="C448" s="230"/>
      <c r="D448" s="231"/>
      <c r="E448" s="231"/>
      <c r="F448" s="231"/>
      <c r="G448" s="231"/>
      <c r="H448" s="231"/>
      <c r="I448" s="231"/>
      <c r="J448" s="231"/>
      <c r="K448" s="231"/>
      <c r="L448" s="231"/>
      <c r="M448" s="231"/>
      <c r="N448" s="231"/>
      <c r="O448" s="231"/>
      <c r="P448" s="231"/>
      <c r="Q448" s="231"/>
    </row>
    <row r="449">
      <c r="C449" s="230"/>
      <c r="D449" s="231"/>
      <c r="E449" s="231"/>
      <c r="F449" s="231"/>
      <c r="G449" s="231"/>
      <c r="H449" s="231"/>
      <c r="I449" s="231"/>
      <c r="J449" s="231"/>
      <c r="K449" s="231"/>
      <c r="L449" s="231"/>
      <c r="M449" s="231"/>
      <c r="N449" s="231"/>
      <c r="O449" s="231"/>
      <c r="P449" s="231"/>
      <c r="Q449" s="231"/>
    </row>
    <row r="450">
      <c r="C450" s="230"/>
      <c r="D450" s="231"/>
      <c r="E450" s="231"/>
      <c r="F450" s="231"/>
      <c r="G450" s="231"/>
      <c r="H450" s="231"/>
      <c r="I450" s="231"/>
      <c r="J450" s="231"/>
      <c r="K450" s="231"/>
      <c r="L450" s="231"/>
      <c r="M450" s="231"/>
      <c r="N450" s="231"/>
      <c r="O450" s="231"/>
      <c r="P450" s="231"/>
      <c r="Q450" s="231"/>
    </row>
    <row r="451">
      <c r="C451" s="230"/>
      <c r="D451" s="231"/>
      <c r="E451" s="231"/>
      <c r="F451" s="231"/>
      <c r="G451" s="231"/>
      <c r="H451" s="231"/>
      <c r="I451" s="231"/>
      <c r="J451" s="231"/>
      <c r="K451" s="231"/>
      <c r="L451" s="231"/>
      <c r="M451" s="231"/>
      <c r="N451" s="231"/>
      <c r="O451" s="231"/>
      <c r="P451" s="231"/>
      <c r="Q451" s="231"/>
    </row>
    <row r="452">
      <c r="C452" s="230"/>
      <c r="D452" s="231"/>
      <c r="E452" s="231"/>
      <c r="F452" s="231"/>
      <c r="G452" s="231"/>
      <c r="H452" s="231"/>
      <c r="I452" s="231"/>
      <c r="J452" s="231"/>
      <c r="K452" s="231"/>
      <c r="L452" s="231"/>
      <c r="M452" s="231"/>
      <c r="N452" s="231"/>
      <c r="O452" s="231"/>
      <c r="P452" s="231"/>
      <c r="Q452" s="231"/>
    </row>
    <row r="453">
      <c r="C453" s="230"/>
      <c r="D453" s="231"/>
      <c r="E453" s="231"/>
      <c r="F453" s="231"/>
      <c r="G453" s="231"/>
      <c r="H453" s="231"/>
      <c r="I453" s="231"/>
      <c r="J453" s="231"/>
      <c r="K453" s="231"/>
      <c r="L453" s="231"/>
      <c r="M453" s="231"/>
      <c r="N453" s="231"/>
      <c r="O453" s="231"/>
      <c r="P453" s="231"/>
      <c r="Q453" s="231"/>
    </row>
    <row r="454">
      <c r="C454" s="230"/>
      <c r="D454" s="231"/>
      <c r="E454" s="231"/>
      <c r="F454" s="231"/>
      <c r="G454" s="231"/>
      <c r="H454" s="231"/>
      <c r="I454" s="231"/>
      <c r="J454" s="231"/>
      <c r="K454" s="231"/>
      <c r="L454" s="231"/>
      <c r="M454" s="231"/>
      <c r="N454" s="231"/>
      <c r="O454" s="231"/>
      <c r="P454" s="231"/>
      <c r="Q454" s="231"/>
    </row>
    <row r="455">
      <c r="C455" s="230"/>
      <c r="D455" s="231"/>
      <c r="E455" s="231"/>
      <c r="F455" s="231"/>
      <c r="G455" s="231"/>
      <c r="H455" s="231"/>
      <c r="I455" s="231"/>
      <c r="J455" s="231"/>
      <c r="K455" s="231"/>
      <c r="L455" s="231"/>
      <c r="M455" s="231"/>
      <c r="N455" s="231"/>
      <c r="O455" s="231"/>
      <c r="P455" s="231"/>
      <c r="Q455" s="231"/>
    </row>
    <row r="456">
      <c r="C456" s="230"/>
      <c r="D456" s="231"/>
      <c r="E456" s="231"/>
      <c r="F456" s="231"/>
      <c r="G456" s="231"/>
      <c r="H456" s="231"/>
      <c r="I456" s="231"/>
      <c r="J456" s="231"/>
      <c r="K456" s="231"/>
      <c r="L456" s="231"/>
      <c r="M456" s="231"/>
      <c r="N456" s="231"/>
      <c r="O456" s="231"/>
      <c r="P456" s="231"/>
      <c r="Q456" s="231"/>
    </row>
    <row r="457">
      <c r="C457" s="230"/>
      <c r="D457" s="231"/>
      <c r="E457" s="231"/>
      <c r="F457" s="231"/>
      <c r="G457" s="231"/>
      <c r="H457" s="231"/>
      <c r="I457" s="231"/>
      <c r="J457" s="231"/>
      <c r="K457" s="231"/>
      <c r="L457" s="231"/>
      <c r="M457" s="231"/>
      <c r="N457" s="231"/>
      <c r="O457" s="231"/>
      <c r="P457" s="231"/>
      <c r="Q457" s="231"/>
    </row>
    <row r="458">
      <c r="C458" s="230"/>
      <c r="D458" s="231"/>
      <c r="E458" s="231"/>
      <c r="F458" s="231"/>
      <c r="G458" s="231"/>
      <c r="H458" s="231"/>
      <c r="I458" s="231"/>
      <c r="J458" s="231"/>
      <c r="K458" s="231"/>
      <c r="L458" s="231"/>
      <c r="M458" s="231"/>
      <c r="N458" s="231"/>
      <c r="O458" s="231"/>
      <c r="P458" s="231"/>
      <c r="Q458" s="231"/>
    </row>
    <row r="459">
      <c r="C459" s="230"/>
      <c r="D459" s="231"/>
      <c r="E459" s="231"/>
      <c r="F459" s="231"/>
      <c r="G459" s="231"/>
      <c r="H459" s="231"/>
      <c r="I459" s="231"/>
      <c r="J459" s="231"/>
      <c r="K459" s="231"/>
      <c r="L459" s="231"/>
      <c r="M459" s="231"/>
      <c r="N459" s="231"/>
      <c r="O459" s="231"/>
      <c r="P459" s="231"/>
      <c r="Q459" s="231"/>
    </row>
    <row r="460">
      <c r="C460" s="230"/>
      <c r="D460" s="231"/>
      <c r="E460" s="231"/>
      <c r="F460" s="231"/>
      <c r="G460" s="231"/>
      <c r="H460" s="231"/>
      <c r="I460" s="231"/>
      <c r="J460" s="231"/>
      <c r="K460" s="231"/>
      <c r="L460" s="231"/>
      <c r="M460" s="231"/>
      <c r="N460" s="231"/>
      <c r="O460" s="231"/>
      <c r="P460" s="231"/>
      <c r="Q460" s="231"/>
    </row>
    <row r="461">
      <c r="C461" s="230"/>
      <c r="D461" s="231"/>
      <c r="E461" s="231"/>
      <c r="F461" s="231"/>
      <c r="G461" s="231"/>
      <c r="H461" s="231"/>
      <c r="I461" s="231"/>
      <c r="J461" s="231"/>
      <c r="K461" s="231"/>
      <c r="L461" s="231"/>
      <c r="M461" s="231"/>
      <c r="N461" s="231"/>
      <c r="O461" s="231"/>
      <c r="P461" s="231"/>
      <c r="Q461" s="231"/>
    </row>
    <row r="462">
      <c r="C462" s="230"/>
      <c r="D462" s="231"/>
      <c r="E462" s="231"/>
      <c r="F462" s="231"/>
      <c r="G462" s="231"/>
      <c r="H462" s="231"/>
      <c r="I462" s="231"/>
      <c r="J462" s="231"/>
      <c r="K462" s="231"/>
      <c r="L462" s="231"/>
      <c r="M462" s="231"/>
      <c r="N462" s="231"/>
      <c r="O462" s="231"/>
      <c r="P462" s="231"/>
      <c r="Q462" s="231"/>
    </row>
    <row r="463">
      <c r="C463" s="230"/>
      <c r="D463" s="231"/>
      <c r="E463" s="231"/>
      <c r="F463" s="231"/>
      <c r="G463" s="231"/>
      <c r="H463" s="231"/>
      <c r="I463" s="231"/>
      <c r="J463" s="231"/>
      <c r="K463" s="231"/>
      <c r="L463" s="231"/>
      <c r="M463" s="231"/>
      <c r="N463" s="231"/>
      <c r="O463" s="231"/>
      <c r="P463" s="231"/>
      <c r="Q463" s="231"/>
    </row>
    <row r="464">
      <c r="C464" s="230"/>
      <c r="D464" s="231"/>
      <c r="E464" s="231"/>
      <c r="F464" s="231"/>
      <c r="G464" s="231"/>
      <c r="H464" s="231"/>
      <c r="I464" s="231"/>
      <c r="J464" s="231"/>
      <c r="K464" s="231"/>
      <c r="L464" s="231"/>
      <c r="M464" s="231"/>
      <c r="N464" s="231"/>
      <c r="O464" s="231"/>
      <c r="P464" s="231"/>
      <c r="Q464" s="231"/>
    </row>
    <row r="465">
      <c r="C465" s="230"/>
      <c r="D465" s="231"/>
      <c r="E465" s="231"/>
      <c r="F465" s="231"/>
      <c r="G465" s="231"/>
      <c r="H465" s="231"/>
      <c r="I465" s="231"/>
      <c r="J465" s="231"/>
      <c r="K465" s="231"/>
      <c r="L465" s="231"/>
      <c r="M465" s="231"/>
      <c r="N465" s="231"/>
      <c r="O465" s="231"/>
      <c r="P465" s="231"/>
      <c r="Q465" s="231"/>
    </row>
    <row r="466">
      <c r="C466" s="230"/>
      <c r="D466" s="231"/>
      <c r="E466" s="231"/>
      <c r="F466" s="231"/>
      <c r="G466" s="231"/>
      <c r="H466" s="231"/>
      <c r="I466" s="231"/>
      <c r="J466" s="231"/>
      <c r="K466" s="231"/>
      <c r="L466" s="231"/>
      <c r="M466" s="231"/>
      <c r="N466" s="231"/>
      <c r="O466" s="231"/>
      <c r="P466" s="231"/>
      <c r="Q466" s="231"/>
    </row>
    <row r="467">
      <c r="C467" s="230"/>
      <c r="D467" s="231"/>
      <c r="E467" s="231"/>
      <c r="F467" s="231"/>
      <c r="G467" s="231"/>
      <c r="H467" s="231"/>
      <c r="I467" s="231"/>
      <c r="J467" s="231"/>
      <c r="K467" s="231"/>
      <c r="L467" s="231"/>
      <c r="M467" s="231"/>
      <c r="N467" s="231"/>
      <c r="O467" s="231"/>
      <c r="P467" s="231"/>
      <c r="Q467" s="231"/>
    </row>
    <row r="468">
      <c r="C468" s="230"/>
      <c r="D468" s="231"/>
      <c r="E468" s="231"/>
      <c r="F468" s="231"/>
      <c r="G468" s="231"/>
      <c r="H468" s="231"/>
      <c r="I468" s="231"/>
      <c r="J468" s="231"/>
      <c r="K468" s="231"/>
      <c r="L468" s="231"/>
      <c r="M468" s="231"/>
      <c r="N468" s="231"/>
      <c r="O468" s="231"/>
      <c r="P468" s="231"/>
      <c r="Q468" s="231"/>
    </row>
    <row r="469">
      <c r="C469" s="230"/>
      <c r="D469" s="231"/>
      <c r="E469" s="231"/>
      <c r="F469" s="231"/>
      <c r="G469" s="231"/>
      <c r="H469" s="231"/>
      <c r="I469" s="231"/>
      <c r="J469" s="231"/>
      <c r="K469" s="231"/>
      <c r="L469" s="231"/>
      <c r="M469" s="231"/>
      <c r="N469" s="231"/>
      <c r="O469" s="231"/>
      <c r="P469" s="231"/>
      <c r="Q469" s="231"/>
    </row>
    <row r="470">
      <c r="C470" s="230"/>
      <c r="D470" s="231"/>
      <c r="E470" s="231"/>
      <c r="F470" s="231"/>
      <c r="G470" s="231"/>
      <c r="H470" s="231"/>
      <c r="I470" s="231"/>
      <c r="J470" s="231"/>
      <c r="K470" s="231"/>
      <c r="L470" s="231"/>
      <c r="M470" s="231"/>
      <c r="N470" s="231"/>
      <c r="O470" s="231"/>
      <c r="P470" s="231"/>
      <c r="Q470" s="231"/>
    </row>
    <row r="471">
      <c r="C471" s="230"/>
      <c r="D471" s="231"/>
      <c r="E471" s="231"/>
      <c r="F471" s="231"/>
      <c r="G471" s="231"/>
      <c r="H471" s="231"/>
      <c r="I471" s="231"/>
      <c r="J471" s="231"/>
      <c r="K471" s="231"/>
      <c r="L471" s="231"/>
      <c r="M471" s="231"/>
      <c r="N471" s="231"/>
      <c r="O471" s="231"/>
      <c r="P471" s="231"/>
      <c r="Q471" s="231"/>
    </row>
    <row r="472">
      <c r="C472" s="230"/>
      <c r="D472" s="231"/>
      <c r="E472" s="231"/>
      <c r="F472" s="231"/>
      <c r="G472" s="231"/>
      <c r="H472" s="231"/>
      <c r="I472" s="231"/>
      <c r="J472" s="231"/>
      <c r="K472" s="231"/>
      <c r="L472" s="231"/>
      <c r="M472" s="231"/>
      <c r="N472" s="231"/>
      <c r="O472" s="231"/>
      <c r="P472" s="231"/>
      <c r="Q472" s="231"/>
    </row>
    <row r="473">
      <c r="C473" s="230"/>
      <c r="D473" s="231"/>
      <c r="E473" s="231"/>
      <c r="F473" s="231"/>
      <c r="G473" s="231"/>
      <c r="H473" s="231"/>
      <c r="I473" s="231"/>
      <c r="J473" s="231"/>
      <c r="K473" s="231"/>
      <c r="L473" s="231"/>
      <c r="M473" s="231"/>
      <c r="N473" s="231"/>
      <c r="O473" s="231"/>
      <c r="P473" s="231"/>
      <c r="Q473" s="231"/>
    </row>
    <row r="474">
      <c r="C474" s="230"/>
      <c r="D474" s="231"/>
      <c r="E474" s="231"/>
      <c r="F474" s="231"/>
      <c r="G474" s="231"/>
      <c r="H474" s="231"/>
      <c r="I474" s="231"/>
      <c r="J474" s="231"/>
      <c r="K474" s="231"/>
      <c r="L474" s="231"/>
      <c r="M474" s="231"/>
      <c r="N474" s="231"/>
      <c r="O474" s="231"/>
      <c r="P474" s="231"/>
      <c r="Q474" s="231"/>
    </row>
    <row r="475">
      <c r="C475" s="230"/>
      <c r="D475" s="231"/>
      <c r="E475" s="231"/>
      <c r="F475" s="231"/>
      <c r="G475" s="231"/>
      <c r="H475" s="231"/>
      <c r="I475" s="231"/>
      <c r="J475" s="231"/>
      <c r="K475" s="231"/>
      <c r="L475" s="231"/>
      <c r="M475" s="231"/>
      <c r="N475" s="231"/>
      <c r="O475" s="231"/>
      <c r="P475" s="231"/>
      <c r="Q475" s="231"/>
    </row>
    <row r="476">
      <c r="C476" s="230"/>
      <c r="D476" s="231"/>
      <c r="E476" s="231"/>
      <c r="F476" s="231"/>
      <c r="G476" s="231"/>
      <c r="H476" s="231"/>
      <c r="I476" s="231"/>
      <c r="J476" s="231"/>
      <c r="K476" s="231"/>
      <c r="L476" s="231"/>
      <c r="M476" s="231"/>
      <c r="N476" s="231"/>
      <c r="O476" s="231"/>
      <c r="P476" s="231"/>
      <c r="Q476" s="231"/>
    </row>
    <row r="477">
      <c r="C477" s="230"/>
      <c r="D477" s="231"/>
      <c r="E477" s="231"/>
      <c r="F477" s="231"/>
      <c r="G477" s="231"/>
      <c r="H477" s="231"/>
      <c r="I477" s="231"/>
      <c r="J477" s="231"/>
      <c r="K477" s="231"/>
      <c r="L477" s="231"/>
      <c r="M477" s="231"/>
      <c r="N477" s="231"/>
      <c r="O477" s="231"/>
      <c r="P477" s="231"/>
      <c r="Q477" s="231"/>
    </row>
    <row r="478">
      <c r="C478" s="230"/>
      <c r="D478" s="231"/>
      <c r="E478" s="231"/>
      <c r="F478" s="231"/>
      <c r="G478" s="231"/>
      <c r="H478" s="231"/>
      <c r="I478" s="231"/>
      <c r="J478" s="231"/>
      <c r="K478" s="231"/>
      <c r="L478" s="231"/>
      <c r="M478" s="231"/>
      <c r="N478" s="231"/>
      <c r="O478" s="231"/>
      <c r="P478" s="231"/>
      <c r="Q478" s="231"/>
    </row>
    <row r="479">
      <c r="C479" s="230"/>
      <c r="D479" s="231"/>
      <c r="E479" s="231"/>
      <c r="F479" s="231"/>
      <c r="G479" s="231"/>
      <c r="H479" s="231"/>
      <c r="I479" s="231"/>
      <c r="J479" s="231"/>
      <c r="K479" s="231"/>
      <c r="L479" s="231"/>
      <c r="M479" s="231"/>
      <c r="N479" s="231"/>
      <c r="O479" s="231"/>
      <c r="P479" s="231"/>
      <c r="Q479" s="231"/>
    </row>
    <row r="480">
      <c r="C480" s="230"/>
      <c r="D480" s="231"/>
      <c r="E480" s="231"/>
      <c r="F480" s="231"/>
      <c r="G480" s="231"/>
      <c r="H480" s="231"/>
      <c r="I480" s="231"/>
      <c r="J480" s="231"/>
      <c r="K480" s="231"/>
      <c r="L480" s="231"/>
      <c r="M480" s="231"/>
      <c r="N480" s="231"/>
      <c r="O480" s="231"/>
      <c r="P480" s="231"/>
      <c r="Q480" s="231"/>
    </row>
    <row r="481">
      <c r="C481" s="230"/>
      <c r="D481" s="231"/>
      <c r="E481" s="231"/>
      <c r="F481" s="231"/>
      <c r="G481" s="231"/>
      <c r="H481" s="231"/>
      <c r="I481" s="231"/>
      <c r="J481" s="231"/>
      <c r="K481" s="231"/>
      <c r="L481" s="231"/>
      <c r="M481" s="231"/>
      <c r="N481" s="231"/>
      <c r="O481" s="231"/>
      <c r="P481" s="231"/>
      <c r="Q481" s="231"/>
    </row>
    <row r="482">
      <c r="C482" s="230"/>
      <c r="D482" s="231"/>
      <c r="E482" s="231"/>
      <c r="F482" s="231"/>
      <c r="G482" s="231"/>
      <c r="H482" s="231"/>
      <c r="I482" s="231"/>
      <c r="J482" s="231"/>
      <c r="K482" s="231"/>
      <c r="L482" s="231"/>
      <c r="M482" s="231"/>
      <c r="N482" s="231"/>
      <c r="O482" s="231"/>
      <c r="P482" s="231"/>
      <c r="Q482" s="231"/>
    </row>
    <row r="483">
      <c r="C483" s="230"/>
      <c r="D483" s="231"/>
      <c r="E483" s="231"/>
      <c r="F483" s="231"/>
      <c r="G483" s="231"/>
      <c r="H483" s="231"/>
      <c r="I483" s="231"/>
      <c r="J483" s="231"/>
      <c r="K483" s="231"/>
      <c r="L483" s="231"/>
      <c r="M483" s="231"/>
      <c r="N483" s="231"/>
      <c r="O483" s="231"/>
      <c r="P483" s="231"/>
      <c r="Q483" s="231"/>
    </row>
    <row r="484">
      <c r="C484" s="230"/>
      <c r="D484" s="231"/>
      <c r="E484" s="231"/>
      <c r="F484" s="231"/>
      <c r="G484" s="231"/>
      <c r="H484" s="231"/>
      <c r="I484" s="231"/>
      <c r="J484" s="231"/>
      <c r="K484" s="231"/>
      <c r="L484" s="231"/>
      <c r="M484" s="231"/>
      <c r="N484" s="231"/>
      <c r="O484" s="231"/>
      <c r="P484" s="231"/>
      <c r="Q484" s="231"/>
    </row>
    <row r="485">
      <c r="C485" s="230"/>
      <c r="D485" s="231"/>
      <c r="E485" s="231"/>
      <c r="F485" s="231"/>
      <c r="G485" s="231"/>
      <c r="H485" s="231"/>
      <c r="I485" s="231"/>
      <c r="J485" s="231"/>
      <c r="K485" s="231"/>
      <c r="L485" s="231"/>
      <c r="M485" s="231"/>
      <c r="N485" s="231"/>
      <c r="O485" s="231"/>
      <c r="P485" s="231"/>
      <c r="Q485" s="231"/>
    </row>
    <row r="486">
      <c r="C486" s="230"/>
      <c r="D486" s="231"/>
      <c r="E486" s="231"/>
      <c r="F486" s="231"/>
      <c r="G486" s="231"/>
      <c r="H486" s="231"/>
      <c r="I486" s="231"/>
      <c r="J486" s="231"/>
      <c r="K486" s="231"/>
      <c r="L486" s="231"/>
      <c r="M486" s="231"/>
      <c r="N486" s="231"/>
      <c r="O486" s="231"/>
      <c r="P486" s="231"/>
      <c r="Q486" s="231"/>
    </row>
    <row r="487">
      <c r="C487" s="230"/>
      <c r="D487" s="231"/>
      <c r="E487" s="231"/>
      <c r="F487" s="231"/>
      <c r="G487" s="231"/>
      <c r="H487" s="231"/>
      <c r="I487" s="231"/>
      <c r="J487" s="231"/>
      <c r="K487" s="231"/>
      <c r="L487" s="231"/>
      <c r="M487" s="231"/>
      <c r="N487" s="231"/>
      <c r="O487" s="231"/>
      <c r="P487" s="231"/>
      <c r="Q487" s="231"/>
    </row>
    <row r="488">
      <c r="C488" s="230"/>
      <c r="D488" s="231"/>
      <c r="E488" s="231"/>
      <c r="F488" s="231"/>
      <c r="G488" s="231"/>
      <c r="H488" s="231"/>
      <c r="I488" s="231"/>
      <c r="J488" s="231"/>
      <c r="K488" s="231"/>
      <c r="L488" s="231"/>
      <c r="M488" s="231"/>
      <c r="N488" s="231"/>
      <c r="O488" s="231"/>
      <c r="P488" s="231"/>
      <c r="Q488" s="231"/>
    </row>
    <row r="489">
      <c r="C489" s="230"/>
      <c r="D489" s="231"/>
      <c r="E489" s="231"/>
      <c r="F489" s="231"/>
      <c r="G489" s="231"/>
      <c r="H489" s="231"/>
      <c r="I489" s="231"/>
      <c r="J489" s="231"/>
      <c r="K489" s="231"/>
      <c r="L489" s="231"/>
      <c r="M489" s="231"/>
      <c r="N489" s="231"/>
      <c r="O489" s="231"/>
      <c r="P489" s="231"/>
      <c r="Q489" s="231"/>
    </row>
    <row r="490">
      <c r="C490" s="230"/>
      <c r="D490" s="231"/>
      <c r="E490" s="231"/>
      <c r="F490" s="231"/>
      <c r="G490" s="231"/>
      <c r="H490" s="231"/>
      <c r="I490" s="231"/>
      <c r="J490" s="231"/>
      <c r="K490" s="231"/>
      <c r="L490" s="231"/>
      <c r="M490" s="231"/>
      <c r="N490" s="231"/>
      <c r="O490" s="231"/>
      <c r="P490" s="231"/>
      <c r="Q490" s="231"/>
    </row>
    <row r="491">
      <c r="C491" s="230"/>
      <c r="D491" s="231"/>
      <c r="E491" s="231"/>
      <c r="F491" s="231"/>
      <c r="G491" s="231"/>
      <c r="H491" s="231"/>
      <c r="I491" s="231"/>
      <c r="J491" s="231"/>
      <c r="K491" s="231"/>
      <c r="L491" s="231"/>
      <c r="M491" s="231"/>
      <c r="N491" s="231"/>
      <c r="O491" s="231"/>
      <c r="P491" s="231"/>
      <c r="Q491" s="231"/>
    </row>
    <row r="492">
      <c r="C492" s="230"/>
      <c r="D492" s="231"/>
      <c r="E492" s="231"/>
      <c r="F492" s="231"/>
      <c r="G492" s="231"/>
      <c r="H492" s="231"/>
      <c r="I492" s="231"/>
      <c r="J492" s="231"/>
      <c r="K492" s="231"/>
      <c r="L492" s="231"/>
      <c r="M492" s="231"/>
      <c r="N492" s="231"/>
      <c r="O492" s="231"/>
      <c r="P492" s="231"/>
      <c r="Q492" s="231"/>
    </row>
    <row r="493">
      <c r="C493" s="230"/>
      <c r="D493" s="231"/>
      <c r="E493" s="231"/>
      <c r="F493" s="231"/>
      <c r="G493" s="231"/>
      <c r="H493" s="231"/>
      <c r="I493" s="231"/>
      <c r="J493" s="231"/>
      <c r="K493" s="231"/>
      <c r="L493" s="231"/>
      <c r="M493" s="231"/>
      <c r="N493" s="231"/>
      <c r="O493" s="231"/>
      <c r="P493" s="231"/>
      <c r="Q493" s="231"/>
    </row>
    <row r="494">
      <c r="C494" s="230"/>
      <c r="D494" s="231"/>
      <c r="E494" s="231"/>
      <c r="F494" s="231"/>
      <c r="G494" s="231"/>
      <c r="H494" s="231"/>
      <c r="I494" s="231"/>
      <c r="J494" s="231"/>
      <c r="K494" s="231"/>
      <c r="L494" s="231"/>
      <c r="M494" s="231"/>
      <c r="N494" s="231"/>
      <c r="O494" s="231"/>
      <c r="P494" s="231"/>
      <c r="Q494" s="231"/>
    </row>
    <row r="495">
      <c r="C495" s="230"/>
      <c r="D495" s="231"/>
      <c r="E495" s="231"/>
      <c r="F495" s="231"/>
      <c r="G495" s="231"/>
      <c r="H495" s="231"/>
      <c r="I495" s="231"/>
      <c r="J495" s="231"/>
      <c r="K495" s="231"/>
      <c r="L495" s="231"/>
      <c r="M495" s="231"/>
      <c r="N495" s="231"/>
      <c r="O495" s="231"/>
      <c r="P495" s="231"/>
      <c r="Q495" s="231"/>
    </row>
    <row r="496">
      <c r="C496" s="230"/>
      <c r="D496" s="231"/>
      <c r="E496" s="231"/>
      <c r="F496" s="231"/>
      <c r="G496" s="231"/>
      <c r="H496" s="231"/>
      <c r="I496" s="231"/>
      <c r="J496" s="231"/>
      <c r="K496" s="231"/>
      <c r="L496" s="231"/>
      <c r="M496" s="231"/>
      <c r="N496" s="231"/>
      <c r="O496" s="231"/>
      <c r="P496" s="231"/>
      <c r="Q496" s="231"/>
    </row>
    <row r="497">
      <c r="C497" s="230"/>
      <c r="D497" s="231"/>
      <c r="E497" s="231"/>
      <c r="F497" s="231"/>
      <c r="G497" s="231"/>
      <c r="H497" s="231"/>
      <c r="I497" s="231"/>
      <c r="J497" s="231"/>
      <c r="K497" s="231"/>
      <c r="L497" s="231"/>
      <c r="M497" s="231"/>
      <c r="N497" s="231"/>
      <c r="O497" s="231"/>
      <c r="P497" s="231"/>
      <c r="Q497" s="231"/>
    </row>
    <row r="498">
      <c r="C498" s="230"/>
      <c r="D498" s="231"/>
      <c r="E498" s="231"/>
      <c r="F498" s="231"/>
      <c r="G498" s="231"/>
      <c r="H498" s="231"/>
      <c r="I498" s="231"/>
      <c r="J498" s="231"/>
      <c r="K498" s="231"/>
      <c r="L498" s="231"/>
      <c r="M498" s="231"/>
      <c r="N498" s="231"/>
      <c r="O498" s="231"/>
      <c r="P498" s="231"/>
      <c r="Q498" s="231"/>
    </row>
    <row r="499">
      <c r="C499" s="230"/>
      <c r="D499" s="231"/>
      <c r="E499" s="231"/>
      <c r="F499" s="231"/>
      <c r="G499" s="231"/>
      <c r="H499" s="231"/>
      <c r="I499" s="231"/>
      <c r="J499" s="231"/>
      <c r="K499" s="231"/>
      <c r="L499" s="231"/>
      <c r="M499" s="231"/>
      <c r="N499" s="231"/>
      <c r="O499" s="231"/>
      <c r="P499" s="231"/>
      <c r="Q499" s="231"/>
    </row>
    <row r="500">
      <c r="C500" s="230"/>
      <c r="D500" s="231"/>
      <c r="E500" s="231"/>
      <c r="F500" s="231"/>
      <c r="G500" s="231"/>
      <c r="H500" s="231"/>
      <c r="I500" s="231"/>
      <c r="J500" s="231"/>
      <c r="K500" s="231"/>
      <c r="L500" s="231"/>
      <c r="M500" s="231"/>
      <c r="N500" s="231"/>
      <c r="O500" s="231"/>
      <c r="P500" s="231"/>
      <c r="Q500" s="231"/>
    </row>
    <row r="501">
      <c r="C501" s="230"/>
      <c r="D501" s="231"/>
      <c r="E501" s="231"/>
      <c r="F501" s="231"/>
      <c r="G501" s="231"/>
      <c r="H501" s="231"/>
      <c r="I501" s="231"/>
      <c r="J501" s="231"/>
      <c r="K501" s="231"/>
      <c r="L501" s="231"/>
      <c r="M501" s="231"/>
      <c r="N501" s="231"/>
      <c r="O501" s="231"/>
      <c r="P501" s="231"/>
      <c r="Q501" s="231"/>
    </row>
    <row r="502">
      <c r="C502" s="230"/>
      <c r="D502" s="231"/>
      <c r="E502" s="231"/>
      <c r="F502" s="231"/>
      <c r="G502" s="231"/>
      <c r="H502" s="231"/>
      <c r="I502" s="231"/>
      <c r="J502" s="231"/>
      <c r="K502" s="231"/>
      <c r="L502" s="231"/>
      <c r="M502" s="231"/>
      <c r="N502" s="231"/>
      <c r="O502" s="231"/>
      <c r="P502" s="231"/>
      <c r="Q502" s="231"/>
    </row>
    <row r="503">
      <c r="C503" s="230"/>
      <c r="D503" s="231"/>
      <c r="E503" s="231"/>
      <c r="F503" s="231"/>
      <c r="G503" s="231"/>
      <c r="H503" s="231"/>
      <c r="I503" s="231"/>
      <c r="J503" s="231"/>
      <c r="K503" s="231"/>
      <c r="L503" s="231"/>
      <c r="M503" s="231"/>
      <c r="N503" s="231"/>
      <c r="O503" s="231"/>
      <c r="P503" s="231"/>
      <c r="Q503" s="231"/>
    </row>
    <row r="504">
      <c r="C504" s="230"/>
      <c r="D504" s="231"/>
      <c r="E504" s="231"/>
      <c r="F504" s="231"/>
      <c r="G504" s="231"/>
      <c r="H504" s="231"/>
      <c r="I504" s="231"/>
      <c r="J504" s="231"/>
      <c r="K504" s="231"/>
      <c r="L504" s="231"/>
      <c r="M504" s="231"/>
      <c r="N504" s="231"/>
      <c r="O504" s="231"/>
      <c r="P504" s="231"/>
      <c r="Q504" s="231"/>
    </row>
    <row r="505">
      <c r="C505" s="230"/>
      <c r="D505" s="231"/>
      <c r="E505" s="231"/>
      <c r="F505" s="231"/>
      <c r="G505" s="231"/>
      <c r="H505" s="231"/>
      <c r="I505" s="231"/>
      <c r="J505" s="231"/>
      <c r="K505" s="231"/>
      <c r="L505" s="231"/>
      <c r="M505" s="231"/>
      <c r="N505" s="231"/>
      <c r="O505" s="231"/>
      <c r="P505" s="231"/>
      <c r="Q505" s="231"/>
    </row>
    <row r="506">
      <c r="C506" s="230"/>
      <c r="D506" s="231"/>
      <c r="E506" s="231"/>
      <c r="F506" s="231"/>
      <c r="G506" s="231"/>
      <c r="H506" s="231"/>
      <c r="I506" s="231"/>
      <c r="J506" s="231"/>
      <c r="K506" s="231"/>
      <c r="L506" s="231"/>
      <c r="M506" s="231"/>
      <c r="N506" s="231"/>
      <c r="O506" s="231"/>
      <c r="P506" s="231"/>
      <c r="Q506" s="231"/>
    </row>
    <row r="507">
      <c r="C507" s="230"/>
      <c r="D507" s="231"/>
      <c r="E507" s="231"/>
      <c r="F507" s="231"/>
      <c r="G507" s="231"/>
      <c r="H507" s="231"/>
      <c r="I507" s="231"/>
      <c r="J507" s="231"/>
      <c r="K507" s="231"/>
      <c r="L507" s="231"/>
      <c r="M507" s="231"/>
      <c r="N507" s="231"/>
      <c r="O507" s="231"/>
      <c r="P507" s="231"/>
      <c r="Q507" s="231"/>
    </row>
    <row r="508">
      <c r="C508" s="230"/>
      <c r="D508" s="231"/>
      <c r="E508" s="231"/>
      <c r="F508" s="231"/>
      <c r="G508" s="231"/>
      <c r="H508" s="231"/>
      <c r="I508" s="231"/>
      <c r="J508" s="231"/>
      <c r="K508" s="231"/>
      <c r="L508" s="231"/>
      <c r="M508" s="231"/>
      <c r="N508" s="231"/>
      <c r="O508" s="231"/>
      <c r="P508" s="231"/>
      <c r="Q508" s="231"/>
    </row>
    <row r="509">
      <c r="C509" s="230"/>
      <c r="D509" s="231"/>
      <c r="E509" s="231"/>
      <c r="F509" s="231"/>
      <c r="G509" s="231"/>
      <c r="H509" s="231"/>
      <c r="I509" s="231"/>
      <c r="J509" s="231"/>
      <c r="K509" s="231"/>
      <c r="L509" s="231"/>
      <c r="M509" s="231"/>
      <c r="N509" s="231"/>
      <c r="O509" s="231"/>
      <c r="P509" s="231"/>
      <c r="Q509" s="231"/>
    </row>
    <row r="510">
      <c r="C510" s="230"/>
      <c r="D510" s="231"/>
      <c r="E510" s="231"/>
      <c r="F510" s="231"/>
      <c r="G510" s="231"/>
      <c r="H510" s="231"/>
      <c r="I510" s="231"/>
      <c r="J510" s="231"/>
      <c r="K510" s="231"/>
      <c r="L510" s="231"/>
      <c r="M510" s="231"/>
      <c r="N510" s="231"/>
      <c r="O510" s="231"/>
      <c r="P510" s="231"/>
      <c r="Q510" s="231"/>
    </row>
    <row r="511">
      <c r="C511" s="230"/>
      <c r="D511" s="231"/>
      <c r="E511" s="231"/>
      <c r="F511" s="231"/>
      <c r="G511" s="231"/>
      <c r="H511" s="231"/>
      <c r="I511" s="231"/>
      <c r="J511" s="231"/>
      <c r="K511" s="231"/>
      <c r="L511" s="231"/>
      <c r="M511" s="231"/>
      <c r="N511" s="231"/>
      <c r="O511" s="231"/>
      <c r="P511" s="231"/>
      <c r="Q511" s="231"/>
    </row>
    <row r="512">
      <c r="C512" s="230"/>
      <c r="D512" s="231"/>
      <c r="E512" s="231"/>
      <c r="F512" s="231"/>
      <c r="G512" s="231"/>
      <c r="H512" s="231"/>
      <c r="I512" s="231"/>
      <c r="J512" s="231"/>
      <c r="K512" s="231"/>
      <c r="L512" s="231"/>
      <c r="M512" s="231"/>
      <c r="N512" s="231"/>
      <c r="O512" s="231"/>
      <c r="P512" s="231"/>
      <c r="Q512" s="231"/>
    </row>
    <row r="513">
      <c r="C513" s="230"/>
      <c r="D513" s="231"/>
      <c r="E513" s="231"/>
      <c r="F513" s="231"/>
      <c r="G513" s="231"/>
      <c r="H513" s="231"/>
      <c r="I513" s="231"/>
      <c r="J513" s="231"/>
      <c r="K513" s="231"/>
      <c r="L513" s="231"/>
      <c r="M513" s="231"/>
      <c r="N513" s="231"/>
      <c r="O513" s="231"/>
      <c r="P513" s="231"/>
      <c r="Q513" s="231"/>
    </row>
    <row r="514">
      <c r="C514" s="230"/>
      <c r="D514" s="231"/>
      <c r="E514" s="231"/>
      <c r="F514" s="231"/>
      <c r="G514" s="231"/>
      <c r="H514" s="231"/>
      <c r="I514" s="231"/>
      <c r="J514" s="231"/>
      <c r="K514" s="231"/>
      <c r="L514" s="231"/>
      <c r="M514" s="231"/>
      <c r="N514" s="231"/>
      <c r="O514" s="231"/>
      <c r="P514" s="231"/>
      <c r="Q514" s="231"/>
    </row>
    <row r="515">
      <c r="C515" s="230"/>
      <c r="D515" s="231"/>
      <c r="E515" s="231"/>
      <c r="F515" s="231"/>
      <c r="G515" s="231"/>
      <c r="H515" s="231"/>
      <c r="I515" s="231"/>
      <c r="J515" s="231"/>
      <c r="K515" s="231"/>
      <c r="L515" s="231"/>
      <c r="M515" s="231"/>
      <c r="N515" s="231"/>
      <c r="O515" s="231"/>
      <c r="P515" s="231"/>
      <c r="Q515" s="231"/>
    </row>
    <row r="516">
      <c r="C516" s="230"/>
      <c r="D516" s="231"/>
      <c r="E516" s="231"/>
      <c r="F516" s="231"/>
      <c r="G516" s="231"/>
      <c r="H516" s="231"/>
      <c r="I516" s="231"/>
      <c r="J516" s="231"/>
      <c r="K516" s="231"/>
      <c r="L516" s="231"/>
      <c r="M516" s="231"/>
      <c r="N516" s="231"/>
      <c r="O516" s="231"/>
      <c r="P516" s="231"/>
      <c r="Q516" s="231"/>
    </row>
    <row r="517">
      <c r="C517" s="230"/>
      <c r="D517" s="231"/>
      <c r="E517" s="231"/>
      <c r="F517" s="231"/>
      <c r="G517" s="231"/>
      <c r="H517" s="231"/>
      <c r="I517" s="231"/>
      <c r="J517" s="231"/>
      <c r="K517" s="231"/>
      <c r="L517" s="231"/>
      <c r="M517" s="231"/>
      <c r="N517" s="231"/>
      <c r="O517" s="231"/>
      <c r="P517" s="231"/>
      <c r="Q517" s="231"/>
    </row>
    <row r="518">
      <c r="C518" s="230"/>
      <c r="D518" s="231"/>
      <c r="E518" s="231"/>
      <c r="F518" s="231"/>
      <c r="G518" s="231"/>
      <c r="H518" s="231"/>
      <c r="I518" s="231"/>
      <c r="J518" s="231"/>
      <c r="K518" s="231"/>
      <c r="L518" s="231"/>
      <c r="M518" s="231"/>
      <c r="N518" s="231"/>
      <c r="O518" s="231"/>
      <c r="P518" s="231"/>
      <c r="Q518" s="231"/>
    </row>
    <row r="519">
      <c r="C519" s="230"/>
      <c r="D519" s="231"/>
      <c r="E519" s="231"/>
      <c r="F519" s="231"/>
      <c r="G519" s="231"/>
      <c r="H519" s="231"/>
      <c r="I519" s="231"/>
      <c r="J519" s="231"/>
      <c r="K519" s="231"/>
      <c r="L519" s="231"/>
      <c r="M519" s="231"/>
      <c r="N519" s="231"/>
      <c r="O519" s="231"/>
      <c r="P519" s="231"/>
      <c r="Q519" s="231"/>
    </row>
    <row r="520">
      <c r="C520" s="230"/>
      <c r="D520" s="231"/>
      <c r="E520" s="231"/>
      <c r="F520" s="231"/>
      <c r="G520" s="231"/>
      <c r="H520" s="231"/>
      <c r="I520" s="231"/>
      <c r="J520" s="231"/>
      <c r="K520" s="231"/>
      <c r="L520" s="231"/>
      <c r="M520" s="231"/>
      <c r="N520" s="231"/>
      <c r="O520" s="231"/>
      <c r="P520" s="231"/>
      <c r="Q520" s="231"/>
    </row>
    <row r="521">
      <c r="C521" s="230"/>
      <c r="D521" s="231"/>
      <c r="E521" s="231"/>
      <c r="F521" s="231"/>
      <c r="G521" s="231"/>
      <c r="H521" s="231"/>
      <c r="I521" s="231"/>
      <c r="J521" s="231"/>
      <c r="K521" s="231"/>
      <c r="L521" s="231"/>
      <c r="M521" s="231"/>
      <c r="N521" s="231"/>
      <c r="O521" s="231"/>
      <c r="P521" s="231"/>
      <c r="Q521" s="231"/>
    </row>
    <row r="522">
      <c r="C522" s="230"/>
      <c r="D522" s="231"/>
      <c r="E522" s="231"/>
      <c r="F522" s="231"/>
      <c r="G522" s="231"/>
      <c r="H522" s="231"/>
      <c r="I522" s="231"/>
      <c r="J522" s="231"/>
      <c r="K522" s="231"/>
      <c r="L522" s="231"/>
      <c r="M522" s="231"/>
      <c r="N522" s="231"/>
      <c r="O522" s="231"/>
      <c r="P522" s="231"/>
      <c r="Q522" s="231"/>
    </row>
    <row r="523">
      <c r="C523" s="230"/>
      <c r="D523" s="231"/>
      <c r="E523" s="231"/>
      <c r="F523" s="231"/>
      <c r="G523" s="231"/>
      <c r="H523" s="231"/>
      <c r="I523" s="231"/>
      <c r="J523" s="231"/>
      <c r="K523" s="231"/>
      <c r="L523" s="231"/>
      <c r="M523" s="231"/>
      <c r="N523" s="231"/>
      <c r="O523" s="231"/>
      <c r="P523" s="231"/>
      <c r="Q523" s="231"/>
    </row>
    <row r="524">
      <c r="C524" s="230"/>
      <c r="D524" s="231"/>
      <c r="E524" s="231"/>
      <c r="F524" s="231"/>
      <c r="G524" s="231"/>
      <c r="H524" s="231"/>
      <c r="I524" s="231"/>
      <c r="J524" s="231"/>
      <c r="K524" s="231"/>
      <c r="L524" s="231"/>
      <c r="M524" s="231"/>
      <c r="N524" s="231"/>
      <c r="O524" s="231"/>
      <c r="P524" s="231"/>
      <c r="Q524" s="231"/>
    </row>
    <row r="525">
      <c r="C525" s="230"/>
      <c r="D525" s="231"/>
      <c r="E525" s="231"/>
      <c r="F525" s="231"/>
      <c r="G525" s="231"/>
      <c r="H525" s="231"/>
      <c r="I525" s="231"/>
      <c r="J525" s="231"/>
      <c r="K525" s="231"/>
      <c r="L525" s="231"/>
      <c r="M525" s="231"/>
      <c r="N525" s="231"/>
      <c r="O525" s="231"/>
      <c r="P525" s="231"/>
      <c r="Q525" s="231"/>
    </row>
    <row r="526">
      <c r="C526" s="230"/>
      <c r="D526" s="231"/>
      <c r="E526" s="231"/>
      <c r="F526" s="231"/>
      <c r="G526" s="231"/>
      <c r="H526" s="231"/>
      <c r="I526" s="231"/>
      <c r="J526" s="231"/>
      <c r="K526" s="231"/>
      <c r="L526" s="231"/>
      <c r="M526" s="231"/>
      <c r="N526" s="231"/>
      <c r="O526" s="231"/>
      <c r="P526" s="231"/>
      <c r="Q526" s="231"/>
    </row>
    <row r="527">
      <c r="C527" s="230"/>
      <c r="D527" s="231"/>
      <c r="E527" s="231"/>
      <c r="F527" s="231"/>
      <c r="G527" s="231"/>
      <c r="H527" s="231"/>
      <c r="I527" s="231"/>
      <c r="J527" s="231"/>
      <c r="K527" s="231"/>
      <c r="L527" s="231"/>
      <c r="M527" s="231"/>
      <c r="N527" s="231"/>
      <c r="O527" s="231"/>
      <c r="P527" s="231"/>
      <c r="Q527" s="231"/>
    </row>
    <row r="528">
      <c r="C528" s="230"/>
      <c r="D528" s="231"/>
      <c r="E528" s="231"/>
      <c r="F528" s="231"/>
      <c r="G528" s="231"/>
      <c r="H528" s="231"/>
      <c r="I528" s="231"/>
      <c r="J528" s="231"/>
      <c r="K528" s="231"/>
      <c r="L528" s="231"/>
      <c r="M528" s="231"/>
      <c r="N528" s="231"/>
      <c r="O528" s="231"/>
      <c r="P528" s="231"/>
      <c r="Q528" s="231"/>
    </row>
    <row r="529">
      <c r="C529" s="230"/>
      <c r="D529" s="231"/>
      <c r="E529" s="231"/>
      <c r="F529" s="231"/>
      <c r="G529" s="231"/>
      <c r="H529" s="231"/>
      <c r="I529" s="231"/>
      <c r="J529" s="231"/>
      <c r="K529" s="231"/>
      <c r="L529" s="231"/>
      <c r="M529" s="231"/>
      <c r="N529" s="231"/>
      <c r="O529" s="231"/>
      <c r="P529" s="231"/>
      <c r="Q529" s="231"/>
    </row>
    <row r="530">
      <c r="C530" s="230"/>
      <c r="D530" s="231"/>
      <c r="E530" s="231"/>
      <c r="F530" s="231"/>
      <c r="G530" s="231"/>
      <c r="H530" s="231"/>
      <c r="I530" s="231"/>
      <c r="J530" s="231"/>
      <c r="K530" s="231"/>
      <c r="L530" s="231"/>
      <c r="M530" s="231"/>
      <c r="N530" s="231"/>
      <c r="O530" s="231"/>
      <c r="P530" s="231"/>
      <c r="Q530" s="231"/>
    </row>
    <row r="531">
      <c r="C531" s="230"/>
      <c r="D531" s="231"/>
      <c r="E531" s="231"/>
      <c r="F531" s="231"/>
      <c r="G531" s="231"/>
      <c r="H531" s="231"/>
      <c r="I531" s="231"/>
      <c r="J531" s="231"/>
      <c r="K531" s="231"/>
      <c r="L531" s="231"/>
      <c r="M531" s="231"/>
      <c r="N531" s="231"/>
      <c r="O531" s="231"/>
      <c r="P531" s="231"/>
      <c r="Q531" s="231"/>
    </row>
    <row r="532">
      <c r="C532" s="230"/>
      <c r="D532" s="231"/>
      <c r="E532" s="231"/>
      <c r="F532" s="231"/>
      <c r="G532" s="231"/>
      <c r="H532" s="231"/>
      <c r="I532" s="231"/>
      <c r="J532" s="231"/>
      <c r="K532" s="231"/>
      <c r="L532" s="231"/>
      <c r="M532" s="231"/>
      <c r="N532" s="231"/>
      <c r="O532" s="231"/>
      <c r="P532" s="231"/>
      <c r="Q532" s="231"/>
    </row>
    <row r="533">
      <c r="C533" s="230"/>
      <c r="D533" s="231"/>
      <c r="E533" s="231"/>
      <c r="F533" s="231"/>
      <c r="G533" s="231"/>
      <c r="H533" s="231"/>
      <c r="I533" s="231"/>
      <c r="J533" s="231"/>
      <c r="K533" s="231"/>
      <c r="L533" s="231"/>
      <c r="M533" s="231"/>
      <c r="N533" s="231"/>
      <c r="O533" s="231"/>
      <c r="P533" s="231"/>
      <c r="Q533" s="231"/>
    </row>
    <row r="534">
      <c r="C534" s="230"/>
      <c r="D534" s="231"/>
      <c r="E534" s="231"/>
      <c r="F534" s="231"/>
      <c r="G534" s="231"/>
      <c r="H534" s="231"/>
      <c r="I534" s="231"/>
      <c r="J534" s="231"/>
      <c r="K534" s="231"/>
      <c r="L534" s="231"/>
      <c r="M534" s="231"/>
      <c r="N534" s="231"/>
      <c r="O534" s="231"/>
      <c r="P534" s="231"/>
      <c r="Q534" s="231"/>
    </row>
    <row r="535">
      <c r="C535" s="230"/>
      <c r="D535" s="231"/>
      <c r="E535" s="231"/>
      <c r="F535" s="231"/>
      <c r="G535" s="231"/>
      <c r="H535" s="231"/>
      <c r="I535" s="231"/>
      <c r="J535" s="231"/>
      <c r="K535" s="231"/>
      <c r="L535" s="231"/>
      <c r="M535" s="231"/>
      <c r="N535" s="231"/>
      <c r="O535" s="231"/>
      <c r="P535" s="231"/>
      <c r="Q535" s="231"/>
    </row>
    <row r="536">
      <c r="C536" s="230"/>
      <c r="D536" s="231"/>
      <c r="E536" s="231"/>
      <c r="F536" s="231"/>
      <c r="G536" s="231"/>
      <c r="H536" s="231"/>
      <c r="I536" s="231"/>
      <c r="J536" s="231"/>
      <c r="K536" s="231"/>
      <c r="L536" s="231"/>
      <c r="M536" s="231"/>
      <c r="N536" s="231"/>
      <c r="O536" s="231"/>
      <c r="P536" s="231"/>
      <c r="Q536" s="231"/>
    </row>
    <row r="537">
      <c r="C537" s="230"/>
      <c r="D537" s="231"/>
      <c r="E537" s="231"/>
      <c r="F537" s="231"/>
      <c r="G537" s="231"/>
      <c r="H537" s="231"/>
      <c r="I537" s="231"/>
      <c r="J537" s="231"/>
      <c r="K537" s="231"/>
      <c r="L537" s="231"/>
      <c r="M537" s="231"/>
      <c r="N537" s="231"/>
      <c r="O537" s="231"/>
      <c r="P537" s="231"/>
      <c r="Q537" s="231"/>
    </row>
    <row r="538">
      <c r="C538" s="230"/>
      <c r="D538" s="231"/>
      <c r="E538" s="231"/>
      <c r="F538" s="231"/>
      <c r="G538" s="231"/>
      <c r="H538" s="231"/>
      <c r="I538" s="231"/>
      <c r="J538" s="231"/>
      <c r="K538" s="231"/>
      <c r="L538" s="231"/>
      <c r="M538" s="231"/>
      <c r="N538" s="231"/>
      <c r="O538" s="231"/>
      <c r="P538" s="231"/>
      <c r="Q538" s="231"/>
    </row>
    <row r="539">
      <c r="C539" s="230"/>
      <c r="D539" s="231"/>
      <c r="E539" s="231"/>
      <c r="F539" s="231"/>
      <c r="G539" s="231"/>
      <c r="H539" s="231"/>
      <c r="I539" s="231"/>
      <c r="J539" s="231"/>
      <c r="K539" s="231"/>
      <c r="L539" s="231"/>
      <c r="M539" s="231"/>
      <c r="N539" s="231"/>
      <c r="O539" s="231"/>
      <c r="P539" s="231"/>
      <c r="Q539" s="231"/>
    </row>
    <row r="540">
      <c r="C540" s="230"/>
      <c r="D540" s="231"/>
      <c r="E540" s="231"/>
      <c r="F540" s="231"/>
      <c r="G540" s="231"/>
      <c r="H540" s="231"/>
      <c r="I540" s="231"/>
      <c r="J540" s="231"/>
      <c r="K540" s="231"/>
      <c r="L540" s="231"/>
      <c r="M540" s="231"/>
      <c r="N540" s="231"/>
      <c r="O540" s="231"/>
      <c r="P540" s="231"/>
      <c r="Q540" s="231"/>
    </row>
    <row r="541">
      <c r="C541" s="230"/>
      <c r="D541" s="231"/>
      <c r="E541" s="231"/>
      <c r="F541" s="231"/>
      <c r="G541" s="231"/>
      <c r="H541" s="231"/>
      <c r="I541" s="231"/>
      <c r="J541" s="231"/>
      <c r="K541" s="231"/>
      <c r="L541" s="231"/>
      <c r="M541" s="231"/>
      <c r="N541" s="231"/>
      <c r="O541" s="231"/>
      <c r="P541" s="231"/>
      <c r="Q541" s="231"/>
    </row>
    <row r="542">
      <c r="C542" s="230"/>
      <c r="D542" s="231"/>
      <c r="E542" s="231"/>
      <c r="F542" s="231"/>
      <c r="G542" s="231"/>
      <c r="H542" s="231"/>
      <c r="I542" s="231"/>
      <c r="J542" s="231"/>
      <c r="K542" s="231"/>
      <c r="L542" s="231"/>
      <c r="M542" s="231"/>
      <c r="N542" s="231"/>
      <c r="O542" s="231"/>
      <c r="P542" s="231"/>
      <c r="Q542" s="231"/>
    </row>
    <row r="543">
      <c r="C543" s="230"/>
      <c r="D543" s="231"/>
      <c r="E543" s="231"/>
      <c r="F543" s="231"/>
      <c r="G543" s="231"/>
      <c r="H543" s="231"/>
      <c r="I543" s="231"/>
      <c r="J543" s="231"/>
      <c r="K543" s="231"/>
      <c r="L543" s="231"/>
      <c r="M543" s="231"/>
      <c r="N543" s="231"/>
      <c r="O543" s="231"/>
      <c r="P543" s="231"/>
      <c r="Q543" s="231"/>
    </row>
    <row r="544">
      <c r="C544" s="230"/>
      <c r="D544" s="231"/>
      <c r="E544" s="231"/>
      <c r="F544" s="231"/>
      <c r="G544" s="231"/>
      <c r="H544" s="231"/>
      <c r="I544" s="231"/>
      <c r="J544" s="231"/>
      <c r="K544" s="231"/>
      <c r="L544" s="231"/>
      <c r="M544" s="231"/>
      <c r="N544" s="231"/>
      <c r="O544" s="231"/>
      <c r="P544" s="231"/>
      <c r="Q544" s="231"/>
    </row>
    <row r="545">
      <c r="C545" s="230"/>
      <c r="D545" s="231"/>
      <c r="E545" s="231"/>
      <c r="F545" s="231"/>
      <c r="G545" s="231"/>
      <c r="H545" s="231"/>
      <c r="I545" s="231"/>
      <c r="J545" s="231"/>
      <c r="K545" s="231"/>
      <c r="L545" s="231"/>
      <c r="M545" s="231"/>
      <c r="N545" s="231"/>
      <c r="O545" s="231"/>
      <c r="P545" s="231"/>
      <c r="Q545" s="231"/>
    </row>
    <row r="546">
      <c r="C546" s="230"/>
      <c r="D546" s="231"/>
      <c r="E546" s="231"/>
      <c r="F546" s="231"/>
      <c r="G546" s="231"/>
      <c r="H546" s="231"/>
      <c r="I546" s="231"/>
      <c r="J546" s="231"/>
      <c r="K546" s="231"/>
      <c r="L546" s="231"/>
      <c r="M546" s="231"/>
      <c r="N546" s="231"/>
      <c r="O546" s="231"/>
      <c r="P546" s="231"/>
      <c r="Q546" s="231"/>
    </row>
    <row r="547">
      <c r="C547" s="230"/>
      <c r="D547" s="231"/>
      <c r="E547" s="231"/>
      <c r="F547" s="231"/>
      <c r="G547" s="231"/>
      <c r="H547" s="231"/>
      <c r="I547" s="231"/>
      <c r="J547" s="231"/>
      <c r="K547" s="231"/>
      <c r="L547" s="231"/>
      <c r="M547" s="231"/>
      <c r="N547" s="231"/>
      <c r="O547" s="231"/>
      <c r="P547" s="231"/>
      <c r="Q547" s="231"/>
    </row>
    <row r="548">
      <c r="C548" s="230"/>
      <c r="D548" s="231"/>
      <c r="E548" s="231"/>
      <c r="F548" s="231"/>
      <c r="G548" s="231"/>
      <c r="H548" s="231"/>
      <c r="I548" s="231"/>
      <c r="J548" s="231"/>
      <c r="K548" s="231"/>
      <c r="L548" s="231"/>
      <c r="M548" s="231"/>
      <c r="N548" s="231"/>
      <c r="O548" s="231"/>
      <c r="P548" s="231"/>
      <c r="Q548" s="231"/>
    </row>
    <row r="549">
      <c r="C549" s="230"/>
      <c r="D549" s="231"/>
      <c r="E549" s="231"/>
      <c r="F549" s="231"/>
      <c r="G549" s="231"/>
      <c r="H549" s="231"/>
      <c r="I549" s="231"/>
      <c r="J549" s="231"/>
      <c r="K549" s="231"/>
      <c r="L549" s="231"/>
      <c r="M549" s="231"/>
      <c r="N549" s="231"/>
      <c r="O549" s="231"/>
      <c r="P549" s="231"/>
      <c r="Q549" s="231"/>
    </row>
    <row r="550">
      <c r="C550" s="230"/>
      <c r="D550" s="231"/>
      <c r="E550" s="231"/>
      <c r="F550" s="231"/>
      <c r="G550" s="231"/>
      <c r="H550" s="231"/>
      <c r="I550" s="231"/>
      <c r="J550" s="231"/>
      <c r="K550" s="231"/>
      <c r="L550" s="231"/>
      <c r="M550" s="231"/>
      <c r="N550" s="231"/>
      <c r="O550" s="231"/>
      <c r="P550" s="231"/>
      <c r="Q550" s="231"/>
    </row>
    <row r="551">
      <c r="C551" s="230"/>
      <c r="D551" s="231"/>
      <c r="E551" s="231"/>
      <c r="F551" s="231"/>
      <c r="G551" s="231"/>
      <c r="H551" s="231"/>
      <c r="I551" s="231"/>
      <c r="J551" s="231"/>
      <c r="K551" s="231"/>
      <c r="L551" s="231"/>
      <c r="M551" s="231"/>
      <c r="N551" s="231"/>
      <c r="O551" s="231"/>
      <c r="P551" s="231"/>
      <c r="Q551" s="231"/>
    </row>
    <row r="552">
      <c r="C552" s="230"/>
      <c r="D552" s="231"/>
      <c r="E552" s="231"/>
      <c r="F552" s="231"/>
      <c r="G552" s="231"/>
      <c r="H552" s="231"/>
      <c r="I552" s="231"/>
      <c r="J552" s="231"/>
      <c r="K552" s="231"/>
      <c r="L552" s="231"/>
      <c r="M552" s="231"/>
      <c r="N552" s="231"/>
      <c r="O552" s="231"/>
      <c r="P552" s="231"/>
      <c r="Q552" s="231"/>
    </row>
    <row r="553">
      <c r="C553" s="230"/>
      <c r="D553" s="231"/>
      <c r="E553" s="231"/>
      <c r="F553" s="231"/>
      <c r="G553" s="231"/>
      <c r="H553" s="231"/>
      <c r="I553" s="231"/>
      <c r="J553" s="231"/>
      <c r="K553" s="231"/>
      <c r="L553" s="231"/>
      <c r="M553" s="231"/>
      <c r="N553" s="231"/>
      <c r="O553" s="231"/>
      <c r="P553" s="231"/>
      <c r="Q553" s="231"/>
    </row>
    <row r="554">
      <c r="C554" s="230"/>
      <c r="D554" s="231"/>
      <c r="E554" s="231"/>
      <c r="F554" s="231"/>
      <c r="G554" s="231"/>
      <c r="H554" s="231"/>
      <c r="I554" s="231"/>
      <c r="J554" s="231"/>
      <c r="K554" s="231"/>
      <c r="L554" s="231"/>
      <c r="M554" s="231"/>
      <c r="N554" s="231"/>
      <c r="O554" s="231"/>
      <c r="P554" s="231"/>
      <c r="Q554" s="231"/>
    </row>
    <row r="555">
      <c r="C555" s="230"/>
      <c r="D555" s="231"/>
      <c r="E555" s="231"/>
      <c r="F555" s="231"/>
      <c r="G555" s="231"/>
      <c r="H555" s="231"/>
      <c r="I555" s="231"/>
      <c r="J555" s="231"/>
      <c r="K555" s="231"/>
      <c r="L555" s="231"/>
      <c r="M555" s="231"/>
      <c r="N555" s="231"/>
      <c r="O555" s="231"/>
      <c r="P555" s="231"/>
      <c r="Q555" s="231"/>
    </row>
    <row r="556">
      <c r="C556" s="230"/>
      <c r="D556" s="231"/>
      <c r="E556" s="231"/>
      <c r="F556" s="231"/>
      <c r="G556" s="231"/>
      <c r="H556" s="231"/>
      <c r="I556" s="231"/>
      <c r="J556" s="231"/>
      <c r="K556" s="231"/>
      <c r="L556" s="231"/>
      <c r="M556" s="231"/>
      <c r="N556" s="231"/>
      <c r="O556" s="231"/>
      <c r="P556" s="231"/>
      <c r="Q556" s="231"/>
    </row>
    <row r="557">
      <c r="C557" s="230"/>
      <c r="D557" s="231"/>
      <c r="E557" s="231"/>
      <c r="F557" s="231"/>
      <c r="G557" s="231"/>
      <c r="H557" s="231"/>
      <c r="I557" s="231"/>
      <c r="J557" s="231"/>
      <c r="K557" s="231"/>
      <c r="L557" s="231"/>
      <c r="M557" s="231"/>
      <c r="N557" s="231"/>
      <c r="O557" s="231"/>
      <c r="P557" s="231"/>
      <c r="Q557" s="231"/>
    </row>
    <row r="558">
      <c r="C558" s="230"/>
      <c r="D558" s="231"/>
      <c r="E558" s="231"/>
      <c r="F558" s="231"/>
      <c r="G558" s="231"/>
      <c r="H558" s="231"/>
      <c r="I558" s="231"/>
      <c r="J558" s="231"/>
      <c r="K558" s="231"/>
      <c r="L558" s="231"/>
      <c r="M558" s="231"/>
      <c r="N558" s="231"/>
      <c r="O558" s="231"/>
      <c r="P558" s="231"/>
      <c r="Q558" s="231"/>
    </row>
    <row r="559">
      <c r="C559" s="230"/>
      <c r="D559" s="231"/>
      <c r="E559" s="231"/>
      <c r="F559" s="231"/>
      <c r="G559" s="231"/>
      <c r="H559" s="231"/>
      <c r="I559" s="231"/>
      <c r="J559" s="231"/>
      <c r="K559" s="231"/>
      <c r="L559" s="231"/>
      <c r="M559" s="231"/>
      <c r="N559" s="231"/>
      <c r="O559" s="231"/>
      <c r="P559" s="231"/>
      <c r="Q559" s="231"/>
    </row>
    <row r="560">
      <c r="C560" s="230"/>
      <c r="D560" s="231"/>
      <c r="E560" s="231"/>
      <c r="F560" s="231"/>
      <c r="G560" s="231"/>
      <c r="H560" s="231"/>
      <c r="I560" s="231"/>
      <c r="J560" s="231"/>
      <c r="K560" s="231"/>
      <c r="L560" s="231"/>
      <c r="M560" s="231"/>
      <c r="N560" s="231"/>
      <c r="O560" s="231"/>
      <c r="P560" s="231"/>
      <c r="Q560" s="231"/>
    </row>
    <row r="561">
      <c r="C561" s="230"/>
      <c r="D561" s="231"/>
      <c r="E561" s="231"/>
      <c r="F561" s="231"/>
      <c r="G561" s="231"/>
      <c r="H561" s="231"/>
      <c r="I561" s="231"/>
      <c r="J561" s="231"/>
      <c r="K561" s="231"/>
      <c r="L561" s="231"/>
      <c r="M561" s="231"/>
      <c r="N561" s="231"/>
      <c r="O561" s="231"/>
      <c r="P561" s="231"/>
      <c r="Q561" s="231"/>
    </row>
    <row r="562">
      <c r="C562" s="230"/>
      <c r="D562" s="231"/>
      <c r="E562" s="231"/>
      <c r="F562" s="231"/>
      <c r="G562" s="231"/>
      <c r="H562" s="231"/>
      <c r="I562" s="231"/>
      <c r="J562" s="231"/>
      <c r="K562" s="231"/>
      <c r="L562" s="231"/>
      <c r="M562" s="231"/>
      <c r="N562" s="231"/>
      <c r="O562" s="231"/>
      <c r="P562" s="231"/>
      <c r="Q562" s="231"/>
    </row>
    <row r="563">
      <c r="C563" s="230"/>
      <c r="D563" s="231"/>
      <c r="E563" s="231"/>
      <c r="F563" s="231"/>
      <c r="G563" s="231"/>
      <c r="H563" s="231"/>
      <c r="I563" s="231"/>
      <c r="J563" s="231"/>
      <c r="K563" s="231"/>
      <c r="L563" s="231"/>
      <c r="M563" s="231"/>
      <c r="N563" s="231"/>
      <c r="O563" s="231"/>
      <c r="P563" s="231"/>
      <c r="Q563" s="231"/>
    </row>
    <row r="564">
      <c r="C564" s="230"/>
      <c r="D564" s="231"/>
      <c r="E564" s="231"/>
      <c r="F564" s="231"/>
      <c r="G564" s="231"/>
      <c r="H564" s="231"/>
      <c r="I564" s="231"/>
      <c r="J564" s="231"/>
      <c r="K564" s="231"/>
      <c r="L564" s="231"/>
      <c r="M564" s="231"/>
      <c r="N564" s="231"/>
      <c r="O564" s="231"/>
      <c r="P564" s="231"/>
      <c r="Q564" s="231"/>
    </row>
    <row r="565">
      <c r="C565" s="230"/>
      <c r="D565" s="231"/>
      <c r="E565" s="231"/>
      <c r="F565" s="231"/>
      <c r="G565" s="231"/>
      <c r="H565" s="231"/>
      <c r="I565" s="231"/>
      <c r="J565" s="231"/>
      <c r="K565" s="231"/>
      <c r="L565" s="231"/>
      <c r="M565" s="231"/>
      <c r="N565" s="231"/>
      <c r="O565" s="231"/>
      <c r="P565" s="231"/>
      <c r="Q565" s="231"/>
    </row>
    <row r="566">
      <c r="C566" s="230"/>
      <c r="D566" s="231"/>
      <c r="E566" s="231"/>
      <c r="F566" s="231"/>
      <c r="G566" s="231"/>
      <c r="H566" s="231"/>
      <c r="I566" s="231"/>
      <c r="J566" s="231"/>
      <c r="K566" s="231"/>
      <c r="L566" s="231"/>
      <c r="M566" s="231"/>
      <c r="N566" s="231"/>
      <c r="O566" s="231"/>
      <c r="P566" s="231"/>
      <c r="Q566" s="231"/>
    </row>
    <row r="567">
      <c r="C567" s="230"/>
      <c r="D567" s="231"/>
      <c r="E567" s="231"/>
      <c r="F567" s="231"/>
      <c r="G567" s="231"/>
      <c r="H567" s="231"/>
      <c r="I567" s="231"/>
      <c r="J567" s="231"/>
      <c r="K567" s="231"/>
      <c r="L567" s="231"/>
      <c r="M567" s="231"/>
      <c r="N567" s="231"/>
      <c r="O567" s="231"/>
      <c r="P567" s="231"/>
      <c r="Q567" s="231"/>
    </row>
    <row r="568">
      <c r="C568" s="230"/>
      <c r="D568" s="231"/>
      <c r="E568" s="231"/>
      <c r="F568" s="231"/>
      <c r="G568" s="231"/>
      <c r="H568" s="231"/>
      <c r="I568" s="231"/>
      <c r="J568" s="231"/>
      <c r="K568" s="231"/>
      <c r="L568" s="231"/>
      <c r="M568" s="231"/>
      <c r="N568" s="231"/>
      <c r="O568" s="231"/>
      <c r="P568" s="231"/>
      <c r="Q568" s="231"/>
    </row>
    <row r="569">
      <c r="C569" s="230"/>
      <c r="D569" s="231"/>
      <c r="E569" s="231"/>
      <c r="F569" s="231"/>
      <c r="G569" s="231"/>
      <c r="H569" s="231"/>
      <c r="I569" s="231"/>
      <c r="J569" s="231"/>
      <c r="K569" s="231"/>
      <c r="L569" s="231"/>
      <c r="M569" s="231"/>
      <c r="N569" s="231"/>
      <c r="O569" s="231"/>
      <c r="P569" s="231"/>
      <c r="Q569" s="231"/>
    </row>
    <row r="570">
      <c r="C570" s="230"/>
      <c r="D570" s="231"/>
      <c r="E570" s="231"/>
      <c r="F570" s="231"/>
      <c r="G570" s="231"/>
      <c r="H570" s="231"/>
      <c r="I570" s="231"/>
      <c r="J570" s="231"/>
      <c r="K570" s="231"/>
      <c r="L570" s="231"/>
      <c r="M570" s="231"/>
      <c r="N570" s="231"/>
      <c r="O570" s="231"/>
      <c r="P570" s="231"/>
      <c r="Q570" s="231"/>
    </row>
    <row r="571">
      <c r="C571" s="230"/>
      <c r="D571" s="231"/>
      <c r="E571" s="231"/>
      <c r="F571" s="231"/>
      <c r="G571" s="231"/>
      <c r="H571" s="231"/>
      <c r="I571" s="231"/>
      <c r="J571" s="231"/>
      <c r="K571" s="231"/>
      <c r="L571" s="231"/>
      <c r="M571" s="231"/>
      <c r="N571" s="231"/>
      <c r="O571" s="231"/>
      <c r="P571" s="231"/>
      <c r="Q571" s="231"/>
    </row>
    <row r="572">
      <c r="C572" s="230"/>
      <c r="D572" s="231"/>
      <c r="E572" s="231"/>
      <c r="F572" s="231"/>
      <c r="G572" s="231"/>
      <c r="H572" s="231"/>
      <c r="I572" s="231"/>
      <c r="J572" s="231"/>
      <c r="K572" s="231"/>
      <c r="L572" s="231"/>
      <c r="M572" s="231"/>
      <c r="N572" s="231"/>
      <c r="O572" s="231"/>
      <c r="P572" s="231"/>
      <c r="Q572" s="231"/>
    </row>
    <row r="573">
      <c r="C573" s="230"/>
      <c r="D573" s="231"/>
      <c r="E573" s="231"/>
      <c r="F573" s="231"/>
      <c r="G573" s="231"/>
      <c r="H573" s="231"/>
      <c r="I573" s="231"/>
      <c r="J573" s="231"/>
      <c r="K573" s="231"/>
      <c r="L573" s="231"/>
      <c r="M573" s="231"/>
      <c r="N573" s="231"/>
      <c r="O573" s="231"/>
      <c r="P573" s="231"/>
      <c r="Q573" s="231"/>
    </row>
    <row r="574">
      <c r="C574" s="230"/>
      <c r="D574" s="231"/>
      <c r="E574" s="231"/>
      <c r="F574" s="231"/>
      <c r="G574" s="231"/>
      <c r="H574" s="231"/>
      <c r="I574" s="231"/>
      <c r="J574" s="231"/>
      <c r="K574" s="231"/>
      <c r="L574" s="231"/>
      <c r="M574" s="231"/>
      <c r="N574" s="231"/>
      <c r="O574" s="231"/>
      <c r="P574" s="231"/>
      <c r="Q574" s="231"/>
    </row>
    <row r="575">
      <c r="C575" s="230"/>
      <c r="D575" s="231"/>
      <c r="E575" s="231"/>
      <c r="F575" s="231"/>
      <c r="G575" s="231"/>
      <c r="H575" s="231"/>
      <c r="I575" s="231"/>
      <c r="J575" s="231"/>
      <c r="K575" s="231"/>
      <c r="L575" s="231"/>
      <c r="M575" s="231"/>
      <c r="N575" s="231"/>
      <c r="O575" s="231"/>
      <c r="P575" s="231"/>
      <c r="Q575" s="231"/>
    </row>
    <row r="576">
      <c r="C576" s="230"/>
      <c r="D576" s="231"/>
      <c r="E576" s="231"/>
      <c r="F576" s="231"/>
      <c r="G576" s="231"/>
      <c r="H576" s="231"/>
      <c r="I576" s="231"/>
      <c r="J576" s="231"/>
      <c r="K576" s="231"/>
      <c r="L576" s="231"/>
      <c r="M576" s="231"/>
      <c r="N576" s="231"/>
      <c r="O576" s="231"/>
      <c r="P576" s="231"/>
      <c r="Q576" s="231"/>
    </row>
    <row r="577">
      <c r="C577" s="230"/>
      <c r="D577" s="231"/>
      <c r="E577" s="231"/>
      <c r="F577" s="231"/>
      <c r="G577" s="231"/>
      <c r="H577" s="231"/>
      <c r="I577" s="231"/>
      <c r="J577" s="231"/>
      <c r="K577" s="231"/>
      <c r="L577" s="231"/>
      <c r="M577" s="231"/>
      <c r="N577" s="231"/>
      <c r="O577" s="231"/>
      <c r="P577" s="231"/>
      <c r="Q577" s="231"/>
    </row>
    <row r="578">
      <c r="C578" s="230"/>
      <c r="D578" s="231"/>
      <c r="E578" s="231"/>
      <c r="F578" s="231"/>
      <c r="G578" s="231"/>
      <c r="H578" s="231"/>
      <c r="I578" s="231"/>
      <c r="J578" s="231"/>
      <c r="K578" s="231"/>
      <c r="L578" s="231"/>
      <c r="M578" s="231"/>
      <c r="N578" s="231"/>
      <c r="O578" s="231"/>
      <c r="P578" s="231"/>
      <c r="Q578" s="231"/>
    </row>
    <row r="579">
      <c r="C579" s="230"/>
      <c r="D579" s="231"/>
      <c r="E579" s="231"/>
      <c r="F579" s="231"/>
      <c r="G579" s="231"/>
      <c r="H579" s="231"/>
      <c r="I579" s="231"/>
      <c r="J579" s="231"/>
      <c r="K579" s="231"/>
      <c r="L579" s="231"/>
      <c r="M579" s="231"/>
      <c r="N579" s="231"/>
      <c r="O579" s="231"/>
      <c r="P579" s="231"/>
      <c r="Q579" s="231"/>
    </row>
    <row r="580">
      <c r="C580" s="230"/>
      <c r="D580" s="231"/>
      <c r="E580" s="231"/>
      <c r="F580" s="231"/>
      <c r="G580" s="231"/>
      <c r="H580" s="231"/>
      <c r="I580" s="231"/>
      <c r="J580" s="231"/>
      <c r="K580" s="231"/>
      <c r="L580" s="231"/>
      <c r="M580" s="231"/>
      <c r="N580" s="231"/>
      <c r="O580" s="231"/>
      <c r="P580" s="231"/>
      <c r="Q580" s="231"/>
    </row>
    <row r="581">
      <c r="C581" s="230"/>
      <c r="D581" s="231"/>
      <c r="E581" s="231"/>
      <c r="F581" s="231"/>
      <c r="G581" s="231"/>
      <c r="H581" s="231"/>
      <c r="I581" s="231"/>
      <c r="J581" s="231"/>
      <c r="K581" s="231"/>
      <c r="L581" s="231"/>
      <c r="M581" s="231"/>
      <c r="N581" s="231"/>
      <c r="O581" s="231"/>
      <c r="P581" s="231"/>
      <c r="Q581" s="231"/>
    </row>
    <row r="582">
      <c r="C582" s="230"/>
      <c r="D582" s="231"/>
      <c r="E582" s="231"/>
      <c r="F582" s="231"/>
      <c r="G582" s="231"/>
      <c r="H582" s="231"/>
      <c r="I582" s="231"/>
      <c r="J582" s="231"/>
      <c r="K582" s="231"/>
      <c r="L582" s="231"/>
      <c r="M582" s="231"/>
      <c r="N582" s="231"/>
      <c r="O582" s="231"/>
      <c r="P582" s="231"/>
      <c r="Q582" s="231"/>
    </row>
    <row r="583">
      <c r="C583" s="230"/>
      <c r="D583" s="231"/>
      <c r="E583" s="231"/>
      <c r="F583" s="231"/>
      <c r="G583" s="231"/>
      <c r="H583" s="231"/>
      <c r="I583" s="231"/>
      <c r="J583" s="231"/>
      <c r="K583" s="231"/>
      <c r="L583" s="231"/>
      <c r="M583" s="231"/>
      <c r="N583" s="231"/>
      <c r="O583" s="231"/>
      <c r="P583" s="231"/>
      <c r="Q583" s="231"/>
    </row>
    <row r="584">
      <c r="C584" s="230"/>
      <c r="D584" s="231"/>
      <c r="E584" s="231"/>
      <c r="F584" s="231"/>
      <c r="G584" s="231"/>
      <c r="H584" s="231"/>
      <c r="I584" s="231"/>
      <c r="J584" s="231"/>
      <c r="K584" s="231"/>
      <c r="L584" s="231"/>
      <c r="M584" s="231"/>
      <c r="N584" s="231"/>
      <c r="O584" s="231"/>
      <c r="P584" s="231"/>
      <c r="Q584" s="231"/>
    </row>
    <row r="585">
      <c r="C585" s="230"/>
      <c r="D585" s="231"/>
      <c r="E585" s="231"/>
      <c r="F585" s="231"/>
      <c r="G585" s="231"/>
      <c r="H585" s="231"/>
      <c r="I585" s="231"/>
      <c r="J585" s="231"/>
      <c r="K585" s="231"/>
      <c r="L585" s="231"/>
      <c r="M585" s="231"/>
      <c r="N585" s="231"/>
      <c r="O585" s="231"/>
      <c r="P585" s="231"/>
      <c r="Q585" s="231"/>
    </row>
    <row r="586">
      <c r="C586" s="230"/>
      <c r="D586" s="231"/>
      <c r="E586" s="231"/>
      <c r="F586" s="231"/>
      <c r="G586" s="231"/>
      <c r="H586" s="231"/>
      <c r="I586" s="231"/>
      <c r="J586" s="231"/>
      <c r="K586" s="231"/>
      <c r="L586" s="231"/>
      <c r="M586" s="231"/>
      <c r="N586" s="231"/>
      <c r="O586" s="231"/>
      <c r="P586" s="231"/>
      <c r="Q586" s="231"/>
    </row>
    <row r="587">
      <c r="C587" s="230"/>
      <c r="D587" s="231"/>
      <c r="E587" s="231"/>
      <c r="F587" s="231"/>
      <c r="G587" s="231"/>
      <c r="H587" s="231"/>
      <c r="I587" s="231"/>
      <c r="J587" s="231"/>
      <c r="K587" s="231"/>
      <c r="L587" s="231"/>
      <c r="M587" s="231"/>
      <c r="N587" s="231"/>
      <c r="O587" s="231"/>
      <c r="P587" s="231"/>
      <c r="Q587" s="231"/>
    </row>
    <row r="588">
      <c r="C588" s="230"/>
      <c r="D588" s="231"/>
      <c r="E588" s="231"/>
      <c r="F588" s="231"/>
      <c r="G588" s="231"/>
      <c r="H588" s="231"/>
      <c r="I588" s="231"/>
      <c r="J588" s="231"/>
      <c r="K588" s="231"/>
      <c r="L588" s="231"/>
      <c r="M588" s="231"/>
      <c r="N588" s="231"/>
      <c r="O588" s="231"/>
      <c r="P588" s="231"/>
      <c r="Q588" s="231"/>
    </row>
    <row r="589">
      <c r="C589" s="230"/>
      <c r="D589" s="231"/>
      <c r="E589" s="231"/>
      <c r="F589" s="231"/>
      <c r="G589" s="231"/>
      <c r="H589" s="231"/>
      <c r="I589" s="231"/>
      <c r="J589" s="231"/>
      <c r="K589" s="231"/>
      <c r="L589" s="231"/>
      <c r="M589" s="231"/>
      <c r="N589" s="231"/>
      <c r="O589" s="231"/>
      <c r="P589" s="231"/>
      <c r="Q589" s="231"/>
    </row>
    <row r="590">
      <c r="C590" s="230"/>
      <c r="D590" s="231"/>
      <c r="E590" s="231"/>
      <c r="F590" s="231"/>
      <c r="G590" s="231"/>
      <c r="H590" s="231"/>
      <c r="I590" s="231"/>
      <c r="J590" s="231"/>
      <c r="K590" s="231"/>
      <c r="L590" s="231"/>
      <c r="M590" s="231"/>
      <c r="N590" s="231"/>
      <c r="O590" s="231"/>
      <c r="P590" s="231"/>
      <c r="Q590" s="231"/>
    </row>
    <row r="591">
      <c r="C591" s="230"/>
      <c r="D591" s="231"/>
      <c r="E591" s="231"/>
      <c r="F591" s="231"/>
      <c r="G591" s="231"/>
      <c r="H591" s="231"/>
      <c r="I591" s="231"/>
      <c r="J591" s="231"/>
      <c r="K591" s="231"/>
      <c r="L591" s="231"/>
      <c r="M591" s="231"/>
      <c r="N591" s="231"/>
      <c r="O591" s="231"/>
      <c r="P591" s="231"/>
      <c r="Q591" s="231"/>
    </row>
    <row r="592">
      <c r="C592" s="230"/>
      <c r="D592" s="231"/>
      <c r="E592" s="231"/>
      <c r="F592" s="231"/>
      <c r="G592" s="231"/>
      <c r="H592" s="231"/>
      <c r="I592" s="231"/>
      <c r="J592" s="231"/>
      <c r="K592" s="231"/>
      <c r="L592" s="231"/>
      <c r="M592" s="231"/>
      <c r="N592" s="231"/>
      <c r="O592" s="231"/>
      <c r="P592" s="231"/>
      <c r="Q592" s="231"/>
    </row>
    <row r="593">
      <c r="C593" s="230"/>
      <c r="D593" s="231"/>
      <c r="E593" s="231"/>
      <c r="F593" s="231"/>
      <c r="G593" s="231"/>
      <c r="H593" s="231"/>
      <c r="I593" s="231"/>
      <c r="J593" s="231"/>
      <c r="K593" s="231"/>
      <c r="L593" s="231"/>
      <c r="M593" s="231"/>
      <c r="N593" s="231"/>
      <c r="O593" s="231"/>
      <c r="P593" s="231"/>
      <c r="Q593" s="231"/>
    </row>
    <row r="594">
      <c r="C594" s="230"/>
      <c r="D594" s="231"/>
      <c r="E594" s="231"/>
      <c r="F594" s="231"/>
      <c r="G594" s="231"/>
      <c r="H594" s="231"/>
      <c r="I594" s="231"/>
      <c r="J594" s="231"/>
      <c r="K594" s="231"/>
      <c r="L594" s="231"/>
      <c r="M594" s="231"/>
      <c r="N594" s="231"/>
      <c r="O594" s="231"/>
      <c r="P594" s="231"/>
      <c r="Q594" s="231"/>
    </row>
    <row r="595">
      <c r="C595" s="230"/>
      <c r="D595" s="231"/>
      <c r="E595" s="231"/>
      <c r="F595" s="231"/>
      <c r="G595" s="231"/>
      <c r="H595" s="231"/>
      <c r="I595" s="231"/>
      <c r="J595" s="231"/>
      <c r="K595" s="231"/>
      <c r="L595" s="231"/>
      <c r="M595" s="231"/>
      <c r="N595" s="231"/>
      <c r="O595" s="231"/>
      <c r="P595" s="231"/>
      <c r="Q595" s="231"/>
    </row>
    <row r="596">
      <c r="C596" s="230"/>
      <c r="D596" s="231"/>
      <c r="E596" s="231"/>
      <c r="F596" s="231"/>
      <c r="G596" s="231"/>
      <c r="H596" s="231"/>
      <c r="I596" s="231"/>
      <c r="J596" s="231"/>
      <c r="K596" s="231"/>
      <c r="L596" s="231"/>
      <c r="M596" s="231"/>
      <c r="N596" s="231"/>
      <c r="O596" s="231"/>
      <c r="P596" s="231"/>
      <c r="Q596" s="231"/>
    </row>
    <row r="597">
      <c r="C597" s="230"/>
      <c r="D597" s="231"/>
      <c r="E597" s="231"/>
      <c r="F597" s="231"/>
      <c r="G597" s="231"/>
      <c r="H597" s="231"/>
      <c r="I597" s="231"/>
      <c r="J597" s="231"/>
      <c r="K597" s="231"/>
      <c r="L597" s="231"/>
      <c r="M597" s="231"/>
      <c r="N597" s="231"/>
      <c r="O597" s="231"/>
      <c r="P597" s="231"/>
      <c r="Q597" s="231"/>
    </row>
    <row r="598">
      <c r="C598" s="230"/>
      <c r="D598" s="231"/>
      <c r="E598" s="231"/>
      <c r="F598" s="231"/>
      <c r="G598" s="231"/>
      <c r="H598" s="231"/>
      <c r="I598" s="231"/>
      <c r="J598" s="231"/>
      <c r="K598" s="231"/>
      <c r="L598" s="231"/>
      <c r="M598" s="231"/>
      <c r="N598" s="231"/>
      <c r="O598" s="231"/>
      <c r="P598" s="231"/>
      <c r="Q598" s="231"/>
    </row>
    <row r="599">
      <c r="C599" s="230"/>
      <c r="D599" s="231"/>
      <c r="E599" s="231"/>
      <c r="F599" s="231"/>
      <c r="G599" s="231"/>
      <c r="H599" s="231"/>
      <c r="I599" s="231"/>
      <c r="J599" s="231"/>
      <c r="K599" s="231"/>
      <c r="L599" s="231"/>
      <c r="M599" s="231"/>
      <c r="N599" s="231"/>
      <c r="O599" s="231"/>
      <c r="P599" s="231"/>
      <c r="Q599" s="231"/>
    </row>
    <row r="600">
      <c r="C600" s="230"/>
      <c r="D600" s="231"/>
      <c r="E600" s="231"/>
      <c r="F600" s="231"/>
      <c r="G600" s="231"/>
      <c r="H600" s="231"/>
      <c r="I600" s="231"/>
      <c r="J600" s="231"/>
      <c r="K600" s="231"/>
      <c r="L600" s="231"/>
      <c r="M600" s="231"/>
      <c r="N600" s="231"/>
      <c r="O600" s="231"/>
      <c r="P600" s="231"/>
      <c r="Q600" s="231"/>
    </row>
    <row r="601">
      <c r="C601" s="230"/>
      <c r="D601" s="231"/>
      <c r="E601" s="231"/>
      <c r="F601" s="231"/>
      <c r="G601" s="231"/>
      <c r="H601" s="231"/>
      <c r="I601" s="231"/>
      <c r="J601" s="231"/>
      <c r="K601" s="231"/>
      <c r="L601" s="231"/>
      <c r="M601" s="231"/>
      <c r="N601" s="231"/>
      <c r="O601" s="231"/>
      <c r="P601" s="231"/>
      <c r="Q601" s="231"/>
    </row>
    <row r="602">
      <c r="C602" s="230"/>
      <c r="D602" s="231"/>
      <c r="E602" s="231"/>
      <c r="F602" s="231"/>
      <c r="G602" s="231"/>
      <c r="H602" s="231"/>
      <c r="I602" s="231"/>
      <c r="J602" s="231"/>
      <c r="K602" s="231"/>
      <c r="L602" s="231"/>
      <c r="M602" s="231"/>
      <c r="N602" s="231"/>
      <c r="O602" s="231"/>
      <c r="P602" s="231"/>
      <c r="Q602" s="231"/>
    </row>
    <row r="603">
      <c r="C603" s="230"/>
      <c r="D603" s="231"/>
      <c r="E603" s="231"/>
      <c r="F603" s="231"/>
      <c r="G603" s="231"/>
      <c r="H603" s="231"/>
      <c r="I603" s="231"/>
      <c r="J603" s="231"/>
      <c r="K603" s="231"/>
      <c r="L603" s="231"/>
      <c r="M603" s="231"/>
      <c r="N603" s="231"/>
      <c r="O603" s="231"/>
      <c r="P603" s="231"/>
      <c r="Q603" s="231"/>
    </row>
    <row r="604">
      <c r="C604" s="230"/>
      <c r="D604" s="231"/>
      <c r="E604" s="231"/>
      <c r="F604" s="231"/>
      <c r="G604" s="231"/>
      <c r="H604" s="231"/>
      <c r="I604" s="231"/>
      <c r="J604" s="231"/>
      <c r="K604" s="231"/>
      <c r="L604" s="231"/>
      <c r="M604" s="231"/>
      <c r="N604" s="231"/>
      <c r="O604" s="231"/>
      <c r="P604" s="231"/>
      <c r="Q604" s="231"/>
    </row>
    <row r="605">
      <c r="C605" s="230"/>
      <c r="D605" s="231"/>
      <c r="E605" s="231"/>
      <c r="F605" s="231"/>
      <c r="G605" s="231"/>
      <c r="H605" s="231"/>
      <c r="I605" s="231"/>
      <c r="J605" s="231"/>
      <c r="K605" s="231"/>
      <c r="L605" s="231"/>
      <c r="M605" s="231"/>
      <c r="N605" s="231"/>
      <c r="O605" s="231"/>
      <c r="P605" s="231"/>
      <c r="Q605" s="231"/>
    </row>
    <row r="606">
      <c r="C606" s="230"/>
      <c r="D606" s="231"/>
      <c r="E606" s="231"/>
      <c r="F606" s="231"/>
      <c r="G606" s="231"/>
      <c r="H606" s="231"/>
      <c r="I606" s="231"/>
      <c r="J606" s="231"/>
      <c r="K606" s="231"/>
      <c r="L606" s="231"/>
      <c r="M606" s="231"/>
      <c r="N606" s="231"/>
      <c r="O606" s="231"/>
      <c r="P606" s="231"/>
      <c r="Q606" s="231"/>
    </row>
    <row r="607">
      <c r="C607" s="230"/>
      <c r="D607" s="231"/>
      <c r="E607" s="231"/>
      <c r="F607" s="231"/>
      <c r="G607" s="231"/>
      <c r="H607" s="231"/>
      <c r="I607" s="231"/>
      <c r="J607" s="231"/>
      <c r="K607" s="231"/>
      <c r="L607" s="231"/>
      <c r="M607" s="231"/>
      <c r="N607" s="231"/>
      <c r="O607" s="231"/>
      <c r="P607" s="231"/>
      <c r="Q607" s="231"/>
    </row>
    <row r="608">
      <c r="C608" s="230"/>
      <c r="D608" s="231"/>
      <c r="E608" s="231"/>
      <c r="F608" s="231"/>
      <c r="G608" s="231"/>
      <c r="H608" s="231"/>
      <c r="I608" s="231"/>
      <c r="J608" s="231"/>
      <c r="K608" s="231"/>
      <c r="L608" s="231"/>
      <c r="M608" s="231"/>
      <c r="N608" s="231"/>
      <c r="O608" s="231"/>
      <c r="P608" s="231"/>
      <c r="Q608" s="231"/>
    </row>
    <row r="609">
      <c r="C609" s="230"/>
      <c r="D609" s="231"/>
      <c r="E609" s="231"/>
      <c r="F609" s="231"/>
      <c r="G609" s="231"/>
      <c r="H609" s="231"/>
      <c r="I609" s="231"/>
      <c r="J609" s="231"/>
      <c r="K609" s="231"/>
      <c r="L609" s="231"/>
      <c r="M609" s="231"/>
      <c r="N609" s="231"/>
      <c r="O609" s="231"/>
      <c r="P609" s="231"/>
      <c r="Q609" s="231"/>
    </row>
    <row r="610">
      <c r="C610" s="230"/>
      <c r="D610" s="231"/>
      <c r="E610" s="231"/>
      <c r="F610" s="231"/>
      <c r="G610" s="231"/>
      <c r="H610" s="231"/>
      <c r="I610" s="231"/>
      <c r="J610" s="231"/>
      <c r="K610" s="231"/>
      <c r="L610" s="231"/>
      <c r="M610" s="231"/>
      <c r="N610" s="231"/>
      <c r="O610" s="231"/>
      <c r="P610" s="231"/>
      <c r="Q610" s="231"/>
    </row>
    <row r="611">
      <c r="C611" s="230"/>
      <c r="D611" s="231"/>
      <c r="E611" s="231"/>
      <c r="F611" s="231"/>
      <c r="G611" s="231"/>
      <c r="H611" s="231"/>
      <c r="I611" s="231"/>
      <c r="J611" s="231"/>
      <c r="K611" s="231"/>
      <c r="L611" s="231"/>
      <c r="M611" s="231"/>
      <c r="N611" s="231"/>
      <c r="O611" s="231"/>
      <c r="P611" s="231"/>
      <c r="Q611" s="231"/>
    </row>
    <row r="612">
      <c r="C612" s="230"/>
      <c r="D612" s="231"/>
      <c r="E612" s="231"/>
      <c r="F612" s="231"/>
      <c r="G612" s="231"/>
      <c r="H612" s="231"/>
      <c r="I612" s="231"/>
      <c r="J612" s="231"/>
      <c r="K612" s="231"/>
      <c r="L612" s="231"/>
      <c r="M612" s="231"/>
      <c r="N612" s="231"/>
      <c r="O612" s="231"/>
      <c r="P612" s="231"/>
      <c r="Q612" s="231"/>
    </row>
    <row r="613">
      <c r="C613" s="230"/>
      <c r="D613" s="231"/>
      <c r="E613" s="231"/>
      <c r="F613" s="231"/>
      <c r="G613" s="231"/>
      <c r="H613" s="231"/>
      <c r="I613" s="231"/>
      <c r="J613" s="231"/>
      <c r="K613" s="231"/>
      <c r="L613" s="231"/>
      <c r="M613" s="231"/>
      <c r="N613" s="231"/>
      <c r="O613" s="231"/>
      <c r="P613" s="231"/>
      <c r="Q613" s="231"/>
    </row>
    <row r="614">
      <c r="C614" s="230"/>
      <c r="D614" s="231"/>
      <c r="E614" s="231"/>
      <c r="F614" s="231"/>
      <c r="G614" s="231"/>
      <c r="H614" s="231"/>
      <c r="I614" s="231"/>
      <c r="J614" s="231"/>
      <c r="K614" s="231"/>
      <c r="L614" s="231"/>
      <c r="M614" s="231"/>
      <c r="N614" s="231"/>
      <c r="O614" s="231"/>
      <c r="P614" s="231"/>
      <c r="Q614" s="231"/>
    </row>
    <row r="615">
      <c r="C615" s="230"/>
      <c r="D615" s="231"/>
      <c r="E615" s="231"/>
      <c r="F615" s="231"/>
      <c r="G615" s="231"/>
      <c r="H615" s="231"/>
      <c r="I615" s="231"/>
      <c r="J615" s="231"/>
      <c r="K615" s="231"/>
      <c r="L615" s="231"/>
      <c r="M615" s="231"/>
      <c r="N615" s="231"/>
      <c r="O615" s="231"/>
      <c r="P615" s="231"/>
      <c r="Q615" s="231"/>
    </row>
    <row r="616">
      <c r="C616" s="230"/>
      <c r="D616" s="231"/>
      <c r="E616" s="231"/>
      <c r="F616" s="231"/>
      <c r="G616" s="231"/>
      <c r="H616" s="231"/>
      <c r="I616" s="231"/>
      <c r="J616" s="231"/>
      <c r="K616" s="231"/>
      <c r="L616" s="231"/>
      <c r="M616" s="231"/>
      <c r="N616" s="231"/>
      <c r="O616" s="231"/>
      <c r="P616" s="231"/>
      <c r="Q616" s="231"/>
    </row>
    <row r="617">
      <c r="C617" s="230"/>
      <c r="D617" s="231"/>
      <c r="E617" s="231"/>
      <c r="F617" s="231"/>
      <c r="G617" s="231"/>
      <c r="H617" s="231"/>
      <c r="I617" s="231"/>
      <c r="J617" s="231"/>
      <c r="K617" s="231"/>
      <c r="L617" s="231"/>
      <c r="M617" s="231"/>
      <c r="N617" s="231"/>
      <c r="O617" s="231"/>
      <c r="P617" s="231"/>
      <c r="Q617" s="231"/>
    </row>
    <row r="618">
      <c r="C618" s="230"/>
      <c r="D618" s="231"/>
      <c r="E618" s="231"/>
      <c r="F618" s="231"/>
      <c r="G618" s="231"/>
      <c r="H618" s="231"/>
      <c r="I618" s="231"/>
      <c r="J618" s="231"/>
      <c r="K618" s="231"/>
      <c r="L618" s="231"/>
      <c r="M618" s="231"/>
      <c r="N618" s="231"/>
      <c r="O618" s="231"/>
      <c r="P618" s="231"/>
      <c r="Q618" s="231"/>
    </row>
    <row r="619">
      <c r="C619" s="230"/>
      <c r="D619" s="231"/>
      <c r="E619" s="231"/>
      <c r="F619" s="231"/>
      <c r="G619" s="231"/>
      <c r="H619" s="231"/>
      <c r="I619" s="231"/>
      <c r="J619" s="231"/>
      <c r="K619" s="231"/>
      <c r="L619" s="231"/>
      <c r="M619" s="231"/>
      <c r="N619" s="231"/>
      <c r="O619" s="231"/>
      <c r="P619" s="231"/>
      <c r="Q619" s="231"/>
    </row>
    <row r="620">
      <c r="C620" s="230"/>
      <c r="D620" s="231"/>
      <c r="E620" s="231"/>
      <c r="F620" s="231"/>
      <c r="G620" s="231"/>
      <c r="H620" s="231"/>
      <c r="I620" s="231"/>
      <c r="J620" s="231"/>
      <c r="K620" s="231"/>
      <c r="L620" s="231"/>
      <c r="M620" s="231"/>
      <c r="N620" s="231"/>
      <c r="O620" s="231"/>
      <c r="P620" s="231"/>
      <c r="Q620" s="231"/>
    </row>
    <row r="621">
      <c r="C621" s="230"/>
      <c r="D621" s="231"/>
      <c r="E621" s="231"/>
      <c r="F621" s="231"/>
      <c r="G621" s="231"/>
      <c r="H621" s="231"/>
      <c r="I621" s="231"/>
      <c r="J621" s="231"/>
      <c r="K621" s="231"/>
      <c r="L621" s="231"/>
      <c r="M621" s="231"/>
      <c r="N621" s="231"/>
      <c r="O621" s="231"/>
      <c r="P621" s="231"/>
      <c r="Q621" s="231"/>
    </row>
    <row r="622">
      <c r="C622" s="230"/>
      <c r="D622" s="231"/>
      <c r="E622" s="231"/>
      <c r="F622" s="231"/>
      <c r="G622" s="231"/>
      <c r="H622" s="231"/>
      <c r="I622" s="231"/>
      <c r="J622" s="231"/>
      <c r="K622" s="231"/>
      <c r="L622" s="231"/>
      <c r="M622" s="231"/>
      <c r="N622" s="231"/>
      <c r="O622" s="231"/>
      <c r="P622" s="231"/>
      <c r="Q622" s="231"/>
    </row>
    <row r="623">
      <c r="C623" s="230"/>
      <c r="D623" s="231"/>
      <c r="E623" s="231"/>
      <c r="F623" s="231"/>
      <c r="G623" s="231"/>
      <c r="H623" s="231"/>
      <c r="I623" s="231"/>
      <c r="J623" s="231"/>
      <c r="K623" s="231"/>
      <c r="L623" s="231"/>
      <c r="M623" s="231"/>
      <c r="N623" s="231"/>
      <c r="O623" s="231"/>
      <c r="P623" s="231"/>
      <c r="Q623" s="231"/>
    </row>
    <row r="624">
      <c r="C624" s="230"/>
      <c r="D624" s="231"/>
      <c r="E624" s="231"/>
      <c r="F624" s="231"/>
      <c r="G624" s="231"/>
      <c r="H624" s="231"/>
      <c r="I624" s="231"/>
      <c r="J624" s="231"/>
      <c r="K624" s="231"/>
      <c r="L624" s="231"/>
      <c r="M624" s="231"/>
      <c r="N624" s="231"/>
      <c r="O624" s="231"/>
      <c r="P624" s="231"/>
      <c r="Q624" s="231"/>
    </row>
    <row r="625">
      <c r="C625" s="230"/>
      <c r="D625" s="231"/>
      <c r="E625" s="231"/>
      <c r="F625" s="231"/>
      <c r="G625" s="231"/>
      <c r="H625" s="231"/>
      <c r="I625" s="231"/>
      <c r="J625" s="231"/>
      <c r="K625" s="231"/>
      <c r="L625" s="231"/>
      <c r="M625" s="231"/>
      <c r="N625" s="231"/>
      <c r="O625" s="231"/>
      <c r="P625" s="231"/>
      <c r="Q625" s="231"/>
    </row>
    <row r="626">
      <c r="C626" s="230"/>
      <c r="D626" s="231"/>
      <c r="E626" s="231"/>
      <c r="F626" s="231"/>
      <c r="G626" s="231"/>
      <c r="H626" s="231"/>
      <c r="I626" s="231"/>
      <c r="J626" s="231"/>
      <c r="K626" s="231"/>
      <c r="L626" s="231"/>
      <c r="M626" s="231"/>
      <c r="N626" s="231"/>
      <c r="O626" s="231"/>
      <c r="P626" s="231"/>
      <c r="Q626" s="231"/>
    </row>
    <row r="627">
      <c r="C627" s="230"/>
      <c r="D627" s="231"/>
      <c r="E627" s="231"/>
      <c r="F627" s="231"/>
      <c r="G627" s="231"/>
      <c r="H627" s="231"/>
      <c r="I627" s="231"/>
      <c r="J627" s="231"/>
      <c r="K627" s="231"/>
      <c r="L627" s="231"/>
      <c r="M627" s="231"/>
      <c r="N627" s="231"/>
      <c r="O627" s="231"/>
      <c r="P627" s="231"/>
      <c r="Q627" s="231"/>
    </row>
    <row r="628">
      <c r="C628" s="230"/>
      <c r="D628" s="231"/>
      <c r="E628" s="231"/>
      <c r="F628" s="231"/>
      <c r="G628" s="231"/>
      <c r="H628" s="231"/>
      <c r="I628" s="231"/>
      <c r="J628" s="231"/>
      <c r="K628" s="231"/>
      <c r="L628" s="231"/>
      <c r="M628" s="231"/>
      <c r="N628" s="231"/>
      <c r="O628" s="231"/>
      <c r="P628" s="231"/>
      <c r="Q628" s="231"/>
    </row>
    <row r="629">
      <c r="C629" s="230"/>
      <c r="D629" s="231"/>
      <c r="E629" s="231"/>
      <c r="F629" s="231"/>
      <c r="G629" s="231"/>
      <c r="H629" s="231"/>
      <c r="I629" s="231"/>
      <c r="J629" s="231"/>
      <c r="K629" s="231"/>
      <c r="L629" s="231"/>
      <c r="M629" s="231"/>
      <c r="N629" s="231"/>
      <c r="O629" s="231"/>
      <c r="P629" s="231"/>
      <c r="Q629" s="231"/>
    </row>
    <row r="630">
      <c r="C630" s="230"/>
      <c r="D630" s="231"/>
      <c r="E630" s="231"/>
      <c r="F630" s="231"/>
      <c r="G630" s="231"/>
      <c r="H630" s="231"/>
      <c r="I630" s="231"/>
      <c r="J630" s="231"/>
      <c r="K630" s="231"/>
      <c r="L630" s="231"/>
      <c r="M630" s="231"/>
      <c r="N630" s="231"/>
      <c r="O630" s="231"/>
      <c r="P630" s="231"/>
      <c r="Q630" s="231"/>
    </row>
    <row r="631">
      <c r="C631" s="230"/>
      <c r="D631" s="231"/>
      <c r="E631" s="231"/>
      <c r="F631" s="231"/>
      <c r="G631" s="231"/>
      <c r="H631" s="231"/>
      <c r="I631" s="231"/>
      <c r="J631" s="231"/>
      <c r="K631" s="231"/>
      <c r="L631" s="231"/>
      <c r="M631" s="231"/>
      <c r="N631" s="231"/>
      <c r="O631" s="231"/>
      <c r="P631" s="231"/>
      <c r="Q631" s="231"/>
    </row>
    <row r="632">
      <c r="C632" s="230"/>
      <c r="D632" s="231"/>
      <c r="E632" s="231"/>
      <c r="F632" s="231"/>
      <c r="G632" s="231"/>
      <c r="H632" s="231"/>
      <c r="I632" s="231"/>
      <c r="J632" s="231"/>
      <c r="K632" s="231"/>
      <c r="L632" s="231"/>
      <c r="M632" s="231"/>
      <c r="N632" s="231"/>
      <c r="O632" s="231"/>
      <c r="P632" s="231"/>
      <c r="Q632" s="231"/>
    </row>
    <row r="633">
      <c r="C633" s="230"/>
      <c r="D633" s="231"/>
      <c r="E633" s="231"/>
      <c r="F633" s="231"/>
      <c r="G633" s="231"/>
      <c r="H633" s="231"/>
      <c r="I633" s="231"/>
      <c r="J633" s="231"/>
      <c r="K633" s="231"/>
      <c r="L633" s="231"/>
      <c r="M633" s="231"/>
      <c r="N633" s="231"/>
      <c r="O633" s="231"/>
      <c r="P633" s="231"/>
      <c r="Q633" s="231"/>
    </row>
    <row r="634">
      <c r="C634" s="230"/>
      <c r="D634" s="231"/>
      <c r="E634" s="231"/>
      <c r="F634" s="231"/>
      <c r="G634" s="231"/>
      <c r="H634" s="231"/>
      <c r="I634" s="231"/>
      <c r="J634" s="231"/>
      <c r="K634" s="231"/>
      <c r="L634" s="231"/>
      <c r="M634" s="231"/>
      <c r="N634" s="231"/>
      <c r="O634" s="231"/>
      <c r="P634" s="231"/>
      <c r="Q634" s="231"/>
    </row>
    <row r="635">
      <c r="C635" s="230"/>
      <c r="D635" s="231"/>
      <c r="E635" s="231"/>
      <c r="F635" s="231"/>
      <c r="G635" s="231"/>
      <c r="H635" s="231"/>
      <c r="I635" s="231"/>
      <c r="J635" s="231"/>
      <c r="K635" s="231"/>
      <c r="L635" s="231"/>
      <c r="M635" s="231"/>
      <c r="N635" s="231"/>
      <c r="O635" s="231"/>
      <c r="P635" s="231"/>
      <c r="Q635" s="231"/>
    </row>
    <row r="636">
      <c r="C636" s="230"/>
      <c r="D636" s="231"/>
      <c r="E636" s="231"/>
      <c r="F636" s="231"/>
      <c r="G636" s="231"/>
      <c r="H636" s="231"/>
      <c r="I636" s="231"/>
      <c r="J636" s="231"/>
      <c r="K636" s="231"/>
      <c r="L636" s="231"/>
      <c r="M636" s="231"/>
      <c r="N636" s="231"/>
      <c r="O636" s="231"/>
      <c r="P636" s="231"/>
      <c r="Q636" s="231"/>
    </row>
    <row r="637">
      <c r="C637" s="230"/>
      <c r="D637" s="231"/>
      <c r="E637" s="231"/>
      <c r="F637" s="231"/>
      <c r="G637" s="231"/>
      <c r="H637" s="231"/>
      <c r="I637" s="231"/>
      <c r="J637" s="231"/>
      <c r="K637" s="231"/>
      <c r="L637" s="231"/>
      <c r="M637" s="231"/>
      <c r="N637" s="231"/>
      <c r="O637" s="231"/>
      <c r="P637" s="231"/>
      <c r="Q637" s="231"/>
    </row>
    <row r="638">
      <c r="C638" s="230"/>
      <c r="D638" s="231"/>
      <c r="E638" s="231"/>
      <c r="F638" s="231"/>
      <c r="G638" s="231"/>
      <c r="H638" s="231"/>
      <c r="I638" s="231"/>
      <c r="J638" s="231"/>
      <c r="K638" s="231"/>
      <c r="L638" s="231"/>
      <c r="M638" s="231"/>
      <c r="N638" s="231"/>
      <c r="O638" s="231"/>
      <c r="P638" s="231"/>
      <c r="Q638" s="231"/>
    </row>
    <row r="639">
      <c r="C639" s="230"/>
      <c r="D639" s="231"/>
      <c r="E639" s="231"/>
      <c r="F639" s="231"/>
      <c r="G639" s="231"/>
      <c r="H639" s="231"/>
      <c r="I639" s="231"/>
      <c r="J639" s="231"/>
      <c r="K639" s="231"/>
      <c r="L639" s="231"/>
      <c r="M639" s="231"/>
      <c r="N639" s="231"/>
      <c r="O639" s="231"/>
      <c r="P639" s="231"/>
      <c r="Q639" s="231"/>
    </row>
    <row r="640">
      <c r="C640" s="230"/>
      <c r="D640" s="231"/>
      <c r="E640" s="231"/>
      <c r="F640" s="231"/>
      <c r="G640" s="231"/>
      <c r="H640" s="231"/>
      <c r="I640" s="231"/>
      <c r="J640" s="231"/>
      <c r="K640" s="231"/>
      <c r="L640" s="231"/>
      <c r="M640" s="231"/>
      <c r="N640" s="231"/>
      <c r="O640" s="231"/>
      <c r="P640" s="231"/>
      <c r="Q640" s="231"/>
    </row>
    <row r="641">
      <c r="C641" s="230"/>
      <c r="D641" s="231"/>
      <c r="E641" s="231"/>
      <c r="F641" s="231"/>
      <c r="G641" s="231"/>
      <c r="H641" s="231"/>
      <c r="I641" s="231"/>
      <c r="J641" s="231"/>
      <c r="K641" s="231"/>
      <c r="L641" s="231"/>
      <c r="M641" s="231"/>
      <c r="N641" s="231"/>
      <c r="O641" s="231"/>
      <c r="P641" s="231"/>
      <c r="Q641" s="231"/>
    </row>
    <row r="642">
      <c r="C642" s="230"/>
      <c r="D642" s="231"/>
      <c r="E642" s="231"/>
      <c r="F642" s="231"/>
      <c r="G642" s="231"/>
      <c r="H642" s="231"/>
      <c r="I642" s="231"/>
      <c r="J642" s="231"/>
      <c r="K642" s="231"/>
      <c r="L642" s="231"/>
      <c r="M642" s="231"/>
      <c r="N642" s="231"/>
      <c r="O642" s="231"/>
      <c r="P642" s="231"/>
      <c r="Q642" s="231"/>
    </row>
    <row r="643">
      <c r="C643" s="230"/>
      <c r="D643" s="231"/>
      <c r="E643" s="231"/>
      <c r="F643" s="231"/>
      <c r="G643" s="231"/>
      <c r="H643" s="231"/>
      <c r="I643" s="231"/>
      <c r="J643" s="231"/>
      <c r="K643" s="231"/>
      <c r="L643" s="231"/>
      <c r="M643" s="231"/>
      <c r="N643" s="231"/>
      <c r="O643" s="231"/>
      <c r="P643" s="231"/>
      <c r="Q643" s="231"/>
    </row>
    <row r="644">
      <c r="C644" s="230"/>
      <c r="D644" s="231"/>
      <c r="E644" s="231"/>
      <c r="F644" s="231"/>
      <c r="G644" s="231"/>
      <c r="H644" s="231"/>
      <c r="I644" s="231"/>
      <c r="J644" s="231"/>
      <c r="K644" s="231"/>
      <c r="L644" s="231"/>
      <c r="M644" s="231"/>
      <c r="N644" s="231"/>
      <c r="O644" s="231"/>
      <c r="P644" s="231"/>
      <c r="Q644" s="231"/>
    </row>
    <row r="645">
      <c r="C645" s="230"/>
      <c r="D645" s="231"/>
      <c r="E645" s="231"/>
      <c r="F645" s="231"/>
      <c r="G645" s="231"/>
      <c r="H645" s="231"/>
      <c r="I645" s="231"/>
      <c r="J645" s="231"/>
      <c r="K645" s="231"/>
      <c r="L645" s="231"/>
      <c r="M645" s="231"/>
      <c r="N645" s="231"/>
      <c r="O645" s="231"/>
      <c r="P645" s="231"/>
      <c r="Q645" s="231"/>
    </row>
    <row r="646">
      <c r="C646" s="230"/>
      <c r="D646" s="231"/>
      <c r="E646" s="231"/>
      <c r="F646" s="231"/>
      <c r="G646" s="231"/>
      <c r="H646" s="231"/>
      <c r="I646" s="231"/>
      <c r="J646" s="231"/>
      <c r="K646" s="231"/>
      <c r="L646" s="231"/>
      <c r="M646" s="231"/>
      <c r="N646" s="231"/>
      <c r="O646" s="231"/>
      <c r="P646" s="231"/>
      <c r="Q646" s="231"/>
    </row>
    <row r="647">
      <c r="C647" s="230"/>
      <c r="D647" s="231"/>
      <c r="E647" s="231"/>
      <c r="F647" s="231"/>
      <c r="G647" s="231"/>
      <c r="H647" s="231"/>
      <c r="I647" s="231"/>
      <c r="J647" s="231"/>
      <c r="K647" s="231"/>
      <c r="L647" s="231"/>
      <c r="M647" s="231"/>
      <c r="N647" s="231"/>
      <c r="O647" s="231"/>
      <c r="P647" s="231"/>
      <c r="Q647" s="231"/>
    </row>
    <row r="648">
      <c r="C648" s="230"/>
      <c r="D648" s="231"/>
      <c r="E648" s="231"/>
      <c r="F648" s="231"/>
      <c r="G648" s="231"/>
      <c r="H648" s="231"/>
      <c r="I648" s="231"/>
      <c r="J648" s="231"/>
      <c r="K648" s="231"/>
      <c r="L648" s="231"/>
      <c r="M648" s="231"/>
      <c r="N648" s="231"/>
      <c r="O648" s="231"/>
      <c r="P648" s="231"/>
      <c r="Q648" s="231"/>
    </row>
    <row r="649">
      <c r="C649" s="230"/>
      <c r="D649" s="231"/>
      <c r="E649" s="231"/>
      <c r="F649" s="231"/>
      <c r="G649" s="231"/>
      <c r="H649" s="231"/>
      <c r="I649" s="231"/>
      <c r="J649" s="231"/>
      <c r="K649" s="231"/>
      <c r="L649" s="231"/>
      <c r="M649" s="231"/>
      <c r="N649" s="231"/>
      <c r="O649" s="231"/>
      <c r="P649" s="231"/>
      <c r="Q649" s="231"/>
    </row>
    <row r="650">
      <c r="C650" s="230"/>
      <c r="D650" s="231"/>
      <c r="E650" s="231"/>
      <c r="F650" s="231"/>
      <c r="G650" s="231"/>
      <c r="H650" s="231"/>
      <c r="I650" s="231"/>
      <c r="J650" s="231"/>
      <c r="K650" s="231"/>
      <c r="L650" s="231"/>
      <c r="M650" s="231"/>
      <c r="N650" s="231"/>
      <c r="O650" s="231"/>
      <c r="P650" s="231"/>
      <c r="Q650" s="231"/>
    </row>
    <row r="651">
      <c r="C651" s="230"/>
      <c r="D651" s="231"/>
      <c r="E651" s="231"/>
      <c r="F651" s="231"/>
      <c r="G651" s="231"/>
      <c r="H651" s="231"/>
      <c r="I651" s="231"/>
      <c r="J651" s="231"/>
      <c r="K651" s="231"/>
      <c r="L651" s="231"/>
      <c r="M651" s="231"/>
      <c r="N651" s="231"/>
      <c r="O651" s="231"/>
      <c r="P651" s="231"/>
      <c r="Q651" s="231"/>
    </row>
    <row r="652">
      <c r="C652" s="230"/>
      <c r="D652" s="231"/>
      <c r="E652" s="231"/>
      <c r="F652" s="231"/>
      <c r="G652" s="231"/>
      <c r="H652" s="231"/>
      <c r="I652" s="231"/>
      <c r="J652" s="231"/>
      <c r="K652" s="231"/>
      <c r="L652" s="231"/>
      <c r="M652" s="231"/>
      <c r="N652" s="231"/>
      <c r="O652" s="231"/>
      <c r="P652" s="231"/>
      <c r="Q652" s="231"/>
    </row>
    <row r="653">
      <c r="C653" s="230"/>
      <c r="D653" s="231"/>
      <c r="E653" s="231"/>
      <c r="F653" s="231"/>
      <c r="G653" s="231"/>
      <c r="H653" s="231"/>
      <c r="I653" s="231"/>
      <c r="J653" s="231"/>
      <c r="K653" s="231"/>
      <c r="L653" s="231"/>
      <c r="M653" s="231"/>
      <c r="N653" s="231"/>
      <c r="O653" s="231"/>
      <c r="P653" s="231"/>
      <c r="Q653" s="231"/>
    </row>
    <row r="654">
      <c r="C654" s="230"/>
      <c r="D654" s="231"/>
      <c r="E654" s="231"/>
      <c r="F654" s="231"/>
      <c r="G654" s="231"/>
      <c r="H654" s="231"/>
      <c r="I654" s="231"/>
      <c r="J654" s="231"/>
      <c r="K654" s="231"/>
      <c r="L654" s="231"/>
      <c r="M654" s="231"/>
      <c r="N654" s="231"/>
      <c r="O654" s="231"/>
      <c r="P654" s="231"/>
      <c r="Q654" s="231"/>
    </row>
    <row r="655">
      <c r="C655" s="230"/>
      <c r="D655" s="231"/>
      <c r="E655" s="231"/>
      <c r="F655" s="231"/>
      <c r="G655" s="231"/>
      <c r="H655" s="231"/>
      <c r="I655" s="231"/>
      <c r="J655" s="231"/>
      <c r="K655" s="231"/>
      <c r="L655" s="231"/>
      <c r="M655" s="231"/>
      <c r="N655" s="231"/>
      <c r="O655" s="231"/>
      <c r="P655" s="231"/>
      <c r="Q655" s="231"/>
    </row>
    <row r="656">
      <c r="C656" s="230"/>
      <c r="D656" s="231"/>
      <c r="E656" s="231"/>
      <c r="F656" s="231"/>
      <c r="G656" s="231"/>
      <c r="H656" s="231"/>
      <c r="I656" s="231"/>
      <c r="J656" s="231"/>
      <c r="K656" s="231"/>
      <c r="L656" s="231"/>
      <c r="M656" s="231"/>
      <c r="N656" s="231"/>
      <c r="O656" s="231"/>
      <c r="P656" s="231"/>
      <c r="Q656" s="231"/>
    </row>
    <row r="657">
      <c r="C657" s="230"/>
      <c r="D657" s="231"/>
      <c r="E657" s="231"/>
      <c r="F657" s="231"/>
      <c r="G657" s="231"/>
      <c r="H657" s="231"/>
      <c r="I657" s="231"/>
      <c r="J657" s="231"/>
      <c r="K657" s="231"/>
      <c r="L657" s="231"/>
      <c r="M657" s="231"/>
      <c r="N657" s="231"/>
      <c r="O657" s="231"/>
      <c r="P657" s="231"/>
      <c r="Q657" s="231"/>
    </row>
    <row r="658">
      <c r="C658" s="230"/>
      <c r="D658" s="231"/>
      <c r="E658" s="231"/>
      <c r="F658" s="231"/>
      <c r="G658" s="231"/>
      <c r="H658" s="231"/>
      <c r="I658" s="231"/>
      <c r="J658" s="231"/>
      <c r="K658" s="231"/>
      <c r="L658" s="231"/>
      <c r="M658" s="231"/>
      <c r="N658" s="231"/>
      <c r="O658" s="231"/>
      <c r="P658" s="231"/>
      <c r="Q658" s="231"/>
    </row>
    <row r="659">
      <c r="C659" s="230"/>
      <c r="D659" s="231"/>
      <c r="E659" s="231"/>
      <c r="F659" s="231"/>
      <c r="G659" s="231"/>
      <c r="H659" s="231"/>
      <c r="I659" s="231"/>
      <c r="J659" s="231"/>
      <c r="K659" s="231"/>
      <c r="L659" s="231"/>
      <c r="M659" s="231"/>
      <c r="N659" s="231"/>
      <c r="O659" s="231"/>
      <c r="P659" s="231"/>
      <c r="Q659" s="231"/>
    </row>
    <row r="660">
      <c r="C660" s="230"/>
      <c r="D660" s="231"/>
      <c r="E660" s="231"/>
      <c r="F660" s="231"/>
      <c r="G660" s="231"/>
      <c r="H660" s="231"/>
      <c r="I660" s="231"/>
      <c r="J660" s="231"/>
      <c r="K660" s="231"/>
      <c r="L660" s="231"/>
      <c r="M660" s="231"/>
      <c r="N660" s="231"/>
      <c r="O660" s="231"/>
      <c r="P660" s="231"/>
      <c r="Q660" s="231"/>
    </row>
    <row r="661">
      <c r="C661" s="230"/>
      <c r="D661" s="231"/>
      <c r="E661" s="231"/>
      <c r="F661" s="231"/>
      <c r="G661" s="231"/>
      <c r="H661" s="231"/>
      <c r="I661" s="231"/>
      <c r="J661" s="231"/>
      <c r="K661" s="231"/>
      <c r="L661" s="231"/>
      <c r="M661" s="231"/>
      <c r="N661" s="231"/>
      <c r="O661" s="231"/>
      <c r="P661" s="231"/>
      <c r="Q661" s="231"/>
    </row>
    <row r="662">
      <c r="C662" s="230"/>
      <c r="D662" s="231"/>
      <c r="E662" s="231"/>
      <c r="F662" s="231"/>
      <c r="G662" s="231"/>
      <c r="H662" s="231"/>
      <c r="I662" s="231"/>
      <c r="J662" s="231"/>
      <c r="K662" s="231"/>
      <c r="L662" s="231"/>
      <c r="M662" s="231"/>
      <c r="N662" s="231"/>
      <c r="O662" s="231"/>
      <c r="P662" s="231"/>
      <c r="Q662" s="231"/>
    </row>
    <row r="663">
      <c r="C663" s="230"/>
      <c r="D663" s="231"/>
      <c r="E663" s="231"/>
      <c r="F663" s="231"/>
      <c r="G663" s="231"/>
      <c r="H663" s="231"/>
      <c r="I663" s="231"/>
      <c r="J663" s="231"/>
      <c r="K663" s="231"/>
      <c r="L663" s="231"/>
      <c r="M663" s="231"/>
      <c r="N663" s="231"/>
      <c r="O663" s="231"/>
      <c r="P663" s="231"/>
      <c r="Q663" s="231"/>
    </row>
    <row r="664">
      <c r="C664" s="230"/>
      <c r="D664" s="231"/>
      <c r="E664" s="231"/>
      <c r="F664" s="231"/>
      <c r="G664" s="231"/>
      <c r="H664" s="231"/>
      <c r="I664" s="231"/>
      <c r="J664" s="231"/>
      <c r="K664" s="231"/>
      <c r="L664" s="231"/>
      <c r="M664" s="231"/>
      <c r="N664" s="231"/>
      <c r="O664" s="231"/>
      <c r="P664" s="231"/>
      <c r="Q664" s="231"/>
    </row>
    <row r="665">
      <c r="C665" s="230"/>
      <c r="D665" s="231"/>
      <c r="E665" s="231"/>
      <c r="F665" s="231"/>
      <c r="G665" s="231"/>
      <c r="H665" s="231"/>
      <c r="I665" s="231"/>
      <c r="J665" s="231"/>
      <c r="K665" s="231"/>
      <c r="L665" s="231"/>
      <c r="M665" s="231"/>
      <c r="N665" s="231"/>
      <c r="O665" s="231"/>
      <c r="P665" s="231"/>
      <c r="Q665" s="231"/>
    </row>
    <row r="666">
      <c r="C666" s="230"/>
      <c r="D666" s="231"/>
      <c r="E666" s="231"/>
      <c r="F666" s="231"/>
      <c r="G666" s="231"/>
      <c r="H666" s="231"/>
      <c r="I666" s="231"/>
      <c r="J666" s="231"/>
      <c r="K666" s="231"/>
      <c r="L666" s="231"/>
      <c r="M666" s="231"/>
      <c r="N666" s="231"/>
      <c r="O666" s="231"/>
      <c r="P666" s="231"/>
      <c r="Q666" s="231"/>
    </row>
    <row r="667">
      <c r="C667" s="230"/>
      <c r="D667" s="231"/>
      <c r="E667" s="231"/>
      <c r="F667" s="231"/>
      <c r="G667" s="231"/>
      <c r="H667" s="231"/>
      <c r="I667" s="231"/>
      <c r="J667" s="231"/>
      <c r="K667" s="231"/>
      <c r="L667" s="231"/>
      <c r="M667" s="231"/>
      <c r="N667" s="231"/>
      <c r="O667" s="231"/>
      <c r="P667" s="231"/>
      <c r="Q667" s="231"/>
    </row>
    <row r="668">
      <c r="C668" s="230"/>
      <c r="D668" s="231"/>
      <c r="E668" s="231"/>
      <c r="F668" s="231"/>
      <c r="G668" s="231"/>
      <c r="H668" s="231"/>
      <c r="I668" s="231"/>
      <c r="J668" s="231"/>
      <c r="K668" s="231"/>
      <c r="L668" s="231"/>
      <c r="M668" s="231"/>
      <c r="N668" s="231"/>
      <c r="O668" s="231"/>
      <c r="P668" s="231"/>
      <c r="Q668" s="231"/>
    </row>
    <row r="669">
      <c r="C669" s="230"/>
      <c r="D669" s="231"/>
      <c r="E669" s="231"/>
      <c r="F669" s="231"/>
      <c r="G669" s="231"/>
      <c r="H669" s="231"/>
      <c r="I669" s="231"/>
      <c r="J669" s="231"/>
      <c r="K669" s="231"/>
      <c r="L669" s="231"/>
      <c r="M669" s="231"/>
      <c r="N669" s="231"/>
      <c r="O669" s="231"/>
      <c r="P669" s="231"/>
      <c r="Q669" s="231"/>
    </row>
    <row r="670">
      <c r="C670" s="230"/>
      <c r="D670" s="231"/>
      <c r="E670" s="231"/>
      <c r="F670" s="231"/>
      <c r="G670" s="231"/>
      <c r="H670" s="231"/>
      <c r="I670" s="231"/>
      <c r="J670" s="231"/>
      <c r="K670" s="231"/>
      <c r="L670" s="231"/>
      <c r="M670" s="231"/>
      <c r="N670" s="231"/>
      <c r="O670" s="231"/>
      <c r="P670" s="231"/>
      <c r="Q670" s="231"/>
    </row>
    <row r="671">
      <c r="C671" s="230"/>
      <c r="D671" s="231"/>
      <c r="E671" s="231"/>
      <c r="F671" s="231"/>
      <c r="G671" s="231"/>
      <c r="H671" s="231"/>
      <c r="I671" s="231"/>
      <c r="J671" s="231"/>
      <c r="K671" s="231"/>
      <c r="L671" s="231"/>
      <c r="M671" s="231"/>
      <c r="N671" s="231"/>
      <c r="O671" s="231"/>
      <c r="P671" s="231"/>
      <c r="Q671" s="231"/>
    </row>
    <row r="672">
      <c r="C672" s="230"/>
      <c r="D672" s="231"/>
      <c r="E672" s="231"/>
      <c r="F672" s="231"/>
      <c r="G672" s="231"/>
      <c r="H672" s="231"/>
      <c r="I672" s="231"/>
      <c r="J672" s="231"/>
      <c r="K672" s="231"/>
      <c r="L672" s="231"/>
      <c r="M672" s="231"/>
      <c r="N672" s="231"/>
      <c r="O672" s="231"/>
      <c r="P672" s="231"/>
      <c r="Q672" s="231"/>
    </row>
    <row r="673">
      <c r="C673" s="230"/>
      <c r="D673" s="231"/>
      <c r="E673" s="231"/>
      <c r="F673" s="231"/>
      <c r="G673" s="231"/>
      <c r="H673" s="231"/>
      <c r="I673" s="231"/>
      <c r="J673" s="231"/>
      <c r="K673" s="231"/>
      <c r="L673" s="231"/>
      <c r="M673" s="231"/>
      <c r="N673" s="231"/>
      <c r="O673" s="231"/>
      <c r="P673" s="231"/>
      <c r="Q673" s="231"/>
    </row>
    <row r="674">
      <c r="C674" s="230"/>
      <c r="D674" s="231"/>
      <c r="E674" s="231"/>
      <c r="F674" s="231"/>
      <c r="G674" s="231"/>
      <c r="H674" s="231"/>
      <c r="I674" s="231"/>
      <c r="J674" s="231"/>
      <c r="K674" s="231"/>
      <c r="L674" s="231"/>
      <c r="M674" s="231"/>
      <c r="N674" s="231"/>
      <c r="O674" s="231"/>
      <c r="P674" s="231"/>
      <c r="Q674" s="231"/>
    </row>
    <row r="675">
      <c r="C675" s="230"/>
      <c r="D675" s="231"/>
      <c r="E675" s="231"/>
      <c r="F675" s="231"/>
      <c r="G675" s="231"/>
      <c r="H675" s="231"/>
      <c r="I675" s="231"/>
      <c r="J675" s="231"/>
      <c r="K675" s="231"/>
      <c r="L675" s="231"/>
      <c r="M675" s="231"/>
      <c r="N675" s="231"/>
      <c r="O675" s="231"/>
      <c r="P675" s="231"/>
      <c r="Q675" s="231"/>
    </row>
    <row r="676">
      <c r="C676" s="230"/>
      <c r="D676" s="231"/>
      <c r="E676" s="231"/>
      <c r="F676" s="231"/>
      <c r="G676" s="231"/>
      <c r="H676" s="231"/>
      <c r="I676" s="231"/>
      <c r="J676" s="231"/>
      <c r="K676" s="231"/>
      <c r="L676" s="231"/>
      <c r="M676" s="231"/>
      <c r="N676" s="231"/>
      <c r="O676" s="231"/>
      <c r="P676" s="231"/>
      <c r="Q676" s="231"/>
    </row>
    <row r="677">
      <c r="C677" s="230"/>
      <c r="D677" s="231"/>
      <c r="E677" s="231"/>
      <c r="F677" s="231"/>
      <c r="G677" s="231"/>
      <c r="H677" s="231"/>
      <c r="I677" s="231"/>
      <c r="J677" s="231"/>
      <c r="K677" s="231"/>
      <c r="L677" s="231"/>
      <c r="M677" s="231"/>
      <c r="N677" s="231"/>
      <c r="O677" s="231"/>
      <c r="P677" s="231"/>
      <c r="Q677" s="231"/>
    </row>
    <row r="678">
      <c r="C678" s="230"/>
      <c r="D678" s="231"/>
      <c r="E678" s="231"/>
      <c r="F678" s="231"/>
      <c r="G678" s="231"/>
      <c r="H678" s="231"/>
      <c r="I678" s="231"/>
      <c r="J678" s="231"/>
      <c r="K678" s="231"/>
      <c r="L678" s="231"/>
      <c r="M678" s="231"/>
      <c r="N678" s="231"/>
      <c r="O678" s="231"/>
      <c r="P678" s="231"/>
      <c r="Q678" s="231"/>
    </row>
    <row r="679">
      <c r="C679" s="230"/>
      <c r="D679" s="231"/>
      <c r="E679" s="231"/>
      <c r="F679" s="231"/>
      <c r="G679" s="231"/>
      <c r="H679" s="231"/>
      <c r="I679" s="231"/>
      <c r="J679" s="231"/>
      <c r="K679" s="231"/>
      <c r="L679" s="231"/>
      <c r="M679" s="231"/>
      <c r="N679" s="231"/>
      <c r="O679" s="231"/>
      <c r="P679" s="231"/>
      <c r="Q679" s="231"/>
    </row>
    <row r="680">
      <c r="C680" s="230"/>
      <c r="D680" s="231"/>
      <c r="E680" s="231"/>
      <c r="F680" s="231"/>
      <c r="G680" s="231"/>
      <c r="H680" s="231"/>
      <c r="I680" s="231"/>
      <c r="J680" s="231"/>
      <c r="K680" s="231"/>
      <c r="L680" s="231"/>
      <c r="M680" s="231"/>
      <c r="N680" s="231"/>
      <c r="O680" s="231"/>
      <c r="P680" s="231"/>
      <c r="Q680" s="231"/>
    </row>
    <row r="681">
      <c r="C681" s="230"/>
      <c r="D681" s="231"/>
      <c r="E681" s="231"/>
      <c r="F681" s="231"/>
      <c r="G681" s="231"/>
      <c r="H681" s="231"/>
      <c r="I681" s="231"/>
      <c r="J681" s="231"/>
      <c r="K681" s="231"/>
      <c r="L681" s="231"/>
      <c r="M681" s="231"/>
      <c r="N681" s="231"/>
      <c r="O681" s="231"/>
      <c r="P681" s="231"/>
      <c r="Q681" s="231"/>
    </row>
    <row r="682">
      <c r="C682" s="230"/>
      <c r="D682" s="231"/>
      <c r="E682" s="231"/>
      <c r="F682" s="231"/>
      <c r="G682" s="231"/>
      <c r="H682" s="231"/>
      <c r="I682" s="231"/>
      <c r="J682" s="231"/>
      <c r="K682" s="231"/>
      <c r="L682" s="231"/>
      <c r="M682" s="231"/>
      <c r="N682" s="231"/>
      <c r="O682" s="231"/>
      <c r="P682" s="231"/>
      <c r="Q682" s="231"/>
    </row>
    <row r="683">
      <c r="C683" s="230"/>
      <c r="D683" s="231"/>
      <c r="E683" s="231"/>
      <c r="F683" s="231"/>
      <c r="G683" s="231"/>
      <c r="H683" s="231"/>
      <c r="I683" s="231"/>
      <c r="J683" s="231"/>
      <c r="K683" s="231"/>
      <c r="L683" s="231"/>
      <c r="M683" s="231"/>
      <c r="N683" s="231"/>
      <c r="O683" s="231"/>
      <c r="P683" s="231"/>
      <c r="Q683" s="231"/>
    </row>
    <row r="684">
      <c r="C684" s="230"/>
      <c r="D684" s="231"/>
      <c r="E684" s="231"/>
      <c r="F684" s="231"/>
      <c r="G684" s="231"/>
      <c r="H684" s="231"/>
      <c r="I684" s="231"/>
      <c r="J684" s="231"/>
      <c r="K684" s="231"/>
      <c r="L684" s="231"/>
      <c r="M684" s="231"/>
      <c r="N684" s="231"/>
      <c r="O684" s="231"/>
      <c r="P684" s="231"/>
      <c r="Q684" s="231"/>
    </row>
    <row r="685">
      <c r="C685" s="230"/>
      <c r="D685" s="231"/>
      <c r="E685" s="231"/>
      <c r="F685" s="231"/>
      <c r="G685" s="231"/>
      <c r="H685" s="231"/>
      <c r="I685" s="231"/>
      <c r="J685" s="231"/>
      <c r="K685" s="231"/>
      <c r="L685" s="231"/>
      <c r="M685" s="231"/>
      <c r="N685" s="231"/>
      <c r="O685" s="231"/>
      <c r="P685" s="231"/>
      <c r="Q685" s="231"/>
    </row>
    <row r="686">
      <c r="C686" s="230"/>
      <c r="D686" s="231"/>
      <c r="E686" s="231"/>
      <c r="F686" s="231"/>
      <c r="G686" s="231"/>
      <c r="H686" s="231"/>
      <c r="I686" s="231"/>
      <c r="J686" s="231"/>
      <c r="K686" s="231"/>
      <c r="L686" s="231"/>
      <c r="M686" s="231"/>
      <c r="N686" s="231"/>
      <c r="O686" s="231"/>
      <c r="P686" s="231"/>
      <c r="Q686" s="231"/>
    </row>
    <row r="687">
      <c r="C687" s="230"/>
      <c r="D687" s="231"/>
      <c r="E687" s="231"/>
      <c r="F687" s="231"/>
      <c r="G687" s="231"/>
      <c r="H687" s="231"/>
      <c r="I687" s="231"/>
      <c r="J687" s="231"/>
      <c r="K687" s="231"/>
      <c r="L687" s="231"/>
      <c r="M687" s="231"/>
      <c r="N687" s="231"/>
      <c r="O687" s="231"/>
      <c r="P687" s="231"/>
      <c r="Q687" s="231"/>
    </row>
    <row r="688">
      <c r="C688" s="230"/>
      <c r="D688" s="231"/>
      <c r="E688" s="231"/>
      <c r="F688" s="231"/>
      <c r="G688" s="231"/>
      <c r="H688" s="231"/>
      <c r="I688" s="231"/>
      <c r="J688" s="231"/>
      <c r="K688" s="231"/>
      <c r="L688" s="231"/>
      <c r="M688" s="231"/>
      <c r="N688" s="231"/>
      <c r="O688" s="231"/>
      <c r="P688" s="231"/>
      <c r="Q688" s="231"/>
    </row>
    <row r="689">
      <c r="C689" s="230"/>
      <c r="D689" s="231"/>
      <c r="E689" s="231"/>
      <c r="F689" s="231"/>
      <c r="G689" s="231"/>
      <c r="H689" s="231"/>
      <c r="I689" s="231"/>
      <c r="J689" s="231"/>
      <c r="K689" s="231"/>
      <c r="L689" s="231"/>
      <c r="M689" s="231"/>
      <c r="N689" s="231"/>
      <c r="O689" s="231"/>
      <c r="P689" s="231"/>
      <c r="Q689" s="231"/>
    </row>
    <row r="690">
      <c r="C690" s="230"/>
      <c r="D690" s="231"/>
      <c r="E690" s="231"/>
      <c r="F690" s="231"/>
      <c r="G690" s="231"/>
      <c r="H690" s="231"/>
      <c r="I690" s="231"/>
      <c r="J690" s="231"/>
      <c r="K690" s="231"/>
      <c r="L690" s="231"/>
      <c r="M690" s="231"/>
      <c r="N690" s="231"/>
      <c r="O690" s="231"/>
      <c r="P690" s="231"/>
      <c r="Q690" s="231"/>
    </row>
    <row r="691">
      <c r="C691" s="230"/>
      <c r="D691" s="231"/>
      <c r="E691" s="231"/>
      <c r="F691" s="231"/>
      <c r="G691" s="231"/>
      <c r="H691" s="231"/>
      <c r="I691" s="231"/>
      <c r="J691" s="231"/>
      <c r="K691" s="231"/>
      <c r="L691" s="231"/>
      <c r="M691" s="231"/>
      <c r="N691" s="231"/>
      <c r="O691" s="231"/>
      <c r="P691" s="231"/>
      <c r="Q691" s="231"/>
    </row>
    <row r="692">
      <c r="C692" s="230"/>
      <c r="D692" s="231"/>
      <c r="E692" s="231"/>
      <c r="F692" s="231"/>
      <c r="G692" s="231"/>
      <c r="H692" s="231"/>
      <c r="I692" s="231"/>
      <c r="J692" s="231"/>
      <c r="K692" s="231"/>
      <c r="L692" s="231"/>
      <c r="M692" s="231"/>
      <c r="N692" s="231"/>
      <c r="O692" s="231"/>
      <c r="P692" s="231"/>
      <c r="Q692" s="231"/>
    </row>
    <row r="693">
      <c r="C693" s="230"/>
      <c r="D693" s="231"/>
      <c r="E693" s="231"/>
      <c r="F693" s="231"/>
      <c r="G693" s="231"/>
      <c r="H693" s="231"/>
      <c r="I693" s="231"/>
      <c r="J693" s="231"/>
      <c r="K693" s="231"/>
      <c r="L693" s="231"/>
      <c r="M693" s="231"/>
      <c r="N693" s="231"/>
      <c r="O693" s="231"/>
      <c r="P693" s="231"/>
      <c r="Q693" s="231"/>
    </row>
    <row r="694">
      <c r="C694" s="230"/>
      <c r="D694" s="231"/>
      <c r="E694" s="231"/>
      <c r="F694" s="231"/>
      <c r="G694" s="231"/>
      <c r="H694" s="231"/>
      <c r="I694" s="231"/>
      <c r="J694" s="231"/>
      <c r="K694" s="231"/>
      <c r="L694" s="231"/>
      <c r="M694" s="231"/>
      <c r="N694" s="231"/>
      <c r="O694" s="231"/>
      <c r="P694" s="231"/>
      <c r="Q694" s="231"/>
    </row>
    <row r="695">
      <c r="C695" s="230"/>
      <c r="D695" s="231"/>
      <c r="E695" s="231"/>
      <c r="F695" s="231"/>
      <c r="G695" s="231"/>
      <c r="H695" s="231"/>
      <c r="I695" s="231"/>
      <c r="J695" s="231"/>
      <c r="K695" s="231"/>
      <c r="L695" s="231"/>
      <c r="M695" s="231"/>
      <c r="N695" s="231"/>
      <c r="O695" s="231"/>
      <c r="P695" s="231"/>
      <c r="Q695" s="231"/>
    </row>
    <row r="696">
      <c r="C696" s="230"/>
      <c r="D696" s="231"/>
      <c r="E696" s="231"/>
      <c r="F696" s="231"/>
      <c r="G696" s="231"/>
      <c r="H696" s="231"/>
      <c r="I696" s="231"/>
      <c r="J696" s="231"/>
      <c r="K696" s="231"/>
      <c r="L696" s="231"/>
      <c r="M696" s="231"/>
      <c r="N696" s="231"/>
      <c r="O696" s="231"/>
      <c r="P696" s="231"/>
      <c r="Q696" s="231"/>
    </row>
    <row r="697">
      <c r="C697" s="230"/>
      <c r="D697" s="231"/>
      <c r="E697" s="231"/>
      <c r="F697" s="231"/>
      <c r="G697" s="231"/>
      <c r="H697" s="231"/>
      <c r="I697" s="231"/>
      <c r="J697" s="231"/>
      <c r="K697" s="231"/>
      <c r="L697" s="231"/>
      <c r="M697" s="231"/>
      <c r="N697" s="231"/>
      <c r="O697" s="231"/>
      <c r="P697" s="231"/>
      <c r="Q697" s="231"/>
    </row>
    <row r="698">
      <c r="C698" s="230"/>
      <c r="D698" s="231"/>
      <c r="E698" s="231"/>
      <c r="F698" s="231"/>
      <c r="G698" s="231"/>
      <c r="H698" s="231"/>
      <c r="I698" s="231"/>
      <c r="J698" s="231"/>
      <c r="K698" s="231"/>
      <c r="L698" s="231"/>
      <c r="M698" s="231"/>
      <c r="N698" s="231"/>
      <c r="O698" s="231"/>
      <c r="P698" s="231"/>
      <c r="Q698" s="231"/>
    </row>
    <row r="699">
      <c r="C699" s="230"/>
      <c r="D699" s="231"/>
      <c r="E699" s="231"/>
      <c r="F699" s="231"/>
      <c r="G699" s="231"/>
      <c r="H699" s="231"/>
      <c r="I699" s="231"/>
      <c r="J699" s="231"/>
      <c r="K699" s="231"/>
      <c r="L699" s="231"/>
      <c r="M699" s="231"/>
      <c r="N699" s="231"/>
      <c r="O699" s="231"/>
      <c r="P699" s="231"/>
      <c r="Q699" s="231"/>
    </row>
    <row r="700">
      <c r="C700" s="230"/>
      <c r="D700" s="231"/>
      <c r="E700" s="231"/>
      <c r="F700" s="231"/>
      <c r="G700" s="231"/>
      <c r="H700" s="231"/>
      <c r="I700" s="231"/>
      <c r="J700" s="231"/>
      <c r="K700" s="231"/>
      <c r="L700" s="231"/>
      <c r="M700" s="231"/>
      <c r="N700" s="231"/>
      <c r="O700" s="231"/>
      <c r="P700" s="231"/>
      <c r="Q700" s="231"/>
    </row>
    <row r="701">
      <c r="C701" s="230"/>
      <c r="D701" s="231"/>
      <c r="E701" s="231"/>
      <c r="F701" s="231"/>
      <c r="G701" s="231"/>
      <c r="H701" s="231"/>
      <c r="I701" s="231"/>
      <c r="J701" s="231"/>
      <c r="K701" s="231"/>
      <c r="L701" s="231"/>
      <c r="M701" s="231"/>
      <c r="N701" s="231"/>
      <c r="O701" s="231"/>
      <c r="P701" s="231"/>
      <c r="Q701" s="231"/>
    </row>
    <row r="702">
      <c r="C702" s="230"/>
      <c r="D702" s="231"/>
      <c r="E702" s="231"/>
      <c r="F702" s="231"/>
      <c r="G702" s="231"/>
      <c r="H702" s="231"/>
      <c r="I702" s="231"/>
      <c r="J702" s="231"/>
      <c r="K702" s="231"/>
      <c r="L702" s="231"/>
      <c r="M702" s="231"/>
      <c r="N702" s="231"/>
      <c r="O702" s="231"/>
      <c r="P702" s="231"/>
      <c r="Q702" s="231"/>
    </row>
    <row r="703">
      <c r="C703" s="230"/>
      <c r="D703" s="231"/>
      <c r="E703" s="231"/>
      <c r="F703" s="231"/>
      <c r="G703" s="231"/>
      <c r="H703" s="231"/>
      <c r="I703" s="231"/>
      <c r="J703" s="231"/>
      <c r="K703" s="231"/>
      <c r="L703" s="231"/>
      <c r="M703" s="231"/>
      <c r="N703" s="231"/>
      <c r="O703" s="231"/>
      <c r="P703" s="231"/>
      <c r="Q703" s="231"/>
    </row>
    <row r="704">
      <c r="C704" s="230"/>
      <c r="D704" s="231"/>
      <c r="E704" s="231"/>
      <c r="F704" s="231"/>
      <c r="G704" s="231"/>
      <c r="H704" s="231"/>
      <c r="I704" s="231"/>
      <c r="J704" s="231"/>
      <c r="K704" s="231"/>
      <c r="L704" s="231"/>
      <c r="M704" s="231"/>
      <c r="N704" s="231"/>
      <c r="O704" s="231"/>
      <c r="P704" s="231"/>
      <c r="Q704" s="231"/>
    </row>
    <row r="705">
      <c r="C705" s="230"/>
      <c r="D705" s="231"/>
      <c r="E705" s="231"/>
      <c r="F705" s="231"/>
      <c r="G705" s="231"/>
      <c r="H705" s="231"/>
      <c r="I705" s="231"/>
      <c r="J705" s="231"/>
      <c r="K705" s="231"/>
      <c r="L705" s="231"/>
      <c r="M705" s="231"/>
      <c r="N705" s="231"/>
      <c r="O705" s="231"/>
      <c r="P705" s="231"/>
      <c r="Q705" s="231"/>
    </row>
    <row r="706">
      <c r="C706" s="230"/>
      <c r="D706" s="231"/>
      <c r="E706" s="231"/>
      <c r="F706" s="231"/>
      <c r="G706" s="231"/>
      <c r="H706" s="231"/>
      <c r="I706" s="231"/>
      <c r="J706" s="231"/>
      <c r="K706" s="231"/>
      <c r="L706" s="231"/>
      <c r="M706" s="231"/>
      <c r="N706" s="231"/>
      <c r="O706" s="231"/>
      <c r="P706" s="231"/>
      <c r="Q706" s="231"/>
    </row>
    <row r="707">
      <c r="C707" s="230"/>
      <c r="D707" s="231"/>
      <c r="E707" s="231"/>
      <c r="F707" s="231"/>
      <c r="G707" s="231"/>
      <c r="H707" s="231"/>
      <c r="I707" s="231"/>
      <c r="J707" s="231"/>
      <c r="K707" s="231"/>
      <c r="L707" s="231"/>
      <c r="M707" s="231"/>
      <c r="N707" s="231"/>
      <c r="O707" s="231"/>
      <c r="P707" s="231"/>
      <c r="Q707" s="231"/>
    </row>
    <row r="708">
      <c r="C708" s="230"/>
      <c r="D708" s="231"/>
      <c r="E708" s="231"/>
      <c r="F708" s="231"/>
      <c r="G708" s="231"/>
      <c r="H708" s="231"/>
      <c r="I708" s="231"/>
      <c r="J708" s="231"/>
      <c r="K708" s="231"/>
      <c r="L708" s="231"/>
      <c r="M708" s="231"/>
      <c r="N708" s="231"/>
      <c r="O708" s="231"/>
      <c r="P708" s="231"/>
      <c r="Q708" s="231"/>
    </row>
    <row r="709">
      <c r="C709" s="230"/>
      <c r="D709" s="231"/>
      <c r="E709" s="231"/>
      <c r="F709" s="231"/>
      <c r="G709" s="231"/>
      <c r="H709" s="231"/>
      <c r="I709" s="231"/>
      <c r="J709" s="231"/>
      <c r="K709" s="231"/>
      <c r="L709" s="231"/>
      <c r="M709" s="231"/>
      <c r="N709" s="231"/>
      <c r="O709" s="231"/>
      <c r="P709" s="231"/>
      <c r="Q709" s="231"/>
    </row>
    <row r="710">
      <c r="C710" s="230"/>
      <c r="D710" s="231"/>
      <c r="E710" s="231"/>
      <c r="F710" s="231"/>
      <c r="G710" s="231"/>
      <c r="H710" s="231"/>
      <c r="I710" s="231"/>
      <c r="J710" s="231"/>
      <c r="K710" s="231"/>
      <c r="L710" s="231"/>
      <c r="M710" s="231"/>
      <c r="N710" s="231"/>
      <c r="O710" s="231"/>
      <c r="P710" s="231"/>
      <c r="Q710" s="231"/>
    </row>
    <row r="711">
      <c r="C711" s="230"/>
      <c r="D711" s="231"/>
      <c r="E711" s="231"/>
      <c r="F711" s="231"/>
      <c r="G711" s="231"/>
      <c r="H711" s="231"/>
      <c r="I711" s="231"/>
      <c r="J711" s="231"/>
      <c r="K711" s="231"/>
      <c r="L711" s="231"/>
      <c r="M711" s="231"/>
      <c r="N711" s="231"/>
      <c r="O711" s="231"/>
      <c r="P711" s="231"/>
      <c r="Q711" s="231"/>
    </row>
    <row r="712">
      <c r="C712" s="230"/>
      <c r="D712" s="231"/>
      <c r="E712" s="231"/>
      <c r="F712" s="231"/>
      <c r="G712" s="231"/>
      <c r="H712" s="231"/>
      <c r="I712" s="231"/>
      <c r="J712" s="231"/>
      <c r="K712" s="231"/>
      <c r="L712" s="231"/>
      <c r="M712" s="231"/>
      <c r="N712" s="231"/>
      <c r="O712" s="231"/>
      <c r="P712" s="231"/>
      <c r="Q712" s="231"/>
    </row>
    <row r="713">
      <c r="C713" s="230"/>
      <c r="D713" s="231"/>
      <c r="E713" s="231"/>
      <c r="F713" s="231"/>
      <c r="G713" s="231"/>
      <c r="H713" s="231"/>
      <c r="I713" s="231"/>
      <c r="J713" s="231"/>
      <c r="K713" s="231"/>
      <c r="L713" s="231"/>
      <c r="M713" s="231"/>
      <c r="N713" s="231"/>
      <c r="O713" s="231"/>
      <c r="P713" s="231"/>
      <c r="Q713" s="231"/>
    </row>
    <row r="714">
      <c r="C714" s="230"/>
      <c r="D714" s="231"/>
      <c r="E714" s="231"/>
      <c r="F714" s="231"/>
      <c r="G714" s="231"/>
      <c r="H714" s="231"/>
      <c r="I714" s="231"/>
      <c r="J714" s="231"/>
      <c r="K714" s="231"/>
      <c r="L714" s="231"/>
      <c r="M714" s="231"/>
      <c r="N714" s="231"/>
      <c r="O714" s="231"/>
      <c r="P714" s="231"/>
      <c r="Q714" s="231"/>
    </row>
    <row r="715">
      <c r="C715" s="230"/>
      <c r="D715" s="231"/>
      <c r="E715" s="231"/>
      <c r="F715" s="231"/>
      <c r="G715" s="231"/>
      <c r="H715" s="231"/>
      <c r="I715" s="231"/>
      <c r="J715" s="231"/>
      <c r="K715" s="231"/>
      <c r="L715" s="231"/>
      <c r="M715" s="231"/>
      <c r="N715" s="231"/>
      <c r="O715" s="231"/>
      <c r="P715" s="231"/>
      <c r="Q715" s="231"/>
    </row>
    <row r="716">
      <c r="C716" s="230"/>
      <c r="D716" s="231"/>
      <c r="E716" s="231"/>
      <c r="F716" s="231"/>
      <c r="G716" s="231"/>
      <c r="H716" s="231"/>
      <c r="I716" s="231"/>
      <c r="J716" s="231"/>
      <c r="K716" s="231"/>
      <c r="L716" s="231"/>
      <c r="M716" s="231"/>
      <c r="N716" s="231"/>
      <c r="O716" s="231"/>
      <c r="P716" s="231"/>
      <c r="Q716" s="231"/>
    </row>
    <row r="717">
      <c r="C717" s="230"/>
      <c r="D717" s="231"/>
      <c r="E717" s="231"/>
      <c r="F717" s="231"/>
      <c r="G717" s="231"/>
      <c r="H717" s="231"/>
      <c r="I717" s="231"/>
      <c r="J717" s="231"/>
      <c r="K717" s="231"/>
      <c r="L717" s="231"/>
      <c r="M717" s="231"/>
      <c r="N717" s="231"/>
      <c r="O717" s="231"/>
      <c r="P717" s="231"/>
      <c r="Q717" s="231"/>
    </row>
    <row r="718">
      <c r="C718" s="230"/>
      <c r="D718" s="231"/>
      <c r="E718" s="231"/>
      <c r="F718" s="231"/>
      <c r="G718" s="231"/>
      <c r="H718" s="231"/>
      <c r="I718" s="231"/>
      <c r="J718" s="231"/>
      <c r="K718" s="231"/>
      <c r="L718" s="231"/>
      <c r="M718" s="231"/>
      <c r="N718" s="231"/>
      <c r="O718" s="231"/>
      <c r="P718" s="231"/>
      <c r="Q718" s="231"/>
    </row>
    <row r="719">
      <c r="C719" s="230"/>
      <c r="D719" s="231"/>
      <c r="E719" s="231"/>
      <c r="F719" s="231"/>
      <c r="G719" s="231"/>
      <c r="H719" s="231"/>
      <c r="I719" s="231"/>
      <c r="J719" s="231"/>
      <c r="K719" s="231"/>
      <c r="L719" s="231"/>
      <c r="M719" s="231"/>
      <c r="N719" s="231"/>
      <c r="O719" s="231"/>
      <c r="P719" s="231"/>
      <c r="Q719" s="231"/>
    </row>
    <row r="720">
      <c r="C720" s="230"/>
      <c r="D720" s="231"/>
      <c r="E720" s="231"/>
      <c r="F720" s="231"/>
      <c r="G720" s="231"/>
      <c r="H720" s="231"/>
      <c r="I720" s="231"/>
      <c r="J720" s="231"/>
      <c r="K720" s="231"/>
      <c r="L720" s="231"/>
      <c r="M720" s="231"/>
      <c r="N720" s="231"/>
      <c r="O720" s="231"/>
      <c r="P720" s="231"/>
      <c r="Q720" s="231"/>
    </row>
    <row r="721">
      <c r="C721" s="230"/>
      <c r="D721" s="231"/>
      <c r="E721" s="231"/>
      <c r="F721" s="231"/>
      <c r="G721" s="231"/>
      <c r="H721" s="231"/>
      <c r="I721" s="231"/>
      <c r="J721" s="231"/>
      <c r="K721" s="231"/>
      <c r="L721" s="231"/>
      <c r="M721" s="231"/>
      <c r="N721" s="231"/>
      <c r="O721" s="231"/>
      <c r="P721" s="231"/>
      <c r="Q721" s="231"/>
    </row>
    <row r="722">
      <c r="C722" s="230"/>
      <c r="D722" s="231"/>
      <c r="E722" s="231"/>
      <c r="F722" s="231"/>
      <c r="G722" s="231"/>
      <c r="H722" s="231"/>
      <c r="I722" s="231"/>
      <c r="J722" s="231"/>
      <c r="K722" s="231"/>
      <c r="L722" s="231"/>
      <c r="M722" s="231"/>
      <c r="N722" s="231"/>
      <c r="O722" s="231"/>
      <c r="P722" s="231"/>
      <c r="Q722" s="231"/>
    </row>
    <row r="723">
      <c r="C723" s="230"/>
      <c r="D723" s="231"/>
      <c r="E723" s="231"/>
      <c r="F723" s="231"/>
      <c r="G723" s="231"/>
      <c r="H723" s="231"/>
      <c r="I723" s="231"/>
      <c r="J723" s="231"/>
      <c r="K723" s="231"/>
      <c r="L723" s="231"/>
      <c r="M723" s="231"/>
      <c r="N723" s="231"/>
      <c r="O723" s="231"/>
      <c r="P723" s="231"/>
      <c r="Q723" s="231"/>
    </row>
    <row r="724">
      <c r="C724" s="230"/>
      <c r="D724" s="231"/>
      <c r="E724" s="231"/>
      <c r="F724" s="231"/>
      <c r="G724" s="231"/>
      <c r="H724" s="231"/>
      <c r="I724" s="231"/>
      <c r="J724" s="231"/>
      <c r="K724" s="231"/>
      <c r="L724" s="231"/>
      <c r="M724" s="231"/>
      <c r="N724" s="231"/>
      <c r="O724" s="231"/>
      <c r="P724" s="231"/>
      <c r="Q724" s="231"/>
    </row>
    <row r="725">
      <c r="C725" s="230"/>
      <c r="D725" s="231"/>
      <c r="E725" s="231"/>
      <c r="F725" s="231"/>
      <c r="G725" s="231"/>
      <c r="H725" s="231"/>
      <c r="I725" s="231"/>
      <c r="J725" s="231"/>
      <c r="K725" s="231"/>
      <c r="L725" s="231"/>
      <c r="M725" s="231"/>
      <c r="N725" s="231"/>
      <c r="O725" s="231"/>
      <c r="P725" s="231"/>
      <c r="Q725" s="231"/>
    </row>
    <row r="726">
      <c r="C726" s="230"/>
      <c r="D726" s="231"/>
      <c r="E726" s="231"/>
      <c r="F726" s="231"/>
      <c r="G726" s="231"/>
      <c r="H726" s="231"/>
      <c r="I726" s="231"/>
      <c r="J726" s="231"/>
      <c r="K726" s="231"/>
      <c r="L726" s="231"/>
      <c r="M726" s="231"/>
      <c r="N726" s="231"/>
      <c r="O726" s="231"/>
      <c r="P726" s="231"/>
      <c r="Q726" s="231"/>
    </row>
    <row r="727">
      <c r="C727" s="230"/>
      <c r="D727" s="231"/>
      <c r="E727" s="231"/>
      <c r="F727" s="231"/>
      <c r="G727" s="231"/>
      <c r="H727" s="231"/>
      <c r="I727" s="231"/>
      <c r="J727" s="231"/>
      <c r="K727" s="231"/>
      <c r="L727" s="231"/>
      <c r="M727" s="231"/>
      <c r="N727" s="231"/>
      <c r="O727" s="231"/>
      <c r="P727" s="231"/>
      <c r="Q727" s="231"/>
    </row>
    <row r="728">
      <c r="C728" s="230"/>
      <c r="D728" s="231"/>
      <c r="E728" s="231"/>
      <c r="F728" s="231"/>
      <c r="G728" s="231"/>
      <c r="H728" s="231"/>
      <c r="I728" s="231"/>
      <c r="J728" s="231"/>
      <c r="K728" s="231"/>
      <c r="L728" s="231"/>
      <c r="M728" s="231"/>
      <c r="N728" s="231"/>
      <c r="O728" s="231"/>
      <c r="P728" s="231"/>
      <c r="Q728" s="231"/>
    </row>
    <row r="729">
      <c r="C729" s="230"/>
      <c r="D729" s="231"/>
      <c r="E729" s="231"/>
      <c r="F729" s="231"/>
      <c r="G729" s="231"/>
      <c r="H729" s="231"/>
      <c r="I729" s="231"/>
      <c r="J729" s="231"/>
      <c r="K729" s="231"/>
      <c r="L729" s="231"/>
      <c r="M729" s="231"/>
      <c r="N729" s="231"/>
      <c r="O729" s="231"/>
      <c r="P729" s="231"/>
      <c r="Q729" s="231"/>
    </row>
    <row r="730">
      <c r="C730" s="230"/>
      <c r="D730" s="231"/>
      <c r="E730" s="231"/>
      <c r="F730" s="231"/>
      <c r="G730" s="231"/>
      <c r="H730" s="231"/>
      <c r="I730" s="231"/>
      <c r="J730" s="231"/>
      <c r="K730" s="231"/>
      <c r="L730" s="231"/>
      <c r="M730" s="231"/>
      <c r="N730" s="231"/>
      <c r="O730" s="231"/>
      <c r="P730" s="231"/>
      <c r="Q730" s="231"/>
    </row>
    <row r="731">
      <c r="C731" s="230"/>
      <c r="D731" s="231"/>
      <c r="E731" s="231"/>
      <c r="F731" s="231"/>
      <c r="G731" s="231"/>
      <c r="H731" s="231"/>
      <c r="I731" s="231"/>
      <c r="J731" s="231"/>
      <c r="K731" s="231"/>
      <c r="L731" s="231"/>
      <c r="M731" s="231"/>
      <c r="N731" s="231"/>
      <c r="O731" s="231"/>
      <c r="P731" s="231"/>
      <c r="Q731" s="231"/>
    </row>
    <row r="732">
      <c r="C732" s="230"/>
      <c r="D732" s="231"/>
      <c r="E732" s="231"/>
      <c r="F732" s="231"/>
      <c r="G732" s="231"/>
      <c r="H732" s="231"/>
      <c r="I732" s="231"/>
      <c r="J732" s="231"/>
      <c r="K732" s="231"/>
      <c r="L732" s="231"/>
      <c r="M732" s="231"/>
      <c r="N732" s="231"/>
      <c r="O732" s="231"/>
      <c r="P732" s="231"/>
      <c r="Q732" s="231"/>
    </row>
    <row r="733">
      <c r="C733" s="230"/>
      <c r="D733" s="231"/>
      <c r="E733" s="231"/>
      <c r="F733" s="231"/>
      <c r="G733" s="231"/>
      <c r="H733" s="231"/>
      <c r="I733" s="231"/>
      <c r="J733" s="231"/>
      <c r="K733" s="231"/>
      <c r="L733" s="231"/>
      <c r="M733" s="231"/>
      <c r="N733" s="231"/>
      <c r="O733" s="231"/>
      <c r="P733" s="231"/>
      <c r="Q733" s="231"/>
    </row>
    <row r="734">
      <c r="C734" s="230"/>
      <c r="D734" s="231"/>
      <c r="E734" s="231"/>
      <c r="F734" s="231"/>
      <c r="G734" s="231"/>
      <c r="H734" s="231"/>
      <c r="I734" s="231"/>
      <c r="J734" s="231"/>
      <c r="K734" s="231"/>
      <c r="L734" s="231"/>
      <c r="M734" s="231"/>
      <c r="N734" s="231"/>
      <c r="O734" s="231"/>
      <c r="P734" s="231"/>
      <c r="Q734" s="231"/>
    </row>
    <row r="735">
      <c r="C735" s="230"/>
      <c r="D735" s="231"/>
      <c r="E735" s="231"/>
      <c r="F735" s="231"/>
      <c r="G735" s="231"/>
      <c r="H735" s="231"/>
      <c r="I735" s="231"/>
      <c r="J735" s="231"/>
      <c r="K735" s="231"/>
      <c r="L735" s="231"/>
      <c r="M735" s="231"/>
      <c r="N735" s="231"/>
      <c r="O735" s="231"/>
      <c r="P735" s="231"/>
      <c r="Q735" s="231"/>
    </row>
    <row r="736">
      <c r="C736" s="230"/>
      <c r="D736" s="231"/>
      <c r="E736" s="231"/>
      <c r="F736" s="231"/>
      <c r="G736" s="231"/>
      <c r="H736" s="231"/>
      <c r="I736" s="231"/>
      <c r="J736" s="231"/>
      <c r="K736" s="231"/>
      <c r="L736" s="231"/>
      <c r="M736" s="231"/>
      <c r="N736" s="231"/>
      <c r="O736" s="231"/>
      <c r="P736" s="231"/>
      <c r="Q736" s="231"/>
    </row>
    <row r="737">
      <c r="C737" s="230"/>
      <c r="D737" s="231"/>
      <c r="E737" s="231"/>
      <c r="F737" s="231"/>
      <c r="G737" s="231"/>
      <c r="H737" s="231"/>
      <c r="I737" s="231"/>
      <c r="J737" s="231"/>
      <c r="K737" s="231"/>
      <c r="L737" s="231"/>
      <c r="M737" s="231"/>
      <c r="N737" s="231"/>
      <c r="O737" s="231"/>
      <c r="P737" s="231"/>
      <c r="Q737" s="231"/>
    </row>
    <row r="738">
      <c r="C738" s="230"/>
      <c r="D738" s="231"/>
      <c r="E738" s="231"/>
      <c r="F738" s="231"/>
      <c r="G738" s="231"/>
      <c r="H738" s="231"/>
      <c r="I738" s="231"/>
      <c r="J738" s="231"/>
      <c r="K738" s="231"/>
      <c r="L738" s="231"/>
      <c r="M738" s="231"/>
      <c r="N738" s="231"/>
      <c r="O738" s="231"/>
      <c r="P738" s="231"/>
      <c r="Q738" s="231"/>
    </row>
    <row r="739">
      <c r="C739" s="230"/>
      <c r="D739" s="231"/>
      <c r="E739" s="231"/>
      <c r="F739" s="231"/>
      <c r="G739" s="231"/>
      <c r="H739" s="231"/>
      <c r="I739" s="231"/>
      <c r="J739" s="231"/>
      <c r="K739" s="231"/>
      <c r="L739" s="231"/>
      <c r="M739" s="231"/>
      <c r="N739" s="231"/>
      <c r="O739" s="231"/>
      <c r="P739" s="231"/>
      <c r="Q739" s="231"/>
    </row>
    <row r="740">
      <c r="C740" s="230"/>
      <c r="D740" s="231"/>
      <c r="E740" s="231"/>
      <c r="F740" s="231"/>
      <c r="G740" s="231"/>
      <c r="H740" s="231"/>
      <c r="I740" s="231"/>
      <c r="J740" s="231"/>
      <c r="K740" s="231"/>
      <c r="L740" s="231"/>
      <c r="M740" s="231"/>
      <c r="N740" s="231"/>
      <c r="O740" s="231"/>
      <c r="P740" s="231"/>
      <c r="Q740" s="231"/>
    </row>
    <row r="741">
      <c r="C741" s="230"/>
      <c r="D741" s="231"/>
      <c r="E741" s="231"/>
      <c r="F741" s="231"/>
      <c r="G741" s="231"/>
      <c r="H741" s="231"/>
      <c r="I741" s="231"/>
      <c r="J741" s="231"/>
      <c r="K741" s="231"/>
      <c r="L741" s="231"/>
      <c r="M741" s="231"/>
      <c r="N741" s="231"/>
      <c r="O741" s="231"/>
      <c r="P741" s="231"/>
      <c r="Q741" s="231"/>
    </row>
    <row r="742">
      <c r="C742" s="230"/>
      <c r="D742" s="231"/>
      <c r="E742" s="231"/>
      <c r="F742" s="231"/>
      <c r="G742" s="231"/>
      <c r="H742" s="231"/>
      <c r="I742" s="231"/>
      <c r="J742" s="231"/>
      <c r="K742" s="231"/>
      <c r="L742" s="231"/>
      <c r="M742" s="231"/>
      <c r="N742" s="231"/>
      <c r="O742" s="231"/>
      <c r="P742" s="231"/>
      <c r="Q742" s="231"/>
    </row>
    <row r="743">
      <c r="C743" s="230"/>
      <c r="D743" s="231"/>
      <c r="E743" s="231"/>
      <c r="F743" s="231"/>
      <c r="G743" s="231"/>
      <c r="H743" s="231"/>
      <c r="I743" s="231"/>
      <c r="J743" s="231"/>
      <c r="K743" s="231"/>
      <c r="L743" s="231"/>
      <c r="M743" s="231"/>
      <c r="N743" s="231"/>
      <c r="O743" s="231"/>
      <c r="P743" s="231"/>
      <c r="Q743" s="231"/>
    </row>
    <row r="744">
      <c r="C744" s="230"/>
      <c r="D744" s="231"/>
      <c r="E744" s="231"/>
      <c r="F744" s="231"/>
      <c r="G744" s="231"/>
      <c r="H744" s="231"/>
      <c r="I744" s="231"/>
      <c r="J744" s="231"/>
      <c r="K744" s="231"/>
      <c r="L744" s="231"/>
      <c r="M744" s="231"/>
      <c r="N744" s="231"/>
      <c r="O744" s="231"/>
      <c r="P744" s="231"/>
      <c r="Q744" s="231"/>
    </row>
    <row r="745">
      <c r="C745" s="230"/>
      <c r="D745" s="231"/>
      <c r="E745" s="231"/>
      <c r="F745" s="231"/>
      <c r="G745" s="231"/>
      <c r="H745" s="231"/>
      <c r="I745" s="231"/>
      <c r="J745" s="231"/>
      <c r="K745" s="231"/>
      <c r="L745" s="231"/>
      <c r="M745" s="231"/>
      <c r="N745" s="231"/>
      <c r="O745" s="231"/>
      <c r="P745" s="231"/>
      <c r="Q745" s="231"/>
    </row>
    <row r="746">
      <c r="C746" s="230"/>
      <c r="D746" s="231"/>
      <c r="E746" s="231"/>
      <c r="F746" s="231"/>
      <c r="G746" s="231"/>
      <c r="H746" s="231"/>
      <c r="I746" s="231"/>
      <c r="J746" s="231"/>
      <c r="K746" s="231"/>
      <c r="L746" s="231"/>
      <c r="M746" s="231"/>
      <c r="N746" s="231"/>
      <c r="O746" s="231"/>
      <c r="P746" s="231"/>
      <c r="Q746" s="231"/>
    </row>
    <row r="747">
      <c r="C747" s="230"/>
      <c r="D747" s="231"/>
      <c r="E747" s="231"/>
      <c r="F747" s="231"/>
      <c r="G747" s="231"/>
      <c r="H747" s="231"/>
      <c r="I747" s="231"/>
      <c r="J747" s="231"/>
      <c r="K747" s="231"/>
      <c r="L747" s="231"/>
      <c r="M747" s="231"/>
      <c r="N747" s="231"/>
      <c r="O747" s="231"/>
      <c r="P747" s="231"/>
      <c r="Q747" s="231"/>
    </row>
    <row r="748">
      <c r="C748" s="230"/>
      <c r="D748" s="231"/>
      <c r="E748" s="231"/>
      <c r="F748" s="231"/>
      <c r="G748" s="231"/>
      <c r="H748" s="231"/>
      <c r="I748" s="231"/>
      <c r="J748" s="231"/>
      <c r="K748" s="231"/>
      <c r="L748" s="231"/>
      <c r="M748" s="231"/>
      <c r="N748" s="231"/>
      <c r="O748" s="231"/>
      <c r="P748" s="231"/>
      <c r="Q748" s="231"/>
    </row>
    <row r="749">
      <c r="C749" s="230"/>
      <c r="D749" s="231"/>
      <c r="E749" s="231"/>
      <c r="F749" s="231"/>
      <c r="G749" s="231"/>
      <c r="H749" s="231"/>
      <c r="I749" s="231"/>
      <c r="J749" s="231"/>
      <c r="K749" s="231"/>
      <c r="L749" s="231"/>
      <c r="M749" s="231"/>
      <c r="N749" s="231"/>
      <c r="O749" s="231"/>
      <c r="P749" s="231"/>
      <c r="Q749" s="231"/>
    </row>
    <row r="750">
      <c r="C750" s="230"/>
      <c r="D750" s="231"/>
      <c r="E750" s="231"/>
      <c r="F750" s="231"/>
      <c r="G750" s="231"/>
      <c r="H750" s="231"/>
      <c r="I750" s="231"/>
      <c r="J750" s="231"/>
      <c r="K750" s="231"/>
      <c r="L750" s="231"/>
      <c r="M750" s="231"/>
      <c r="N750" s="231"/>
      <c r="O750" s="231"/>
      <c r="P750" s="231"/>
      <c r="Q750" s="231"/>
    </row>
    <row r="751">
      <c r="C751" s="230"/>
      <c r="D751" s="231"/>
      <c r="E751" s="231"/>
      <c r="F751" s="231"/>
      <c r="G751" s="231"/>
      <c r="H751" s="231"/>
      <c r="I751" s="231"/>
      <c r="J751" s="231"/>
      <c r="K751" s="231"/>
      <c r="L751" s="231"/>
      <c r="M751" s="231"/>
      <c r="N751" s="231"/>
      <c r="O751" s="231"/>
      <c r="P751" s="231"/>
      <c r="Q751" s="231"/>
    </row>
    <row r="752">
      <c r="C752" s="230"/>
      <c r="D752" s="231"/>
      <c r="E752" s="231"/>
      <c r="F752" s="231"/>
      <c r="G752" s="231"/>
      <c r="H752" s="231"/>
      <c r="I752" s="231"/>
      <c r="J752" s="231"/>
      <c r="K752" s="231"/>
      <c r="L752" s="231"/>
      <c r="M752" s="231"/>
      <c r="N752" s="231"/>
      <c r="O752" s="231"/>
      <c r="P752" s="231"/>
      <c r="Q752" s="231"/>
    </row>
    <row r="753">
      <c r="C753" s="230"/>
      <c r="D753" s="231"/>
      <c r="E753" s="231"/>
      <c r="F753" s="231"/>
      <c r="G753" s="231"/>
      <c r="H753" s="231"/>
      <c r="I753" s="231"/>
      <c r="J753" s="231"/>
      <c r="K753" s="231"/>
      <c r="L753" s="231"/>
      <c r="M753" s="231"/>
      <c r="N753" s="231"/>
      <c r="O753" s="231"/>
      <c r="P753" s="231"/>
      <c r="Q753" s="231"/>
    </row>
    <row r="754">
      <c r="C754" s="230"/>
      <c r="D754" s="231"/>
      <c r="E754" s="231"/>
      <c r="F754" s="231"/>
      <c r="G754" s="231"/>
      <c r="H754" s="231"/>
      <c r="I754" s="231"/>
      <c r="J754" s="231"/>
      <c r="K754" s="231"/>
      <c r="L754" s="231"/>
      <c r="M754" s="231"/>
      <c r="N754" s="231"/>
      <c r="O754" s="231"/>
      <c r="P754" s="231"/>
      <c r="Q754" s="231"/>
    </row>
    <row r="755">
      <c r="C755" s="230"/>
      <c r="D755" s="231"/>
      <c r="E755" s="231"/>
      <c r="F755" s="231"/>
      <c r="G755" s="231"/>
      <c r="H755" s="231"/>
      <c r="I755" s="231"/>
      <c r="J755" s="231"/>
      <c r="K755" s="231"/>
      <c r="L755" s="231"/>
      <c r="M755" s="231"/>
      <c r="N755" s="231"/>
      <c r="O755" s="231"/>
      <c r="P755" s="231"/>
      <c r="Q755" s="231"/>
    </row>
    <row r="756">
      <c r="C756" s="230"/>
      <c r="D756" s="231"/>
      <c r="E756" s="231"/>
      <c r="F756" s="231"/>
      <c r="G756" s="231"/>
      <c r="H756" s="231"/>
      <c r="I756" s="231"/>
      <c r="J756" s="231"/>
      <c r="K756" s="231"/>
      <c r="L756" s="231"/>
      <c r="M756" s="231"/>
      <c r="N756" s="231"/>
      <c r="O756" s="231"/>
      <c r="P756" s="231"/>
      <c r="Q756" s="231"/>
    </row>
    <row r="757">
      <c r="C757" s="230"/>
      <c r="D757" s="231"/>
      <c r="E757" s="231"/>
      <c r="F757" s="231"/>
      <c r="G757" s="231"/>
      <c r="H757" s="231"/>
      <c r="I757" s="231"/>
      <c r="J757" s="231"/>
      <c r="K757" s="231"/>
      <c r="L757" s="231"/>
      <c r="M757" s="231"/>
      <c r="N757" s="231"/>
      <c r="O757" s="231"/>
      <c r="P757" s="231"/>
      <c r="Q757" s="231"/>
    </row>
    <row r="758">
      <c r="C758" s="230"/>
      <c r="D758" s="231"/>
      <c r="E758" s="231"/>
      <c r="F758" s="231"/>
      <c r="G758" s="231"/>
      <c r="H758" s="231"/>
      <c r="I758" s="231"/>
      <c r="J758" s="231"/>
      <c r="K758" s="231"/>
      <c r="L758" s="231"/>
      <c r="M758" s="231"/>
      <c r="N758" s="231"/>
      <c r="O758" s="231"/>
      <c r="P758" s="231"/>
      <c r="Q758" s="231"/>
    </row>
    <row r="759">
      <c r="C759" s="230"/>
      <c r="D759" s="231"/>
      <c r="E759" s="231"/>
      <c r="F759" s="231"/>
      <c r="G759" s="231"/>
      <c r="H759" s="231"/>
      <c r="I759" s="231"/>
      <c r="J759" s="231"/>
      <c r="K759" s="231"/>
      <c r="L759" s="231"/>
      <c r="M759" s="231"/>
      <c r="N759" s="231"/>
      <c r="O759" s="231"/>
      <c r="P759" s="231"/>
      <c r="Q759" s="231"/>
    </row>
    <row r="760">
      <c r="C760" s="230"/>
      <c r="D760" s="231"/>
      <c r="E760" s="231"/>
      <c r="F760" s="231"/>
      <c r="G760" s="231"/>
      <c r="H760" s="231"/>
      <c r="I760" s="231"/>
      <c r="J760" s="231"/>
      <c r="K760" s="231"/>
      <c r="L760" s="231"/>
      <c r="M760" s="231"/>
      <c r="N760" s="231"/>
      <c r="O760" s="231"/>
      <c r="P760" s="231"/>
      <c r="Q760" s="231"/>
    </row>
    <row r="761">
      <c r="C761" s="230"/>
      <c r="D761" s="231"/>
      <c r="E761" s="231"/>
      <c r="F761" s="231"/>
      <c r="G761" s="231"/>
      <c r="H761" s="231"/>
      <c r="I761" s="231"/>
      <c r="J761" s="231"/>
      <c r="K761" s="231"/>
      <c r="L761" s="231"/>
      <c r="M761" s="231"/>
      <c r="N761" s="231"/>
      <c r="O761" s="231"/>
      <c r="P761" s="231"/>
      <c r="Q761" s="231"/>
    </row>
    <row r="762">
      <c r="C762" s="230"/>
      <c r="D762" s="231"/>
      <c r="E762" s="231"/>
      <c r="F762" s="231"/>
      <c r="G762" s="231"/>
      <c r="H762" s="231"/>
      <c r="I762" s="231"/>
      <c r="J762" s="231"/>
      <c r="K762" s="231"/>
      <c r="L762" s="231"/>
      <c r="M762" s="231"/>
      <c r="N762" s="231"/>
      <c r="O762" s="231"/>
      <c r="P762" s="231"/>
      <c r="Q762" s="231"/>
    </row>
    <row r="763">
      <c r="C763" s="230"/>
      <c r="D763" s="231"/>
      <c r="E763" s="231"/>
      <c r="F763" s="231"/>
      <c r="G763" s="231"/>
      <c r="H763" s="231"/>
      <c r="I763" s="231"/>
      <c r="J763" s="231"/>
      <c r="K763" s="231"/>
      <c r="L763" s="231"/>
      <c r="M763" s="231"/>
      <c r="N763" s="231"/>
      <c r="O763" s="231"/>
      <c r="P763" s="231"/>
      <c r="Q763" s="231"/>
    </row>
    <row r="764">
      <c r="C764" s="230"/>
      <c r="D764" s="231"/>
      <c r="E764" s="231"/>
      <c r="F764" s="231"/>
      <c r="G764" s="231"/>
      <c r="H764" s="231"/>
      <c r="I764" s="231"/>
      <c r="J764" s="231"/>
      <c r="K764" s="231"/>
      <c r="L764" s="231"/>
      <c r="M764" s="231"/>
      <c r="N764" s="231"/>
      <c r="O764" s="231"/>
      <c r="P764" s="231"/>
      <c r="Q764" s="231"/>
    </row>
    <row r="765">
      <c r="C765" s="230"/>
      <c r="D765" s="231"/>
      <c r="E765" s="231"/>
      <c r="F765" s="231"/>
      <c r="G765" s="231"/>
      <c r="H765" s="231"/>
      <c r="I765" s="231"/>
      <c r="J765" s="231"/>
      <c r="K765" s="231"/>
      <c r="L765" s="231"/>
      <c r="M765" s="231"/>
      <c r="N765" s="231"/>
      <c r="O765" s="231"/>
      <c r="P765" s="231"/>
      <c r="Q765" s="231"/>
    </row>
    <row r="766">
      <c r="C766" s="230"/>
      <c r="D766" s="231"/>
      <c r="E766" s="231"/>
      <c r="F766" s="231"/>
      <c r="G766" s="231"/>
      <c r="H766" s="231"/>
      <c r="I766" s="231"/>
      <c r="J766" s="231"/>
      <c r="K766" s="231"/>
      <c r="L766" s="231"/>
      <c r="M766" s="231"/>
      <c r="N766" s="231"/>
      <c r="O766" s="231"/>
      <c r="P766" s="231"/>
      <c r="Q766" s="231"/>
    </row>
    <row r="767">
      <c r="C767" s="230"/>
      <c r="D767" s="231"/>
      <c r="E767" s="231"/>
      <c r="F767" s="231"/>
      <c r="G767" s="231"/>
      <c r="H767" s="231"/>
      <c r="I767" s="231"/>
      <c r="J767" s="231"/>
      <c r="K767" s="231"/>
      <c r="L767" s="231"/>
      <c r="M767" s="231"/>
      <c r="N767" s="231"/>
      <c r="O767" s="231"/>
      <c r="P767" s="231"/>
      <c r="Q767" s="231"/>
    </row>
    <row r="768">
      <c r="C768" s="230"/>
      <c r="D768" s="231"/>
      <c r="E768" s="231"/>
      <c r="F768" s="231"/>
      <c r="G768" s="231"/>
      <c r="H768" s="231"/>
      <c r="I768" s="231"/>
      <c r="J768" s="231"/>
      <c r="K768" s="231"/>
      <c r="L768" s="231"/>
      <c r="M768" s="231"/>
      <c r="N768" s="231"/>
      <c r="O768" s="231"/>
      <c r="P768" s="231"/>
      <c r="Q768" s="231"/>
    </row>
    <row r="769">
      <c r="C769" s="230"/>
      <c r="D769" s="231"/>
      <c r="E769" s="231"/>
      <c r="F769" s="231"/>
      <c r="G769" s="231"/>
      <c r="H769" s="231"/>
      <c r="I769" s="231"/>
      <c r="J769" s="231"/>
      <c r="K769" s="231"/>
      <c r="L769" s="231"/>
      <c r="M769" s="231"/>
      <c r="N769" s="231"/>
      <c r="O769" s="231"/>
      <c r="P769" s="231"/>
      <c r="Q769" s="231"/>
    </row>
    <row r="770">
      <c r="C770" s="230"/>
      <c r="D770" s="231"/>
      <c r="E770" s="231"/>
      <c r="F770" s="231"/>
      <c r="G770" s="231"/>
      <c r="H770" s="231"/>
      <c r="I770" s="231"/>
      <c r="J770" s="231"/>
      <c r="K770" s="231"/>
      <c r="L770" s="231"/>
      <c r="M770" s="231"/>
      <c r="N770" s="231"/>
      <c r="O770" s="231"/>
      <c r="P770" s="231"/>
      <c r="Q770" s="231"/>
    </row>
    <row r="771">
      <c r="C771" s="230"/>
      <c r="D771" s="231"/>
      <c r="E771" s="231"/>
      <c r="F771" s="231"/>
      <c r="G771" s="231"/>
      <c r="H771" s="231"/>
      <c r="I771" s="231"/>
      <c r="J771" s="231"/>
      <c r="K771" s="231"/>
      <c r="L771" s="231"/>
      <c r="M771" s="231"/>
      <c r="N771" s="231"/>
      <c r="O771" s="231"/>
      <c r="P771" s="231"/>
      <c r="Q771" s="231"/>
    </row>
    <row r="772">
      <c r="C772" s="230"/>
      <c r="D772" s="231"/>
      <c r="E772" s="231"/>
      <c r="F772" s="231"/>
      <c r="G772" s="231"/>
      <c r="H772" s="231"/>
      <c r="I772" s="231"/>
      <c r="J772" s="231"/>
      <c r="K772" s="231"/>
      <c r="L772" s="231"/>
      <c r="M772" s="231"/>
      <c r="N772" s="231"/>
      <c r="O772" s="231"/>
      <c r="P772" s="231"/>
      <c r="Q772" s="231"/>
    </row>
    <row r="773">
      <c r="C773" s="230"/>
      <c r="D773" s="231"/>
      <c r="E773" s="231"/>
      <c r="F773" s="231"/>
      <c r="G773" s="231"/>
      <c r="H773" s="231"/>
      <c r="I773" s="231"/>
      <c r="J773" s="231"/>
      <c r="K773" s="231"/>
      <c r="L773" s="231"/>
      <c r="M773" s="231"/>
      <c r="N773" s="231"/>
      <c r="O773" s="231"/>
      <c r="P773" s="231"/>
      <c r="Q773" s="231"/>
    </row>
    <row r="774">
      <c r="C774" s="230"/>
      <c r="D774" s="231"/>
      <c r="E774" s="231"/>
      <c r="F774" s="231"/>
      <c r="G774" s="231"/>
      <c r="H774" s="231"/>
      <c r="I774" s="231"/>
      <c r="J774" s="231"/>
      <c r="K774" s="231"/>
      <c r="L774" s="231"/>
      <c r="M774" s="231"/>
      <c r="N774" s="231"/>
      <c r="O774" s="231"/>
      <c r="P774" s="231"/>
      <c r="Q774" s="231"/>
    </row>
    <row r="775">
      <c r="C775" s="230"/>
      <c r="D775" s="231"/>
      <c r="E775" s="231"/>
      <c r="F775" s="231"/>
      <c r="G775" s="231"/>
      <c r="H775" s="231"/>
      <c r="I775" s="231"/>
      <c r="J775" s="231"/>
      <c r="K775" s="231"/>
      <c r="L775" s="231"/>
      <c r="M775" s="231"/>
      <c r="N775" s="231"/>
      <c r="O775" s="231"/>
      <c r="P775" s="231"/>
      <c r="Q775" s="231"/>
    </row>
    <row r="776">
      <c r="C776" s="230"/>
      <c r="D776" s="231"/>
      <c r="E776" s="231"/>
      <c r="F776" s="231"/>
      <c r="G776" s="231"/>
      <c r="H776" s="231"/>
      <c r="I776" s="231"/>
      <c r="J776" s="231"/>
      <c r="K776" s="231"/>
      <c r="L776" s="231"/>
      <c r="M776" s="231"/>
      <c r="N776" s="231"/>
      <c r="O776" s="231"/>
      <c r="P776" s="231"/>
      <c r="Q776" s="231"/>
    </row>
    <row r="777">
      <c r="C777" s="230"/>
      <c r="D777" s="231"/>
      <c r="E777" s="231"/>
      <c r="F777" s="231"/>
      <c r="G777" s="231"/>
      <c r="H777" s="231"/>
      <c r="I777" s="231"/>
      <c r="J777" s="231"/>
      <c r="K777" s="231"/>
      <c r="L777" s="231"/>
      <c r="M777" s="231"/>
      <c r="N777" s="231"/>
      <c r="O777" s="231"/>
      <c r="P777" s="231"/>
      <c r="Q777" s="231"/>
    </row>
    <row r="778">
      <c r="C778" s="230"/>
      <c r="D778" s="231"/>
      <c r="E778" s="231"/>
      <c r="F778" s="231"/>
      <c r="G778" s="231"/>
      <c r="H778" s="231"/>
      <c r="I778" s="231"/>
      <c r="J778" s="231"/>
      <c r="K778" s="231"/>
      <c r="L778" s="231"/>
      <c r="M778" s="231"/>
      <c r="N778" s="231"/>
      <c r="O778" s="231"/>
      <c r="P778" s="231"/>
      <c r="Q778" s="231"/>
    </row>
    <row r="779">
      <c r="C779" s="230"/>
      <c r="D779" s="231"/>
      <c r="E779" s="231"/>
      <c r="F779" s="231"/>
      <c r="G779" s="231"/>
      <c r="H779" s="231"/>
      <c r="I779" s="231"/>
      <c r="J779" s="231"/>
      <c r="K779" s="231"/>
      <c r="L779" s="231"/>
      <c r="M779" s="231"/>
      <c r="N779" s="231"/>
      <c r="O779" s="231"/>
      <c r="P779" s="231"/>
      <c r="Q779" s="231"/>
    </row>
    <row r="780">
      <c r="C780" s="230"/>
      <c r="D780" s="231"/>
      <c r="E780" s="231"/>
      <c r="F780" s="231"/>
      <c r="G780" s="231"/>
      <c r="H780" s="231"/>
      <c r="I780" s="231"/>
      <c r="J780" s="231"/>
      <c r="K780" s="231"/>
      <c r="L780" s="231"/>
      <c r="M780" s="231"/>
      <c r="N780" s="231"/>
      <c r="O780" s="231"/>
      <c r="P780" s="231"/>
      <c r="Q780" s="231"/>
    </row>
    <row r="781">
      <c r="C781" s="230"/>
      <c r="D781" s="231"/>
      <c r="E781" s="231"/>
      <c r="F781" s="231"/>
      <c r="G781" s="231"/>
      <c r="H781" s="231"/>
      <c r="I781" s="231"/>
      <c r="J781" s="231"/>
      <c r="K781" s="231"/>
      <c r="L781" s="231"/>
      <c r="M781" s="231"/>
      <c r="N781" s="231"/>
      <c r="O781" s="231"/>
      <c r="P781" s="231"/>
      <c r="Q781" s="231"/>
    </row>
    <row r="782">
      <c r="C782" s="230"/>
      <c r="D782" s="231"/>
      <c r="E782" s="231"/>
      <c r="F782" s="231"/>
      <c r="G782" s="231"/>
      <c r="H782" s="231"/>
      <c r="I782" s="231"/>
      <c r="J782" s="231"/>
      <c r="K782" s="231"/>
      <c r="L782" s="231"/>
      <c r="M782" s="231"/>
      <c r="N782" s="231"/>
      <c r="O782" s="231"/>
      <c r="P782" s="231"/>
      <c r="Q782" s="231"/>
    </row>
    <row r="783">
      <c r="C783" s="230"/>
      <c r="D783" s="231"/>
      <c r="E783" s="231"/>
      <c r="F783" s="231"/>
      <c r="G783" s="231"/>
      <c r="H783" s="231"/>
      <c r="I783" s="231"/>
      <c r="J783" s="231"/>
      <c r="K783" s="231"/>
      <c r="L783" s="231"/>
      <c r="M783" s="231"/>
      <c r="N783" s="231"/>
      <c r="O783" s="231"/>
      <c r="P783" s="231"/>
      <c r="Q783" s="231"/>
    </row>
    <row r="784">
      <c r="C784" s="230"/>
      <c r="D784" s="231"/>
      <c r="E784" s="231"/>
      <c r="F784" s="231"/>
      <c r="G784" s="231"/>
      <c r="H784" s="231"/>
      <c r="I784" s="231"/>
      <c r="J784" s="231"/>
      <c r="K784" s="231"/>
      <c r="L784" s="231"/>
      <c r="M784" s="231"/>
      <c r="N784" s="231"/>
      <c r="O784" s="231"/>
      <c r="P784" s="231"/>
      <c r="Q784" s="231"/>
    </row>
    <row r="785">
      <c r="C785" s="230"/>
      <c r="D785" s="231"/>
      <c r="E785" s="231"/>
      <c r="F785" s="231"/>
      <c r="G785" s="231"/>
      <c r="H785" s="231"/>
      <c r="I785" s="231"/>
      <c r="J785" s="231"/>
      <c r="K785" s="231"/>
      <c r="L785" s="231"/>
      <c r="M785" s="231"/>
      <c r="N785" s="231"/>
      <c r="O785" s="231"/>
      <c r="P785" s="231"/>
      <c r="Q785" s="231"/>
    </row>
    <row r="786">
      <c r="C786" s="230"/>
      <c r="D786" s="231"/>
      <c r="E786" s="231"/>
      <c r="F786" s="231"/>
      <c r="G786" s="231"/>
      <c r="H786" s="231"/>
      <c r="I786" s="231"/>
      <c r="J786" s="231"/>
      <c r="K786" s="231"/>
      <c r="L786" s="231"/>
      <c r="M786" s="231"/>
      <c r="N786" s="231"/>
      <c r="O786" s="231"/>
      <c r="P786" s="231"/>
      <c r="Q786" s="231"/>
    </row>
    <row r="787">
      <c r="C787" s="230"/>
      <c r="D787" s="231"/>
      <c r="E787" s="231"/>
      <c r="F787" s="231"/>
      <c r="G787" s="231"/>
      <c r="H787" s="231"/>
      <c r="I787" s="231"/>
      <c r="J787" s="231"/>
      <c r="K787" s="231"/>
      <c r="L787" s="231"/>
      <c r="M787" s="231"/>
      <c r="N787" s="231"/>
      <c r="O787" s="231"/>
      <c r="P787" s="231"/>
      <c r="Q787" s="231"/>
    </row>
    <row r="788">
      <c r="C788" s="230"/>
      <c r="D788" s="231"/>
      <c r="E788" s="231"/>
      <c r="F788" s="231"/>
      <c r="G788" s="231"/>
      <c r="H788" s="231"/>
      <c r="I788" s="231"/>
      <c r="J788" s="231"/>
      <c r="K788" s="231"/>
      <c r="L788" s="231"/>
      <c r="M788" s="231"/>
      <c r="N788" s="231"/>
      <c r="O788" s="231"/>
      <c r="P788" s="231"/>
      <c r="Q788" s="231"/>
    </row>
    <row r="789">
      <c r="C789" s="230"/>
      <c r="D789" s="231"/>
      <c r="E789" s="231"/>
      <c r="F789" s="231"/>
      <c r="G789" s="231"/>
      <c r="H789" s="231"/>
      <c r="I789" s="231"/>
      <c r="J789" s="231"/>
      <c r="K789" s="231"/>
      <c r="L789" s="231"/>
      <c r="M789" s="231"/>
      <c r="N789" s="231"/>
      <c r="O789" s="231"/>
      <c r="P789" s="231"/>
      <c r="Q789" s="231"/>
    </row>
    <row r="790">
      <c r="C790" s="230"/>
      <c r="D790" s="231"/>
      <c r="E790" s="231"/>
      <c r="F790" s="231"/>
      <c r="G790" s="231"/>
      <c r="H790" s="231"/>
      <c r="I790" s="231"/>
      <c r="J790" s="231"/>
      <c r="K790" s="231"/>
      <c r="L790" s="231"/>
      <c r="M790" s="231"/>
      <c r="N790" s="231"/>
      <c r="O790" s="231"/>
      <c r="P790" s="231"/>
      <c r="Q790" s="231"/>
    </row>
    <row r="791">
      <c r="C791" s="230"/>
      <c r="D791" s="231"/>
      <c r="E791" s="231"/>
      <c r="F791" s="231"/>
      <c r="G791" s="231"/>
      <c r="H791" s="231"/>
      <c r="I791" s="231"/>
      <c r="J791" s="231"/>
      <c r="K791" s="231"/>
      <c r="L791" s="231"/>
      <c r="M791" s="231"/>
      <c r="N791" s="231"/>
      <c r="O791" s="231"/>
      <c r="P791" s="231"/>
      <c r="Q791" s="231"/>
    </row>
    <row r="792">
      <c r="C792" s="230"/>
      <c r="D792" s="231"/>
      <c r="E792" s="231"/>
      <c r="F792" s="231"/>
      <c r="G792" s="231"/>
      <c r="H792" s="231"/>
      <c r="I792" s="231"/>
      <c r="J792" s="231"/>
      <c r="K792" s="231"/>
      <c r="L792" s="231"/>
      <c r="M792" s="231"/>
      <c r="N792" s="231"/>
      <c r="O792" s="231"/>
      <c r="P792" s="231"/>
      <c r="Q792" s="231"/>
    </row>
    <row r="793">
      <c r="C793" s="230"/>
      <c r="D793" s="231"/>
      <c r="E793" s="231"/>
      <c r="F793" s="231"/>
      <c r="G793" s="231"/>
      <c r="H793" s="231"/>
      <c r="I793" s="231"/>
      <c r="J793" s="231"/>
      <c r="K793" s="231"/>
      <c r="L793" s="231"/>
      <c r="M793" s="231"/>
      <c r="N793" s="231"/>
      <c r="O793" s="231"/>
      <c r="P793" s="231"/>
      <c r="Q793" s="231"/>
    </row>
    <row r="794">
      <c r="C794" s="230"/>
      <c r="D794" s="231"/>
      <c r="E794" s="231"/>
      <c r="F794" s="231"/>
      <c r="G794" s="231"/>
      <c r="H794" s="231"/>
      <c r="I794" s="231"/>
      <c r="J794" s="231"/>
      <c r="K794" s="231"/>
      <c r="L794" s="231"/>
      <c r="M794" s="231"/>
      <c r="N794" s="231"/>
      <c r="O794" s="231"/>
      <c r="P794" s="231"/>
      <c r="Q794" s="231"/>
    </row>
    <row r="795">
      <c r="C795" s="230"/>
      <c r="D795" s="231"/>
      <c r="E795" s="231"/>
      <c r="F795" s="231"/>
      <c r="G795" s="231"/>
      <c r="H795" s="231"/>
      <c r="I795" s="231"/>
      <c r="J795" s="231"/>
      <c r="K795" s="231"/>
      <c r="L795" s="231"/>
      <c r="M795" s="231"/>
      <c r="N795" s="231"/>
      <c r="O795" s="231"/>
      <c r="P795" s="231"/>
      <c r="Q795" s="231"/>
    </row>
    <row r="796">
      <c r="C796" s="230"/>
      <c r="D796" s="231"/>
      <c r="E796" s="231"/>
      <c r="F796" s="231"/>
      <c r="G796" s="231"/>
      <c r="H796" s="231"/>
      <c r="I796" s="231"/>
      <c r="J796" s="231"/>
      <c r="K796" s="231"/>
      <c r="L796" s="231"/>
      <c r="M796" s="231"/>
      <c r="N796" s="231"/>
      <c r="O796" s="231"/>
      <c r="P796" s="231"/>
      <c r="Q796" s="231"/>
    </row>
    <row r="797">
      <c r="C797" s="230"/>
      <c r="D797" s="231"/>
      <c r="E797" s="231"/>
      <c r="F797" s="231"/>
      <c r="G797" s="231"/>
      <c r="H797" s="231"/>
      <c r="I797" s="231"/>
      <c r="J797" s="231"/>
      <c r="K797" s="231"/>
      <c r="L797" s="231"/>
      <c r="M797" s="231"/>
      <c r="N797" s="231"/>
      <c r="O797" s="231"/>
      <c r="P797" s="231"/>
      <c r="Q797" s="231"/>
    </row>
    <row r="798">
      <c r="C798" s="230"/>
      <c r="D798" s="231"/>
      <c r="E798" s="231"/>
      <c r="F798" s="231"/>
      <c r="G798" s="231"/>
      <c r="H798" s="231"/>
      <c r="I798" s="231"/>
      <c r="J798" s="231"/>
      <c r="K798" s="231"/>
      <c r="L798" s="231"/>
      <c r="M798" s="231"/>
      <c r="N798" s="231"/>
      <c r="O798" s="231"/>
      <c r="P798" s="231"/>
      <c r="Q798" s="231"/>
    </row>
    <row r="799">
      <c r="C799" s="230"/>
      <c r="D799" s="231"/>
      <c r="E799" s="231"/>
      <c r="F799" s="231"/>
      <c r="G799" s="231"/>
      <c r="H799" s="231"/>
      <c r="I799" s="231"/>
      <c r="J799" s="231"/>
      <c r="K799" s="231"/>
      <c r="L799" s="231"/>
      <c r="M799" s="231"/>
      <c r="N799" s="231"/>
      <c r="O799" s="231"/>
      <c r="P799" s="231"/>
      <c r="Q799" s="231"/>
    </row>
    <row r="800">
      <c r="C800" s="230"/>
      <c r="D800" s="231"/>
      <c r="E800" s="231"/>
      <c r="F800" s="231"/>
      <c r="G800" s="231"/>
      <c r="H800" s="231"/>
      <c r="I800" s="231"/>
      <c r="J800" s="231"/>
      <c r="K800" s="231"/>
      <c r="L800" s="231"/>
      <c r="M800" s="231"/>
      <c r="N800" s="231"/>
      <c r="O800" s="231"/>
      <c r="P800" s="231"/>
      <c r="Q800" s="231"/>
    </row>
    <row r="801">
      <c r="C801" s="230"/>
      <c r="D801" s="231"/>
      <c r="E801" s="231"/>
      <c r="F801" s="231"/>
      <c r="G801" s="231"/>
      <c r="H801" s="231"/>
      <c r="I801" s="231"/>
      <c r="J801" s="231"/>
      <c r="K801" s="231"/>
      <c r="L801" s="231"/>
      <c r="M801" s="231"/>
      <c r="N801" s="231"/>
      <c r="O801" s="231"/>
      <c r="P801" s="231"/>
      <c r="Q801" s="231"/>
    </row>
    <row r="802">
      <c r="C802" s="230"/>
      <c r="D802" s="231"/>
      <c r="E802" s="231"/>
      <c r="F802" s="231"/>
      <c r="G802" s="231"/>
      <c r="H802" s="231"/>
      <c r="I802" s="231"/>
      <c r="J802" s="231"/>
      <c r="K802" s="231"/>
      <c r="L802" s="231"/>
      <c r="M802" s="231"/>
      <c r="N802" s="231"/>
      <c r="O802" s="231"/>
      <c r="P802" s="231"/>
      <c r="Q802" s="231"/>
    </row>
    <row r="803">
      <c r="C803" s="230"/>
      <c r="D803" s="231"/>
      <c r="E803" s="231"/>
      <c r="F803" s="231"/>
      <c r="G803" s="231"/>
      <c r="H803" s="231"/>
      <c r="I803" s="231"/>
      <c r="J803" s="231"/>
      <c r="K803" s="231"/>
      <c r="L803" s="231"/>
      <c r="M803" s="231"/>
      <c r="N803" s="231"/>
      <c r="O803" s="231"/>
      <c r="P803" s="231"/>
      <c r="Q803" s="231"/>
    </row>
    <row r="804">
      <c r="C804" s="230"/>
      <c r="D804" s="231"/>
      <c r="E804" s="231"/>
      <c r="F804" s="231"/>
      <c r="G804" s="231"/>
      <c r="H804" s="231"/>
      <c r="I804" s="231"/>
      <c r="J804" s="231"/>
      <c r="K804" s="231"/>
      <c r="L804" s="231"/>
      <c r="M804" s="231"/>
      <c r="N804" s="231"/>
      <c r="O804" s="231"/>
      <c r="P804" s="231"/>
      <c r="Q804" s="231"/>
    </row>
    <row r="805">
      <c r="C805" s="230"/>
      <c r="D805" s="231"/>
      <c r="E805" s="231"/>
      <c r="F805" s="231"/>
      <c r="G805" s="231"/>
      <c r="H805" s="231"/>
      <c r="I805" s="231"/>
      <c r="J805" s="231"/>
      <c r="K805" s="231"/>
      <c r="L805" s="231"/>
      <c r="M805" s="231"/>
      <c r="N805" s="231"/>
      <c r="O805" s="231"/>
      <c r="P805" s="231"/>
      <c r="Q805" s="231"/>
    </row>
    <row r="806">
      <c r="C806" s="230"/>
      <c r="D806" s="231"/>
      <c r="E806" s="231"/>
      <c r="F806" s="231"/>
      <c r="G806" s="231"/>
      <c r="H806" s="231"/>
      <c r="I806" s="231"/>
      <c r="J806" s="231"/>
      <c r="K806" s="231"/>
      <c r="L806" s="231"/>
      <c r="M806" s="231"/>
      <c r="N806" s="231"/>
      <c r="O806" s="231"/>
      <c r="P806" s="231"/>
      <c r="Q806" s="231"/>
    </row>
    <row r="807">
      <c r="C807" s="230"/>
      <c r="D807" s="231"/>
      <c r="E807" s="231"/>
      <c r="F807" s="231"/>
      <c r="G807" s="231"/>
      <c r="H807" s="231"/>
      <c r="I807" s="231"/>
      <c r="J807" s="231"/>
      <c r="K807" s="231"/>
      <c r="L807" s="231"/>
      <c r="M807" s="231"/>
      <c r="N807" s="231"/>
      <c r="O807" s="231"/>
      <c r="P807" s="231"/>
      <c r="Q807" s="231"/>
    </row>
    <row r="808">
      <c r="C808" s="230"/>
      <c r="D808" s="231"/>
      <c r="E808" s="231"/>
      <c r="F808" s="231"/>
      <c r="G808" s="231"/>
      <c r="H808" s="231"/>
      <c r="I808" s="231"/>
      <c r="J808" s="231"/>
      <c r="K808" s="231"/>
      <c r="L808" s="231"/>
      <c r="M808" s="231"/>
      <c r="N808" s="231"/>
      <c r="O808" s="231"/>
      <c r="P808" s="231"/>
      <c r="Q808" s="231"/>
    </row>
    <row r="809">
      <c r="C809" s="230"/>
      <c r="D809" s="231"/>
      <c r="E809" s="231"/>
      <c r="F809" s="231"/>
      <c r="G809" s="231"/>
      <c r="H809" s="231"/>
      <c r="I809" s="231"/>
      <c r="J809" s="231"/>
      <c r="K809" s="231"/>
      <c r="L809" s="231"/>
      <c r="M809" s="231"/>
      <c r="N809" s="231"/>
      <c r="O809" s="231"/>
      <c r="P809" s="231"/>
      <c r="Q809" s="231"/>
    </row>
    <row r="810">
      <c r="C810" s="230"/>
      <c r="D810" s="231"/>
      <c r="E810" s="231"/>
      <c r="F810" s="231"/>
      <c r="G810" s="231"/>
      <c r="H810" s="231"/>
      <c r="I810" s="231"/>
      <c r="J810" s="231"/>
      <c r="K810" s="231"/>
      <c r="L810" s="231"/>
      <c r="M810" s="231"/>
      <c r="N810" s="231"/>
      <c r="O810" s="231"/>
      <c r="P810" s="231"/>
      <c r="Q810" s="231"/>
    </row>
    <row r="811">
      <c r="C811" s="230"/>
      <c r="D811" s="231"/>
      <c r="E811" s="231"/>
      <c r="F811" s="231"/>
      <c r="G811" s="231"/>
      <c r="H811" s="231"/>
      <c r="I811" s="231"/>
      <c r="J811" s="231"/>
      <c r="K811" s="231"/>
      <c r="L811" s="231"/>
      <c r="M811" s="231"/>
      <c r="N811" s="231"/>
      <c r="O811" s="231"/>
      <c r="P811" s="231"/>
      <c r="Q811" s="231"/>
    </row>
    <row r="812">
      <c r="C812" s="230"/>
      <c r="D812" s="231"/>
      <c r="E812" s="231"/>
      <c r="F812" s="231"/>
      <c r="G812" s="231"/>
      <c r="H812" s="231"/>
      <c r="I812" s="231"/>
      <c r="J812" s="231"/>
      <c r="K812" s="231"/>
      <c r="L812" s="231"/>
      <c r="M812" s="231"/>
      <c r="N812" s="231"/>
      <c r="O812" s="231"/>
      <c r="P812" s="231"/>
      <c r="Q812" s="231"/>
    </row>
    <row r="813">
      <c r="C813" s="230"/>
      <c r="D813" s="231"/>
      <c r="E813" s="231"/>
      <c r="F813" s="231"/>
      <c r="G813" s="231"/>
      <c r="H813" s="231"/>
      <c r="I813" s="231"/>
      <c r="J813" s="231"/>
      <c r="K813" s="231"/>
      <c r="L813" s="231"/>
      <c r="M813" s="231"/>
      <c r="N813" s="231"/>
      <c r="O813" s="231"/>
      <c r="P813" s="231"/>
      <c r="Q813" s="231"/>
    </row>
    <row r="814">
      <c r="C814" s="230"/>
      <c r="D814" s="231"/>
      <c r="E814" s="231"/>
      <c r="F814" s="231"/>
      <c r="G814" s="231"/>
      <c r="H814" s="231"/>
      <c r="I814" s="231"/>
      <c r="J814" s="231"/>
      <c r="K814" s="231"/>
      <c r="L814" s="231"/>
      <c r="M814" s="231"/>
      <c r="N814" s="231"/>
      <c r="O814" s="231"/>
      <c r="P814" s="231"/>
      <c r="Q814" s="231"/>
    </row>
    <row r="815">
      <c r="C815" s="230"/>
      <c r="D815" s="231"/>
      <c r="E815" s="231"/>
      <c r="F815" s="231"/>
      <c r="G815" s="231"/>
      <c r="H815" s="231"/>
      <c r="I815" s="231"/>
      <c r="J815" s="231"/>
      <c r="K815" s="231"/>
      <c r="L815" s="231"/>
      <c r="M815" s="231"/>
      <c r="N815" s="231"/>
      <c r="O815" s="231"/>
      <c r="P815" s="231"/>
      <c r="Q815" s="231"/>
    </row>
    <row r="816">
      <c r="C816" s="230"/>
      <c r="D816" s="231"/>
      <c r="E816" s="231"/>
      <c r="F816" s="231"/>
      <c r="G816" s="231"/>
      <c r="H816" s="231"/>
      <c r="I816" s="231"/>
      <c r="J816" s="231"/>
      <c r="K816" s="231"/>
      <c r="L816" s="231"/>
      <c r="M816" s="231"/>
      <c r="N816" s="231"/>
      <c r="O816" s="231"/>
      <c r="P816" s="231"/>
      <c r="Q816" s="231"/>
    </row>
    <row r="817">
      <c r="C817" s="230"/>
      <c r="D817" s="231"/>
      <c r="E817" s="231"/>
      <c r="F817" s="231"/>
      <c r="G817" s="231"/>
      <c r="H817" s="231"/>
      <c r="I817" s="231"/>
      <c r="J817" s="231"/>
      <c r="K817" s="231"/>
      <c r="L817" s="231"/>
      <c r="M817" s="231"/>
      <c r="N817" s="231"/>
      <c r="O817" s="231"/>
      <c r="P817" s="231"/>
      <c r="Q817" s="231"/>
    </row>
    <row r="818">
      <c r="C818" s="230"/>
      <c r="D818" s="231"/>
      <c r="E818" s="231"/>
      <c r="F818" s="231"/>
      <c r="G818" s="231"/>
      <c r="H818" s="231"/>
      <c r="I818" s="231"/>
      <c r="J818" s="231"/>
      <c r="K818" s="231"/>
      <c r="L818" s="231"/>
      <c r="M818" s="231"/>
      <c r="N818" s="231"/>
      <c r="O818" s="231"/>
      <c r="P818" s="231"/>
      <c r="Q818" s="231"/>
    </row>
    <row r="819">
      <c r="C819" s="230"/>
      <c r="D819" s="231"/>
      <c r="E819" s="231"/>
      <c r="F819" s="231"/>
      <c r="G819" s="231"/>
      <c r="H819" s="231"/>
      <c r="I819" s="231"/>
      <c r="J819" s="231"/>
      <c r="K819" s="231"/>
      <c r="L819" s="231"/>
      <c r="M819" s="231"/>
      <c r="N819" s="231"/>
      <c r="O819" s="231"/>
      <c r="P819" s="231"/>
      <c r="Q819" s="231"/>
    </row>
    <row r="820">
      <c r="C820" s="230"/>
      <c r="D820" s="231"/>
      <c r="E820" s="231"/>
      <c r="F820" s="231"/>
      <c r="G820" s="231"/>
      <c r="H820" s="231"/>
      <c r="I820" s="231"/>
      <c r="J820" s="231"/>
      <c r="K820" s="231"/>
      <c r="L820" s="231"/>
      <c r="M820" s="231"/>
      <c r="N820" s="231"/>
      <c r="O820" s="231"/>
      <c r="P820" s="231"/>
      <c r="Q820" s="231"/>
    </row>
    <row r="821">
      <c r="C821" s="230"/>
      <c r="D821" s="231"/>
      <c r="E821" s="231"/>
      <c r="F821" s="231"/>
      <c r="G821" s="231"/>
      <c r="H821" s="231"/>
      <c r="I821" s="231"/>
      <c r="J821" s="231"/>
      <c r="K821" s="231"/>
      <c r="L821" s="231"/>
      <c r="M821" s="231"/>
      <c r="N821" s="231"/>
      <c r="O821" s="231"/>
      <c r="P821" s="231"/>
      <c r="Q821" s="231"/>
    </row>
    <row r="822">
      <c r="C822" s="230"/>
      <c r="D822" s="231"/>
      <c r="E822" s="231"/>
      <c r="F822" s="231"/>
      <c r="G822" s="231"/>
      <c r="H822" s="231"/>
      <c r="I822" s="231"/>
      <c r="J822" s="231"/>
      <c r="K822" s="231"/>
      <c r="L822" s="231"/>
      <c r="M822" s="231"/>
      <c r="N822" s="231"/>
      <c r="O822" s="231"/>
      <c r="P822" s="231"/>
      <c r="Q822" s="231"/>
    </row>
    <row r="823">
      <c r="C823" s="230"/>
      <c r="D823" s="231"/>
      <c r="E823" s="231"/>
      <c r="F823" s="231"/>
      <c r="G823" s="231"/>
      <c r="H823" s="231"/>
      <c r="I823" s="231"/>
      <c r="J823" s="231"/>
      <c r="K823" s="231"/>
      <c r="L823" s="231"/>
      <c r="M823" s="231"/>
      <c r="N823" s="231"/>
      <c r="O823" s="231"/>
      <c r="P823" s="231"/>
      <c r="Q823" s="231"/>
    </row>
    <row r="824">
      <c r="C824" s="230"/>
      <c r="D824" s="231"/>
      <c r="E824" s="231"/>
      <c r="F824" s="231"/>
      <c r="G824" s="231"/>
      <c r="H824" s="231"/>
      <c r="I824" s="231"/>
      <c r="J824" s="231"/>
      <c r="K824" s="231"/>
      <c r="L824" s="231"/>
      <c r="M824" s="231"/>
      <c r="N824" s="231"/>
      <c r="O824" s="231"/>
      <c r="P824" s="231"/>
      <c r="Q824" s="231"/>
    </row>
    <row r="825">
      <c r="C825" s="230"/>
      <c r="D825" s="231"/>
      <c r="E825" s="231"/>
      <c r="F825" s="231"/>
      <c r="G825" s="231"/>
      <c r="H825" s="231"/>
      <c r="I825" s="231"/>
      <c r="J825" s="231"/>
      <c r="K825" s="231"/>
      <c r="L825" s="231"/>
      <c r="M825" s="231"/>
      <c r="N825" s="231"/>
      <c r="O825" s="231"/>
      <c r="P825" s="231"/>
      <c r="Q825" s="231"/>
    </row>
    <row r="826">
      <c r="C826" s="230"/>
      <c r="D826" s="231"/>
      <c r="E826" s="231"/>
      <c r="F826" s="231"/>
      <c r="G826" s="231"/>
      <c r="H826" s="231"/>
      <c r="I826" s="231"/>
      <c r="J826" s="231"/>
      <c r="K826" s="231"/>
      <c r="L826" s="231"/>
      <c r="M826" s="231"/>
      <c r="N826" s="231"/>
      <c r="O826" s="231"/>
      <c r="P826" s="231"/>
      <c r="Q826" s="231"/>
    </row>
    <row r="827">
      <c r="C827" s="230"/>
      <c r="D827" s="231"/>
      <c r="E827" s="231"/>
      <c r="F827" s="231"/>
      <c r="G827" s="231"/>
      <c r="H827" s="231"/>
      <c r="I827" s="231"/>
      <c r="J827" s="231"/>
      <c r="K827" s="231"/>
      <c r="L827" s="231"/>
      <c r="M827" s="231"/>
      <c r="N827" s="231"/>
      <c r="O827" s="231"/>
      <c r="P827" s="231"/>
      <c r="Q827" s="231"/>
    </row>
    <row r="828">
      <c r="C828" s="230"/>
      <c r="D828" s="231"/>
      <c r="E828" s="231"/>
      <c r="F828" s="231"/>
      <c r="G828" s="231"/>
      <c r="H828" s="231"/>
      <c r="I828" s="231"/>
      <c r="J828" s="231"/>
      <c r="K828" s="231"/>
      <c r="L828" s="231"/>
      <c r="M828" s="231"/>
      <c r="N828" s="231"/>
      <c r="O828" s="231"/>
      <c r="P828" s="231"/>
      <c r="Q828" s="231"/>
    </row>
    <row r="829">
      <c r="C829" s="230"/>
      <c r="D829" s="231"/>
      <c r="E829" s="231"/>
      <c r="F829" s="231"/>
      <c r="G829" s="231"/>
      <c r="H829" s="231"/>
      <c r="I829" s="231"/>
      <c r="J829" s="231"/>
      <c r="K829" s="231"/>
      <c r="L829" s="231"/>
      <c r="M829" s="231"/>
      <c r="N829" s="231"/>
      <c r="O829" s="231"/>
      <c r="P829" s="231"/>
      <c r="Q829" s="231"/>
    </row>
    <row r="830">
      <c r="C830" s="230"/>
      <c r="D830" s="231"/>
      <c r="E830" s="231"/>
      <c r="F830" s="231"/>
      <c r="G830" s="231"/>
      <c r="H830" s="231"/>
      <c r="I830" s="231"/>
      <c r="J830" s="231"/>
      <c r="K830" s="231"/>
      <c r="L830" s="231"/>
      <c r="M830" s="231"/>
      <c r="N830" s="231"/>
      <c r="O830" s="231"/>
      <c r="P830" s="231"/>
      <c r="Q830" s="231"/>
    </row>
    <row r="831">
      <c r="C831" s="230"/>
      <c r="D831" s="231"/>
      <c r="E831" s="231"/>
      <c r="F831" s="231"/>
      <c r="G831" s="231"/>
      <c r="H831" s="231"/>
      <c r="I831" s="231"/>
      <c r="J831" s="231"/>
      <c r="K831" s="231"/>
      <c r="L831" s="231"/>
      <c r="M831" s="231"/>
      <c r="N831" s="231"/>
      <c r="O831" s="231"/>
      <c r="P831" s="231"/>
      <c r="Q831" s="231"/>
    </row>
    <row r="832">
      <c r="C832" s="230"/>
      <c r="D832" s="231"/>
      <c r="E832" s="231"/>
      <c r="F832" s="231"/>
      <c r="G832" s="231"/>
      <c r="H832" s="231"/>
      <c r="I832" s="231"/>
      <c r="J832" s="231"/>
      <c r="K832" s="231"/>
      <c r="L832" s="231"/>
      <c r="M832" s="231"/>
      <c r="N832" s="231"/>
      <c r="O832" s="231"/>
      <c r="P832" s="231"/>
      <c r="Q832" s="231"/>
    </row>
    <row r="833">
      <c r="C833" s="230"/>
      <c r="D833" s="231"/>
      <c r="E833" s="231"/>
      <c r="F833" s="231"/>
      <c r="G833" s="231"/>
      <c r="H833" s="231"/>
      <c r="I833" s="231"/>
      <c r="J833" s="231"/>
      <c r="K833" s="231"/>
      <c r="L833" s="231"/>
      <c r="M833" s="231"/>
      <c r="N833" s="231"/>
      <c r="O833" s="231"/>
      <c r="P833" s="231"/>
      <c r="Q833" s="231"/>
    </row>
    <row r="834">
      <c r="C834" s="230"/>
      <c r="D834" s="231"/>
      <c r="E834" s="231"/>
      <c r="F834" s="231"/>
      <c r="G834" s="231"/>
      <c r="H834" s="231"/>
      <c r="I834" s="231"/>
      <c r="J834" s="231"/>
      <c r="K834" s="231"/>
      <c r="L834" s="231"/>
      <c r="M834" s="231"/>
      <c r="N834" s="231"/>
      <c r="O834" s="231"/>
      <c r="P834" s="231"/>
      <c r="Q834" s="231"/>
    </row>
    <row r="835">
      <c r="C835" s="230"/>
      <c r="D835" s="231"/>
      <c r="E835" s="231"/>
      <c r="F835" s="231"/>
      <c r="G835" s="231"/>
      <c r="H835" s="231"/>
      <c r="I835" s="231"/>
      <c r="J835" s="231"/>
      <c r="K835" s="231"/>
      <c r="L835" s="231"/>
      <c r="M835" s="231"/>
      <c r="N835" s="231"/>
      <c r="O835" s="231"/>
      <c r="P835" s="231"/>
      <c r="Q835" s="231"/>
    </row>
    <row r="836">
      <c r="C836" s="230"/>
      <c r="D836" s="231"/>
      <c r="E836" s="231"/>
      <c r="F836" s="231"/>
      <c r="G836" s="231"/>
      <c r="H836" s="231"/>
      <c r="I836" s="231"/>
      <c r="J836" s="231"/>
      <c r="K836" s="231"/>
      <c r="L836" s="231"/>
      <c r="M836" s="231"/>
      <c r="N836" s="231"/>
      <c r="O836" s="231"/>
      <c r="P836" s="231"/>
      <c r="Q836" s="231"/>
    </row>
    <row r="837">
      <c r="C837" s="230"/>
      <c r="D837" s="231"/>
      <c r="E837" s="231"/>
      <c r="F837" s="231"/>
      <c r="G837" s="231"/>
      <c r="H837" s="231"/>
      <c r="I837" s="231"/>
      <c r="J837" s="231"/>
      <c r="K837" s="231"/>
      <c r="L837" s="231"/>
      <c r="M837" s="231"/>
      <c r="N837" s="231"/>
      <c r="O837" s="231"/>
      <c r="P837" s="231"/>
      <c r="Q837" s="231"/>
    </row>
    <row r="838">
      <c r="C838" s="230"/>
      <c r="D838" s="231"/>
      <c r="E838" s="231"/>
      <c r="F838" s="231"/>
      <c r="G838" s="231"/>
      <c r="H838" s="231"/>
      <c r="I838" s="231"/>
      <c r="J838" s="231"/>
      <c r="K838" s="231"/>
      <c r="L838" s="231"/>
      <c r="M838" s="231"/>
      <c r="N838" s="231"/>
      <c r="O838" s="231"/>
      <c r="P838" s="231"/>
      <c r="Q838" s="231"/>
    </row>
    <row r="839">
      <c r="C839" s="230"/>
      <c r="D839" s="231"/>
      <c r="E839" s="231"/>
      <c r="F839" s="231"/>
      <c r="G839" s="231"/>
      <c r="H839" s="231"/>
      <c r="I839" s="231"/>
      <c r="J839" s="231"/>
      <c r="K839" s="231"/>
      <c r="L839" s="231"/>
      <c r="M839" s="231"/>
      <c r="N839" s="231"/>
      <c r="O839" s="231"/>
      <c r="P839" s="231"/>
      <c r="Q839" s="231"/>
    </row>
    <row r="840">
      <c r="C840" s="230"/>
      <c r="D840" s="231"/>
      <c r="E840" s="231"/>
      <c r="F840" s="231"/>
      <c r="G840" s="231"/>
      <c r="H840" s="231"/>
      <c r="I840" s="231"/>
      <c r="J840" s="231"/>
      <c r="K840" s="231"/>
      <c r="L840" s="231"/>
      <c r="M840" s="231"/>
      <c r="N840" s="231"/>
      <c r="O840" s="231"/>
      <c r="P840" s="231"/>
      <c r="Q840" s="231"/>
    </row>
    <row r="841">
      <c r="C841" s="230"/>
      <c r="D841" s="231"/>
      <c r="E841" s="231"/>
      <c r="F841" s="231"/>
      <c r="G841" s="231"/>
      <c r="H841" s="231"/>
      <c r="I841" s="231"/>
      <c r="J841" s="231"/>
      <c r="K841" s="231"/>
      <c r="L841" s="231"/>
      <c r="M841" s="231"/>
      <c r="N841" s="231"/>
      <c r="O841" s="231"/>
      <c r="P841" s="231"/>
      <c r="Q841" s="231"/>
    </row>
    <row r="842">
      <c r="C842" s="230"/>
      <c r="D842" s="231"/>
      <c r="E842" s="231"/>
      <c r="F842" s="231"/>
      <c r="G842" s="231"/>
      <c r="H842" s="231"/>
      <c r="I842" s="231"/>
      <c r="J842" s="231"/>
      <c r="K842" s="231"/>
      <c r="L842" s="231"/>
      <c r="M842" s="231"/>
      <c r="N842" s="231"/>
      <c r="O842" s="231"/>
      <c r="P842" s="231"/>
      <c r="Q842" s="231"/>
    </row>
    <row r="843">
      <c r="C843" s="230"/>
      <c r="D843" s="231"/>
      <c r="E843" s="231"/>
      <c r="F843" s="231"/>
      <c r="G843" s="231"/>
      <c r="H843" s="231"/>
      <c r="I843" s="231"/>
      <c r="J843" s="231"/>
      <c r="K843" s="231"/>
      <c r="L843" s="231"/>
      <c r="M843" s="231"/>
      <c r="N843" s="231"/>
      <c r="O843" s="231"/>
      <c r="P843" s="231"/>
      <c r="Q843" s="231"/>
    </row>
    <row r="844">
      <c r="C844" s="230"/>
      <c r="D844" s="231"/>
      <c r="E844" s="231"/>
      <c r="F844" s="231"/>
      <c r="G844" s="231"/>
      <c r="H844" s="231"/>
      <c r="I844" s="231"/>
      <c r="J844" s="231"/>
      <c r="K844" s="231"/>
      <c r="L844" s="231"/>
      <c r="M844" s="231"/>
      <c r="N844" s="231"/>
      <c r="O844" s="231"/>
      <c r="P844" s="231"/>
      <c r="Q844" s="231"/>
    </row>
    <row r="845">
      <c r="C845" s="230"/>
      <c r="D845" s="231"/>
      <c r="E845" s="231"/>
      <c r="F845" s="231"/>
      <c r="G845" s="231"/>
      <c r="H845" s="231"/>
      <c r="I845" s="231"/>
      <c r="J845" s="231"/>
      <c r="K845" s="231"/>
      <c r="L845" s="231"/>
      <c r="M845" s="231"/>
      <c r="N845" s="231"/>
      <c r="O845" s="231"/>
      <c r="P845" s="231"/>
      <c r="Q845" s="231"/>
    </row>
    <row r="846">
      <c r="C846" s="230"/>
      <c r="D846" s="231"/>
      <c r="E846" s="231"/>
      <c r="F846" s="231"/>
      <c r="G846" s="231"/>
      <c r="H846" s="231"/>
      <c r="I846" s="231"/>
      <c r="J846" s="231"/>
      <c r="K846" s="231"/>
      <c r="L846" s="231"/>
      <c r="M846" s="231"/>
      <c r="N846" s="231"/>
      <c r="O846" s="231"/>
      <c r="P846" s="231"/>
      <c r="Q846" s="231"/>
    </row>
    <row r="847">
      <c r="C847" s="230"/>
      <c r="D847" s="231"/>
      <c r="E847" s="231"/>
      <c r="F847" s="231"/>
      <c r="G847" s="231"/>
      <c r="H847" s="231"/>
      <c r="I847" s="231"/>
      <c r="J847" s="231"/>
      <c r="K847" s="231"/>
      <c r="L847" s="231"/>
      <c r="M847" s="231"/>
      <c r="N847" s="231"/>
      <c r="O847" s="231"/>
      <c r="P847" s="231"/>
      <c r="Q847" s="231"/>
    </row>
    <row r="848">
      <c r="C848" s="230"/>
      <c r="D848" s="231"/>
      <c r="E848" s="231"/>
      <c r="F848" s="231"/>
      <c r="G848" s="231"/>
      <c r="H848" s="231"/>
      <c r="I848" s="231"/>
      <c r="J848" s="231"/>
      <c r="K848" s="231"/>
      <c r="L848" s="231"/>
      <c r="M848" s="231"/>
      <c r="N848" s="231"/>
      <c r="O848" s="231"/>
      <c r="P848" s="231"/>
      <c r="Q848" s="231"/>
    </row>
    <row r="849">
      <c r="C849" s="230"/>
      <c r="D849" s="231"/>
      <c r="E849" s="231"/>
      <c r="F849" s="231"/>
      <c r="G849" s="231"/>
      <c r="H849" s="231"/>
      <c r="I849" s="231"/>
      <c r="J849" s="231"/>
      <c r="K849" s="231"/>
      <c r="L849" s="231"/>
      <c r="M849" s="231"/>
      <c r="N849" s="231"/>
      <c r="O849" s="231"/>
      <c r="P849" s="231"/>
      <c r="Q849" s="231"/>
    </row>
    <row r="850">
      <c r="C850" s="230"/>
      <c r="D850" s="231"/>
      <c r="E850" s="231"/>
      <c r="F850" s="231"/>
      <c r="G850" s="231"/>
      <c r="H850" s="231"/>
      <c r="I850" s="231"/>
      <c r="J850" s="231"/>
      <c r="K850" s="231"/>
      <c r="L850" s="231"/>
      <c r="M850" s="231"/>
      <c r="N850" s="231"/>
      <c r="O850" s="231"/>
      <c r="P850" s="231"/>
      <c r="Q850" s="231"/>
    </row>
    <row r="851">
      <c r="C851" s="230"/>
      <c r="D851" s="231"/>
      <c r="E851" s="231"/>
      <c r="F851" s="231"/>
      <c r="G851" s="231"/>
      <c r="H851" s="231"/>
      <c r="I851" s="231"/>
      <c r="J851" s="231"/>
      <c r="K851" s="231"/>
      <c r="L851" s="231"/>
      <c r="M851" s="231"/>
      <c r="N851" s="231"/>
      <c r="O851" s="231"/>
      <c r="P851" s="231"/>
      <c r="Q851" s="231"/>
    </row>
    <row r="852">
      <c r="C852" s="230"/>
      <c r="D852" s="231"/>
      <c r="E852" s="231"/>
      <c r="F852" s="231"/>
      <c r="G852" s="231"/>
      <c r="H852" s="231"/>
      <c r="I852" s="231"/>
      <c r="J852" s="231"/>
      <c r="K852" s="231"/>
      <c r="L852" s="231"/>
      <c r="M852" s="231"/>
      <c r="N852" s="231"/>
      <c r="O852" s="231"/>
      <c r="P852" s="231"/>
      <c r="Q852" s="231"/>
    </row>
    <row r="853">
      <c r="C853" s="230"/>
      <c r="D853" s="231"/>
      <c r="E853" s="231"/>
      <c r="F853" s="231"/>
      <c r="G853" s="231"/>
      <c r="H853" s="231"/>
      <c r="I853" s="231"/>
      <c r="J853" s="231"/>
      <c r="K853" s="231"/>
      <c r="L853" s="231"/>
      <c r="M853" s="231"/>
      <c r="N853" s="231"/>
      <c r="O853" s="231"/>
      <c r="P853" s="231"/>
      <c r="Q853" s="231"/>
    </row>
    <row r="854">
      <c r="C854" s="230"/>
      <c r="D854" s="231"/>
      <c r="E854" s="231"/>
      <c r="F854" s="231"/>
      <c r="G854" s="231"/>
      <c r="H854" s="231"/>
      <c r="I854" s="231"/>
      <c r="J854" s="231"/>
      <c r="K854" s="231"/>
      <c r="L854" s="231"/>
      <c r="M854" s="231"/>
      <c r="N854" s="231"/>
      <c r="O854" s="231"/>
      <c r="P854" s="231"/>
      <c r="Q854" s="231"/>
    </row>
    <row r="855">
      <c r="C855" s="230"/>
      <c r="D855" s="231"/>
      <c r="E855" s="231"/>
      <c r="F855" s="231"/>
      <c r="G855" s="231"/>
      <c r="H855" s="231"/>
      <c r="I855" s="231"/>
      <c r="J855" s="231"/>
      <c r="K855" s="231"/>
      <c r="L855" s="231"/>
      <c r="M855" s="231"/>
      <c r="N855" s="231"/>
      <c r="O855" s="231"/>
      <c r="P855" s="231"/>
      <c r="Q855" s="231"/>
    </row>
    <row r="856">
      <c r="C856" s="230"/>
      <c r="D856" s="231"/>
      <c r="E856" s="231"/>
      <c r="F856" s="231"/>
      <c r="G856" s="231"/>
      <c r="H856" s="231"/>
      <c r="I856" s="231"/>
      <c r="J856" s="231"/>
      <c r="K856" s="231"/>
      <c r="L856" s="231"/>
      <c r="M856" s="231"/>
      <c r="N856" s="231"/>
      <c r="O856" s="231"/>
      <c r="P856" s="231"/>
      <c r="Q856" s="231"/>
    </row>
    <row r="857">
      <c r="C857" s="230"/>
      <c r="D857" s="231"/>
      <c r="E857" s="231"/>
      <c r="F857" s="231"/>
      <c r="G857" s="231"/>
      <c r="H857" s="231"/>
      <c r="I857" s="231"/>
      <c r="J857" s="231"/>
      <c r="K857" s="231"/>
      <c r="L857" s="231"/>
      <c r="M857" s="231"/>
      <c r="N857" s="231"/>
      <c r="O857" s="231"/>
      <c r="P857" s="231"/>
      <c r="Q857" s="231"/>
    </row>
    <row r="858">
      <c r="C858" s="230"/>
      <c r="D858" s="231"/>
      <c r="E858" s="231"/>
      <c r="F858" s="231"/>
      <c r="G858" s="231"/>
      <c r="H858" s="231"/>
      <c r="I858" s="231"/>
      <c r="J858" s="231"/>
      <c r="K858" s="231"/>
      <c r="L858" s="231"/>
      <c r="M858" s="231"/>
      <c r="N858" s="231"/>
      <c r="O858" s="231"/>
      <c r="P858" s="231"/>
      <c r="Q858" s="231"/>
    </row>
    <row r="859">
      <c r="C859" s="230"/>
      <c r="D859" s="231"/>
      <c r="E859" s="231"/>
      <c r="F859" s="231"/>
      <c r="G859" s="231"/>
      <c r="H859" s="231"/>
      <c r="I859" s="231"/>
      <c r="J859" s="231"/>
      <c r="K859" s="231"/>
      <c r="L859" s="231"/>
      <c r="M859" s="231"/>
      <c r="N859" s="231"/>
      <c r="O859" s="231"/>
      <c r="P859" s="231"/>
      <c r="Q859" s="231"/>
    </row>
    <row r="860">
      <c r="C860" s="230"/>
      <c r="D860" s="231"/>
      <c r="E860" s="231"/>
      <c r="F860" s="231"/>
      <c r="G860" s="231"/>
      <c r="H860" s="231"/>
      <c r="I860" s="231"/>
      <c r="J860" s="231"/>
      <c r="K860" s="231"/>
      <c r="L860" s="231"/>
      <c r="M860" s="231"/>
      <c r="N860" s="231"/>
      <c r="O860" s="231"/>
      <c r="P860" s="231"/>
      <c r="Q860" s="231"/>
    </row>
    <row r="861">
      <c r="C861" s="230"/>
      <c r="D861" s="231"/>
      <c r="E861" s="231"/>
      <c r="F861" s="231"/>
      <c r="G861" s="231"/>
      <c r="H861" s="231"/>
      <c r="I861" s="231"/>
      <c r="J861" s="231"/>
      <c r="K861" s="231"/>
      <c r="L861" s="231"/>
      <c r="M861" s="231"/>
      <c r="N861" s="231"/>
      <c r="O861" s="231"/>
      <c r="P861" s="231"/>
      <c r="Q861" s="231"/>
    </row>
    <row r="862">
      <c r="C862" s="230"/>
      <c r="D862" s="231"/>
      <c r="E862" s="231"/>
      <c r="F862" s="231"/>
      <c r="G862" s="231"/>
      <c r="H862" s="231"/>
      <c r="I862" s="231"/>
      <c r="J862" s="231"/>
      <c r="K862" s="231"/>
      <c r="L862" s="231"/>
      <c r="M862" s="231"/>
      <c r="N862" s="231"/>
      <c r="O862" s="231"/>
      <c r="P862" s="231"/>
      <c r="Q862" s="231"/>
    </row>
    <row r="863">
      <c r="C863" s="230"/>
      <c r="D863" s="231"/>
      <c r="E863" s="231"/>
      <c r="F863" s="231"/>
      <c r="G863" s="231"/>
      <c r="H863" s="231"/>
      <c r="I863" s="231"/>
      <c r="J863" s="231"/>
      <c r="K863" s="231"/>
      <c r="L863" s="231"/>
      <c r="M863" s="231"/>
      <c r="N863" s="231"/>
      <c r="O863" s="231"/>
      <c r="P863" s="231"/>
      <c r="Q863" s="231"/>
    </row>
    <row r="864">
      <c r="C864" s="230"/>
      <c r="D864" s="231"/>
      <c r="E864" s="231"/>
      <c r="F864" s="231"/>
      <c r="G864" s="231"/>
      <c r="H864" s="231"/>
      <c r="I864" s="231"/>
      <c r="J864" s="231"/>
      <c r="K864" s="231"/>
      <c r="L864" s="231"/>
      <c r="M864" s="231"/>
      <c r="N864" s="231"/>
      <c r="O864" s="231"/>
      <c r="P864" s="231"/>
      <c r="Q864" s="231"/>
    </row>
    <row r="865">
      <c r="C865" s="230"/>
      <c r="D865" s="231"/>
      <c r="E865" s="231"/>
      <c r="F865" s="231"/>
      <c r="G865" s="231"/>
      <c r="H865" s="231"/>
      <c r="I865" s="231"/>
      <c r="J865" s="231"/>
      <c r="K865" s="231"/>
      <c r="L865" s="231"/>
      <c r="M865" s="231"/>
      <c r="N865" s="231"/>
      <c r="O865" s="231"/>
      <c r="P865" s="231"/>
      <c r="Q865" s="231"/>
    </row>
    <row r="866">
      <c r="C866" s="230"/>
      <c r="D866" s="231"/>
      <c r="E866" s="231"/>
      <c r="F866" s="231"/>
      <c r="G866" s="231"/>
      <c r="H866" s="231"/>
      <c r="I866" s="231"/>
      <c r="J866" s="231"/>
      <c r="K866" s="231"/>
      <c r="L866" s="231"/>
      <c r="M866" s="231"/>
      <c r="N866" s="231"/>
      <c r="O866" s="231"/>
      <c r="P866" s="231"/>
      <c r="Q866" s="231"/>
    </row>
    <row r="867">
      <c r="C867" s="230"/>
      <c r="D867" s="231"/>
      <c r="E867" s="231"/>
      <c r="F867" s="231"/>
      <c r="G867" s="231"/>
      <c r="H867" s="231"/>
      <c r="I867" s="231"/>
      <c r="J867" s="231"/>
      <c r="K867" s="231"/>
      <c r="L867" s="231"/>
      <c r="M867" s="231"/>
      <c r="N867" s="231"/>
      <c r="O867" s="231"/>
      <c r="P867" s="231"/>
      <c r="Q867" s="231"/>
    </row>
    <row r="868">
      <c r="C868" s="230"/>
      <c r="D868" s="231"/>
      <c r="E868" s="231"/>
      <c r="F868" s="231"/>
      <c r="G868" s="231"/>
      <c r="H868" s="231"/>
      <c r="I868" s="231"/>
      <c r="J868" s="231"/>
      <c r="K868" s="231"/>
      <c r="L868" s="231"/>
      <c r="M868" s="231"/>
      <c r="N868" s="231"/>
      <c r="O868" s="231"/>
      <c r="P868" s="231"/>
      <c r="Q868" s="231"/>
    </row>
    <row r="869">
      <c r="C869" s="230"/>
      <c r="D869" s="231"/>
      <c r="E869" s="231"/>
      <c r="F869" s="231"/>
      <c r="G869" s="231"/>
      <c r="H869" s="231"/>
      <c r="I869" s="231"/>
      <c r="J869" s="231"/>
      <c r="K869" s="231"/>
      <c r="L869" s="231"/>
      <c r="M869" s="231"/>
      <c r="N869" s="231"/>
      <c r="O869" s="231"/>
      <c r="P869" s="231"/>
      <c r="Q869" s="231"/>
    </row>
    <row r="870">
      <c r="C870" s="230"/>
      <c r="D870" s="231"/>
      <c r="E870" s="231"/>
      <c r="F870" s="231"/>
      <c r="G870" s="231"/>
      <c r="H870" s="231"/>
      <c r="I870" s="231"/>
      <c r="J870" s="231"/>
      <c r="K870" s="231"/>
      <c r="L870" s="231"/>
      <c r="M870" s="231"/>
      <c r="N870" s="231"/>
      <c r="O870" s="231"/>
      <c r="P870" s="231"/>
      <c r="Q870" s="231"/>
    </row>
    <row r="871">
      <c r="C871" s="230"/>
      <c r="D871" s="231"/>
      <c r="E871" s="231"/>
      <c r="F871" s="231"/>
      <c r="G871" s="231"/>
      <c r="H871" s="231"/>
      <c r="I871" s="231"/>
      <c r="J871" s="231"/>
      <c r="K871" s="231"/>
      <c r="L871" s="231"/>
      <c r="M871" s="231"/>
      <c r="N871" s="231"/>
      <c r="O871" s="231"/>
      <c r="P871" s="231"/>
      <c r="Q871" s="231"/>
    </row>
    <row r="872">
      <c r="C872" s="230"/>
      <c r="D872" s="231"/>
      <c r="E872" s="231"/>
      <c r="F872" s="231"/>
      <c r="G872" s="231"/>
      <c r="H872" s="231"/>
      <c r="I872" s="231"/>
      <c r="J872" s="231"/>
      <c r="K872" s="231"/>
      <c r="L872" s="231"/>
      <c r="M872" s="231"/>
      <c r="N872" s="231"/>
      <c r="O872" s="231"/>
      <c r="P872" s="231"/>
      <c r="Q872" s="231"/>
    </row>
    <row r="873">
      <c r="C873" s="230"/>
      <c r="D873" s="231"/>
      <c r="E873" s="231"/>
      <c r="F873" s="231"/>
      <c r="G873" s="231"/>
      <c r="H873" s="231"/>
      <c r="I873" s="231"/>
      <c r="J873" s="231"/>
      <c r="K873" s="231"/>
      <c r="L873" s="231"/>
      <c r="M873" s="231"/>
      <c r="N873" s="231"/>
      <c r="O873" s="231"/>
      <c r="P873" s="231"/>
      <c r="Q873" s="231"/>
    </row>
    <row r="874">
      <c r="C874" s="230"/>
      <c r="D874" s="231"/>
      <c r="E874" s="231"/>
      <c r="F874" s="231"/>
      <c r="G874" s="231"/>
      <c r="H874" s="231"/>
      <c r="I874" s="231"/>
      <c r="J874" s="231"/>
      <c r="K874" s="231"/>
      <c r="L874" s="231"/>
      <c r="M874" s="231"/>
      <c r="N874" s="231"/>
      <c r="O874" s="231"/>
      <c r="P874" s="231"/>
      <c r="Q874" s="231"/>
    </row>
    <row r="875">
      <c r="C875" s="230"/>
      <c r="D875" s="231"/>
      <c r="E875" s="231"/>
      <c r="F875" s="231"/>
      <c r="G875" s="231"/>
      <c r="H875" s="231"/>
      <c r="I875" s="231"/>
      <c r="J875" s="231"/>
      <c r="K875" s="231"/>
      <c r="L875" s="231"/>
      <c r="M875" s="231"/>
      <c r="N875" s="231"/>
      <c r="O875" s="231"/>
      <c r="P875" s="231"/>
      <c r="Q875" s="231"/>
    </row>
    <row r="876">
      <c r="C876" s="230"/>
      <c r="D876" s="231"/>
      <c r="E876" s="231"/>
      <c r="F876" s="231"/>
      <c r="G876" s="231"/>
      <c r="H876" s="231"/>
      <c r="I876" s="231"/>
      <c r="J876" s="231"/>
      <c r="K876" s="231"/>
      <c r="L876" s="231"/>
      <c r="M876" s="231"/>
      <c r="N876" s="231"/>
      <c r="O876" s="231"/>
      <c r="P876" s="231"/>
      <c r="Q876" s="231"/>
    </row>
    <row r="877">
      <c r="C877" s="230"/>
      <c r="D877" s="231"/>
      <c r="E877" s="231"/>
      <c r="F877" s="231"/>
      <c r="G877" s="231"/>
      <c r="H877" s="231"/>
      <c r="I877" s="231"/>
      <c r="J877" s="231"/>
      <c r="K877" s="231"/>
      <c r="L877" s="231"/>
      <c r="M877" s="231"/>
      <c r="N877" s="231"/>
      <c r="O877" s="231"/>
      <c r="P877" s="231"/>
      <c r="Q877" s="231"/>
    </row>
    <row r="878">
      <c r="C878" s="230"/>
      <c r="D878" s="231"/>
      <c r="E878" s="231"/>
      <c r="F878" s="231"/>
      <c r="G878" s="231"/>
      <c r="H878" s="231"/>
      <c r="I878" s="231"/>
      <c r="J878" s="231"/>
      <c r="K878" s="231"/>
      <c r="L878" s="231"/>
      <c r="M878" s="231"/>
      <c r="N878" s="231"/>
      <c r="O878" s="231"/>
      <c r="P878" s="231"/>
      <c r="Q878" s="231"/>
    </row>
    <row r="879">
      <c r="C879" s="230"/>
      <c r="D879" s="231"/>
      <c r="E879" s="231"/>
      <c r="F879" s="231"/>
      <c r="G879" s="231"/>
      <c r="H879" s="231"/>
      <c r="I879" s="231"/>
      <c r="J879" s="231"/>
      <c r="K879" s="231"/>
      <c r="L879" s="231"/>
      <c r="M879" s="231"/>
      <c r="N879" s="231"/>
      <c r="O879" s="231"/>
      <c r="P879" s="231"/>
      <c r="Q879" s="231"/>
    </row>
    <row r="880">
      <c r="C880" s="230"/>
      <c r="D880" s="231"/>
      <c r="E880" s="231"/>
      <c r="F880" s="231"/>
      <c r="G880" s="231"/>
      <c r="H880" s="231"/>
      <c r="I880" s="231"/>
      <c r="J880" s="231"/>
      <c r="K880" s="231"/>
      <c r="L880" s="231"/>
      <c r="M880" s="231"/>
      <c r="N880" s="231"/>
      <c r="O880" s="231"/>
      <c r="P880" s="231"/>
      <c r="Q880" s="231"/>
    </row>
    <row r="881">
      <c r="C881" s="230"/>
      <c r="D881" s="231"/>
      <c r="E881" s="231"/>
      <c r="F881" s="231"/>
      <c r="G881" s="231"/>
      <c r="H881" s="231"/>
      <c r="I881" s="231"/>
      <c r="J881" s="231"/>
      <c r="K881" s="231"/>
      <c r="L881" s="231"/>
      <c r="M881" s="231"/>
      <c r="N881" s="231"/>
      <c r="O881" s="231"/>
      <c r="P881" s="231"/>
      <c r="Q881" s="231"/>
    </row>
    <row r="882">
      <c r="C882" s="230"/>
      <c r="D882" s="231"/>
      <c r="E882" s="231"/>
      <c r="F882" s="231"/>
      <c r="G882" s="231"/>
      <c r="H882" s="231"/>
      <c r="I882" s="231"/>
      <c r="J882" s="231"/>
      <c r="K882" s="231"/>
      <c r="L882" s="231"/>
      <c r="M882" s="231"/>
      <c r="N882" s="231"/>
      <c r="O882" s="231"/>
      <c r="P882" s="231"/>
      <c r="Q882" s="231"/>
    </row>
    <row r="883">
      <c r="C883" s="230"/>
      <c r="D883" s="231"/>
      <c r="E883" s="231"/>
      <c r="F883" s="231"/>
      <c r="G883" s="231"/>
      <c r="H883" s="231"/>
      <c r="I883" s="231"/>
      <c r="J883" s="231"/>
      <c r="K883" s="231"/>
      <c r="L883" s="231"/>
      <c r="M883" s="231"/>
      <c r="N883" s="231"/>
      <c r="O883" s="231"/>
      <c r="P883" s="231"/>
      <c r="Q883" s="231"/>
    </row>
    <row r="884">
      <c r="C884" s="230"/>
      <c r="D884" s="231"/>
      <c r="E884" s="231"/>
      <c r="F884" s="231"/>
      <c r="G884" s="231"/>
      <c r="H884" s="231"/>
      <c r="I884" s="231"/>
      <c r="J884" s="231"/>
      <c r="K884" s="231"/>
      <c r="L884" s="231"/>
      <c r="M884" s="231"/>
      <c r="N884" s="231"/>
      <c r="O884" s="231"/>
      <c r="P884" s="231"/>
      <c r="Q884" s="231"/>
    </row>
    <row r="885">
      <c r="C885" s="230"/>
      <c r="D885" s="231"/>
      <c r="E885" s="231"/>
      <c r="F885" s="231"/>
      <c r="G885" s="231"/>
      <c r="H885" s="231"/>
      <c r="I885" s="231"/>
      <c r="J885" s="231"/>
      <c r="K885" s="231"/>
      <c r="L885" s="231"/>
      <c r="M885" s="231"/>
      <c r="N885" s="231"/>
      <c r="O885" s="231"/>
      <c r="P885" s="231"/>
      <c r="Q885" s="231"/>
    </row>
    <row r="886">
      <c r="C886" s="230"/>
      <c r="D886" s="231"/>
      <c r="E886" s="231"/>
      <c r="F886" s="231"/>
      <c r="G886" s="231"/>
      <c r="H886" s="231"/>
      <c r="I886" s="231"/>
      <c r="J886" s="231"/>
      <c r="K886" s="231"/>
      <c r="L886" s="231"/>
      <c r="M886" s="231"/>
      <c r="N886" s="231"/>
      <c r="O886" s="231"/>
      <c r="P886" s="231"/>
      <c r="Q886" s="231"/>
    </row>
    <row r="887">
      <c r="C887" s="230"/>
      <c r="D887" s="231"/>
      <c r="E887" s="231"/>
      <c r="F887" s="231"/>
      <c r="G887" s="231"/>
      <c r="H887" s="231"/>
      <c r="I887" s="231"/>
      <c r="J887" s="231"/>
      <c r="K887" s="231"/>
      <c r="L887" s="231"/>
      <c r="M887" s="231"/>
      <c r="N887" s="231"/>
      <c r="O887" s="231"/>
      <c r="P887" s="231"/>
      <c r="Q887" s="231"/>
    </row>
    <row r="888">
      <c r="C888" s="230"/>
      <c r="D888" s="231"/>
      <c r="E888" s="231"/>
      <c r="F888" s="231"/>
      <c r="G888" s="231"/>
      <c r="H888" s="231"/>
      <c r="I888" s="231"/>
      <c r="J888" s="231"/>
      <c r="K888" s="231"/>
      <c r="L888" s="231"/>
      <c r="M888" s="231"/>
      <c r="N888" s="231"/>
      <c r="O888" s="231"/>
      <c r="P888" s="231"/>
      <c r="Q888" s="231"/>
    </row>
    <row r="889">
      <c r="C889" s="230"/>
      <c r="D889" s="231"/>
      <c r="E889" s="231"/>
      <c r="F889" s="231"/>
      <c r="G889" s="231"/>
      <c r="H889" s="231"/>
      <c r="I889" s="231"/>
      <c r="J889" s="231"/>
      <c r="K889" s="231"/>
      <c r="L889" s="231"/>
      <c r="M889" s="231"/>
      <c r="N889" s="231"/>
      <c r="O889" s="231"/>
      <c r="P889" s="231"/>
      <c r="Q889" s="231"/>
    </row>
    <row r="890">
      <c r="C890" s="230"/>
      <c r="D890" s="231"/>
      <c r="E890" s="231"/>
      <c r="F890" s="231"/>
      <c r="G890" s="231"/>
      <c r="H890" s="231"/>
      <c r="I890" s="231"/>
      <c r="J890" s="231"/>
      <c r="K890" s="231"/>
      <c r="L890" s="231"/>
      <c r="M890" s="231"/>
      <c r="N890" s="231"/>
      <c r="O890" s="231"/>
      <c r="P890" s="231"/>
      <c r="Q890" s="231"/>
    </row>
    <row r="891">
      <c r="C891" s="230"/>
      <c r="D891" s="231"/>
      <c r="E891" s="231"/>
      <c r="F891" s="231"/>
      <c r="G891" s="231"/>
      <c r="H891" s="231"/>
      <c r="I891" s="231"/>
      <c r="J891" s="231"/>
      <c r="K891" s="231"/>
      <c r="L891" s="231"/>
      <c r="M891" s="231"/>
      <c r="N891" s="231"/>
      <c r="O891" s="231"/>
      <c r="P891" s="231"/>
      <c r="Q891" s="231"/>
    </row>
    <row r="892">
      <c r="C892" s="230"/>
      <c r="D892" s="231"/>
      <c r="E892" s="231"/>
      <c r="F892" s="231"/>
      <c r="G892" s="231"/>
      <c r="H892" s="231"/>
      <c r="I892" s="231"/>
      <c r="J892" s="231"/>
      <c r="K892" s="231"/>
      <c r="L892" s="231"/>
      <c r="M892" s="231"/>
      <c r="N892" s="231"/>
      <c r="O892" s="231"/>
      <c r="P892" s="231"/>
      <c r="Q892" s="231"/>
    </row>
    <row r="893">
      <c r="C893" s="230"/>
      <c r="D893" s="231"/>
      <c r="E893" s="231"/>
      <c r="F893" s="231"/>
      <c r="G893" s="231"/>
      <c r="H893" s="231"/>
      <c r="I893" s="231"/>
      <c r="J893" s="231"/>
      <c r="K893" s="231"/>
      <c r="L893" s="231"/>
      <c r="M893" s="231"/>
      <c r="N893" s="231"/>
      <c r="O893" s="231"/>
      <c r="P893" s="231"/>
      <c r="Q893" s="231"/>
    </row>
    <row r="894">
      <c r="C894" s="230"/>
      <c r="D894" s="231"/>
      <c r="E894" s="231"/>
      <c r="F894" s="231"/>
      <c r="G894" s="231"/>
      <c r="H894" s="231"/>
      <c r="I894" s="231"/>
      <c r="J894" s="231"/>
      <c r="K894" s="231"/>
      <c r="L894" s="231"/>
      <c r="M894" s="231"/>
      <c r="N894" s="231"/>
      <c r="O894" s="231"/>
      <c r="P894" s="231"/>
      <c r="Q894" s="231"/>
    </row>
    <row r="895">
      <c r="C895" s="230"/>
      <c r="D895" s="231"/>
      <c r="E895" s="231"/>
      <c r="F895" s="231"/>
      <c r="G895" s="231"/>
      <c r="H895" s="231"/>
      <c r="I895" s="231"/>
      <c r="J895" s="231"/>
      <c r="K895" s="231"/>
      <c r="L895" s="231"/>
      <c r="M895" s="231"/>
      <c r="N895" s="231"/>
      <c r="O895" s="231"/>
      <c r="P895" s="231"/>
      <c r="Q895" s="231"/>
    </row>
    <row r="896">
      <c r="C896" s="230"/>
      <c r="D896" s="231"/>
      <c r="E896" s="231"/>
      <c r="F896" s="231"/>
      <c r="G896" s="231"/>
      <c r="H896" s="231"/>
      <c r="I896" s="231"/>
      <c r="J896" s="231"/>
      <c r="K896" s="231"/>
      <c r="L896" s="231"/>
      <c r="M896" s="231"/>
      <c r="N896" s="231"/>
      <c r="O896" s="231"/>
      <c r="P896" s="231"/>
      <c r="Q896" s="231"/>
    </row>
    <row r="897">
      <c r="C897" s="230"/>
      <c r="D897" s="231"/>
      <c r="E897" s="231"/>
      <c r="F897" s="231"/>
      <c r="G897" s="231"/>
      <c r="H897" s="231"/>
      <c r="I897" s="231"/>
      <c r="J897" s="231"/>
      <c r="K897" s="231"/>
      <c r="L897" s="231"/>
      <c r="M897" s="231"/>
      <c r="N897" s="231"/>
      <c r="O897" s="231"/>
      <c r="P897" s="231"/>
      <c r="Q897" s="231"/>
    </row>
    <row r="898">
      <c r="C898" s="230"/>
      <c r="D898" s="231"/>
      <c r="E898" s="231"/>
      <c r="F898" s="231"/>
      <c r="G898" s="231"/>
      <c r="H898" s="231"/>
      <c r="I898" s="231"/>
      <c r="J898" s="231"/>
      <c r="K898" s="231"/>
      <c r="L898" s="231"/>
      <c r="M898" s="231"/>
      <c r="N898" s="231"/>
      <c r="O898" s="231"/>
      <c r="P898" s="231"/>
      <c r="Q898" s="231"/>
    </row>
    <row r="899">
      <c r="C899" s="230"/>
      <c r="D899" s="231"/>
      <c r="E899" s="231"/>
      <c r="F899" s="231"/>
      <c r="G899" s="231"/>
      <c r="H899" s="231"/>
      <c r="I899" s="231"/>
      <c r="J899" s="231"/>
      <c r="K899" s="231"/>
      <c r="L899" s="231"/>
      <c r="M899" s="231"/>
      <c r="N899" s="231"/>
      <c r="O899" s="231"/>
      <c r="P899" s="231"/>
      <c r="Q899" s="231"/>
    </row>
    <row r="900">
      <c r="C900" s="230"/>
      <c r="D900" s="231"/>
      <c r="E900" s="231"/>
      <c r="F900" s="231"/>
      <c r="G900" s="231"/>
      <c r="H900" s="231"/>
      <c r="I900" s="231"/>
      <c r="J900" s="231"/>
      <c r="K900" s="231"/>
      <c r="L900" s="231"/>
      <c r="M900" s="231"/>
      <c r="N900" s="231"/>
      <c r="O900" s="231"/>
      <c r="P900" s="231"/>
      <c r="Q900" s="231"/>
    </row>
    <row r="901">
      <c r="C901" s="230"/>
      <c r="D901" s="231"/>
      <c r="E901" s="231"/>
      <c r="F901" s="231"/>
      <c r="G901" s="231"/>
      <c r="H901" s="231"/>
      <c r="I901" s="231"/>
      <c r="J901" s="231"/>
      <c r="K901" s="231"/>
      <c r="L901" s="231"/>
      <c r="M901" s="231"/>
      <c r="N901" s="231"/>
      <c r="O901" s="231"/>
      <c r="P901" s="231"/>
      <c r="Q901" s="231"/>
    </row>
    <row r="902">
      <c r="C902" s="230"/>
      <c r="D902" s="231"/>
      <c r="E902" s="231"/>
      <c r="F902" s="231"/>
      <c r="G902" s="231"/>
      <c r="H902" s="231"/>
      <c r="I902" s="231"/>
      <c r="J902" s="231"/>
      <c r="K902" s="231"/>
      <c r="L902" s="231"/>
      <c r="M902" s="231"/>
      <c r="N902" s="231"/>
      <c r="O902" s="231"/>
      <c r="P902" s="231"/>
      <c r="Q902" s="231"/>
    </row>
    <row r="903">
      <c r="C903" s="230"/>
      <c r="D903" s="231"/>
      <c r="E903" s="231"/>
      <c r="F903" s="231"/>
      <c r="G903" s="231"/>
      <c r="H903" s="231"/>
      <c r="I903" s="231"/>
      <c r="J903" s="231"/>
      <c r="K903" s="231"/>
      <c r="L903" s="231"/>
      <c r="M903" s="231"/>
      <c r="N903" s="231"/>
      <c r="O903" s="231"/>
      <c r="P903" s="231"/>
      <c r="Q903" s="231"/>
    </row>
    <row r="904">
      <c r="C904" s="230"/>
      <c r="D904" s="231"/>
      <c r="E904" s="231"/>
      <c r="F904" s="231"/>
      <c r="G904" s="231"/>
      <c r="H904" s="231"/>
      <c r="I904" s="231"/>
      <c r="J904" s="231"/>
      <c r="K904" s="231"/>
      <c r="L904" s="231"/>
      <c r="M904" s="231"/>
      <c r="N904" s="231"/>
      <c r="O904" s="231"/>
      <c r="P904" s="231"/>
      <c r="Q904" s="231"/>
    </row>
    <row r="905">
      <c r="C905" s="230"/>
      <c r="D905" s="231"/>
      <c r="E905" s="231"/>
      <c r="F905" s="231"/>
      <c r="G905" s="231"/>
      <c r="H905" s="231"/>
      <c r="I905" s="231"/>
      <c r="J905" s="231"/>
      <c r="K905" s="231"/>
      <c r="L905" s="231"/>
      <c r="M905" s="231"/>
      <c r="N905" s="231"/>
      <c r="O905" s="231"/>
      <c r="P905" s="231"/>
      <c r="Q905" s="231"/>
    </row>
    <row r="906">
      <c r="C906" s="230"/>
      <c r="D906" s="231"/>
      <c r="E906" s="231"/>
      <c r="F906" s="231"/>
      <c r="G906" s="231"/>
      <c r="H906" s="231"/>
      <c r="I906" s="231"/>
      <c r="J906" s="231"/>
      <c r="K906" s="231"/>
      <c r="L906" s="231"/>
      <c r="M906" s="231"/>
      <c r="N906" s="231"/>
      <c r="O906" s="231"/>
      <c r="P906" s="231"/>
      <c r="Q906" s="231"/>
    </row>
    <row r="907">
      <c r="C907" s="230"/>
      <c r="D907" s="231"/>
      <c r="E907" s="231"/>
      <c r="F907" s="231"/>
      <c r="G907" s="231"/>
      <c r="H907" s="231"/>
      <c r="I907" s="231"/>
      <c r="J907" s="231"/>
      <c r="K907" s="231"/>
      <c r="L907" s="231"/>
      <c r="M907" s="231"/>
      <c r="N907" s="231"/>
      <c r="O907" s="231"/>
      <c r="P907" s="231"/>
      <c r="Q907" s="231"/>
    </row>
    <row r="908">
      <c r="C908" s="230"/>
      <c r="D908" s="231"/>
      <c r="E908" s="231"/>
      <c r="F908" s="231"/>
      <c r="G908" s="231"/>
      <c r="H908" s="231"/>
      <c r="I908" s="231"/>
      <c r="J908" s="231"/>
      <c r="K908" s="231"/>
      <c r="L908" s="231"/>
      <c r="M908" s="231"/>
      <c r="N908" s="231"/>
      <c r="O908" s="231"/>
      <c r="P908" s="231"/>
      <c r="Q908" s="231"/>
    </row>
    <row r="909">
      <c r="C909" s="230"/>
      <c r="D909" s="231"/>
      <c r="E909" s="231"/>
      <c r="F909" s="231"/>
      <c r="G909" s="231"/>
      <c r="H909" s="231"/>
      <c r="I909" s="231"/>
      <c r="J909" s="231"/>
      <c r="K909" s="231"/>
      <c r="L909" s="231"/>
      <c r="M909" s="231"/>
      <c r="N909" s="231"/>
      <c r="O909" s="231"/>
      <c r="P909" s="231"/>
      <c r="Q909" s="231"/>
    </row>
    <row r="910">
      <c r="C910" s="230"/>
      <c r="D910" s="231"/>
      <c r="E910" s="231"/>
      <c r="F910" s="231"/>
      <c r="G910" s="231"/>
      <c r="H910" s="231"/>
      <c r="I910" s="231"/>
      <c r="J910" s="231"/>
      <c r="K910" s="231"/>
      <c r="L910" s="231"/>
      <c r="M910" s="231"/>
      <c r="N910" s="231"/>
      <c r="O910" s="231"/>
      <c r="P910" s="231"/>
      <c r="Q910" s="231"/>
    </row>
    <row r="911">
      <c r="C911" s="230"/>
      <c r="D911" s="231"/>
      <c r="E911" s="231"/>
      <c r="F911" s="231"/>
      <c r="G911" s="231"/>
      <c r="H911" s="231"/>
      <c r="I911" s="231"/>
      <c r="J911" s="231"/>
      <c r="K911" s="231"/>
      <c r="L911" s="231"/>
      <c r="M911" s="231"/>
      <c r="N911" s="231"/>
      <c r="O911" s="231"/>
      <c r="P911" s="231"/>
      <c r="Q911" s="231"/>
    </row>
    <row r="912">
      <c r="C912" s="230"/>
      <c r="D912" s="231"/>
      <c r="E912" s="231"/>
      <c r="F912" s="231"/>
      <c r="G912" s="231"/>
      <c r="H912" s="231"/>
      <c r="I912" s="231"/>
      <c r="J912" s="231"/>
      <c r="K912" s="231"/>
      <c r="L912" s="231"/>
      <c r="M912" s="231"/>
      <c r="N912" s="231"/>
      <c r="O912" s="231"/>
      <c r="P912" s="231"/>
      <c r="Q912" s="231"/>
    </row>
    <row r="913">
      <c r="C913" s="230"/>
      <c r="D913" s="231"/>
      <c r="E913" s="231"/>
      <c r="F913" s="231"/>
      <c r="G913" s="231"/>
      <c r="H913" s="231"/>
      <c r="I913" s="231"/>
      <c r="J913" s="231"/>
      <c r="K913" s="231"/>
      <c r="L913" s="231"/>
      <c r="M913" s="231"/>
      <c r="N913" s="231"/>
      <c r="O913" s="231"/>
      <c r="P913" s="231"/>
      <c r="Q913" s="231"/>
    </row>
    <row r="914">
      <c r="C914" s="230"/>
      <c r="D914" s="231"/>
      <c r="E914" s="231"/>
      <c r="F914" s="231"/>
      <c r="G914" s="231"/>
      <c r="H914" s="231"/>
      <c r="I914" s="231"/>
      <c r="J914" s="231"/>
      <c r="K914" s="231"/>
      <c r="L914" s="231"/>
      <c r="M914" s="231"/>
      <c r="N914" s="231"/>
      <c r="O914" s="231"/>
      <c r="P914" s="231"/>
      <c r="Q914" s="231"/>
    </row>
    <row r="915">
      <c r="C915" s="230"/>
      <c r="D915" s="231"/>
      <c r="E915" s="231"/>
      <c r="F915" s="231"/>
      <c r="G915" s="231"/>
      <c r="H915" s="231"/>
      <c r="I915" s="231"/>
      <c r="J915" s="231"/>
      <c r="K915" s="231"/>
      <c r="L915" s="231"/>
      <c r="M915" s="231"/>
      <c r="N915" s="231"/>
      <c r="O915" s="231"/>
      <c r="P915" s="231"/>
      <c r="Q915" s="231"/>
    </row>
    <row r="916">
      <c r="C916" s="230"/>
      <c r="D916" s="231"/>
      <c r="E916" s="231"/>
      <c r="F916" s="231"/>
      <c r="G916" s="231"/>
      <c r="H916" s="231"/>
      <c r="I916" s="231"/>
      <c r="J916" s="231"/>
      <c r="K916" s="231"/>
      <c r="L916" s="231"/>
      <c r="M916" s="231"/>
      <c r="N916" s="231"/>
      <c r="O916" s="231"/>
      <c r="P916" s="231"/>
      <c r="Q916" s="231"/>
    </row>
    <row r="917">
      <c r="C917" s="230"/>
      <c r="D917" s="231"/>
      <c r="E917" s="231"/>
      <c r="F917" s="231"/>
      <c r="G917" s="231"/>
      <c r="H917" s="231"/>
      <c r="I917" s="231"/>
      <c r="J917" s="231"/>
      <c r="K917" s="231"/>
      <c r="L917" s="231"/>
      <c r="M917" s="231"/>
      <c r="N917" s="231"/>
      <c r="O917" s="231"/>
      <c r="P917" s="231"/>
      <c r="Q917" s="231"/>
    </row>
    <row r="918">
      <c r="C918" s="230"/>
      <c r="D918" s="231"/>
      <c r="E918" s="231"/>
      <c r="F918" s="231"/>
      <c r="G918" s="231"/>
      <c r="H918" s="231"/>
      <c r="I918" s="231"/>
      <c r="J918" s="231"/>
      <c r="K918" s="231"/>
      <c r="L918" s="231"/>
      <c r="M918" s="231"/>
      <c r="N918" s="231"/>
      <c r="O918" s="231"/>
      <c r="P918" s="231"/>
      <c r="Q918" s="231"/>
    </row>
    <row r="919">
      <c r="C919" s="230"/>
      <c r="D919" s="231"/>
      <c r="E919" s="231"/>
      <c r="F919" s="231"/>
      <c r="G919" s="231"/>
      <c r="H919" s="231"/>
      <c r="I919" s="231"/>
      <c r="J919" s="231"/>
      <c r="K919" s="231"/>
      <c r="L919" s="231"/>
      <c r="M919" s="231"/>
      <c r="N919" s="231"/>
      <c r="O919" s="231"/>
      <c r="P919" s="231"/>
      <c r="Q919" s="231"/>
    </row>
    <row r="920">
      <c r="C920" s="230"/>
      <c r="D920" s="231"/>
      <c r="E920" s="231"/>
      <c r="F920" s="231"/>
      <c r="G920" s="231"/>
      <c r="H920" s="231"/>
      <c r="I920" s="231"/>
      <c r="J920" s="231"/>
      <c r="K920" s="231"/>
      <c r="L920" s="231"/>
      <c r="M920" s="231"/>
      <c r="N920" s="231"/>
      <c r="O920" s="231"/>
      <c r="P920" s="231"/>
      <c r="Q920" s="231"/>
    </row>
    <row r="921">
      <c r="C921" s="230"/>
      <c r="D921" s="231"/>
      <c r="E921" s="231"/>
      <c r="F921" s="231"/>
      <c r="G921" s="231"/>
      <c r="H921" s="231"/>
      <c r="I921" s="231"/>
      <c r="J921" s="231"/>
      <c r="K921" s="231"/>
      <c r="L921" s="231"/>
      <c r="M921" s="231"/>
      <c r="N921" s="231"/>
      <c r="O921" s="231"/>
      <c r="P921" s="231"/>
      <c r="Q921" s="231"/>
    </row>
    <row r="922">
      <c r="C922" s="230"/>
      <c r="D922" s="231"/>
      <c r="E922" s="231"/>
      <c r="F922" s="231"/>
      <c r="G922" s="231"/>
      <c r="H922" s="231"/>
      <c r="I922" s="231"/>
      <c r="J922" s="231"/>
      <c r="K922" s="231"/>
      <c r="L922" s="231"/>
      <c r="M922" s="231"/>
      <c r="N922" s="231"/>
      <c r="O922" s="231"/>
      <c r="P922" s="231"/>
      <c r="Q922" s="231"/>
    </row>
    <row r="923">
      <c r="C923" s="230"/>
      <c r="D923" s="231"/>
      <c r="E923" s="231"/>
      <c r="F923" s="231"/>
      <c r="G923" s="231"/>
      <c r="H923" s="231"/>
      <c r="I923" s="231"/>
      <c r="J923" s="231"/>
      <c r="K923" s="231"/>
      <c r="L923" s="231"/>
      <c r="M923" s="231"/>
      <c r="N923" s="231"/>
      <c r="O923" s="231"/>
      <c r="P923" s="231"/>
      <c r="Q923" s="231"/>
    </row>
    <row r="924">
      <c r="C924" s="230"/>
      <c r="D924" s="231"/>
      <c r="E924" s="231"/>
      <c r="F924" s="231"/>
      <c r="G924" s="231"/>
      <c r="H924" s="231"/>
      <c r="I924" s="231"/>
      <c r="J924" s="231"/>
      <c r="K924" s="231"/>
      <c r="L924" s="231"/>
      <c r="M924" s="231"/>
      <c r="N924" s="231"/>
      <c r="O924" s="231"/>
      <c r="P924" s="231"/>
      <c r="Q924" s="231"/>
    </row>
    <row r="925">
      <c r="C925" s="230"/>
      <c r="D925" s="231"/>
      <c r="E925" s="231"/>
      <c r="F925" s="231"/>
      <c r="G925" s="231"/>
      <c r="H925" s="231"/>
      <c r="I925" s="231"/>
      <c r="J925" s="231"/>
      <c r="K925" s="231"/>
      <c r="L925" s="231"/>
      <c r="M925" s="231"/>
      <c r="N925" s="231"/>
      <c r="O925" s="231"/>
      <c r="P925" s="231"/>
      <c r="Q925" s="231"/>
    </row>
    <row r="926">
      <c r="C926" s="230"/>
      <c r="D926" s="231"/>
      <c r="E926" s="231"/>
      <c r="F926" s="231"/>
      <c r="G926" s="231"/>
      <c r="H926" s="231"/>
      <c r="I926" s="231"/>
      <c r="J926" s="231"/>
      <c r="K926" s="231"/>
      <c r="L926" s="231"/>
      <c r="M926" s="231"/>
      <c r="N926" s="231"/>
      <c r="O926" s="231"/>
      <c r="P926" s="231"/>
      <c r="Q926" s="231"/>
    </row>
    <row r="927">
      <c r="C927" s="230"/>
      <c r="D927" s="231"/>
      <c r="E927" s="231"/>
      <c r="F927" s="231"/>
      <c r="G927" s="231"/>
      <c r="H927" s="231"/>
      <c r="I927" s="231"/>
      <c r="J927" s="231"/>
      <c r="K927" s="231"/>
      <c r="L927" s="231"/>
      <c r="M927" s="231"/>
      <c r="N927" s="231"/>
      <c r="O927" s="231"/>
      <c r="P927" s="231"/>
      <c r="Q927" s="231"/>
    </row>
    <row r="928">
      <c r="C928" s="230"/>
      <c r="D928" s="231"/>
      <c r="E928" s="231"/>
      <c r="F928" s="231"/>
      <c r="G928" s="231"/>
      <c r="H928" s="231"/>
      <c r="I928" s="231"/>
      <c r="J928" s="231"/>
      <c r="K928" s="231"/>
      <c r="L928" s="231"/>
      <c r="M928" s="231"/>
      <c r="N928" s="231"/>
      <c r="O928" s="231"/>
      <c r="P928" s="231"/>
      <c r="Q928" s="231"/>
    </row>
    <row r="929">
      <c r="C929" s="230"/>
      <c r="D929" s="231"/>
      <c r="E929" s="231"/>
      <c r="F929" s="231"/>
      <c r="G929" s="231"/>
      <c r="H929" s="231"/>
      <c r="I929" s="231"/>
      <c r="J929" s="231"/>
      <c r="K929" s="231"/>
      <c r="L929" s="231"/>
      <c r="M929" s="231"/>
      <c r="N929" s="231"/>
      <c r="O929" s="231"/>
      <c r="P929" s="231"/>
      <c r="Q929" s="231"/>
    </row>
    <row r="930">
      <c r="C930" s="230"/>
      <c r="D930" s="231"/>
      <c r="E930" s="231"/>
      <c r="F930" s="231"/>
      <c r="G930" s="231"/>
      <c r="H930" s="231"/>
      <c r="I930" s="231"/>
      <c r="J930" s="231"/>
      <c r="K930" s="231"/>
      <c r="L930" s="231"/>
      <c r="M930" s="231"/>
      <c r="N930" s="231"/>
      <c r="O930" s="231"/>
      <c r="P930" s="231"/>
      <c r="Q930" s="231"/>
    </row>
    <row r="931">
      <c r="C931" s="230"/>
      <c r="D931" s="231"/>
      <c r="E931" s="231"/>
      <c r="F931" s="231"/>
      <c r="G931" s="231"/>
      <c r="H931" s="231"/>
      <c r="I931" s="231"/>
      <c r="J931" s="231"/>
      <c r="K931" s="231"/>
      <c r="L931" s="231"/>
      <c r="M931" s="231"/>
      <c r="N931" s="231"/>
      <c r="O931" s="231"/>
      <c r="P931" s="231"/>
      <c r="Q931" s="231"/>
    </row>
    <row r="932">
      <c r="C932" s="230"/>
      <c r="D932" s="231"/>
      <c r="E932" s="231"/>
      <c r="F932" s="231"/>
      <c r="G932" s="231"/>
      <c r="H932" s="231"/>
      <c r="I932" s="231"/>
      <c r="J932" s="231"/>
      <c r="K932" s="231"/>
      <c r="L932" s="231"/>
      <c r="M932" s="231"/>
      <c r="N932" s="231"/>
      <c r="O932" s="231"/>
      <c r="P932" s="231"/>
      <c r="Q932" s="231"/>
    </row>
    <row r="933">
      <c r="C933" s="230"/>
      <c r="D933" s="231"/>
      <c r="E933" s="231"/>
      <c r="F933" s="231"/>
      <c r="G933" s="231"/>
      <c r="H933" s="231"/>
      <c r="I933" s="231"/>
      <c r="J933" s="231"/>
      <c r="K933" s="231"/>
      <c r="L933" s="231"/>
      <c r="M933" s="231"/>
      <c r="N933" s="231"/>
      <c r="O933" s="231"/>
      <c r="P933" s="231"/>
      <c r="Q933" s="231"/>
    </row>
    <row r="934">
      <c r="C934" s="230"/>
      <c r="D934" s="231"/>
      <c r="E934" s="231"/>
      <c r="F934" s="231"/>
      <c r="G934" s="231"/>
      <c r="H934" s="231"/>
      <c r="I934" s="231"/>
      <c r="J934" s="231"/>
      <c r="K934" s="231"/>
      <c r="L934" s="231"/>
      <c r="M934" s="231"/>
      <c r="N934" s="231"/>
      <c r="O934" s="231"/>
      <c r="P934" s="231"/>
      <c r="Q934" s="231"/>
    </row>
    <row r="935">
      <c r="C935" s="230"/>
      <c r="D935" s="231"/>
      <c r="E935" s="231"/>
      <c r="F935" s="231"/>
      <c r="G935" s="231"/>
      <c r="H935" s="231"/>
      <c r="I935" s="231"/>
      <c r="J935" s="231"/>
      <c r="K935" s="231"/>
      <c r="L935" s="231"/>
      <c r="M935" s="231"/>
      <c r="N935" s="231"/>
      <c r="O935" s="231"/>
      <c r="P935" s="231"/>
      <c r="Q935" s="231"/>
    </row>
    <row r="936">
      <c r="C936" s="230"/>
      <c r="D936" s="231"/>
      <c r="E936" s="231"/>
      <c r="F936" s="231"/>
      <c r="G936" s="231"/>
      <c r="H936" s="231"/>
      <c r="I936" s="231"/>
      <c r="J936" s="231"/>
      <c r="K936" s="231"/>
      <c r="L936" s="231"/>
      <c r="M936" s="231"/>
      <c r="N936" s="231"/>
      <c r="O936" s="231"/>
      <c r="P936" s="231"/>
      <c r="Q936" s="231"/>
    </row>
    <row r="937">
      <c r="C937" s="230"/>
      <c r="D937" s="231"/>
      <c r="E937" s="231"/>
      <c r="F937" s="231"/>
      <c r="G937" s="231"/>
      <c r="H937" s="231"/>
      <c r="I937" s="231"/>
      <c r="J937" s="231"/>
      <c r="K937" s="231"/>
      <c r="L937" s="231"/>
      <c r="M937" s="231"/>
      <c r="N937" s="231"/>
      <c r="O937" s="231"/>
      <c r="P937" s="231"/>
      <c r="Q937" s="231"/>
    </row>
    <row r="938">
      <c r="C938" s="230"/>
      <c r="D938" s="231"/>
      <c r="E938" s="231"/>
      <c r="F938" s="231"/>
      <c r="G938" s="231"/>
      <c r="H938" s="231"/>
      <c r="I938" s="231"/>
      <c r="J938" s="231"/>
      <c r="K938" s="231"/>
      <c r="L938" s="231"/>
      <c r="M938" s="231"/>
      <c r="N938" s="231"/>
      <c r="O938" s="231"/>
      <c r="P938" s="231"/>
      <c r="Q938" s="231"/>
    </row>
    <row r="939">
      <c r="C939" s="230"/>
      <c r="D939" s="231"/>
      <c r="E939" s="231"/>
      <c r="F939" s="231"/>
      <c r="G939" s="231"/>
      <c r="H939" s="231"/>
      <c r="I939" s="231"/>
      <c r="J939" s="231"/>
      <c r="K939" s="231"/>
      <c r="L939" s="231"/>
      <c r="M939" s="231"/>
      <c r="N939" s="231"/>
      <c r="O939" s="231"/>
      <c r="P939" s="231"/>
      <c r="Q939" s="231"/>
    </row>
    <row r="940">
      <c r="C940" s="230"/>
      <c r="D940" s="231"/>
      <c r="E940" s="231"/>
      <c r="F940" s="231"/>
      <c r="G940" s="231"/>
      <c r="H940" s="231"/>
      <c r="I940" s="231"/>
      <c r="J940" s="231"/>
      <c r="K940" s="231"/>
      <c r="L940" s="231"/>
      <c r="M940" s="231"/>
      <c r="N940" s="231"/>
      <c r="O940" s="231"/>
      <c r="P940" s="231"/>
      <c r="Q940" s="231"/>
    </row>
    <row r="941">
      <c r="C941" s="230"/>
      <c r="D941" s="231"/>
      <c r="E941" s="231"/>
      <c r="F941" s="231"/>
      <c r="G941" s="231"/>
      <c r="H941" s="231"/>
      <c r="I941" s="231"/>
      <c r="J941" s="231"/>
      <c r="K941" s="231"/>
      <c r="L941" s="231"/>
      <c r="M941" s="231"/>
      <c r="N941" s="231"/>
      <c r="O941" s="231"/>
      <c r="P941" s="231"/>
      <c r="Q941" s="231"/>
    </row>
    <row r="942">
      <c r="C942" s="230"/>
      <c r="D942" s="231"/>
      <c r="E942" s="231"/>
      <c r="F942" s="231"/>
      <c r="G942" s="231"/>
      <c r="H942" s="231"/>
      <c r="I942" s="231"/>
      <c r="J942" s="231"/>
      <c r="K942" s="231"/>
      <c r="L942" s="231"/>
      <c r="M942" s="231"/>
      <c r="N942" s="231"/>
      <c r="O942" s="231"/>
      <c r="P942" s="231"/>
      <c r="Q942" s="231"/>
    </row>
    <row r="943">
      <c r="C943" s="230"/>
      <c r="D943" s="231"/>
      <c r="E943" s="231"/>
      <c r="F943" s="231"/>
      <c r="G943" s="231"/>
      <c r="H943" s="231"/>
      <c r="I943" s="231"/>
      <c r="J943" s="231"/>
      <c r="K943" s="231"/>
      <c r="L943" s="231"/>
      <c r="M943" s="231"/>
      <c r="N943" s="231"/>
      <c r="O943" s="231"/>
      <c r="P943" s="231"/>
      <c r="Q943" s="231"/>
    </row>
    <row r="944">
      <c r="C944" s="230"/>
      <c r="D944" s="231"/>
      <c r="E944" s="231"/>
      <c r="F944" s="231"/>
      <c r="G944" s="231"/>
      <c r="H944" s="231"/>
      <c r="I944" s="231"/>
      <c r="J944" s="231"/>
      <c r="K944" s="231"/>
      <c r="L944" s="231"/>
      <c r="M944" s="231"/>
      <c r="N944" s="231"/>
      <c r="O944" s="231"/>
      <c r="P944" s="231"/>
      <c r="Q944" s="231"/>
    </row>
    <row r="945">
      <c r="C945" s="230"/>
      <c r="D945" s="231"/>
      <c r="E945" s="231"/>
      <c r="F945" s="231"/>
      <c r="G945" s="231"/>
      <c r="H945" s="231"/>
      <c r="I945" s="231"/>
      <c r="J945" s="231"/>
      <c r="K945" s="231"/>
      <c r="L945" s="231"/>
      <c r="M945" s="231"/>
      <c r="N945" s="231"/>
      <c r="O945" s="231"/>
      <c r="P945" s="231"/>
      <c r="Q945" s="231"/>
    </row>
    <row r="946">
      <c r="C946" s="230"/>
      <c r="D946" s="231"/>
      <c r="E946" s="231"/>
      <c r="F946" s="231"/>
      <c r="G946" s="231"/>
      <c r="H946" s="231"/>
      <c r="I946" s="231"/>
      <c r="J946" s="231"/>
      <c r="K946" s="231"/>
      <c r="L946" s="231"/>
      <c r="M946" s="231"/>
      <c r="N946" s="231"/>
      <c r="O946" s="231"/>
      <c r="P946" s="231"/>
      <c r="Q946" s="231"/>
    </row>
    <row r="947">
      <c r="C947" s="230"/>
      <c r="D947" s="231"/>
      <c r="E947" s="231"/>
      <c r="F947" s="231"/>
      <c r="G947" s="231"/>
      <c r="H947" s="231"/>
      <c r="I947" s="231"/>
      <c r="J947" s="231"/>
      <c r="K947" s="231"/>
      <c r="L947" s="231"/>
      <c r="M947" s="231"/>
      <c r="N947" s="231"/>
      <c r="O947" s="231"/>
      <c r="P947" s="231"/>
      <c r="Q947" s="231"/>
    </row>
    <row r="948">
      <c r="C948" s="230"/>
      <c r="D948" s="231"/>
      <c r="E948" s="231"/>
      <c r="F948" s="231"/>
      <c r="G948" s="231"/>
      <c r="H948" s="231"/>
      <c r="I948" s="231"/>
      <c r="J948" s="231"/>
      <c r="K948" s="231"/>
      <c r="L948" s="231"/>
      <c r="M948" s="231"/>
      <c r="N948" s="231"/>
      <c r="O948" s="231"/>
      <c r="P948" s="231"/>
      <c r="Q948" s="231"/>
    </row>
    <row r="949">
      <c r="C949" s="230"/>
      <c r="D949" s="231"/>
      <c r="E949" s="231"/>
      <c r="F949" s="231"/>
      <c r="G949" s="231"/>
      <c r="H949" s="231"/>
      <c r="I949" s="231"/>
      <c r="J949" s="231"/>
      <c r="K949" s="231"/>
      <c r="L949" s="231"/>
      <c r="M949" s="231"/>
      <c r="N949" s="231"/>
      <c r="O949" s="231"/>
      <c r="P949" s="231"/>
      <c r="Q949" s="231"/>
    </row>
    <row r="950">
      <c r="C950" s="230"/>
      <c r="D950" s="231"/>
      <c r="E950" s="231"/>
      <c r="F950" s="231"/>
      <c r="G950" s="231"/>
      <c r="H950" s="231"/>
      <c r="I950" s="231"/>
      <c r="J950" s="231"/>
      <c r="K950" s="231"/>
      <c r="L950" s="231"/>
      <c r="M950" s="231"/>
      <c r="N950" s="231"/>
      <c r="O950" s="231"/>
      <c r="P950" s="231"/>
      <c r="Q950" s="231"/>
    </row>
    <row r="951">
      <c r="C951" s="230"/>
      <c r="D951" s="231"/>
      <c r="E951" s="231"/>
      <c r="F951" s="231"/>
      <c r="G951" s="231"/>
      <c r="H951" s="231"/>
      <c r="I951" s="231"/>
      <c r="J951" s="231"/>
      <c r="K951" s="231"/>
      <c r="L951" s="231"/>
      <c r="M951" s="231"/>
      <c r="N951" s="231"/>
      <c r="O951" s="231"/>
      <c r="P951" s="231"/>
      <c r="Q951" s="231"/>
    </row>
    <row r="952">
      <c r="C952" s="230"/>
      <c r="D952" s="231"/>
      <c r="E952" s="231"/>
      <c r="F952" s="231"/>
      <c r="G952" s="231"/>
      <c r="H952" s="231"/>
      <c r="I952" s="231"/>
      <c r="J952" s="231"/>
      <c r="K952" s="231"/>
      <c r="L952" s="231"/>
      <c r="M952" s="231"/>
      <c r="N952" s="231"/>
      <c r="O952" s="231"/>
      <c r="P952" s="231"/>
      <c r="Q952" s="231"/>
    </row>
    <row r="953">
      <c r="C953" s="230"/>
      <c r="D953" s="231"/>
      <c r="E953" s="231"/>
      <c r="F953" s="231"/>
      <c r="G953" s="231"/>
      <c r="H953" s="231"/>
      <c r="I953" s="231"/>
      <c r="J953" s="231"/>
      <c r="K953" s="231"/>
      <c r="L953" s="231"/>
      <c r="M953" s="231"/>
      <c r="N953" s="231"/>
      <c r="O953" s="231"/>
      <c r="P953" s="231"/>
      <c r="Q953" s="231"/>
    </row>
    <row r="954">
      <c r="C954" s="230"/>
      <c r="D954" s="231"/>
      <c r="E954" s="231"/>
      <c r="F954" s="231"/>
      <c r="G954" s="231"/>
      <c r="H954" s="231"/>
      <c r="I954" s="231"/>
      <c r="J954" s="231"/>
      <c r="K954" s="231"/>
      <c r="L954" s="231"/>
      <c r="M954" s="231"/>
      <c r="N954" s="231"/>
      <c r="O954" s="231"/>
      <c r="P954" s="231"/>
      <c r="Q954" s="231"/>
    </row>
    <row r="955">
      <c r="C955" s="230"/>
      <c r="D955" s="231"/>
      <c r="E955" s="231"/>
      <c r="F955" s="231"/>
      <c r="G955" s="231"/>
      <c r="H955" s="231"/>
      <c r="I955" s="231"/>
      <c r="J955" s="231"/>
      <c r="K955" s="231"/>
      <c r="L955" s="231"/>
      <c r="M955" s="231"/>
      <c r="N955" s="231"/>
      <c r="O955" s="231"/>
      <c r="P955" s="231"/>
      <c r="Q955" s="231"/>
    </row>
    <row r="956">
      <c r="C956" s="230"/>
      <c r="D956" s="231"/>
      <c r="E956" s="231"/>
      <c r="F956" s="231"/>
      <c r="G956" s="231"/>
      <c r="H956" s="231"/>
      <c r="I956" s="231"/>
      <c r="J956" s="231"/>
      <c r="K956" s="231"/>
      <c r="L956" s="231"/>
      <c r="M956" s="231"/>
      <c r="N956" s="231"/>
      <c r="O956" s="231"/>
      <c r="P956" s="231"/>
      <c r="Q956" s="231"/>
    </row>
    <row r="957">
      <c r="C957" s="230"/>
      <c r="D957" s="231"/>
      <c r="E957" s="231"/>
      <c r="F957" s="231"/>
      <c r="G957" s="231"/>
      <c r="H957" s="231"/>
      <c r="I957" s="231"/>
      <c r="J957" s="231"/>
      <c r="K957" s="231"/>
      <c r="L957" s="231"/>
      <c r="M957" s="231"/>
      <c r="N957" s="231"/>
      <c r="O957" s="231"/>
      <c r="P957" s="231"/>
      <c r="Q957" s="231"/>
    </row>
    <row r="958">
      <c r="C958" s="230"/>
      <c r="D958" s="231"/>
      <c r="E958" s="231"/>
      <c r="F958" s="231"/>
      <c r="G958" s="231"/>
      <c r="H958" s="231"/>
      <c r="I958" s="231"/>
      <c r="J958" s="231"/>
      <c r="K958" s="231"/>
      <c r="L958" s="231"/>
      <c r="M958" s="231"/>
      <c r="N958" s="231"/>
      <c r="O958" s="231"/>
      <c r="P958" s="231"/>
      <c r="Q958" s="231"/>
    </row>
    <row r="959">
      <c r="C959" s="230"/>
      <c r="D959" s="231"/>
      <c r="E959" s="231"/>
      <c r="F959" s="231"/>
      <c r="G959" s="231"/>
      <c r="H959" s="231"/>
      <c r="I959" s="231"/>
      <c r="J959" s="231"/>
      <c r="K959" s="231"/>
      <c r="L959" s="231"/>
      <c r="M959" s="231"/>
      <c r="N959" s="231"/>
      <c r="O959" s="231"/>
      <c r="P959" s="231"/>
      <c r="Q959" s="231"/>
    </row>
    <row r="960">
      <c r="C960" s="230"/>
      <c r="D960" s="231"/>
      <c r="E960" s="231"/>
      <c r="F960" s="231"/>
      <c r="G960" s="231"/>
      <c r="H960" s="231"/>
      <c r="I960" s="231"/>
      <c r="J960" s="231"/>
      <c r="K960" s="231"/>
      <c r="L960" s="231"/>
      <c r="M960" s="231"/>
      <c r="N960" s="231"/>
      <c r="O960" s="231"/>
      <c r="P960" s="231"/>
      <c r="Q960" s="231"/>
    </row>
    <row r="961">
      <c r="C961" s="230"/>
      <c r="D961" s="231"/>
      <c r="E961" s="231"/>
      <c r="F961" s="231"/>
      <c r="G961" s="231"/>
      <c r="H961" s="231"/>
      <c r="I961" s="231"/>
      <c r="J961" s="231"/>
      <c r="K961" s="231"/>
      <c r="L961" s="231"/>
      <c r="M961" s="231"/>
      <c r="N961" s="231"/>
      <c r="O961" s="231"/>
      <c r="P961" s="231"/>
      <c r="Q961" s="231"/>
    </row>
    <row r="962">
      <c r="C962" s="230"/>
      <c r="D962" s="231"/>
      <c r="E962" s="231"/>
      <c r="F962" s="231"/>
      <c r="G962" s="231"/>
      <c r="H962" s="231"/>
      <c r="I962" s="231"/>
      <c r="J962" s="231"/>
      <c r="K962" s="231"/>
      <c r="L962" s="231"/>
      <c r="M962" s="231"/>
      <c r="N962" s="231"/>
      <c r="O962" s="231"/>
      <c r="P962" s="231"/>
      <c r="Q962" s="231"/>
    </row>
    <row r="963">
      <c r="C963" s="230"/>
      <c r="D963" s="231"/>
      <c r="E963" s="231"/>
      <c r="F963" s="231"/>
      <c r="G963" s="231"/>
      <c r="H963" s="231"/>
      <c r="I963" s="231"/>
      <c r="J963" s="231"/>
      <c r="K963" s="231"/>
      <c r="L963" s="231"/>
      <c r="M963" s="231"/>
      <c r="N963" s="231"/>
      <c r="O963" s="231"/>
      <c r="P963" s="231"/>
      <c r="Q963" s="231"/>
    </row>
    <row r="964">
      <c r="C964" s="230"/>
      <c r="D964" s="231"/>
      <c r="E964" s="231"/>
      <c r="F964" s="231"/>
      <c r="G964" s="231"/>
      <c r="H964" s="231"/>
      <c r="I964" s="231"/>
      <c r="J964" s="231"/>
      <c r="K964" s="231"/>
      <c r="L964" s="231"/>
      <c r="M964" s="231"/>
      <c r="N964" s="231"/>
      <c r="O964" s="231"/>
      <c r="P964" s="231"/>
      <c r="Q964" s="231"/>
    </row>
    <row r="965">
      <c r="C965" s="230"/>
      <c r="D965" s="231"/>
      <c r="E965" s="231"/>
      <c r="F965" s="231"/>
      <c r="G965" s="231"/>
      <c r="H965" s="231"/>
      <c r="I965" s="231"/>
      <c r="J965" s="231"/>
      <c r="K965" s="231"/>
      <c r="L965" s="231"/>
      <c r="M965" s="231"/>
      <c r="N965" s="231"/>
      <c r="O965" s="231"/>
      <c r="P965" s="231"/>
      <c r="Q965" s="231"/>
    </row>
    <row r="966">
      <c r="C966" s="230"/>
      <c r="D966" s="231"/>
      <c r="E966" s="231"/>
      <c r="F966" s="231"/>
      <c r="G966" s="231"/>
      <c r="H966" s="231"/>
      <c r="I966" s="231"/>
      <c r="J966" s="231"/>
      <c r="K966" s="231"/>
      <c r="L966" s="231"/>
      <c r="M966" s="231"/>
      <c r="N966" s="231"/>
      <c r="O966" s="231"/>
      <c r="P966" s="231"/>
      <c r="Q966" s="231"/>
    </row>
    <row r="967">
      <c r="C967" s="230"/>
      <c r="D967" s="231"/>
      <c r="E967" s="231"/>
      <c r="F967" s="231"/>
      <c r="G967" s="231"/>
      <c r="H967" s="231"/>
      <c r="I967" s="231"/>
      <c r="J967" s="231"/>
      <c r="K967" s="231"/>
      <c r="L967" s="231"/>
      <c r="M967" s="231"/>
      <c r="N967" s="231"/>
      <c r="O967" s="231"/>
      <c r="P967" s="231"/>
      <c r="Q967" s="231"/>
    </row>
    <row r="968">
      <c r="C968" s="230"/>
      <c r="D968" s="231"/>
      <c r="E968" s="231"/>
      <c r="F968" s="231"/>
      <c r="G968" s="231"/>
      <c r="H968" s="231"/>
      <c r="I968" s="231"/>
      <c r="J968" s="231"/>
      <c r="K968" s="231"/>
      <c r="L968" s="231"/>
      <c r="M968" s="231"/>
      <c r="N968" s="231"/>
      <c r="O968" s="231"/>
      <c r="P968" s="231"/>
      <c r="Q968" s="231"/>
    </row>
    <row r="969">
      <c r="C969" s="230"/>
      <c r="D969" s="231"/>
      <c r="E969" s="231"/>
      <c r="F969" s="231"/>
      <c r="G969" s="231"/>
      <c r="H969" s="231"/>
      <c r="I969" s="231"/>
      <c r="J969" s="231"/>
      <c r="K969" s="231"/>
      <c r="L969" s="231"/>
      <c r="M969" s="231"/>
      <c r="N969" s="231"/>
      <c r="O969" s="231"/>
      <c r="P969" s="231"/>
      <c r="Q969" s="231"/>
    </row>
    <row r="970">
      <c r="C970" s="230"/>
      <c r="D970" s="231"/>
      <c r="E970" s="231"/>
      <c r="F970" s="231"/>
      <c r="G970" s="231"/>
      <c r="H970" s="231"/>
      <c r="I970" s="231"/>
      <c r="J970" s="231"/>
      <c r="K970" s="231"/>
      <c r="L970" s="231"/>
      <c r="M970" s="231"/>
      <c r="N970" s="231"/>
      <c r="O970" s="231"/>
      <c r="P970" s="231"/>
      <c r="Q970" s="231"/>
    </row>
    <row r="971">
      <c r="C971" s="230"/>
      <c r="D971" s="231"/>
      <c r="E971" s="231"/>
      <c r="F971" s="231"/>
      <c r="G971" s="231"/>
      <c r="H971" s="231"/>
      <c r="I971" s="231"/>
      <c r="J971" s="231"/>
      <c r="K971" s="231"/>
      <c r="L971" s="231"/>
      <c r="M971" s="231"/>
      <c r="N971" s="231"/>
      <c r="O971" s="231"/>
      <c r="P971" s="231"/>
      <c r="Q971" s="231"/>
    </row>
    <row r="972">
      <c r="C972" s="230"/>
      <c r="D972" s="231"/>
      <c r="E972" s="231"/>
      <c r="F972" s="231"/>
      <c r="G972" s="231"/>
      <c r="H972" s="231"/>
      <c r="I972" s="231"/>
      <c r="J972" s="231"/>
      <c r="K972" s="231"/>
      <c r="L972" s="231"/>
      <c r="M972" s="231"/>
      <c r="N972" s="231"/>
      <c r="O972" s="231"/>
      <c r="P972" s="231"/>
      <c r="Q972" s="231"/>
    </row>
    <row r="973">
      <c r="C973" s="230"/>
      <c r="D973" s="231"/>
      <c r="E973" s="231"/>
      <c r="F973" s="231"/>
      <c r="G973" s="231"/>
      <c r="H973" s="231"/>
      <c r="I973" s="231"/>
      <c r="J973" s="231"/>
      <c r="K973" s="231"/>
      <c r="L973" s="231"/>
      <c r="M973" s="231"/>
      <c r="N973" s="231"/>
      <c r="O973" s="231"/>
      <c r="P973" s="231"/>
      <c r="Q973" s="231"/>
    </row>
    <row r="974">
      <c r="C974" s="230"/>
      <c r="D974" s="231"/>
      <c r="E974" s="231"/>
      <c r="F974" s="231"/>
      <c r="G974" s="231"/>
      <c r="H974" s="231"/>
      <c r="I974" s="231"/>
      <c r="J974" s="231"/>
      <c r="K974" s="231"/>
      <c r="L974" s="231"/>
      <c r="M974" s="231"/>
      <c r="N974" s="231"/>
      <c r="O974" s="231"/>
      <c r="P974" s="231"/>
      <c r="Q974" s="231"/>
    </row>
    <row r="975">
      <c r="C975" s="230"/>
      <c r="D975" s="231"/>
      <c r="E975" s="231"/>
      <c r="F975" s="231"/>
      <c r="G975" s="231"/>
      <c r="H975" s="231"/>
      <c r="I975" s="231"/>
      <c r="J975" s="231"/>
      <c r="K975" s="231"/>
      <c r="L975" s="231"/>
      <c r="M975" s="231"/>
      <c r="N975" s="231"/>
      <c r="O975" s="231"/>
      <c r="P975" s="231"/>
      <c r="Q975" s="231"/>
    </row>
    <row r="976">
      <c r="C976" s="230"/>
      <c r="D976" s="231"/>
      <c r="E976" s="231"/>
      <c r="F976" s="231"/>
      <c r="G976" s="231"/>
      <c r="H976" s="231"/>
      <c r="I976" s="231"/>
      <c r="J976" s="231"/>
      <c r="K976" s="231"/>
      <c r="L976" s="231"/>
      <c r="M976" s="231"/>
      <c r="N976" s="231"/>
      <c r="O976" s="231"/>
      <c r="P976" s="231"/>
      <c r="Q976" s="231"/>
    </row>
    <row r="977">
      <c r="C977" s="230"/>
      <c r="D977" s="231"/>
      <c r="E977" s="231"/>
      <c r="F977" s="231"/>
      <c r="G977" s="231"/>
      <c r="H977" s="231"/>
      <c r="I977" s="231"/>
      <c r="J977" s="231"/>
      <c r="K977" s="231"/>
      <c r="L977" s="231"/>
      <c r="M977" s="231"/>
      <c r="N977" s="231"/>
      <c r="O977" s="231"/>
      <c r="P977" s="231"/>
      <c r="Q977" s="231"/>
    </row>
    <row r="978">
      <c r="C978" s="230"/>
      <c r="D978" s="231"/>
      <c r="E978" s="231"/>
      <c r="F978" s="231"/>
      <c r="G978" s="231"/>
      <c r="H978" s="231"/>
      <c r="I978" s="231"/>
      <c r="J978" s="231"/>
      <c r="K978" s="231"/>
      <c r="L978" s="231"/>
      <c r="M978" s="231"/>
      <c r="N978" s="231"/>
      <c r="O978" s="231"/>
      <c r="P978" s="231"/>
      <c r="Q978" s="231"/>
    </row>
    <row r="979">
      <c r="C979" s="230"/>
      <c r="D979" s="231"/>
      <c r="E979" s="231"/>
      <c r="F979" s="231"/>
      <c r="G979" s="231"/>
      <c r="H979" s="231"/>
      <c r="I979" s="231"/>
      <c r="J979" s="231"/>
      <c r="K979" s="231"/>
      <c r="L979" s="231"/>
      <c r="M979" s="231"/>
      <c r="N979" s="231"/>
      <c r="O979" s="231"/>
      <c r="P979" s="231"/>
      <c r="Q979" s="231"/>
    </row>
    <row r="980">
      <c r="C980" s="230"/>
      <c r="D980" s="231"/>
      <c r="E980" s="231"/>
      <c r="F980" s="231"/>
      <c r="G980" s="231"/>
      <c r="H980" s="231"/>
      <c r="I980" s="231"/>
      <c r="J980" s="231"/>
      <c r="K980" s="231"/>
      <c r="L980" s="231"/>
      <c r="M980" s="231"/>
      <c r="N980" s="231"/>
      <c r="O980" s="231"/>
      <c r="P980" s="231"/>
      <c r="Q980" s="231"/>
    </row>
    <row r="981">
      <c r="C981" s="230"/>
      <c r="D981" s="231"/>
      <c r="E981" s="231"/>
      <c r="F981" s="231"/>
      <c r="G981" s="231"/>
      <c r="H981" s="231"/>
      <c r="I981" s="231"/>
      <c r="J981" s="231"/>
      <c r="K981" s="231"/>
      <c r="L981" s="231"/>
      <c r="M981" s="231"/>
      <c r="N981" s="231"/>
      <c r="O981" s="231"/>
      <c r="P981" s="231"/>
      <c r="Q981" s="231"/>
    </row>
    <row r="982">
      <c r="C982" s="230"/>
      <c r="D982" s="231"/>
      <c r="E982" s="231"/>
      <c r="F982" s="231"/>
      <c r="G982" s="231"/>
      <c r="H982" s="231"/>
      <c r="I982" s="231"/>
      <c r="J982" s="231"/>
      <c r="K982" s="231"/>
      <c r="L982" s="231"/>
      <c r="M982" s="231"/>
      <c r="N982" s="231"/>
      <c r="O982" s="231"/>
      <c r="P982" s="231"/>
      <c r="Q982" s="231"/>
    </row>
    <row r="983">
      <c r="C983" s="230"/>
      <c r="D983" s="231"/>
      <c r="E983" s="231"/>
      <c r="F983" s="231"/>
      <c r="G983" s="231"/>
      <c r="H983" s="231"/>
      <c r="I983" s="231"/>
      <c r="J983" s="231"/>
      <c r="K983" s="231"/>
      <c r="L983" s="231"/>
      <c r="M983" s="231"/>
      <c r="N983" s="231"/>
      <c r="O983" s="231"/>
      <c r="P983" s="231"/>
      <c r="Q983" s="231"/>
    </row>
    <row r="984">
      <c r="C984" s="230"/>
      <c r="D984" s="231"/>
      <c r="E984" s="231"/>
      <c r="F984" s="231"/>
      <c r="G984" s="231"/>
      <c r="H984" s="231"/>
      <c r="I984" s="231"/>
      <c r="J984" s="231"/>
      <c r="K984" s="231"/>
      <c r="L984" s="231"/>
      <c r="M984" s="231"/>
      <c r="N984" s="231"/>
      <c r="O984" s="231"/>
      <c r="P984" s="231"/>
      <c r="Q984" s="231"/>
    </row>
    <row r="985">
      <c r="C985" s="230"/>
      <c r="D985" s="231"/>
      <c r="E985" s="231"/>
      <c r="F985" s="231"/>
      <c r="G985" s="231"/>
      <c r="H985" s="231"/>
      <c r="I985" s="231"/>
      <c r="J985" s="231"/>
      <c r="K985" s="231"/>
      <c r="L985" s="231"/>
      <c r="M985" s="231"/>
      <c r="N985" s="231"/>
      <c r="O985" s="231"/>
      <c r="P985" s="231"/>
      <c r="Q985" s="231"/>
    </row>
    <row r="986">
      <c r="C986" s="230"/>
      <c r="D986" s="231"/>
      <c r="E986" s="231"/>
      <c r="F986" s="231"/>
      <c r="G986" s="231"/>
      <c r="H986" s="231"/>
      <c r="I986" s="231"/>
      <c r="J986" s="231"/>
      <c r="K986" s="231"/>
      <c r="L986" s="231"/>
      <c r="M986" s="231"/>
      <c r="N986" s="231"/>
      <c r="O986" s="231"/>
      <c r="P986" s="231"/>
      <c r="Q986" s="231"/>
    </row>
    <row r="987">
      <c r="C987" s="230"/>
      <c r="D987" s="231"/>
      <c r="E987" s="231"/>
      <c r="F987" s="231"/>
      <c r="G987" s="231"/>
      <c r="H987" s="231"/>
      <c r="I987" s="231"/>
      <c r="J987" s="231"/>
      <c r="K987" s="231"/>
      <c r="L987" s="231"/>
      <c r="M987" s="231"/>
      <c r="N987" s="231"/>
      <c r="O987" s="231"/>
      <c r="P987" s="231"/>
      <c r="Q987" s="231"/>
    </row>
    <row r="988">
      <c r="C988" s="230"/>
      <c r="D988" s="231"/>
      <c r="E988" s="231"/>
      <c r="F988" s="231"/>
      <c r="G988" s="231"/>
      <c r="H988" s="231"/>
      <c r="I988" s="231"/>
      <c r="J988" s="231"/>
      <c r="K988" s="231"/>
      <c r="L988" s="231"/>
      <c r="M988" s="231"/>
      <c r="N988" s="231"/>
      <c r="O988" s="231"/>
      <c r="P988" s="231"/>
      <c r="Q988" s="231"/>
    </row>
    <row r="989">
      <c r="C989" s="230"/>
      <c r="D989" s="231"/>
      <c r="E989" s="231"/>
      <c r="F989" s="231"/>
      <c r="G989" s="231"/>
      <c r="H989" s="231"/>
      <c r="I989" s="231"/>
      <c r="J989" s="231"/>
      <c r="K989" s="231"/>
      <c r="L989" s="231"/>
      <c r="M989" s="231"/>
      <c r="N989" s="231"/>
      <c r="O989" s="231"/>
      <c r="P989" s="231"/>
      <c r="Q989" s="231"/>
    </row>
    <row r="990">
      <c r="C990" s="230"/>
      <c r="D990" s="231"/>
      <c r="E990" s="231"/>
      <c r="F990" s="231"/>
      <c r="G990" s="231"/>
      <c r="H990" s="231"/>
      <c r="I990" s="231"/>
      <c r="J990" s="231"/>
      <c r="K990" s="231"/>
      <c r="L990" s="231"/>
      <c r="M990" s="231"/>
      <c r="N990" s="231"/>
      <c r="O990" s="231"/>
      <c r="P990" s="231"/>
      <c r="Q990" s="231"/>
    </row>
    <row r="991">
      <c r="C991" s="230"/>
      <c r="D991" s="231"/>
      <c r="E991" s="231"/>
      <c r="F991" s="231"/>
      <c r="G991" s="231"/>
      <c r="H991" s="231"/>
      <c r="I991" s="231"/>
      <c r="J991" s="231"/>
      <c r="K991" s="231"/>
      <c r="L991" s="231"/>
      <c r="M991" s="231"/>
      <c r="N991" s="231"/>
      <c r="O991" s="231"/>
      <c r="P991" s="231"/>
      <c r="Q991" s="231"/>
    </row>
    <row r="992">
      <c r="C992" s="230"/>
      <c r="D992" s="231"/>
      <c r="E992" s="231"/>
      <c r="F992" s="231"/>
      <c r="G992" s="231"/>
      <c r="H992" s="231"/>
      <c r="I992" s="231"/>
      <c r="J992" s="231"/>
      <c r="K992" s="231"/>
      <c r="L992" s="231"/>
      <c r="M992" s="231"/>
      <c r="N992" s="231"/>
      <c r="O992" s="231"/>
      <c r="P992" s="231"/>
      <c r="Q992" s="231"/>
    </row>
    <row r="993">
      <c r="C993" s="230"/>
      <c r="D993" s="231"/>
      <c r="E993" s="231"/>
      <c r="F993" s="231"/>
      <c r="G993" s="231"/>
      <c r="H993" s="231"/>
      <c r="I993" s="231"/>
      <c r="J993" s="231"/>
      <c r="K993" s="231"/>
      <c r="L993" s="231"/>
      <c r="M993" s="231"/>
      <c r="N993" s="231"/>
      <c r="O993" s="231"/>
      <c r="P993" s="231"/>
      <c r="Q993" s="231"/>
    </row>
    <row r="994">
      <c r="C994" s="230"/>
      <c r="D994" s="231"/>
      <c r="E994" s="231"/>
      <c r="F994" s="231"/>
      <c r="G994" s="231"/>
      <c r="H994" s="231"/>
      <c r="I994" s="231"/>
      <c r="J994" s="231"/>
      <c r="K994" s="231"/>
      <c r="L994" s="231"/>
      <c r="M994" s="231"/>
      <c r="N994" s="231"/>
      <c r="O994" s="231"/>
      <c r="P994" s="231"/>
      <c r="Q994" s="231"/>
    </row>
    <row r="995">
      <c r="C995" s="230"/>
      <c r="D995" s="231"/>
      <c r="E995" s="231"/>
      <c r="F995" s="231"/>
      <c r="G995" s="231"/>
      <c r="H995" s="231"/>
      <c r="I995" s="231"/>
      <c r="J995" s="231"/>
      <c r="K995" s="231"/>
      <c r="L995" s="231"/>
      <c r="M995" s="231"/>
      <c r="N995" s="231"/>
      <c r="O995" s="231"/>
      <c r="P995" s="231"/>
      <c r="Q995" s="231"/>
    </row>
    <row r="996">
      <c r="C996" s="230"/>
      <c r="D996" s="231"/>
      <c r="E996" s="231"/>
      <c r="F996" s="231"/>
      <c r="G996" s="231"/>
      <c r="H996" s="231"/>
      <c r="I996" s="231"/>
      <c r="J996" s="231"/>
      <c r="K996" s="231"/>
      <c r="L996" s="231"/>
      <c r="M996" s="231"/>
      <c r="N996" s="231"/>
      <c r="O996" s="231"/>
      <c r="P996" s="231"/>
      <c r="Q996" s="231"/>
    </row>
    <row r="997">
      <c r="C997" s="230"/>
      <c r="D997" s="231"/>
      <c r="E997" s="231"/>
      <c r="F997" s="231"/>
      <c r="G997" s="231"/>
      <c r="H997" s="231"/>
      <c r="I997" s="231"/>
      <c r="J997" s="231"/>
      <c r="K997" s="231"/>
      <c r="L997" s="231"/>
      <c r="M997" s="231"/>
      <c r="N997" s="231"/>
      <c r="O997" s="231"/>
      <c r="P997" s="231"/>
      <c r="Q997" s="231"/>
    </row>
    <row r="998">
      <c r="C998" s="230"/>
      <c r="D998" s="231"/>
      <c r="E998" s="231"/>
      <c r="F998" s="231"/>
      <c r="G998" s="231"/>
      <c r="H998" s="231"/>
      <c r="I998" s="231"/>
      <c r="J998" s="231"/>
      <c r="K998" s="231"/>
      <c r="L998" s="231"/>
      <c r="M998" s="231"/>
      <c r="N998" s="231"/>
      <c r="O998" s="231"/>
      <c r="P998" s="231"/>
      <c r="Q998" s="231"/>
    </row>
    <row r="999">
      <c r="C999" s="230"/>
      <c r="D999" s="231"/>
      <c r="E999" s="231"/>
      <c r="F999" s="231"/>
      <c r="G999" s="231"/>
      <c r="H999" s="231"/>
      <c r="I999" s="231"/>
      <c r="J999" s="231"/>
      <c r="K999" s="231"/>
      <c r="L999" s="231"/>
      <c r="M999" s="231"/>
      <c r="N999" s="231"/>
      <c r="O999" s="231"/>
      <c r="P999" s="231"/>
      <c r="Q999" s="231"/>
    </row>
    <row r="1000">
      <c r="C1000" s="230"/>
      <c r="D1000" s="231"/>
      <c r="E1000" s="231"/>
      <c r="F1000" s="231"/>
      <c r="G1000" s="231"/>
      <c r="H1000" s="231"/>
      <c r="I1000" s="231"/>
      <c r="J1000" s="231"/>
      <c r="K1000" s="231"/>
      <c r="L1000" s="231"/>
      <c r="M1000" s="231"/>
      <c r="N1000" s="231"/>
      <c r="O1000" s="231"/>
      <c r="P1000" s="231"/>
      <c r="Q1000" s="231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2" width="22.88"/>
  </cols>
  <sheetData>
    <row r="1">
      <c r="A1" s="226" t="s">
        <v>609</v>
      </c>
      <c r="B1" s="226" t="s">
        <v>2</v>
      </c>
      <c r="C1" s="3" t="s">
        <v>5</v>
      </c>
      <c r="D1" s="3" t="s">
        <v>610</v>
      </c>
      <c r="E1" s="226" t="s">
        <v>188</v>
      </c>
      <c r="F1" s="232" t="s">
        <v>189</v>
      </c>
      <c r="G1" s="53" t="s">
        <v>190</v>
      </c>
      <c r="H1" s="233" t="s">
        <v>191</v>
      </c>
      <c r="I1" s="53" t="s">
        <v>192</v>
      </c>
      <c r="J1" s="234" t="s">
        <v>3</v>
      </c>
      <c r="K1" s="234" t="s">
        <v>6</v>
      </c>
      <c r="L1" s="234" t="s">
        <v>7</v>
      </c>
      <c r="M1" s="65" t="s">
        <v>8</v>
      </c>
      <c r="N1" s="234" t="s">
        <v>10</v>
      </c>
      <c r="O1" s="234" t="s">
        <v>11</v>
      </c>
    </row>
    <row r="2">
      <c r="A2" s="1" t="s">
        <v>116</v>
      </c>
      <c r="B2" s="1" t="s">
        <v>23</v>
      </c>
      <c r="C2" s="1">
        <v>0.417</v>
      </c>
      <c r="D2" s="1"/>
      <c r="E2" s="1">
        <v>9.5</v>
      </c>
      <c r="F2" s="1">
        <v>4.0</v>
      </c>
      <c r="G2" s="235">
        <v>-0.3</v>
      </c>
      <c r="H2" s="235">
        <v>2.5</v>
      </c>
      <c r="I2" s="235">
        <v>3.1</v>
      </c>
      <c r="J2" s="236">
        <v>6.5598752E7</v>
      </c>
      <c r="K2" s="236">
        <v>1325154.0</v>
      </c>
      <c r="L2" s="236">
        <v>7240612.0</v>
      </c>
      <c r="M2" s="236">
        <v>5633112.0</v>
      </c>
      <c r="N2" s="236">
        <v>6084819.0</v>
      </c>
      <c r="O2" s="5">
        <v>7.8426691E7</v>
      </c>
    </row>
    <row r="3">
      <c r="A3" s="1" t="s">
        <v>129</v>
      </c>
      <c r="B3" s="1" t="s">
        <v>23</v>
      </c>
      <c r="C3" s="1">
        <v>0.321</v>
      </c>
      <c r="D3" s="1"/>
      <c r="E3" s="1">
        <v>12.1</v>
      </c>
      <c r="F3" s="1">
        <v>4.1</v>
      </c>
      <c r="G3" s="235">
        <v>2.6</v>
      </c>
      <c r="H3" s="235">
        <v>3.3</v>
      </c>
      <c r="I3" s="235">
        <v>1.8</v>
      </c>
      <c r="J3" s="236">
        <v>9.1632929E7</v>
      </c>
      <c r="K3" s="236">
        <v>1700000.0</v>
      </c>
      <c r="L3" s="236">
        <v>1835361.0</v>
      </c>
      <c r="M3" s="236">
        <v>2.3087732E7</v>
      </c>
      <c r="N3" s="236">
        <v>2.7606785E7</v>
      </c>
      <c r="O3" s="236">
        <v>1.00612868E8</v>
      </c>
    </row>
    <row r="4">
      <c r="A4" s="1" t="s">
        <v>142</v>
      </c>
      <c r="B4" s="1" t="s">
        <v>23</v>
      </c>
      <c r="C4" s="1">
        <v>0.457</v>
      </c>
      <c r="D4" s="1"/>
      <c r="E4" s="1">
        <v>26.4</v>
      </c>
      <c r="F4" s="1">
        <v>5.3</v>
      </c>
      <c r="G4" s="235">
        <v>1.3</v>
      </c>
      <c r="H4" s="235">
        <v>9.0</v>
      </c>
      <c r="I4" s="235">
        <v>8.4</v>
      </c>
      <c r="J4" s="236">
        <v>8.596409E7</v>
      </c>
      <c r="K4" s="236">
        <v>3325000.0</v>
      </c>
      <c r="L4" s="236">
        <v>4588526.0</v>
      </c>
      <c r="M4" s="236">
        <v>3589743.0</v>
      </c>
      <c r="N4" s="236">
        <v>4.1150478E7</v>
      </c>
      <c r="O4" s="236">
        <v>1.11709796E8</v>
      </c>
    </row>
    <row r="5">
      <c r="A5" s="1" t="s">
        <v>155</v>
      </c>
      <c r="B5" s="1" t="s">
        <v>23</v>
      </c>
      <c r="C5" s="3">
        <v>0.52</v>
      </c>
      <c r="D5" s="3"/>
      <c r="E5" s="1">
        <v>34.3</v>
      </c>
      <c r="F5" s="228">
        <v>10.3</v>
      </c>
      <c r="G5" s="229">
        <v>3.8</v>
      </c>
      <c r="H5" s="229">
        <v>9.700000000000001</v>
      </c>
      <c r="I5" s="229">
        <v>8.9</v>
      </c>
      <c r="J5" s="68">
        <v>1.19257651E8</v>
      </c>
      <c r="K5" s="68">
        <v>819275.0</v>
      </c>
      <c r="L5" s="68">
        <v>2.5969601E7</v>
      </c>
      <c r="M5" s="68">
        <v>9819142.0</v>
      </c>
      <c r="N5" s="68">
        <v>2.365598E7</v>
      </c>
      <c r="O5" s="68">
        <v>7.8393015E7</v>
      </c>
    </row>
    <row r="6">
      <c r="A6" s="1" t="s">
        <v>68</v>
      </c>
      <c r="B6" s="1" t="s">
        <v>25</v>
      </c>
      <c r="C6" s="1">
        <v>0.583</v>
      </c>
      <c r="D6" s="1"/>
      <c r="E6" s="1">
        <v>20.0</v>
      </c>
      <c r="F6" s="1">
        <v>8.3</v>
      </c>
      <c r="G6" s="235">
        <v>1.1</v>
      </c>
      <c r="H6" s="235">
        <v>5.9</v>
      </c>
      <c r="I6" s="235">
        <v>3.1</v>
      </c>
      <c r="J6" s="236">
        <v>6.3561931E7</v>
      </c>
      <c r="K6" s="236">
        <v>4444444.0</v>
      </c>
      <c r="L6" s="236">
        <v>1.0628601E7</v>
      </c>
      <c r="M6" s="236">
        <v>1.2314815E7</v>
      </c>
      <c r="N6" s="236">
        <v>2.3070432E7</v>
      </c>
      <c r="O6" s="5">
        <v>2.6952703E7</v>
      </c>
    </row>
    <row r="7">
      <c r="A7" s="1" t="s">
        <v>80</v>
      </c>
      <c r="B7" s="1" t="s">
        <v>25</v>
      </c>
      <c r="C7" s="1">
        <v>0.547</v>
      </c>
      <c r="D7" s="1"/>
      <c r="E7" s="1">
        <v>40.6</v>
      </c>
      <c r="F7" s="1">
        <v>19.5</v>
      </c>
      <c r="G7" s="235">
        <v>-1.1</v>
      </c>
      <c r="H7" s="235">
        <v>16.7</v>
      </c>
      <c r="I7" s="235">
        <v>5.6</v>
      </c>
      <c r="J7" s="236">
        <v>1.52753755E8</v>
      </c>
      <c r="K7" s="236">
        <v>8285231.0</v>
      </c>
      <c r="L7" s="236">
        <v>3.3790206E7</v>
      </c>
      <c r="M7" s="236">
        <v>1.143018E7</v>
      </c>
      <c r="N7" s="236">
        <v>5.9035831E7</v>
      </c>
      <c r="O7" s="236">
        <v>3.7369296E7</v>
      </c>
    </row>
    <row r="8">
      <c r="A8" s="1" t="s">
        <v>92</v>
      </c>
      <c r="B8" s="1" t="s">
        <v>25</v>
      </c>
      <c r="C8" s="1">
        <v>0.623</v>
      </c>
      <c r="D8" s="1"/>
      <c r="E8" s="1">
        <v>49.7</v>
      </c>
      <c r="F8" s="1">
        <v>22.9</v>
      </c>
      <c r="G8" s="235">
        <v>4.2</v>
      </c>
      <c r="H8" s="235">
        <v>17.0</v>
      </c>
      <c r="I8" s="235">
        <v>5.0</v>
      </c>
      <c r="J8" s="236">
        <v>1.79938888E8</v>
      </c>
      <c r="K8" s="236">
        <v>8667071.0</v>
      </c>
      <c r="L8" s="236">
        <v>3.1301106E7</v>
      </c>
      <c r="M8" s="236">
        <v>2.7258252E7</v>
      </c>
      <c r="N8" s="236">
        <v>6.0407303E7</v>
      </c>
      <c r="O8" s="236">
        <v>1.5907495E7</v>
      </c>
    </row>
    <row r="9">
      <c r="A9" s="1" t="s">
        <v>104</v>
      </c>
      <c r="B9" s="1" t="s">
        <v>25</v>
      </c>
      <c r="C9" s="3">
        <v>0.64</v>
      </c>
      <c r="D9" s="3"/>
      <c r="E9" s="1">
        <v>55.3</v>
      </c>
      <c r="F9" s="228">
        <v>15.9</v>
      </c>
      <c r="G9" s="229">
        <v>3.6</v>
      </c>
      <c r="H9" s="229">
        <v>19.2</v>
      </c>
      <c r="I9" s="229">
        <v>12.7</v>
      </c>
      <c r="J9" s="68">
        <v>2.06239131E8</v>
      </c>
      <c r="K9" s="68">
        <v>1.2E7</v>
      </c>
      <c r="L9" s="68">
        <v>4.6893307E7</v>
      </c>
      <c r="M9" s="68">
        <v>5.0224518E7</v>
      </c>
      <c r="N9" s="68">
        <v>4.9068682E7</v>
      </c>
      <c r="O9" s="68">
        <v>-1.5797681E7</v>
      </c>
    </row>
    <row r="10">
      <c r="A10" s="1" t="s">
        <v>117</v>
      </c>
      <c r="B10" s="1" t="s">
        <v>26</v>
      </c>
      <c r="C10" s="1">
        <v>0.417</v>
      </c>
      <c r="D10" s="1"/>
      <c r="E10" s="1">
        <v>16.3</v>
      </c>
      <c r="F10" s="1">
        <v>9.0</v>
      </c>
      <c r="G10" s="235">
        <v>0.6</v>
      </c>
      <c r="H10" s="235">
        <v>2.3</v>
      </c>
      <c r="I10" s="235">
        <v>3.4</v>
      </c>
      <c r="J10" s="236">
        <v>2.3478635E7</v>
      </c>
      <c r="K10" s="236">
        <v>609170.0</v>
      </c>
      <c r="L10" s="236">
        <v>2341271.0</v>
      </c>
      <c r="M10" s="236">
        <v>528817.0</v>
      </c>
      <c r="N10" s="236">
        <v>6773020.0</v>
      </c>
      <c r="O10" s="5">
        <v>1.28480532E8</v>
      </c>
    </row>
    <row r="11">
      <c r="A11" s="1" t="s">
        <v>130</v>
      </c>
      <c r="B11" s="1" t="s">
        <v>26</v>
      </c>
      <c r="C11" s="1">
        <v>0.321</v>
      </c>
      <c r="D11" s="1"/>
      <c r="E11" s="1">
        <v>8.6</v>
      </c>
      <c r="F11" s="1">
        <v>-0.6</v>
      </c>
      <c r="G11" s="235">
        <v>0.4</v>
      </c>
      <c r="H11" s="235">
        <v>-0.8</v>
      </c>
      <c r="I11" s="235">
        <v>8.6</v>
      </c>
      <c r="J11" s="236">
        <v>4.242187E7</v>
      </c>
      <c r="K11" s="236">
        <v>2235978.0</v>
      </c>
      <c r="L11" s="236">
        <v>1822319.0</v>
      </c>
      <c r="M11" s="236">
        <v>1541942.0</v>
      </c>
      <c r="N11" s="236">
        <v>3488451.0</v>
      </c>
      <c r="O11" s="236">
        <v>1.33651206E8</v>
      </c>
    </row>
    <row r="12">
      <c r="A12" s="1" t="s">
        <v>143</v>
      </c>
      <c r="B12" s="1" t="s">
        <v>26</v>
      </c>
      <c r="C12" s="1">
        <v>0.512</v>
      </c>
      <c r="D12" s="1"/>
      <c r="E12" s="1">
        <v>38.1</v>
      </c>
      <c r="F12" s="1">
        <v>13.9</v>
      </c>
      <c r="G12" s="235">
        <v>4.1</v>
      </c>
      <c r="H12" s="235">
        <v>8.4</v>
      </c>
      <c r="I12" s="235">
        <v>8.0</v>
      </c>
      <c r="J12" s="236">
        <v>4.4888388E7</v>
      </c>
      <c r="K12" s="236">
        <v>1636902.0</v>
      </c>
      <c r="L12" s="236">
        <v>3124306.0</v>
      </c>
      <c r="M12" s="236">
        <v>5937098.0</v>
      </c>
      <c r="N12" s="236">
        <v>1.478984E7</v>
      </c>
      <c r="O12" s="236">
        <v>1.47101977E8</v>
      </c>
    </row>
    <row r="13">
      <c r="A13" s="1" t="s">
        <v>156</v>
      </c>
      <c r="B13" s="1" t="s">
        <v>26</v>
      </c>
      <c r="C13" s="3">
        <v>0.62</v>
      </c>
      <c r="D13" s="3"/>
      <c r="E13" s="1">
        <v>44.3</v>
      </c>
      <c r="F13" s="228">
        <v>16.3</v>
      </c>
      <c r="G13" s="229">
        <v>3.4</v>
      </c>
      <c r="H13" s="229">
        <v>12.6</v>
      </c>
      <c r="I13" s="229">
        <v>7.3</v>
      </c>
      <c r="J13" s="68">
        <v>7.1061047E7</v>
      </c>
      <c r="K13" s="68">
        <v>1733900.0</v>
      </c>
      <c r="L13" s="68">
        <v>1.3971787E7</v>
      </c>
      <c r="M13" s="68">
        <v>1.5245811E7</v>
      </c>
      <c r="N13" s="68">
        <v>2.2208236E7</v>
      </c>
      <c r="O13" s="68">
        <v>1.43591713E8</v>
      </c>
    </row>
    <row r="14">
      <c r="A14" s="1" t="s">
        <v>69</v>
      </c>
      <c r="B14" s="1" t="s">
        <v>27</v>
      </c>
      <c r="C14" s="1">
        <v>0.4</v>
      </c>
      <c r="D14" s="1"/>
      <c r="E14" s="1">
        <v>12.6</v>
      </c>
      <c r="F14" s="1">
        <v>3.7</v>
      </c>
      <c r="G14" s="235">
        <v>1.2</v>
      </c>
      <c r="H14" s="235">
        <v>3.0</v>
      </c>
      <c r="I14" s="235">
        <v>4.8</v>
      </c>
      <c r="J14" s="236">
        <v>8.421039E7</v>
      </c>
      <c r="K14" s="236">
        <v>1988889.0</v>
      </c>
      <c r="L14" s="236">
        <v>8532441.0</v>
      </c>
      <c r="M14" s="236">
        <v>5584146.0</v>
      </c>
      <c r="N14" s="236">
        <v>1.1169275E7</v>
      </c>
      <c r="O14" s="5">
        <v>2.3140616E7</v>
      </c>
    </row>
    <row r="15">
      <c r="A15" s="1" t="s">
        <v>81</v>
      </c>
      <c r="B15" s="1" t="s">
        <v>27</v>
      </c>
      <c r="C15" s="1">
        <v>0.568</v>
      </c>
      <c r="D15" s="1"/>
      <c r="E15" s="1">
        <v>43.3</v>
      </c>
      <c r="F15" s="1">
        <v>18.9</v>
      </c>
      <c r="G15" s="235">
        <v>1.4</v>
      </c>
      <c r="H15" s="235">
        <v>11.5</v>
      </c>
      <c r="I15" s="235">
        <v>7.7</v>
      </c>
      <c r="J15" s="236">
        <v>1.87100784E8</v>
      </c>
      <c r="K15" s="236">
        <v>7850000.0</v>
      </c>
      <c r="L15" s="236">
        <v>3.0709494E7</v>
      </c>
      <c r="M15" s="236">
        <v>6808959.0</v>
      </c>
      <c r="N15" s="236">
        <v>7.6734278E7</v>
      </c>
      <c r="O15" s="236">
        <v>2359529.0</v>
      </c>
    </row>
    <row r="16">
      <c r="A16" s="1" t="s">
        <v>93</v>
      </c>
      <c r="B16" s="1" t="s">
        <v>27</v>
      </c>
      <c r="C16" s="1">
        <v>0.481</v>
      </c>
      <c r="D16" s="1"/>
      <c r="E16" s="1">
        <v>27.1</v>
      </c>
      <c r="F16" s="1">
        <v>11.4</v>
      </c>
      <c r="G16" s="235">
        <v>1.5</v>
      </c>
      <c r="H16" s="235">
        <v>11.2</v>
      </c>
      <c r="I16" s="235">
        <v>1.7</v>
      </c>
      <c r="J16" s="236">
        <v>2.11812131E8</v>
      </c>
      <c r="K16" s="236">
        <v>454008.0</v>
      </c>
      <c r="L16" s="236">
        <v>3.3251746E7</v>
      </c>
      <c r="M16" s="236">
        <v>1.055E7</v>
      </c>
      <c r="N16" s="236">
        <v>4.6163402E7</v>
      </c>
      <c r="O16" s="236">
        <v>-6149678.0</v>
      </c>
    </row>
    <row r="17">
      <c r="A17" s="1" t="s">
        <v>105</v>
      </c>
      <c r="B17" s="1" t="s">
        <v>27</v>
      </c>
      <c r="C17" s="3">
        <v>0.48</v>
      </c>
      <c r="D17" s="3"/>
      <c r="E17" s="1">
        <v>36.3</v>
      </c>
      <c r="F17" s="228">
        <v>17.4</v>
      </c>
      <c r="G17" s="229">
        <v>1.6</v>
      </c>
      <c r="H17" s="229">
        <v>6.300000000000001</v>
      </c>
      <c r="I17" s="229">
        <v>7.6</v>
      </c>
      <c r="J17" s="68">
        <v>1.82926796E8</v>
      </c>
      <c r="K17" s="68">
        <v>1947000.0</v>
      </c>
      <c r="L17" s="68">
        <v>4.899754E7</v>
      </c>
      <c r="M17" s="68">
        <v>3.1432265E7</v>
      </c>
      <c r="N17" s="68">
        <v>4.5687052E7</v>
      </c>
      <c r="O17" s="68">
        <v>7232680.0</v>
      </c>
    </row>
    <row r="18">
      <c r="A18" s="1" t="s">
        <v>70</v>
      </c>
      <c r="B18" s="1" t="s">
        <v>28</v>
      </c>
      <c r="C18" s="1">
        <v>0.567</v>
      </c>
      <c r="D18" s="1"/>
      <c r="E18" s="1">
        <v>12.3</v>
      </c>
      <c r="F18" s="1">
        <v>5.5</v>
      </c>
      <c r="G18" s="235">
        <v>0.6</v>
      </c>
      <c r="H18" s="235">
        <v>3.4</v>
      </c>
      <c r="I18" s="235">
        <v>2.9</v>
      </c>
      <c r="J18" s="236">
        <v>8.6596171E7</v>
      </c>
      <c r="K18" s="236">
        <v>1885926.0</v>
      </c>
      <c r="L18" s="236">
        <v>1.7636185E7</v>
      </c>
      <c r="M18" s="236">
        <v>1.0947919E7</v>
      </c>
      <c r="N18" s="236">
        <v>3.5646474E7</v>
      </c>
      <c r="O18" s="5">
        <v>-8269251.0</v>
      </c>
    </row>
    <row r="19">
      <c r="A19" s="1" t="s">
        <v>82</v>
      </c>
      <c r="B19" s="1" t="s">
        <v>28</v>
      </c>
      <c r="C19" s="1">
        <v>0.438</v>
      </c>
      <c r="D19" s="1"/>
      <c r="E19" s="1">
        <v>19.4</v>
      </c>
      <c r="F19" s="1">
        <v>-0.1</v>
      </c>
      <c r="G19" s="235">
        <v>3.0</v>
      </c>
      <c r="H19" s="235">
        <v>9.6</v>
      </c>
      <c r="I19" s="235">
        <v>5.5</v>
      </c>
      <c r="J19" s="236">
        <v>1.4403717E8</v>
      </c>
      <c r="K19" s="236">
        <v>12268.0</v>
      </c>
      <c r="L19" s="236">
        <v>1576596.0</v>
      </c>
      <c r="M19" s="236">
        <v>4621390.0</v>
      </c>
      <c r="N19" s="236">
        <v>2.7130135E7</v>
      </c>
      <c r="O19" s="236">
        <v>4.4334355E7</v>
      </c>
    </row>
    <row r="20">
      <c r="A20" s="1" t="s">
        <v>94</v>
      </c>
      <c r="B20" s="1" t="s">
        <v>28</v>
      </c>
      <c r="C20" s="1">
        <v>0.457</v>
      </c>
      <c r="D20" s="1"/>
      <c r="E20" s="1">
        <v>31.4</v>
      </c>
      <c r="F20" s="1">
        <v>16.1</v>
      </c>
      <c r="G20" s="235">
        <v>2.9</v>
      </c>
      <c r="H20" s="235">
        <v>6.2</v>
      </c>
      <c r="I20" s="235">
        <v>4.5</v>
      </c>
      <c r="J20" s="236">
        <v>1.51054737E8</v>
      </c>
      <c r="K20" s="236">
        <v>1.6148056E7</v>
      </c>
      <c r="L20" s="236">
        <v>4853440.0</v>
      </c>
      <c r="M20" s="236">
        <v>1.58115E7</v>
      </c>
      <c r="N20" s="236">
        <v>4.4965508E7</v>
      </c>
      <c r="O20" s="236">
        <v>4.9487662E7</v>
      </c>
    </row>
    <row r="21">
      <c r="A21" s="1" t="s">
        <v>106</v>
      </c>
      <c r="B21" s="1" t="s">
        <v>28</v>
      </c>
      <c r="C21" s="3">
        <v>0.51</v>
      </c>
      <c r="D21" s="3"/>
      <c r="E21" s="1">
        <v>37.7</v>
      </c>
      <c r="F21" s="228">
        <v>13.8</v>
      </c>
      <c r="G21" s="229">
        <v>1.0</v>
      </c>
      <c r="H21" s="229">
        <v>11.6</v>
      </c>
      <c r="I21" s="229">
        <v>10.0</v>
      </c>
      <c r="J21" s="68">
        <v>1.88909358E8</v>
      </c>
      <c r="K21" s="68">
        <v>6995488.0</v>
      </c>
      <c r="L21" s="68">
        <v>1.7353556E7</v>
      </c>
      <c r="M21" s="68">
        <v>4.2530326E7</v>
      </c>
      <c r="N21" s="68">
        <v>6.7371735E7</v>
      </c>
      <c r="O21" s="68">
        <v>2697158.0</v>
      </c>
    </row>
    <row r="22">
      <c r="A22" s="1" t="s">
        <v>71</v>
      </c>
      <c r="B22" s="1" t="s">
        <v>29</v>
      </c>
      <c r="C22" s="1">
        <v>0.583</v>
      </c>
      <c r="D22" s="1"/>
      <c r="E22" s="1">
        <v>16.3</v>
      </c>
      <c r="F22" s="1">
        <v>3.6</v>
      </c>
      <c r="G22" s="235">
        <v>1.8</v>
      </c>
      <c r="H22" s="235">
        <v>7.5</v>
      </c>
      <c r="I22" s="235">
        <v>3.2</v>
      </c>
      <c r="J22" s="236">
        <v>5.3665251E7</v>
      </c>
      <c r="K22" s="236">
        <v>8759259.0</v>
      </c>
      <c r="L22" s="236">
        <v>8665374.0</v>
      </c>
      <c r="M22" s="236">
        <v>3175329.0</v>
      </c>
      <c r="N22" s="236">
        <v>1.5971404E7</v>
      </c>
      <c r="O22" s="5">
        <v>2.9748328E7</v>
      </c>
    </row>
    <row r="23">
      <c r="A23" s="1" t="s">
        <v>83</v>
      </c>
      <c r="B23" s="1" t="s">
        <v>29</v>
      </c>
      <c r="C23" s="1">
        <v>0.574</v>
      </c>
      <c r="D23" s="1"/>
      <c r="E23" s="1">
        <v>49.6</v>
      </c>
      <c r="F23" s="1">
        <v>26.8</v>
      </c>
      <c r="G23" s="235">
        <v>2.3</v>
      </c>
      <c r="H23" s="235">
        <v>12.6</v>
      </c>
      <c r="I23" s="235">
        <v>6.0</v>
      </c>
      <c r="J23" s="236">
        <v>1.40926169E8</v>
      </c>
      <c r="K23" s="236">
        <v>1.8772379E7</v>
      </c>
      <c r="L23" s="236">
        <v>3.3697088E7</v>
      </c>
      <c r="M23" s="236">
        <v>1.01955E7</v>
      </c>
      <c r="N23" s="236">
        <v>5.8831069E7</v>
      </c>
      <c r="O23" s="236">
        <v>3.2162173E7</v>
      </c>
    </row>
    <row r="24">
      <c r="A24" s="1" t="s">
        <v>95</v>
      </c>
      <c r="B24" s="1" t="s">
        <v>29</v>
      </c>
      <c r="C24" s="1">
        <v>0.5</v>
      </c>
      <c r="D24" s="1"/>
      <c r="E24" s="1">
        <v>28.8</v>
      </c>
      <c r="F24" s="1">
        <v>16.6</v>
      </c>
      <c r="G24" s="235">
        <v>-0.2</v>
      </c>
      <c r="H24" s="235">
        <v>8.0</v>
      </c>
      <c r="I24" s="235">
        <v>2.7</v>
      </c>
      <c r="J24" s="236">
        <v>2.03205326E8</v>
      </c>
      <c r="K24" s="236">
        <v>1.8319228E7</v>
      </c>
      <c r="L24" s="236">
        <v>4.333973E7</v>
      </c>
      <c r="M24" s="236">
        <v>2.3887177E7</v>
      </c>
      <c r="N24" s="236">
        <v>6.7765527E7</v>
      </c>
      <c r="O24" s="236">
        <v>1.43687E7</v>
      </c>
    </row>
    <row r="25">
      <c r="A25" s="1" t="s">
        <v>107</v>
      </c>
      <c r="B25" s="1" t="s">
        <v>29</v>
      </c>
      <c r="C25" s="3">
        <v>0.38</v>
      </c>
      <c r="D25" s="3"/>
      <c r="E25" s="1">
        <v>11.8</v>
      </c>
      <c r="F25" s="228">
        <v>11.4</v>
      </c>
      <c r="G25" s="229">
        <v>-1.5</v>
      </c>
      <c r="H25" s="229">
        <v>0.0</v>
      </c>
      <c r="I25" s="229">
        <v>2.1</v>
      </c>
      <c r="J25" s="68">
        <v>1.62863836E8</v>
      </c>
      <c r="K25" s="68">
        <v>1.8664197E7</v>
      </c>
      <c r="L25" s="68">
        <v>3.471807E7</v>
      </c>
      <c r="M25" s="68">
        <v>9841740.0</v>
      </c>
      <c r="N25" s="68">
        <v>2.0335276E7</v>
      </c>
      <c r="O25" s="68">
        <v>3.2424642E7</v>
      </c>
    </row>
    <row r="26">
      <c r="A26" s="1" t="s">
        <v>118</v>
      </c>
      <c r="B26" s="1" t="s">
        <v>30</v>
      </c>
      <c r="C26" s="1">
        <v>0.517</v>
      </c>
      <c r="D26" s="1"/>
      <c r="E26" s="1">
        <v>8.9</v>
      </c>
      <c r="F26" s="1">
        <v>6.9</v>
      </c>
      <c r="G26" s="235">
        <v>1.2</v>
      </c>
      <c r="H26" s="235">
        <v>0.5</v>
      </c>
      <c r="I26" s="235">
        <v>0.0</v>
      </c>
      <c r="J26" s="236">
        <v>5.553589E7</v>
      </c>
      <c r="K26" s="236">
        <v>2486944.0</v>
      </c>
      <c r="L26" s="236">
        <v>1.8830158E7</v>
      </c>
      <c r="M26" s="236">
        <v>8837342.0</v>
      </c>
      <c r="N26" s="236">
        <v>2.1699882E7</v>
      </c>
      <c r="O26" s="5">
        <v>4.248635E7</v>
      </c>
    </row>
    <row r="27">
      <c r="A27" s="1" t="s">
        <v>131</v>
      </c>
      <c r="B27" s="1" t="s">
        <v>30</v>
      </c>
      <c r="C27" s="1">
        <v>0.512</v>
      </c>
      <c r="D27" s="1"/>
      <c r="E27" s="1">
        <v>37.5</v>
      </c>
      <c r="F27" s="1">
        <v>24.0</v>
      </c>
      <c r="G27" s="235">
        <v>1.4</v>
      </c>
      <c r="H27" s="235">
        <v>6.9</v>
      </c>
      <c r="I27" s="235">
        <v>5.2</v>
      </c>
      <c r="J27" s="236">
        <v>1.26587447E8</v>
      </c>
      <c r="K27" s="236">
        <v>4758000.0</v>
      </c>
      <c r="L27" s="236">
        <v>3.7684784E7</v>
      </c>
      <c r="M27" s="236">
        <v>1.4572645E7</v>
      </c>
      <c r="N27" s="236">
        <v>2.8310008E7</v>
      </c>
      <c r="O27" s="236">
        <v>6.5751109E7</v>
      </c>
    </row>
    <row r="28">
      <c r="A28" s="1" t="s">
        <v>144</v>
      </c>
      <c r="B28" s="1" t="s">
        <v>30</v>
      </c>
      <c r="C28" s="1">
        <v>0.383</v>
      </c>
      <c r="D28" s="1"/>
      <c r="E28" s="1">
        <v>15.5</v>
      </c>
      <c r="F28" s="1">
        <v>11.6</v>
      </c>
      <c r="G28" s="235">
        <v>-0.8</v>
      </c>
      <c r="H28" s="235">
        <v>1.1</v>
      </c>
      <c r="I28" s="235">
        <v>2.8</v>
      </c>
      <c r="J28" s="236">
        <v>1.15467321E8</v>
      </c>
      <c r="K28" s="236">
        <v>415368.0</v>
      </c>
      <c r="L28" s="236">
        <v>1.0078264E7</v>
      </c>
      <c r="M28" s="236">
        <v>1650084.0</v>
      </c>
      <c r="N28" s="236">
        <v>1.0402296E7</v>
      </c>
      <c r="O28" s="236">
        <v>1.04978503E8</v>
      </c>
    </row>
    <row r="29">
      <c r="A29" s="1" t="s">
        <v>157</v>
      </c>
      <c r="B29" s="1" t="s">
        <v>30</v>
      </c>
      <c r="C29" s="3">
        <v>0.51</v>
      </c>
      <c r="D29" s="3"/>
      <c r="E29" s="1">
        <v>30.9</v>
      </c>
      <c r="F29" s="228">
        <v>15.0</v>
      </c>
      <c r="G29" s="229">
        <v>1.3</v>
      </c>
      <c r="H29" s="229">
        <v>7.6</v>
      </c>
      <c r="I29" s="229">
        <v>5.5</v>
      </c>
      <c r="J29" s="68">
        <v>9.6577288E7</v>
      </c>
      <c r="K29" s="68">
        <v>1915000.0</v>
      </c>
      <c r="L29" s="68">
        <v>2.7393556E7</v>
      </c>
      <c r="M29" s="68">
        <v>4711222.0</v>
      </c>
      <c r="N29" s="68">
        <v>1.0796067E7</v>
      </c>
      <c r="O29" s="68">
        <v>1.19970643E8</v>
      </c>
    </row>
    <row r="30">
      <c r="A30" s="1" t="s">
        <v>145</v>
      </c>
      <c r="B30" s="1" t="s">
        <v>31</v>
      </c>
      <c r="C30" s="1">
        <v>0.568</v>
      </c>
      <c r="D30" s="1"/>
      <c r="E30" s="1">
        <v>41.0</v>
      </c>
      <c r="F30" s="1">
        <v>13.1</v>
      </c>
      <c r="G30" s="235">
        <v>-0.1</v>
      </c>
      <c r="H30" s="235">
        <v>16.5</v>
      </c>
      <c r="I30" s="235">
        <v>9.7</v>
      </c>
      <c r="J30" s="236">
        <v>6.6477492E7</v>
      </c>
      <c r="K30" s="236">
        <v>4915384.0</v>
      </c>
      <c r="L30" s="236">
        <v>2.9623082E7</v>
      </c>
      <c r="M30" s="236">
        <v>3161506.0</v>
      </c>
      <c r="N30" s="236">
        <v>1.8807906E7</v>
      </c>
      <c r="O30" s="236">
        <v>1.38407119E8</v>
      </c>
    </row>
    <row r="31">
      <c r="A31" s="1" t="s">
        <v>158</v>
      </c>
      <c r="B31" s="1" t="s">
        <v>31</v>
      </c>
      <c r="C31" s="3">
        <v>0.47</v>
      </c>
      <c r="D31" s="3"/>
      <c r="E31" s="1">
        <v>30.5</v>
      </c>
      <c r="F31" s="228">
        <v>13.7</v>
      </c>
      <c r="G31" s="229">
        <v>-0.1</v>
      </c>
      <c r="H31" s="229">
        <v>10.499999999999998</v>
      </c>
      <c r="I31" s="229">
        <v>4.8</v>
      </c>
      <c r="J31" s="68">
        <v>9.1861627E7</v>
      </c>
      <c r="K31" s="68">
        <v>1664197.0</v>
      </c>
      <c r="L31" s="68">
        <v>1.9804017E7</v>
      </c>
      <c r="M31" s="68">
        <v>5928563.0</v>
      </c>
      <c r="N31" s="68">
        <v>2.7485135E7</v>
      </c>
      <c r="O31" s="68">
        <v>9.6336198E7</v>
      </c>
    </row>
    <row r="32">
      <c r="A32" s="1" t="s">
        <v>611</v>
      </c>
      <c r="B32" s="1" t="s">
        <v>612</v>
      </c>
      <c r="C32" s="1">
        <v>0.583</v>
      </c>
      <c r="D32" s="1"/>
      <c r="E32" s="1">
        <v>14.7</v>
      </c>
      <c r="F32" s="1">
        <v>9.4</v>
      </c>
      <c r="G32" s="235">
        <v>-0.3</v>
      </c>
      <c r="H32" s="235">
        <v>6.7</v>
      </c>
      <c r="I32" s="235">
        <v>-1.4</v>
      </c>
      <c r="J32" s="236">
        <v>3.9299107E7</v>
      </c>
      <c r="K32" s="236">
        <v>2718982.0</v>
      </c>
      <c r="L32" s="236">
        <v>2.0238412E7</v>
      </c>
      <c r="M32" s="236">
        <v>1612269.0</v>
      </c>
      <c r="N32" s="236">
        <v>9684222.0</v>
      </c>
      <c r="O32" s="5">
        <v>1.01205748E8</v>
      </c>
    </row>
    <row r="33">
      <c r="A33" s="1" t="s">
        <v>613</v>
      </c>
      <c r="B33" s="1" t="s">
        <v>612</v>
      </c>
      <c r="C33" s="1">
        <v>0.494</v>
      </c>
      <c r="D33" s="1"/>
      <c r="E33" s="1">
        <v>31.1</v>
      </c>
      <c r="F33" s="1">
        <v>14.5</v>
      </c>
      <c r="G33" s="235">
        <v>-0.2</v>
      </c>
      <c r="H33" s="235">
        <v>9.0</v>
      </c>
      <c r="I33" s="235">
        <v>4.9</v>
      </c>
      <c r="J33" s="236">
        <v>5.0670534E7</v>
      </c>
      <c r="K33" s="236">
        <v>8780000.0</v>
      </c>
      <c r="L33" s="236">
        <v>1.2972775E7</v>
      </c>
      <c r="M33" s="236">
        <v>1386706.0</v>
      </c>
      <c r="N33" s="236">
        <v>1.194043E7</v>
      </c>
      <c r="O33" s="236">
        <v>1.47787166E8</v>
      </c>
    </row>
    <row r="34">
      <c r="A34" s="1" t="s">
        <v>72</v>
      </c>
      <c r="B34" s="1" t="s">
        <v>32</v>
      </c>
      <c r="C34" s="1">
        <v>0.433</v>
      </c>
      <c r="D34" s="1"/>
      <c r="E34" s="1">
        <v>7.6</v>
      </c>
      <c r="F34" s="1">
        <v>2.6</v>
      </c>
      <c r="G34" s="235">
        <v>-0.4</v>
      </c>
      <c r="H34" s="235">
        <v>4.1</v>
      </c>
      <c r="I34" s="235">
        <v>1.0</v>
      </c>
      <c r="J34" s="236">
        <v>6.7808533E7</v>
      </c>
      <c r="K34" s="236">
        <v>1287037.0</v>
      </c>
      <c r="L34" s="236">
        <v>7517693.0</v>
      </c>
      <c r="M34" s="236">
        <v>9548658.0</v>
      </c>
      <c r="N34" s="236">
        <v>5586940.0</v>
      </c>
      <c r="O34" s="5">
        <v>3.6337601E7</v>
      </c>
    </row>
    <row r="35">
      <c r="A35" s="1" t="s">
        <v>84</v>
      </c>
      <c r="B35" s="1" t="s">
        <v>32</v>
      </c>
      <c r="C35" s="1">
        <v>0.46</v>
      </c>
      <c r="D35" s="1"/>
      <c r="E35" s="1">
        <v>28.7</v>
      </c>
      <c r="F35" s="1">
        <v>9.4</v>
      </c>
      <c r="G35" s="235">
        <v>1.4</v>
      </c>
      <c r="H35" s="235">
        <v>12.6</v>
      </c>
      <c r="I35" s="235">
        <v>3.6</v>
      </c>
      <c r="J35" s="236">
        <v>1.16408966E8</v>
      </c>
      <c r="K35" s="236">
        <v>1872500.0</v>
      </c>
      <c r="L35" s="236">
        <v>2.3107675E7</v>
      </c>
      <c r="M35" s="236">
        <v>2.4196173E7</v>
      </c>
      <c r="N35" s="236">
        <v>3.0719074E7</v>
      </c>
      <c r="O35" s="236">
        <v>9.2789607E7</v>
      </c>
    </row>
    <row r="36">
      <c r="A36" s="1" t="s">
        <v>96</v>
      </c>
      <c r="B36" s="1" t="s">
        <v>32</v>
      </c>
      <c r="C36" s="1">
        <v>0.42</v>
      </c>
      <c r="D36" s="1"/>
      <c r="E36" s="1">
        <v>21.1</v>
      </c>
      <c r="F36" s="1">
        <v>7.1</v>
      </c>
      <c r="G36" s="235">
        <v>0.0</v>
      </c>
      <c r="H36" s="235">
        <v>9.9</v>
      </c>
      <c r="I36" s="235">
        <v>3.3</v>
      </c>
      <c r="J36" s="236">
        <v>1.40012218E8</v>
      </c>
      <c r="K36" s="236">
        <v>3542286.0</v>
      </c>
      <c r="L36" s="236">
        <v>2.0884733E7</v>
      </c>
      <c r="M36" s="236">
        <v>1.1038333E7</v>
      </c>
      <c r="N36" s="236">
        <v>3.1494677E7</v>
      </c>
      <c r="O36" s="236">
        <v>5.7748642E7</v>
      </c>
    </row>
    <row r="37">
      <c r="A37" s="1" t="s">
        <v>108</v>
      </c>
      <c r="B37" s="1" t="s">
        <v>32</v>
      </c>
      <c r="C37" s="3">
        <v>0.36</v>
      </c>
      <c r="D37" s="3"/>
      <c r="E37" s="1">
        <v>9.3</v>
      </c>
      <c r="F37" s="228">
        <v>2.1</v>
      </c>
      <c r="G37" s="229">
        <v>0.6</v>
      </c>
      <c r="H37" s="229">
        <v>3.6999999999999997</v>
      </c>
      <c r="I37" s="229">
        <v>2.8</v>
      </c>
      <c r="J37" s="68">
        <v>1.71026607E8</v>
      </c>
      <c r="K37" s="68">
        <v>6212264.0</v>
      </c>
      <c r="L37" s="68">
        <v>1.6049748E7</v>
      </c>
      <c r="M37" s="68">
        <v>4.3952694E7</v>
      </c>
      <c r="N37" s="68">
        <v>8967035.0</v>
      </c>
      <c r="O37" s="68">
        <v>3.8518049E7</v>
      </c>
    </row>
    <row r="38">
      <c r="A38" s="1" t="s">
        <v>120</v>
      </c>
      <c r="B38" s="1" t="s">
        <v>33</v>
      </c>
      <c r="C38" s="1">
        <v>0.397</v>
      </c>
      <c r="D38" s="1"/>
      <c r="E38" s="1">
        <v>1.9</v>
      </c>
      <c r="F38" s="1">
        <v>-0.5</v>
      </c>
      <c r="G38" s="235">
        <v>-0.5</v>
      </c>
      <c r="H38" s="235">
        <v>3.5</v>
      </c>
      <c r="I38" s="235">
        <v>-0.4</v>
      </c>
      <c r="J38" s="236">
        <v>4.316488E7</v>
      </c>
      <c r="K38" s="236">
        <v>1577662.0</v>
      </c>
      <c r="L38" s="236">
        <v>891971.0</v>
      </c>
      <c r="M38" s="236">
        <v>477331.0</v>
      </c>
      <c r="N38" s="236">
        <v>1.5578619E7</v>
      </c>
      <c r="O38" s="5">
        <v>8.8139513E7</v>
      </c>
    </row>
    <row r="39">
      <c r="A39" s="1" t="s">
        <v>133</v>
      </c>
      <c r="B39" s="1" t="s">
        <v>33</v>
      </c>
      <c r="C39" s="1">
        <v>0.475</v>
      </c>
      <c r="D39" s="1"/>
      <c r="E39" s="1">
        <v>24.2</v>
      </c>
      <c r="F39" s="1">
        <v>14.5</v>
      </c>
      <c r="G39" s="235">
        <v>2.4</v>
      </c>
      <c r="H39" s="235">
        <v>3.6</v>
      </c>
      <c r="I39" s="235">
        <v>3.6</v>
      </c>
      <c r="J39" s="236">
        <v>8.6348945E7</v>
      </c>
      <c r="K39" s="236">
        <v>582730.0</v>
      </c>
      <c r="L39" s="236">
        <v>1.1048483E7</v>
      </c>
      <c r="M39" s="236">
        <v>6361865.0</v>
      </c>
      <c r="N39" s="236">
        <v>1.3415075E7</v>
      </c>
      <c r="O39" s="236">
        <v>1.06120333E8</v>
      </c>
    </row>
    <row r="40">
      <c r="A40" s="1" t="s">
        <v>146</v>
      </c>
      <c r="B40" s="1" t="s">
        <v>33</v>
      </c>
      <c r="C40" s="1">
        <v>0.407</v>
      </c>
      <c r="D40" s="1"/>
      <c r="E40" s="1">
        <v>13.3</v>
      </c>
      <c r="F40" s="1">
        <v>7.0</v>
      </c>
      <c r="G40" s="235">
        <v>1.2</v>
      </c>
      <c r="H40" s="235">
        <v>1.5</v>
      </c>
      <c r="I40" s="235">
        <v>3.6</v>
      </c>
      <c r="J40" s="236">
        <v>1.36287588E8</v>
      </c>
      <c r="K40" s="236">
        <v>8460400.0</v>
      </c>
      <c r="L40" s="236">
        <v>3.567111E7</v>
      </c>
      <c r="M40" s="236">
        <v>2294770.0</v>
      </c>
      <c r="N40" s="236">
        <v>2.733658E7</v>
      </c>
      <c r="O40" s="236">
        <v>7.7640718E7</v>
      </c>
    </row>
    <row r="41">
      <c r="A41" s="1" t="s">
        <v>159</v>
      </c>
      <c r="B41" s="1" t="s">
        <v>33</v>
      </c>
      <c r="C41" s="3">
        <v>0.48</v>
      </c>
      <c r="D41" s="3"/>
      <c r="E41" s="1">
        <v>22.7</v>
      </c>
      <c r="F41" s="228">
        <v>14.5</v>
      </c>
      <c r="G41" s="229">
        <v>0.2</v>
      </c>
      <c r="H41" s="229">
        <v>1.7999999999999998</v>
      </c>
      <c r="I41" s="229">
        <v>6.0</v>
      </c>
      <c r="J41" s="68">
        <v>1.21494514E8</v>
      </c>
      <c r="K41" s="68">
        <v>892453.0</v>
      </c>
      <c r="L41" s="68">
        <v>2.5088555E7</v>
      </c>
      <c r="M41" s="68">
        <v>2292031.0</v>
      </c>
      <c r="N41" s="68">
        <v>2.2220496E7</v>
      </c>
      <c r="O41" s="68">
        <v>8.6520261E7</v>
      </c>
    </row>
    <row r="42">
      <c r="A42" s="1" t="s">
        <v>73</v>
      </c>
      <c r="B42" s="1" t="s">
        <v>34</v>
      </c>
      <c r="C42" s="1">
        <v>0.483</v>
      </c>
      <c r="D42" s="1"/>
      <c r="E42" s="1">
        <v>12.3</v>
      </c>
      <c r="F42" s="1">
        <v>5.4</v>
      </c>
      <c r="G42" s="235">
        <v>0.5</v>
      </c>
      <c r="H42" s="235">
        <v>2.0</v>
      </c>
      <c r="I42" s="235">
        <v>3.4</v>
      </c>
      <c r="J42" s="236">
        <v>8.2890957E7</v>
      </c>
      <c r="K42" s="236">
        <v>1546337.0</v>
      </c>
      <c r="L42" s="236">
        <v>2.6237596E7</v>
      </c>
      <c r="M42" s="236">
        <v>1.9570372E7</v>
      </c>
      <c r="N42" s="236">
        <v>1.4050003E7</v>
      </c>
      <c r="O42" s="5">
        <v>-1.6319004E7</v>
      </c>
    </row>
    <row r="43">
      <c r="A43" s="1" t="s">
        <v>85</v>
      </c>
      <c r="B43" s="1" t="s">
        <v>34</v>
      </c>
      <c r="C43" s="1">
        <v>0.586</v>
      </c>
      <c r="D43" s="1"/>
      <c r="E43" s="1">
        <v>50.1</v>
      </c>
      <c r="F43" s="1">
        <v>14.2</v>
      </c>
      <c r="G43" s="235">
        <v>0.6</v>
      </c>
      <c r="H43" s="235">
        <v>18.2</v>
      </c>
      <c r="I43" s="235">
        <v>13.0</v>
      </c>
      <c r="J43" s="236">
        <v>1.94222042E8</v>
      </c>
      <c r="K43" s="236">
        <v>7000000.0</v>
      </c>
      <c r="L43" s="236">
        <v>6.5285876E7</v>
      </c>
      <c r="M43" s="236">
        <v>1.7483098E7</v>
      </c>
      <c r="N43" s="236">
        <v>5.6499752E7</v>
      </c>
      <c r="O43" s="236">
        <v>3358791.0</v>
      </c>
    </row>
    <row r="44">
      <c r="A44" s="1" t="s">
        <v>97</v>
      </c>
      <c r="B44" s="1" t="s">
        <v>34</v>
      </c>
      <c r="C44" s="1">
        <v>0.654</v>
      </c>
      <c r="D44" s="1"/>
      <c r="E44" s="1">
        <v>53.8</v>
      </c>
      <c r="F44" s="1">
        <v>23.6</v>
      </c>
      <c r="G44" s="235">
        <v>-0.6</v>
      </c>
      <c r="H44" s="235">
        <v>14.6</v>
      </c>
      <c r="I44" s="235">
        <v>11.1</v>
      </c>
      <c r="J44" s="236">
        <v>1.83791796E8</v>
      </c>
      <c r="K44" s="236">
        <v>7461568.0</v>
      </c>
      <c r="L44" s="236">
        <v>5.8005501E7</v>
      </c>
      <c r="M44" s="236">
        <v>2615540.0</v>
      </c>
      <c r="N44" s="236">
        <v>7.6567521E7</v>
      </c>
      <c r="O44" s="236">
        <v>1.931377E7</v>
      </c>
    </row>
    <row r="45">
      <c r="A45" s="1" t="s">
        <v>109</v>
      </c>
      <c r="B45" s="1" t="s">
        <v>34</v>
      </c>
      <c r="C45" s="3">
        <v>0.56</v>
      </c>
      <c r="D45" s="3"/>
      <c r="E45" s="1">
        <v>46.4</v>
      </c>
      <c r="F45" s="228">
        <v>14.4</v>
      </c>
      <c r="G45" s="229">
        <v>1.7</v>
      </c>
      <c r="H45" s="229">
        <v>12.899999999999999</v>
      </c>
      <c r="I45" s="229">
        <v>12.6</v>
      </c>
      <c r="J45" s="68">
        <v>2.37107748E8</v>
      </c>
      <c r="K45" s="68">
        <v>4720300.0</v>
      </c>
      <c r="L45" s="68">
        <v>8.1820712E7</v>
      </c>
      <c r="M45" s="68">
        <v>2.6317833E7</v>
      </c>
      <c r="N45" s="68">
        <v>9.8411565E7</v>
      </c>
      <c r="O45" s="68">
        <v>6727295.0</v>
      </c>
    </row>
    <row r="46">
      <c r="A46" s="1" t="s">
        <v>121</v>
      </c>
      <c r="B46" s="1" t="s">
        <v>35</v>
      </c>
      <c r="C46" s="1">
        <v>0.433</v>
      </c>
      <c r="D46" s="1"/>
      <c r="E46" s="1">
        <v>8.9</v>
      </c>
      <c r="F46" s="1">
        <v>4.8</v>
      </c>
      <c r="G46" s="235">
        <v>2.1</v>
      </c>
      <c r="H46" s="235">
        <v>2.1</v>
      </c>
      <c r="I46" s="235">
        <v>-0.1</v>
      </c>
      <c r="J46" s="236">
        <v>3.4812194E7</v>
      </c>
      <c r="K46" s="236">
        <v>6229815.0</v>
      </c>
      <c r="L46" s="236">
        <v>2131741.0</v>
      </c>
      <c r="M46" s="236">
        <v>4010818.0</v>
      </c>
      <c r="N46" s="236">
        <v>1.024407E7</v>
      </c>
      <c r="O46" s="5">
        <v>1.12568587E8</v>
      </c>
    </row>
    <row r="47">
      <c r="A47" s="1" t="s">
        <v>134</v>
      </c>
      <c r="B47" s="1" t="s">
        <v>35</v>
      </c>
      <c r="C47" s="1">
        <v>0.457</v>
      </c>
      <c r="D47" s="1"/>
      <c r="E47" s="1">
        <v>25.1</v>
      </c>
      <c r="F47" s="1">
        <v>9.4</v>
      </c>
      <c r="G47" s="235">
        <v>4.4</v>
      </c>
      <c r="H47" s="235">
        <v>6.6</v>
      </c>
      <c r="I47" s="235">
        <v>4.1</v>
      </c>
      <c r="J47" s="236">
        <v>9.1595545E7</v>
      </c>
      <c r="K47" s="236">
        <v>1.4978819E7</v>
      </c>
      <c r="L47" s="236">
        <v>1.4948813E7</v>
      </c>
      <c r="M47" s="236">
        <v>1.3381881E7</v>
      </c>
      <c r="N47" s="236">
        <v>9205419.0</v>
      </c>
      <c r="O47" s="236">
        <v>1.01973231E8</v>
      </c>
    </row>
    <row r="48">
      <c r="A48" s="1" t="s">
        <v>147</v>
      </c>
      <c r="B48" s="1" t="s">
        <v>35</v>
      </c>
      <c r="C48" s="1">
        <v>0.401</v>
      </c>
      <c r="D48" s="1"/>
      <c r="E48" s="1">
        <v>20.9</v>
      </c>
      <c r="F48" s="1">
        <v>9.2</v>
      </c>
      <c r="G48" s="235">
        <v>1.6</v>
      </c>
      <c r="H48" s="235">
        <v>2.3</v>
      </c>
      <c r="I48" s="235">
        <v>6.0</v>
      </c>
      <c r="J48" s="236">
        <v>9.2613711E7</v>
      </c>
      <c r="K48" s="236">
        <v>1.8476904E7</v>
      </c>
      <c r="L48" s="236">
        <v>9942282.0</v>
      </c>
      <c r="M48" s="236">
        <v>6218984.0</v>
      </c>
      <c r="N48" s="236">
        <v>2.7486836E7</v>
      </c>
      <c r="O48" s="236">
        <v>1.15675699E8</v>
      </c>
    </row>
    <row r="49">
      <c r="A49" s="1" t="s">
        <v>160</v>
      </c>
      <c r="B49" s="1" t="s">
        <v>35</v>
      </c>
      <c r="C49" s="3">
        <v>0.35</v>
      </c>
      <c r="D49" s="3"/>
      <c r="E49" s="1">
        <v>14.4</v>
      </c>
      <c r="F49" s="228">
        <v>2.9</v>
      </c>
      <c r="G49" s="229">
        <v>1.7</v>
      </c>
      <c r="H49" s="229">
        <v>5.5</v>
      </c>
      <c r="I49" s="229">
        <v>3.0</v>
      </c>
      <c r="J49" s="68">
        <v>9.6083853E7</v>
      </c>
      <c r="K49" s="68">
        <v>2.007742E7</v>
      </c>
      <c r="L49" s="68">
        <v>4322348.0</v>
      </c>
      <c r="M49" s="68">
        <v>3472534.0</v>
      </c>
      <c r="N49" s="68">
        <v>2.6369699E7</v>
      </c>
      <c r="O49" s="68">
        <v>1.1356288E8</v>
      </c>
    </row>
    <row r="50">
      <c r="A50" s="1" t="s">
        <v>74</v>
      </c>
      <c r="B50" s="1" t="s">
        <v>36</v>
      </c>
      <c r="C50" s="1">
        <v>0.433</v>
      </c>
      <c r="D50" s="1"/>
      <c r="E50" s="1">
        <v>10.7</v>
      </c>
      <c r="F50" s="1">
        <v>4.4</v>
      </c>
      <c r="G50" s="235">
        <v>1.3</v>
      </c>
      <c r="H50" s="235">
        <v>4.7</v>
      </c>
      <c r="I50" s="235">
        <v>0.1</v>
      </c>
      <c r="J50" s="236">
        <v>6.7040893E7</v>
      </c>
      <c r="K50" s="236">
        <v>433356.0</v>
      </c>
      <c r="L50" s="236">
        <v>2.1288795E7</v>
      </c>
      <c r="M50" s="236">
        <v>2.2967793E7</v>
      </c>
      <c r="N50" s="236">
        <v>1.1872103E7</v>
      </c>
      <c r="O50" s="5">
        <v>2.5374994E7</v>
      </c>
    </row>
    <row r="51">
      <c r="A51" s="1" t="s">
        <v>86</v>
      </c>
      <c r="B51" s="1" t="s">
        <v>36</v>
      </c>
      <c r="C51" s="1">
        <v>0.475</v>
      </c>
      <c r="D51" s="1"/>
      <c r="E51" s="1">
        <v>20.9</v>
      </c>
      <c r="F51" s="1">
        <v>14.6</v>
      </c>
      <c r="G51" s="235">
        <v>0.6</v>
      </c>
      <c r="H51" s="235">
        <v>1.6</v>
      </c>
      <c r="I51" s="235">
        <v>0.7</v>
      </c>
      <c r="J51" s="236">
        <v>1.8384956E8</v>
      </c>
      <c r="K51" s="236">
        <v>3100000.0</v>
      </c>
      <c r="L51" s="236">
        <v>7587196.0</v>
      </c>
      <c r="M51" s="236">
        <v>1452479.0</v>
      </c>
      <c r="N51" s="236">
        <v>2.1827413E7</v>
      </c>
      <c r="O51" s="236">
        <v>1.1015084E7</v>
      </c>
    </row>
    <row r="52">
      <c r="A52" s="1" t="s">
        <v>98</v>
      </c>
      <c r="B52" s="1" t="s">
        <v>36</v>
      </c>
      <c r="C52" s="1">
        <v>0.451</v>
      </c>
      <c r="D52" s="1"/>
      <c r="E52" s="1">
        <v>29.9</v>
      </c>
      <c r="F52" s="1">
        <v>18.9</v>
      </c>
      <c r="G52" s="235">
        <v>-1.1</v>
      </c>
      <c r="H52" s="235">
        <v>2.7</v>
      </c>
      <c r="I52" s="235">
        <v>6.7</v>
      </c>
      <c r="J52" s="236">
        <v>1.79877811E8</v>
      </c>
      <c r="K52" s="236">
        <v>4776922.0</v>
      </c>
      <c r="L52" s="236">
        <v>4.307908E7</v>
      </c>
      <c r="M52" s="236">
        <v>3.8415343E7</v>
      </c>
      <c r="N52" s="236">
        <v>3.1832908E7</v>
      </c>
      <c r="O52" s="236">
        <v>3.6730956E7</v>
      </c>
    </row>
    <row r="53">
      <c r="A53" s="1" t="s">
        <v>110</v>
      </c>
      <c r="B53" s="1" t="s">
        <v>36</v>
      </c>
      <c r="C53" s="3">
        <v>0.45</v>
      </c>
      <c r="D53" s="3"/>
      <c r="E53" s="1">
        <v>26.1</v>
      </c>
      <c r="F53" s="228">
        <v>11.0</v>
      </c>
      <c r="G53" s="229">
        <v>0.9</v>
      </c>
      <c r="H53" s="229">
        <v>2.9000000000000004</v>
      </c>
      <c r="I53" s="229">
        <v>6.0</v>
      </c>
      <c r="J53" s="68">
        <v>2.30534276E8</v>
      </c>
      <c r="K53" s="68">
        <v>2073876.0</v>
      </c>
      <c r="L53" s="68">
        <v>1.6265168E7</v>
      </c>
      <c r="M53" s="68">
        <v>1.2443019E7</v>
      </c>
      <c r="N53" s="68">
        <v>1.2987096E7</v>
      </c>
      <c r="O53" s="68">
        <v>28654.0</v>
      </c>
    </row>
    <row r="54">
      <c r="A54" s="1" t="s">
        <v>168</v>
      </c>
      <c r="B54" s="1" t="s">
        <v>37</v>
      </c>
      <c r="C54" s="1">
        <v>0.717</v>
      </c>
      <c r="D54" s="1"/>
      <c r="E54" s="1">
        <v>24.6</v>
      </c>
      <c r="F54" s="1">
        <v>9.0</v>
      </c>
      <c r="G54" s="235">
        <v>2.0</v>
      </c>
      <c r="H54" s="235">
        <v>6.1</v>
      </c>
      <c r="I54" s="235">
        <v>5.7</v>
      </c>
      <c r="J54" s="236">
        <v>1.24917397E8</v>
      </c>
      <c r="K54" s="236">
        <v>619814.0</v>
      </c>
      <c r="L54" s="236">
        <v>1.5102925E7</v>
      </c>
      <c r="M54" s="236">
        <v>4.3759258E7</v>
      </c>
      <c r="N54" s="236">
        <v>3.4683964E7</v>
      </c>
      <c r="O54" s="5">
        <v>3346349.0</v>
      </c>
    </row>
    <row r="55">
      <c r="A55" s="1" t="s">
        <v>173</v>
      </c>
      <c r="B55" s="1" t="s">
        <v>37</v>
      </c>
      <c r="C55" s="1">
        <v>0.654</v>
      </c>
      <c r="D55" s="1"/>
      <c r="E55" s="1">
        <v>55.8</v>
      </c>
      <c r="F55" s="1">
        <v>31.8</v>
      </c>
      <c r="G55" s="235">
        <v>3.1</v>
      </c>
      <c r="H55" s="235">
        <v>14.9</v>
      </c>
      <c r="I55" s="235">
        <v>5.0</v>
      </c>
      <c r="J55" s="236">
        <v>2.6534339E8</v>
      </c>
      <c r="K55" s="236">
        <v>2240500.0</v>
      </c>
      <c r="L55" s="236">
        <v>4.8175134E7</v>
      </c>
      <c r="M55" s="236">
        <v>5.66E7</v>
      </c>
      <c r="N55" s="236">
        <v>6.7219595E7</v>
      </c>
      <c r="O55" s="236">
        <v>-7.5599944E7</v>
      </c>
    </row>
    <row r="56">
      <c r="A56" s="1" t="s">
        <v>178</v>
      </c>
      <c r="B56" s="1" t="s">
        <v>37</v>
      </c>
      <c r="C56" s="1">
        <v>0.685</v>
      </c>
      <c r="D56" s="1"/>
      <c r="E56" s="1">
        <v>61.4</v>
      </c>
      <c r="F56" s="1">
        <v>26.0</v>
      </c>
      <c r="G56" s="235">
        <v>4.0</v>
      </c>
      <c r="H56" s="235">
        <v>17.3</v>
      </c>
      <c r="I56" s="235">
        <v>10.5</v>
      </c>
      <c r="J56" s="236">
        <v>2.70381426E8</v>
      </c>
      <c r="K56" s="236">
        <v>3480000.0</v>
      </c>
      <c r="L56" s="236">
        <v>7.022384E7</v>
      </c>
      <c r="M56" s="236">
        <v>5.852086E7</v>
      </c>
      <c r="N56" s="236">
        <v>8.5779222E7</v>
      </c>
      <c r="O56" s="236">
        <v>-6.3330382E7</v>
      </c>
    </row>
    <row r="57">
      <c r="A57" s="1" t="s">
        <v>183</v>
      </c>
      <c r="B57" s="1" t="s">
        <v>37</v>
      </c>
      <c r="C57" s="3">
        <v>0.62</v>
      </c>
      <c r="D57" s="3"/>
      <c r="E57" s="1">
        <v>45.1</v>
      </c>
      <c r="F57" s="228">
        <v>13.2</v>
      </c>
      <c r="G57" s="229">
        <v>2.7</v>
      </c>
      <c r="H57" s="229">
        <v>14.8</v>
      </c>
      <c r="I57" s="229">
        <v>10.4</v>
      </c>
      <c r="J57" s="68">
        <v>2.40278296E8</v>
      </c>
      <c r="K57" s="68">
        <v>8750000.0</v>
      </c>
      <c r="L57" s="68">
        <v>8.8735961E7</v>
      </c>
      <c r="M57" s="68">
        <v>9442500.0</v>
      </c>
      <c r="N57" s="68">
        <v>3.2777507E7</v>
      </c>
      <c r="O57" s="68">
        <v>-3.5198867E7</v>
      </c>
    </row>
    <row r="58">
      <c r="A58" s="1" t="s">
        <v>122</v>
      </c>
      <c r="B58" s="1" t="s">
        <v>38</v>
      </c>
      <c r="C58" s="1">
        <v>0.517</v>
      </c>
      <c r="D58" s="1"/>
      <c r="E58" s="1">
        <v>10.7</v>
      </c>
      <c r="F58" s="1">
        <v>6.2</v>
      </c>
      <c r="G58" s="235">
        <v>0.7</v>
      </c>
      <c r="H58" s="235">
        <v>3.1</v>
      </c>
      <c r="I58" s="235">
        <v>0.3</v>
      </c>
      <c r="J58" s="236">
        <v>3.422226E7</v>
      </c>
      <c r="K58" s="236">
        <v>429074.0</v>
      </c>
      <c r="L58" s="236">
        <v>6222994.0</v>
      </c>
      <c r="M58" s="236">
        <v>5466730.0</v>
      </c>
      <c r="N58" s="236">
        <v>5269801.0</v>
      </c>
      <c r="O58" s="5">
        <v>1.1813813E8</v>
      </c>
    </row>
    <row r="59">
      <c r="A59" s="1" t="s">
        <v>135</v>
      </c>
      <c r="B59" s="1" t="s">
        <v>38</v>
      </c>
      <c r="C59" s="1">
        <v>0.414</v>
      </c>
      <c r="D59" s="1"/>
      <c r="E59" s="1">
        <v>26.5</v>
      </c>
      <c r="F59" s="1">
        <v>14.3</v>
      </c>
      <c r="G59" s="235">
        <v>-1.6</v>
      </c>
      <c r="H59" s="235">
        <v>6.6</v>
      </c>
      <c r="I59" s="235">
        <v>7.0</v>
      </c>
      <c r="J59" s="236">
        <v>5.81579E7</v>
      </c>
      <c r="K59" s="236">
        <v>1409809.0</v>
      </c>
      <c r="L59" s="236">
        <v>5872316.0</v>
      </c>
      <c r="M59" s="236">
        <v>1212438.0</v>
      </c>
      <c r="N59" s="236">
        <v>7809660.0</v>
      </c>
      <c r="O59" s="236">
        <v>1.27667771E8</v>
      </c>
    </row>
    <row r="60">
      <c r="A60" s="1" t="s">
        <v>148</v>
      </c>
      <c r="B60" s="1" t="s">
        <v>38</v>
      </c>
      <c r="C60" s="1">
        <v>0.426</v>
      </c>
      <c r="D60" s="1"/>
      <c r="E60" s="1">
        <v>28.7</v>
      </c>
      <c r="F60" s="1">
        <v>18.3</v>
      </c>
      <c r="G60" s="235">
        <v>0.0</v>
      </c>
      <c r="H60" s="235">
        <v>8.8</v>
      </c>
      <c r="I60" s="235">
        <v>0.5</v>
      </c>
      <c r="J60" s="236">
        <v>8.2954422E7</v>
      </c>
      <c r="K60" s="236">
        <v>2953826.0</v>
      </c>
      <c r="L60" s="236">
        <v>1.6363436E7</v>
      </c>
      <c r="M60" s="236">
        <v>1.359633E7</v>
      </c>
      <c r="N60" s="236">
        <v>1.6428388E7</v>
      </c>
      <c r="O60" s="236">
        <v>1.15651827E8</v>
      </c>
    </row>
    <row r="61">
      <c r="A61" s="1" t="s">
        <v>161</v>
      </c>
      <c r="B61" s="1" t="s">
        <v>38</v>
      </c>
      <c r="C61" s="3">
        <v>0.52</v>
      </c>
      <c r="D61" s="3"/>
      <c r="E61" s="1">
        <v>33.5</v>
      </c>
      <c r="F61" s="228">
        <v>22.9</v>
      </c>
      <c r="G61" s="229">
        <v>-0.6</v>
      </c>
      <c r="H61" s="229">
        <v>5.9</v>
      </c>
      <c r="I61" s="229">
        <v>2.9</v>
      </c>
      <c r="J61" s="68">
        <v>1.05435809E8</v>
      </c>
      <c r="K61" s="68">
        <v>4080000.0</v>
      </c>
      <c r="L61" s="68">
        <v>2.1863899E7</v>
      </c>
      <c r="M61" s="68">
        <v>2223500.0</v>
      </c>
      <c r="N61" s="68">
        <v>2.0815118E7</v>
      </c>
      <c r="O61" s="68">
        <v>9.8090834E7</v>
      </c>
    </row>
    <row r="62">
      <c r="A62" s="1" t="s">
        <v>123</v>
      </c>
      <c r="B62" s="1" t="s">
        <v>39</v>
      </c>
      <c r="C62" s="1">
        <v>0.483</v>
      </c>
      <c r="D62" s="1"/>
      <c r="E62" s="1">
        <v>7.6</v>
      </c>
      <c r="F62" s="1">
        <v>6.6</v>
      </c>
      <c r="G62" s="235">
        <v>0.8</v>
      </c>
      <c r="H62" s="235">
        <v>-0.4</v>
      </c>
      <c r="I62" s="235">
        <v>0.4</v>
      </c>
      <c r="J62" s="236">
        <v>4.1434086E7</v>
      </c>
      <c r="K62" s="236">
        <v>1124514.0</v>
      </c>
      <c r="L62" s="236">
        <v>9763737.0</v>
      </c>
      <c r="M62" s="236">
        <v>7553473.0</v>
      </c>
      <c r="N62" s="236">
        <v>9942820.0</v>
      </c>
      <c r="O62" s="5">
        <v>8.7749822E7</v>
      </c>
    </row>
    <row r="63">
      <c r="A63" s="1" t="s">
        <v>136</v>
      </c>
      <c r="B63" s="1" t="s">
        <v>39</v>
      </c>
      <c r="C63" s="1">
        <v>0.586</v>
      </c>
      <c r="D63" s="1"/>
      <c r="E63" s="1">
        <v>41.5</v>
      </c>
      <c r="F63" s="1">
        <v>20.5</v>
      </c>
      <c r="G63" s="235">
        <v>2.6</v>
      </c>
      <c r="H63" s="235">
        <v>9.5</v>
      </c>
      <c r="I63" s="235">
        <v>6.9</v>
      </c>
      <c r="J63" s="236">
        <v>9.9377415E7</v>
      </c>
      <c r="K63" s="236">
        <v>4150000.0</v>
      </c>
      <c r="L63" s="236">
        <v>7851693.0</v>
      </c>
      <c r="M63" s="236">
        <v>4.7722318E7</v>
      </c>
      <c r="N63" s="236">
        <v>2.021361E7</v>
      </c>
      <c r="O63" s="236">
        <v>7.8009864E7</v>
      </c>
    </row>
    <row r="64">
      <c r="A64" s="1" t="s">
        <v>149</v>
      </c>
      <c r="B64" s="1" t="s">
        <v>39</v>
      </c>
      <c r="C64" s="1">
        <v>0.531</v>
      </c>
      <c r="D64" s="1"/>
      <c r="E64" s="1">
        <v>34.8</v>
      </c>
      <c r="F64" s="1">
        <v>11.0</v>
      </c>
      <c r="G64" s="235">
        <v>0.8</v>
      </c>
      <c r="H64" s="235">
        <v>12.6</v>
      </c>
      <c r="I64" s="235">
        <v>7.2</v>
      </c>
      <c r="J64" s="236">
        <v>1.30769325E8</v>
      </c>
      <c r="K64" s="236">
        <v>7000000.0</v>
      </c>
      <c r="L64" s="236">
        <v>2.0706302E7</v>
      </c>
      <c r="M64" s="236">
        <v>3.0511094E7</v>
      </c>
      <c r="N64" s="236">
        <v>2.7025693E7</v>
      </c>
      <c r="O64" s="236">
        <v>7.699365E7</v>
      </c>
    </row>
    <row r="65">
      <c r="A65" s="1" t="s">
        <v>162</v>
      </c>
      <c r="B65" s="1" t="s">
        <v>39</v>
      </c>
      <c r="C65" s="3">
        <v>0.57</v>
      </c>
      <c r="D65" s="3"/>
      <c r="E65" s="1">
        <v>36.8</v>
      </c>
      <c r="F65" s="228">
        <v>18.6</v>
      </c>
      <c r="G65" s="229">
        <v>3.4</v>
      </c>
      <c r="H65" s="229">
        <v>6.300000000000001</v>
      </c>
      <c r="I65" s="229">
        <v>6.9</v>
      </c>
      <c r="J65" s="68">
        <v>1.25338345E8</v>
      </c>
      <c r="K65" s="68">
        <v>3539000.0</v>
      </c>
      <c r="L65" s="68">
        <v>1.7515018E7</v>
      </c>
      <c r="M65" s="68">
        <v>2.4210674E7</v>
      </c>
      <c r="N65" s="68">
        <v>4.1074865E7</v>
      </c>
      <c r="O65" s="68">
        <v>8.1214931E7</v>
      </c>
    </row>
    <row r="66">
      <c r="A66" s="1" t="s">
        <v>75</v>
      </c>
      <c r="B66" s="1" t="s">
        <v>40</v>
      </c>
      <c r="C66" s="1">
        <v>0.6</v>
      </c>
      <c r="D66" s="1"/>
      <c r="E66" s="1">
        <v>14.7</v>
      </c>
      <c r="F66" s="1">
        <v>5.7</v>
      </c>
      <c r="G66" s="235">
        <v>0.8</v>
      </c>
      <c r="H66" s="235">
        <v>1.5</v>
      </c>
      <c r="I66" s="235">
        <v>4.4</v>
      </c>
      <c r="J66" s="236">
        <v>5.5679689E7</v>
      </c>
      <c r="K66" s="236">
        <v>1925189.0</v>
      </c>
      <c r="L66" s="236">
        <v>1.3390494E7</v>
      </c>
      <c r="M66" s="236">
        <v>6541667.0</v>
      </c>
      <c r="N66" s="236">
        <v>1.8755764E7</v>
      </c>
      <c r="O66" s="5">
        <v>3.9680978E7</v>
      </c>
    </row>
    <row r="67">
      <c r="A67" s="1" t="s">
        <v>87</v>
      </c>
      <c r="B67" s="1" t="s">
        <v>40</v>
      </c>
      <c r="C67" s="1">
        <v>0.451</v>
      </c>
      <c r="D67" s="1"/>
      <c r="E67" s="1">
        <v>24.1</v>
      </c>
      <c r="F67" s="1">
        <v>-0.2</v>
      </c>
      <c r="G67" s="235">
        <v>2.1</v>
      </c>
      <c r="H67" s="235">
        <v>11.4</v>
      </c>
      <c r="I67" s="235">
        <v>6.4</v>
      </c>
      <c r="J67" s="236">
        <v>1.20084606E8</v>
      </c>
      <c r="K67" s="236">
        <v>2851010.0</v>
      </c>
      <c r="L67" s="236">
        <v>4.7849178E7</v>
      </c>
      <c r="M67" s="236">
        <v>1.2523066E7</v>
      </c>
      <c r="N67" s="236">
        <v>2.0386241E7</v>
      </c>
      <c r="O67" s="236">
        <v>6.4488753E7</v>
      </c>
    </row>
    <row r="68">
      <c r="A68" s="1" t="s">
        <v>99</v>
      </c>
      <c r="B68" s="1" t="s">
        <v>40</v>
      </c>
      <c r="C68" s="1">
        <v>0.481</v>
      </c>
      <c r="D68" s="1"/>
      <c r="E68" s="1">
        <v>36.0</v>
      </c>
      <c r="F68" s="1">
        <v>11.2</v>
      </c>
      <c r="G68" s="235">
        <v>0.8</v>
      </c>
      <c r="H68" s="235">
        <v>13.4</v>
      </c>
      <c r="I68" s="235">
        <v>6.4</v>
      </c>
      <c r="J68" s="236">
        <v>1.49030158E8</v>
      </c>
      <c r="K68" s="236">
        <v>9713050.0</v>
      </c>
      <c r="L68" s="236">
        <v>4.507793E7</v>
      </c>
      <c r="M68" s="236">
        <v>8422040.0</v>
      </c>
      <c r="N68" s="236">
        <v>1.3845166E7</v>
      </c>
      <c r="O68" s="236">
        <v>5.6801435E7</v>
      </c>
    </row>
    <row r="69">
      <c r="A69" s="1" t="s">
        <v>111</v>
      </c>
      <c r="B69" s="1" t="s">
        <v>40</v>
      </c>
      <c r="C69" s="3">
        <v>0.54</v>
      </c>
      <c r="D69" s="3"/>
      <c r="E69" s="1">
        <v>46.3</v>
      </c>
      <c r="F69" s="228">
        <v>20.8</v>
      </c>
      <c r="G69" s="229">
        <v>2.4</v>
      </c>
      <c r="H69" s="229">
        <v>10.399999999999999</v>
      </c>
      <c r="I69" s="229">
        <v>7.8</v>
      </c>
      <c r="J69" s="68">
        <v>1.5610454E8</v>
      </c>
      <c r="K69" s="68">
        <v>1.074165E7</v>
      </c>
      <c r="L69" s="68">
        <v>1.822344E7</v>
      </c>
      <c r="M69" s="68">
        <v>1.4328365E7</v>
      </c>
      <c r="N69" s="68">
        <v>3.4674066E7</v>
      </c>
      <c r="O69" s="68">
        <v>5.5899675E7</v>
      </c>
    </row>
    <row r="70">
      <c r="A70" s="1" t="s">
        <v>169</v>
      </c>
      <c r="B70" s="1" t="s">
        <v>41</v>
      </c>
      <c r="C70" s="1">
        <v>0.433</v>
      </c>
      <c r="D70" s="1"/>
      <c r="E70" s="1">
        <v>15.8</v>
      </c>
      <c r="F70" s="1">
        <v>5.1</v>
      </c>
      <c r="G70" s="235">
        <v>0.3</v>
      </c>
      <c r="H70" s="235">
        <v>3.6</v>
      </c>
      <c r="I70" s="235">
        <v>5.7</v>
      </c>
      <c r="J70" s="236">
        <v>8.1945598E7</v>
      </c>
      <c r="K70" s="236">
        <v>5315920.0</v>
      </c>
      <c r="L70" s="236">
        <v>9142910.0</v>
      </c>
      <c r="M70" s="236">
        <v>1095473.0</v>
      </c>
      <c r="N70" s="236">
        <v>3.0806103E7</v>
      </c>
      <c r="O70" s="5">
        <v>1.4881462E7</v>
      </c>
    </row>
    <row r="71">
      <c r="A71" s="1" t="s">
        <v>174</v>
      </c>
      <c r="B71" s="1" t="s">
        <v>41</v>
      </c>
      <c r="C71" s="1">
        <v>0.475</v>
      </c>
      <c r="D71" s="1"/>
      <c r="E71" s="1">
        <v>30.2</v>
      </c>
      <c r="F71" s="1">
        <v>14.3</v>
      </c>
      <c r="G71" s="235">
        <v>-0.1</v>
      </c>
      <c r="H71" s="235">
        <v>11.8</v>
      </c>
      <c r="I71" s="235">
        <v>3.4</v>
      </c>
      <c r="J71" s="236">
        <v>2.01189189E8</v>
      </c>
      <c r="K71" s="236">
        <v>8364690.0</v>
      </c>
      <c r="L71" s="236">
        <v>2.4909097E7</v>
      </c>
      <c r="M71" s="236">
        <v>2.665E7</v>
      </c>
      <c r="N71" s="236">
        <v>1.16641967E8</v>
      </c>
      <c r="O71" s="236">
        <v>2271224.0</v>
      </c>
    </row>
    <row r="72">
      <c r="A72" s="1" t="s">
        <v>179</v>
      </c>
      <c r="B72" s="1" t="s">
        <v>41</v>
      </c>
      <c r="C72" s="1">
        <v>0.623</v>
      </c>
      <c r="D72" s="1"/>
      <c r="E72" s="1">
        <v>48.5</v>
      </c>
      <c r="F72" s="1">
        <v>21.5</v>
      </c>
      <c r="G72" s="235">
        <v>0.1</v>
      </c>
      <c r="H72" s="235">
        <v>14.1</v>
      </c>
      <c r="I72" s="235">
        <v>12.0</v>
      </c>
      <c r="J72" s="236">
        <v>2.68292506E8</v>
      </c>
      <c r="K72" s="236">
        <v>9059230.0</v>
      </c>
      <c r="L72" s="236">
        <v>5.547115E7</v>
      </c>
      <c r="M72" s="236">
        <v>3.5551276E7</v>
      </c>
      <c r="N72" s="236">
        <v>1.28092737E8</v>
      </c>
      <c r="O72" s="236">
        <v>-6.9842423E7</v>
      </c>
    </row>
    <row r="73">
      <c r="A73" s="1" t="s">
        <v>184</v>
      </c>
      <c r="B73" s="1" t="s">
        <v>41</v>
      </c>
      <c r="C73" s="3">
        <v>0.46</v>
      </c>
      <c r="D73" s="3"/>
      <c r="E73" s="1">
        <v>30.4</v>
      </c>
      <c r="F73" s="228">
        <v>15.1</v>
      </c>
      <c r="G73" s="229">
        <v>0.2</v>
      </c>
      <c r="H73" s="229">
        <v>8.6</v>
      </c>
      <c r="I73" s="229">
        <v>5.9</v>
      </c>
      <c r="J73" s="68">
        <v>3.43605067E8</v>
      </c>
      <c r="K73" s="68">
        <v>8731613.0</v>
      </c>
      <c r="L73" s="68">
        <v>5.1703852E7</v>
      </c>
      <c r="M73" s="68">
        <v>1980650.0</v>
      </c>
      <c r="N73" s="68">
        <v>4.0241491E7</v>
      </c>
      <c r="O73" s="68">
        <v>-1.41676003E8</v>
      </c>
    </row>
    <row r="74">
      <c r="A74" s="1" t="s">
        <v>170</v>
      </c>
      <c r="B74" s="1" t="s">
        <v>42</v>
      </c>
      <c r="C74" s="1">
        <v>0.55</v>
      </c>
      <c r="D74" s="1"/>
      <c r="E74" s="1">
        <v>16.9</v>
      </c>
      <c r="F74" s="1">
        <v>5.3</v>
      </c>
      <c r="G74" s="235">
        <v>0.3</v>
      </c>
      <c r="H74" s="235">
        <v>6.4</v>
      </c>
      <c r="I74" s="235">
        <v>3.7</v>
      </c>
      <c r="J74" s="236">
        <v>1.11939081E8</v>
      </c>
      <c r="K74" s="236">
        <v>2348295.0</v>
      </c>
      <c r="L74" s="236">
        <v>6062000.0</v>
      </c>
      <c r="M74" s="236">
        <v>1.2674885E7</v>
      </c>
      <c r="N74" s="236">
        <v>4.6500884E7</v>
      </c>
      <c r="O74" s="5">
        <v>-3.182327E7</v>
      </c>
    </row>
    <row r="75">
      <c r="A75" s="1" t="s">
        <v>175</v>
      </c>
      <c r="B75" s="1" t="s">
        <v>42</v>
      </c>
      <c r="C75" s="1">
        <v>0.568</v>
      </c>
      <c r="D75" s="1"/>
      <c r="E75" s="1">
        <v>41.1</v>
      </c>
      <c r="F75" s="1">
        <v>27.8</v>
      </c>
      <c r="G75" s="235">
        <v>0.9</v>
      </c>
      <c r="H75" s="235">
        <v>3.0</v>
      </c>
      <c r="I75" s="235">
        <v>5.8</v>
      </c>
      <c r="J75" s="236">
        <v>2.05669863E8</v>
      </c>
      <c r="K75" s="236">
        <v>7253767.0</v>
      </c>
      <c r="L75" s="236">
        <v>9298409.0</v>
      </c>
      <c r="M75" s="236">
        <v>1.308634E7</v>
      </c>
      <c r="N75" s="236">
        <v>8.2880237E7</v>
      </c>
      <c r="O75" s="236">
        <v>1581460.0</v>
      </c>
    </row>
    <row r="76">
      <c r="A76" s="1" t="s">
        <v>180</v>
      </c>
      <c r="B76" s="1" t="s">
        <v>42</v>
      </c>
      <c r="C76" s="1">
        <v>0.611</v>
      </c>
      <c r="D76" s="1"/>
      <c r="E76" s="1">
        <v>55.3</v>
      </c>
      <c r="F76" s="1">
        <v>19.3</v>
      </c>
      <c r="G76" s="235">
        <v>2.7</v>
      </c>
      <c r="H76" s="235">
        <v>14.7</v>
      </c>
      <c r="I76" s="235">
        <v>13.0</v>
      </c>
      <c r="J76" s="236">
        <v>2.529572E8</v>
      </c>
      <c r="K76" s="236">
        <v>1655000.0</v>
      </c>
      <c r="L76" s="236">
        <v>4.4869766E7</v>
      </c>
      <c r="M76" s="236">
        <v>6.043845E7</v>
      </c>
      <c r="N76" s="236">
        <v>8.4713587E7</v>
      </c>
      <c r="O76" s="236">
        <v>-3.7753417E7</v>
      </c>
    </row>
    <row r="77">
      <c r="A77" s="1" t="s">
        <v>185</v>
      </c>
      <c r="B77" s="1" t="s">
        <v>42</v>
      </c>
      <c r="C77" s="3">
        <v>0.51</v>
      </c>
      <c r="D77" s="3"/>
      <c r="E77" s="1">
        <v>28.4</v>
      </c>
      <c r="F77" s="228">
        <v>20.0</v>
      </c>
      <c r="G77" s="229">
        <v>0.1</v>
      </c>
      <c r="H77" s="229">
        <v>6.2</v>
      </c>
      <c r="I77" s="229">
        <v>1.1</v>
      </c>
      <c r="J77" s="68">
        <v>2.7865115E8</v>
      </c>
      <c r="K77" s="68">
        <v>2077105.0</v>
      </c>
      <c r="L77" s="68">
        <v>3.2602911E7</v>
      </c>
      <c r="M77" s="68">
        <v>7.291107E7</v>
      </c>
      <c r="N77" s="68">
        <v>7.3975539E7</v>
      </c>
      <c r="O77" s="68">
        <v>-6.3332629E7</v>
      </c>
    </row>
    <row r="78">
      <c r="A78" s="1" t="s">
        <v>124</v>
      </c>
      <c r="B78" s="1" t="s">
        <v>43</v>
      </c>
      <c r="C78" s="1">
        <v>0.6</v>
      </c>
      <c r="D78" s="1"/>
      <c r="E78" s="1">
        <v>15.8</v>
      </c>
      <c r="F78" s="1">
        <v>8.8</v>
      </c>
      <c r="G78" s="235">
        <v>1.0</v>
      </c>
      <c r="H78" s="235">
        <v>2.5</v>
      </c>
      <c r="I78" s="235">
        <v>3.4</v>
      </c>
      <c r="J78" s="236">
        <v>3.6720178E7</v>
      </c>
      <c r="K78" s="236">
        <v>317729.0</v>
      </c>
      <c r="L78" s="236">
        <v>6115449.0</v>
      </c>
      <c r="M78" s="236">
        <v>7043890.0</v>
      </c>
      <c r="N78" s="236">
        <v>1.5603103E7</v>
      </c>
      <c r="O78" s="5">
        <v>9.8843017E7</v>
      </c>
    </row>
    <row r="79">
      <c r="A79" s="1" t="s">
        <v>137</v>
      </c>
      <c r="B79" s="1" t="s">
        <v>43</v>
      </c>
      <c r="C79" s="1">
        <v>0.531</v>
      </c>
      <c r="D79" s="1"/>
      <c r="E79" s="1">
        <v>39.7</v>
      </c>
      <c r="F79" s="1">
        <v>16.9</v>
      </c>
      <c r="G79" s="235">
        <v>2.4</v>
      </c>
      <c r="H79" s="235">
        <v>11.2</v>
      </c>
      <c r="I79" s="235">
        <v>8.0</v>
      </c>
      <c r="J79" s="236">
        <v>9.0400598E7</v>
      </c>
      <c r="K79" s="236">
        <v>2672270.0</v>
      </c>
      <c r="L79" s="236">
        <v>1.5710366E7</v>
      </c>
      <c r="M79" s="236">
        <v>7415720.0</v>
      </c>
      <c r="N79" s="236">
        <v>2.531371E7</v>
      </c>
      <c r="O79" s="236">
        <v>1.07774337E8</v>
      </c>
    </row>
    <row r="80">
      <c r="A80" s="1" t="s">
        <v>150</v>
      </c>
      <c r="B80" s="1" t="s">
        <v>43</v>
      </c>
      <c r="C80" s="1">
        <v>0.37</v>
      </c>
      <c r="D80" s="1"/>
      <c r="E80" s="1">
        <v>9.8</v>
      </c>
      <c r="F80" s="1">
        <v>5.4</v>
      </c>
      <c r="G80" s="235">
        <v>2.8</v>
      </c>
      <c r="H80" s="235">
        <v>2.6</v>
      </c>
      <c r="I80" s="235">
        <v>0.0</v>
      </c>
      <c r="J80" s="236">
        <v>4.84439E7</v>
      </c>
      <c r="K80" s="236">
        <v>1867300.0</v>
      </c>
      <c r="L80" s="236">
        <v>3553854.0</v>
      </c>
      <c r="M80" s="236">
        <v>3967513.0</v>
      </c>
      <c r="N80" s="236">
        <v>5645656.0</v>
      </c>
      <c r="O80" s="236">
        <v>1.64674635E8</v>
      </c>
    </row>
    <row r="81">
      <c r="A81" s="1" t="s">
        <v>163</v>
      </c>
      <c r="B81" s="1" t="s">
        <v>43</v>
      </c>
      <c r="C81" s="3">
        <v>0.31</v>
      </c>
      <c r="D81" s="3"/>
      <c r="E81" s="1">
        <v>5.2</v>
      </c>
      <c r="F81" s="228">
        <v>0.2</v>
      </c>
      <c r="G81" s="229">
        <v>0.8</v>
      </c>
      <c r="H81" s="229">
        <v>2.0999999999999996</v>
      </c>
      <c r="I81" s="229">
        <v>1.4</v>
      </c>
      <c r="J81" s="68">
        <v>6.2243227E7</v>
      </c>
      <c r="K81" s="68">
        <v>1723228.0</v>
      </c>
      <c r="L81" s="68">
        <v>1.2530495E7</v>
      </c>
      <c r="M81" s="68">
        <v>2956942.0</v>
      </c>
      <c r="N81" s="68">
        <v>1.3985732E7</v>
      </c>
      <c r="O81" s="68">
        <v>1.51240148E8</v>
      </c>
    </row>
    <row r="82">
      <c r="A82" s="1" t="s">
        <v>171</v>
      </c>
      <c r="B82" s="1" t="s">
        <v>44</v>
      </c>
      <c r="C82" s="1">
        <v>0.467</v>
      </c>
      <c r="D82" s="1"/>
      <c r="E82" s="1">
        <v>13.6</v>
      </c>
      <c r="F82" s="1">
        <v>6.3</v>
      </c>
      <c r="G82" s="235">
        <v>1.8</v>
      </c>
      <c r="H82" s="235">
        <v>3.6</v>
      </c>
      <c r="I82" s="235">
        <v>1.2</v>
      </c>
      <c r="J82" s="236">
        <v>7.3543547E7</v>
      </c>
      <c r="K82" s="236">
        <v>4013392.0</v>
      </c>
      <c r="L82" s="236">
        <v>1.2224772E7</v>
      </c>
      <c r="M82" s="236">
        <v>1.9534203E7</v>
      </c>
      <c r="N82" s="236">
        <v>2.1333034E7</v>
      </c>
      <c r="O82" s="5">
        <v>664103.0</v>
      </c>
    </row>
    <row r="83">
      <c r="A83" s="1" t="s">
        <v>176</v>
      </c>
      <c r="B83" s="1" t="s">
        <v>44</v>
      </c>
      <c r="C83" s="1">
        <v>0.506</v>
      </c>
      <c r="D83" s="1"/>
      <c r="E83" s="1">
        <v>34.4</v>
      </c>
      <c r="F83" s="1">
        <v>19.2</v>
      </c>
      <c r="G83" s="235">
        <v>2.0</v>
      </c>
      <c r="H83" s="235">
        <v>4.6</v>
      </c>
      <c r="I83" s="235">
        <v>8.2</v>
      </c>
      <c r="J83" s="236">
        <v>1.97513223E8</v>
      </c>
      <c r="K83" s="236">
        <v>1100000.0</v>
      </c>
      <c r="L83" s="236">
        <v>3.3134784E7</v>
      </c>
      <c r="M83" s="236">
        <v>5.8950651E7</v>
      </c>
      <c r="N83" s="236">
        <v>5.4828611E7</v>
      </c>
      <c r="O83" s="236">
        <v>629499.0</v>
      </c>
    </row>
    <row r="84">
      <c r="A84" s="1" t="s">
        <v>181</v>
      </c>
      <c r="B84" s="1" t="s">
        <v>44</v>
      </c>
      <c r="C84" s="1">
        <v>0.537</v>
      </c>
      <c r="D84" s="1"/>
      <c r="E84" s="1">
        <v>41.5</v>
      </c>
      <c r="F84" s="1">
        <v>19.9</v>
      </c>
      <c r="G84" s="235">
        <v>6.8</v>
      </c>
      <c r="H84" s="235">
        <v>7.4</v>
      </c>
      <c r="I84" s="235">
        <v>3.4</v>
      </c>
      <c r="J84" s="236">
        <v>2.44484097E8</v>
      </c>
      <c r="K84" s="236">
        <v>2.45795E7</v>
      </c>
      <c r="L84" s="236">
        <v>2.499753E7</v>
      </c>
      <c r="M84" s="236">
        <v>3.9864676E7</v>
      </c>
      <c r="N84" s="236">
        <v>7.4677627E7</v>
      </c>
      <c r="O84" s="236">
        <v>-1.4413284E7</v>
      </c>
    </row>
    <row r="85">
      <c r="A85" s="1" t="s">
        <v>186</v>
      </c>
      <c r="B85" s="1" t="s">
        <v>44</v>
      </c>
      <c r="C85" s="3">
        <v>0.56</v>
      </c>
      <c r="D85" s="3"/>
      <c r="E85" s="1">
        <v>45.3</v>
      </c>
      <c r="F85" s="228">
        <v>21.6</v>
      </c>
      <c r="G85" s="229">
        <v>3.6</v>
      </c>
      <c r="H85" s="229">
        <v>8.4</v>
      </c>
      <c r="I85" s="229">
        <v>7.6</v>
      </c>
      <c r="J85" s="68">
        <v>2.45419295E8</v>
      </c>
      <c r="K85" s="68">
        <v>2.4616E7</v>
      </c>
      <c r="L85" s="68">
        <v>5.7317238E7</v>
      </c>
      <c r="M85" s="68">
        <v>4.2749019E7</v>
      </c>
      <c r="N85" s="68">
        <v>9.3927296E7</v>
      </c>
      <c r="O85" s="68">
        <v>-2.2327012E7</v>
      </c>
    </row>
    <row r="86">
      <c r="A86" s="1" t="s">
        <v>125</v>
      </c>
      <c r="B86" s="1" t="s">
        <v>45</v>
      </c>
      <c r="C86" s="1">
        <v>0.317</v>
      </c>
      <c r="D86" s="1"/>
      <c r="E86" s="1">
        <v>-1.7</v>
      </c>
      <c r="F86" s="1">
        <v>-1.8</v>
      </c>
      <c r="G86" s="235">
        <v>0.8</v>
      </c>
      <c r="H86" s="235">
        <v>1.6</v>
      </c>
      <c r="I86" s="235">
        <v>-1.8</v>
      </c>
      <c r="J86" s="236">
        <v>2.5337837E7</v>
      </c>
      <c r="K86" s="236">
        <v>216142.0</v>
      </c>
      <c r="L86" s="236">
        <v>3861760.0</v>
      </c>
      <c r="M86" s="236">
        <v>3803101.0</v>
      </c>
      <c r="N86" s="236">
        <v>4857839.0</v>
      </c>
      <c r="O86" s="5">
        <v>1.38210243E8</v>
      </c>
    </row>
    <row r="87">
      <c r="A87" s="1" t="s">
        <v>138</v>
      </c>
      <c r="B87" s="1" t="s">
        <v>45</v>
      </c>
      <c r="C87" s="1">
        <v>0.377</v>
      </c>
      <c r="D87" s="1"/>
      <c r="E87" s="1">
        <v>12.6</v>
      </c>
      <c r="F87" s="1">
        <v>4.0</v>
      </c>
      <c r="G87" s="235">
        <v>2.2</v>
      </c>
      <c r="H87" s="235">
        <v>3.2</v>
      </c>
      <c r="I87" s="235">
        <v>3.5</v>
      </c>
      <c r="J87" s="236">
        <v>5.4356609E7</v>
      </c>
      <c r="K87" s="236">
        <v>1891500.0</v>
      </c>
      <c r="L87" s="236">
        <v>6022778.0</v>
      </c>
      <c r="M87" s="236">
        <v>2166701.0</v>
      </c>
      <c r="N87" s="236">
        <v>7716862.0</v>
      </c>
      <c r="O87" s="236">
        <v>1.48187859E8</v>
      </c>
    </row>
    <row r="88">
      <c r="A88" s="1" t="s">
        <v>151</v>
      </c>
      <c r="B88" s="1" t="s">
        <v>45</v>
      </c>
      <c r="C88" s="1">
        <v>0.383</v>
      </c>
      <c r="D88" s="1"/>
      <c r="E88" s="1">
        <v>9.7</v>
      </c>
      <c r="F88" s="1">
        <v>2.4</v>
      </c>
      <c r="G88" s="235">
        <v>-0.5</v>
      </c>
      <c r="H88" s="235">
        <v>5.2</v>
      </c>
      <c r="I88" s="235">
        <v>2.3</v>
      </c>
      <c r="J88" s="236">
        <v>5.6184032E7</v>
      </c>
      <c r="K88" s="236">
        <v>903810.0</v>
      </c>
      <c r="L88" s="236">
        <v>1.365598E7</v>
      </c>
      <c r="M88" s="236">
        <v>9357660.0</v>
      </c>
      <c r="N88" s="236">
        <v>6555053.0</v>
      </c>
      <c r="O88" s="236">
        <v>1.54600611E8</v>
      </c>
    </row>
    <row r="89">
      <c r="A89" s="1" t="s">
        <v>164</v>
      </c>
      <c r="B89" s="1" t="s">
        <v>45</v>
      </c>
      <c r="C89" s="3">
        <v>0.47</v>
      </c>
      <c r="D89" s="3"/>
      <c r="E89" s="1">
        <v>21.0</v>
      </c>
      <c r="F89" s="228">
        <v>10.7</v>
      </c>
      <c r="G89" s="229">
        <v>-0.9</v>
      </c>
      <c r="H89" s="229">
        <v>6.1000000000000005</v>
      </c>
      <c r="I89" s="229">
        <v>3.1</v>
      </c>
      <c r="J89" s="68">
        <v>7.5695975E7</v>
      </c>
      <c r="K89" s="68">
        <v>1358721.0</v>
      </c>
      <c r="L89" s="68">
        <v>1.325646E7</v>
      </c>
      <c r="M89" s="68">
        <v>8978714.0</v>
      </c>
      <c r="N89" s="68">
        <v>7352166.0</v>
      </c>
      <c r="O89" s="68">
        <v>1.43225066E8</v>
      </c>
    </row>
    <row r="90">
      <c r="A90" s="1" t="s">
        <v>172</v>
      </c>
      <c r="B90" s="1" t="s">
        <v>46</v>
      </c>
      <c r="C90" s="1">
        <v>0.617</v>
      </c>
      <c r="D90" s="1"/>
      <c r="E90" s="1">
        <v>20.7</v>
      </c>
      <c r="F90" s="1">
        <v>6.8</v>
      </c>
      <c r="G90" s="235">
        <v>-0.3</v>
      </c>
      <c r="H90" s="235">
        <v>8.7</v>
      </c>
      <c r="I90" s="235">
        <v>4.5</v>
      </c>
      <c r="J90" s="236">
        <v>7.3097954E7</v>
      </c>
      <c r="K90" s="236">
        <v>1189609.0</v>
      </c>
      <c r="L90" s="236">
        <v>2.5222558E7</v>
      </c>
      <c r="M90" s="236">
        <v>1.3043259E7</v>
      </c>
      <c r="N90" s="236">
        <v>1.4838532E7</v>
      </c>
      <c r="O90" s="5">
        <v>3.8316613E7</v>
      </c>
    </row>
    <row r="91">
      <c r="A91" s="1" t="s">
        <v>177</v>
      </c>
      <c r="B91" s="1" t="s">
        <v>46</v>
      </c>
      <c r="C91" s="1">
        <v>0.488</v>
      </c>
      <c r="D91" s="1"/>
      <c r="E91" s="1">
        <v>36.3</v>
      </c>
      <c r="F91" s="1">
        <v>9.8</v>
      </c>
      <c r="G91" s="235">
        <v>0.4</v>
      </c>
      <c r="H91" s="235">
        <v>17.5</v>
      </c>
      <c r="I91" s="235">
        <v>6.3</v>
      </c>
      <c r="J91" s="236">
        <v>1.79764272E8</v>
      </c>
      <c r="K91" s="236">
        <v>1499355.0</v>
      </c>
      <c r="L91" s="236">
        <v>6.2513875E7</v>
      </c>
      <c r="M91" s="236">
        <v>3.6671973E7</v>
      </c>
      <c r="N91" s="236">
        <v>2.5292381E7</v>
      </c>
      <c r="O91" s="236">
        <v>-6467691.0</v>
      </c>
    </row>
    <row r="92">
      <c r="A92" s="1" t="s">
        <v>182</v>
      </c>
      <c r="B92" s="1" t="s">
        <v>46</v>
      </c>
      <c r="C92" s="1">
        <v>0.549</v>
      </c>
      <c r="D92" s="1"/>
      <c r="E92" s="1">
        <v>38.9</v>
      </c>
      <c r="F92" s="1">
        <v>13.1</v>
      </c>
      <c r="G92" s="235">
        <v>2.2</v>
      </c>
      <c r="H92" s="235">
        <v>15.6</v>
      </c>
      <c r="I92" s="235">
        <v>6.5</v>
      </c>
      <c r="J92" s="236">
        <v>2.24511694E8</v>
      </c>
      <c r="K92" s="236">
        <v>3632662.0</v>
      </c>
      <c r="L92" s="236">
        <v>4.3620928E7</v>
      </c>
      <c r="M92" s="236">
        <v>3.7137333E7</v>
      </c>
      <c r="N92" s="236">
        <v>8.9543109E7</v>
      </c>
      <c r="O92" s="236">
        <v>-5082125.0</v>
      </c>
    </row>
    <row r="93">
      <c r="A93" s="1" t="s">
        <v>187</v>
      </c>
      <c r="B93" s="1" t="s">
        <v>46</v>
      </c>
      <c r="C93" s="3">
        <v>0.51</v>
      </c>
      <c r="D93" s="3"/>
      <c r="E93" s="1">
        <v>44.8</v>
      </c>
      <c r="F93" s="228">
        <v>15.7</v>
      </c>
      <c r="G93" s="229">
        <v>2.5</v>
      </c>
      <c r="H93" s="229">
        <v>13.100000000000001</v>
      </c>
      <c r="I93" s="229">
        <v>12.0</v>
      </c>
      <c r="J93" s="68">
        <v>2.56045688E8</v>
      </c>
      <c r="K93" s="68">
        <v>313551.0</v>
      </c>
      <c r="L93" s="68">
        <v>5.3307559E7</v>
      </c>
      <c r="M93" s="68">
        <v>3.3058632E7</v>
      </c>
      <c r="N93" s="68">
        <v>7.7943813E7</v>
      </c>
      <c r="O93" s="68">
        <v>-5.8204162E7</v>
      </c>
    </row>
    <row r="94">
      <c r="A94" s="1" t="s">
        <v>76</v>
      </c>
      <c r="B94" s="1" t="s">
        <v>47</v>
      </c>
      <c r="C94" s="1">
        <v>0.483</v>
      </c>
      <c r="D94" s="1"/>
      <c r="E94" s="1">
        <v>12.8</v>
      </c>
      <c r="F94" s="1">
        <v>-0.1</v>
      </c>
      <c r="G94" s="235">
        <v>0.3</v>
      </c>
      <c r="H94" s="235">
        <v>3.1</v>
      </c>
      <c r="I94" s="235">
        <v>2.1</v>
      </c>
      <c r="J94" s="236">
        <v>7.3408817E7</v>
      </c>
      <c r="K94" s="236">
        <v>227395.0</v>
      </c>
      <c r="L94" s="236">
        <v>2.0940529E7</v>
      </c>
      <c r="M94" s="236">
        <v>854165.0</v>
      </c>
      <c r="N94" s="236">
        <v>1.8540125E7</v>
      </c>
      <c r="O94" s="5">
        <v>5.3223957E7</v>
      </c>
    </row>
    <row r="95">
      <c r="A95" s="1" t="s">
        <v>88</v>
      </c>
      <c r="B95" s="1" t="s">
        <v>47</v>
      </c>
      <c r="C95" s="1">
        <v>0.66</v>
      </c>
      <c r="D95" s="1"/>
      <c r="E95" s="1">
        <v>55.4</v>
      </c>
      <c r="F95" s="1">
        <v>12.8</v>
      </c>
      <c r="G95" s="235">
        <v>0.5</v>
      </c>
      <c r="H95" s="235">
        <v>9.4</v>
      </c>
      <c r="I95" s="235">
        <v>1.7</v>
      </c>
      <c r="J95" s="236">
        <v>1.71890308E8</v>
      </c>
      <c r="K95" s="236">
        <v>2.4202777E7</v>
      </c>
      <c r="L95" s="236">
        <v>4.8039535E7</v>
      </c>
      <c r="M95" s="236">
        <v>4668889.0</v>
      </c>
      <c r="N95" s="236">
        <v>5.7475595E7</v>
      </c>
      <c r="O95" s="236">
        <v>3.6518547E7</v>
      </c>
    </row>
    <row r="96">
      <c r="A96" s="1" t="s">
        <v>100</v>
      </c>
      <c r="B96" s="1" t="s">
        <v>47</v>
      </c>
      <c r="C96" s="1">
        <v>0.5</v>
      </c>
      <c r="D96" s="1"/>
      <c r="E96" s="1">
        <v>30.0</v>
      </c>
      <c r="F96" s="1">
        <v>13.5</v>
      </c>
      <c r="G96" s="235">
        <v>4.0</v>
      </c>
      <c r="H96" s="235">
        <v>9.5</v>
      </c>
      <c r="I96" s="235">
        <v>8.6</v>
      </c>
      <c r="J96" s="236">
        <v>1.62453046E8</v>
      </c>
      <c r="K96" s="236">
        <v>1071820.0</v>
      </c>
      <c r="L96" s="236">
        <v>1.8170156E7</v>
      </c>
      <c r="M96" s="236">
        <v>6376150.0</v>
      </c>
      <c r="N96" s="236">
        <v>1.4128074E7</v>
      </c>
      <c r="O96" s="236">
        <v>5.8576893E7</v>
      </c>
    </row>
    <row r="97">
      <c r="A97" s="1" t="s">
        <v>112</v>
      </c>
      <c r="B97" s="1" t="s">
        <v>47</v>
      </c>
      <c r="C97" s="3">
        <v>0.49</v>
      </c>
      <c r="D97" s="3"/>
      <c r="E97" s="1">
        <v>25.3</v>
      </c>
      <c r="F97" s="228">
        <v>17.8</v>
      </c>
      <c r="G97" s="229">
        <v>3.4</v>
      </c>
      <c r="H97" s="229">
        <v>9.6</v>
      </c>
      <c r="I97" s="229">
        <v>9.5</v>
      </c>
      <c r="J97" s="68">
        <v>1.87398165E8</v>
      </c>
      <c r="K97" s="68">
        <v>1242585.0</v>
      </c>
      <c r="L97" s="68">
        <v>2.5307424E7</v>
      </c>
      <c r="M97" s="68">
        <v>4.8696616E7</v>
      </c>
      <c r="N97" s="68">
        <v>5.5319206E7</v>
      </c>
      <c r="O97" s="68">
        <v>1.4547017E7</v>
      </c>
    </row>
    <row r="98">
      <c r="A98" s="1" t="s">
        <v>126</v>
      </c>
      <c r="B98" s="1" t="s">
        <v>48</v>
      </c>
      <c r="C98" s="1">
        <v>0.45</v>
      </c>
      <c r="D98" s="1"/>
      <c r="E98" s="1">
        <v>5.1</v>
      </c>
      <c r="F98" s="1">
        <v>2.0</v>
      </c>
      <c r="G98" s="235">
        <v>0.2</v>
      </c>
      <c r="H98" s="235">
        <v>5.9</v>
      </c>
      <c r="I98" s="235">
        <v>3.5</v>
      </c>
      <c r="J98" s="236">
        <v>5.1433829E7</v>
      </c>
      <c r="K98" s="236">
        <v>236740.0</v>
      </c>
      <c r="L98" s="236">
        <v>1.3944545E7</v>
      </c>
      <c r="M98" s="236">
        <v>338239.0</v>
      </c>
      <c r="N98" s="236">
        <v>1.1345612E7</v>
      </c>
      <c r="O98" s="5">
        <v>9.5248845E7</v>
      </c>
    </row>
    <row r="99">
      <c r="A99" s="1" t="s">
        <v>139</v>
      </c>
      <c r="B99" s="1" t="s">
        <v>48</v>
      </c>
      <c r="C99" s="1">
        <v>0.556</v>
      </c>
      <c r="D99" s="1"/>
      <c r="E99" s="1">
        <v>26.7</v>
      </c>
      <c r="F99" s="1">
        <v>26.6</v>
      </c>
      <c r="G99" s="235">
        <v>3.5</v>
      </c>
      <c r="H99" s="235">
        <v>14.4</v>
      </c>
      <c r="I99" s="235">
        <v>7.2</v>
      </c>
      <c r="J99" s="236">
        <v>8.3822113E7</v>
      </c>
      <c r="K99" s="236">
        <v>1635270.0</v>
      </c>
      <c r="L99" s="236">
        <v>2.1854894E7</v>
      </c>
      <c r="M99" s="236">
        <v>3901068.0</v>
      </c>
      <c r="N99" s="236">
        <v>2.9031542E7</v>
      </c>
      <c r="O99" s="236">
        <v>1.07320826E8</v>
      </c>
    </row>
    <row r="100">
      <c r="A100" s="1" t="s">
        <v>152</v>
      </c>
      <c r="B100" s="1" t="s">
        <v>48</v>
      </c>
      <c r="C100" s="1">
        <v>0.556</v>
      </c>
      <c r="D100" s="1"/>
      <c r="E100" s="1">
        <v>37.9</v>
      </c>
      <c r="F100" s="1">
        <v>18.5</v>
      </c>
      <c r="G100" s="235">
        <v>2.1</v>
      </c>
      <c r="H100" s="235">
        <v>4.8</v>
      </c>
      <c r="I100" s="235">
        <v>3.2</v>
      </c>
      <c r="J100" s="236">
        <v>1.15838907E8</v>
      </c>
      <c r="K100" s="236">
        <v>2797878.0</v>
      </c>
      <c r="L100" s="236">
        <v>3.0183281E7</v>
      </c>
      <c r="M100" s="236">
        <v>1.1049366E7</v>
      </c>
      <c r="N100" s="236">
        <v>4.2815383E7</v>
      </c>
      <c r="O100" s="236">
        <v>8.486205E7</v>
      </c>
    </row>
    <row r="101">
      <c r="A101" s="1" t="s">
        <v>165</v>
      </c>
      <c r="B101" s="1" t="s">
        <v>48</v>
      </c>
      <c r="C101" s="3">
        <v>0.54</v>
      </c>
      <c r="D101" s="3"/>
      <c r="E101" s="1">
        <v>42.7</v>
      </c>
      <c r="F101" s="228">
        <v>16.5</v>
      </c>
      <c r="G101" s="229">
        <v>0.3</v>
      </c>
      <c r="H101" s="229">
        <v>3.7</v>
      </c>
      <c r="I101" s="229">
        <v>2.6</v>
      </c>
      <c r="J101" s="68">
        <v>1.27966903E8</v>
      </c>
      <c r="K101" s="68">
        <v>831849.0</v>
      </c>
      <c r="L101" s="68">
        <v>3.0875714E7</v>
      </c>
      <c r="M101" s="68">
        <v>2.0906902E7</v>
      </c>
      <c r="N101" s="68">
        <v>1.9532483E7</v>
      </c>
      <c r="O101" s="68">
        <v>4.9638184E7</v>
      </c>
    </row>
    <row r="102">
      <c r="A102" s="1" t="s">
        <v>77</v>
      </c>
      <c r="B102" s="1" t="s">
        <v>49</v>
      </c>
      <c r="C102" s="1">
        <v>0.517</v>
      </c>
      <c r="D102" s="1"/>
      <c r="E102" s="1">
        <v>7.8</v>
      </c>
      <c r="F102" s="1">
        <v>-0.1</v>
      </c>
      <c r="G102" s="235">
        <v>0.3</v>
      </c>
      <c r="H102" s="235">
        <v>4.8</v>
      </c>
      <c r="I102" s="235">
        <v>1.9</v>
      </c>
      <c r="J102" s="236">
        <v>7.3246343E7</v>
      </c>
      <c r="K102" s="236">
        <v>8148148.0</v>
      </c>
      <c r="L102" s="236">
        <v>2.4468889E7</v>
      </c>
      <c r="M102" s="236">
        <v>8365656.0</v>
      </c>
      <c r="N102" s="236">
        <v>1.0775167E7</v>
      </c>
      <c r="O102" s="5">
        <v>2.9630792E7</v>
      </c>
    </row>
    <row r="103">
      <c r="A103" s="1" t="s">
        <v>89</v>
      </c>
      <c r="B103" s="1" t="s">
        <v>49</v>
      </c>
      <c r="C103" s="1">
        <v>0.556</v>
      </c>
      <c r="D103" s="1"/>
      <c r="E103" s="1">
        <v>38.3</v>
      </c>
      <c r="F103" s="1">
        <v>7.7</v>
      </c>
      <c r="G103" s="235">
        <v>1.5</v>
      </c>
      <c r="H103" s="235">
        <v>15.4</v>
      </c>
      <c r="I103" s="235">
        <v>13.1</v>
      </c>
      <c r="J103" s="236">
        <v>1.51469994E8</v>
      </c>
      <c r="K103" s="236">
        <v>9579200.0</v>
      </c>
      <c r="L103" s="236">
        <v>5.0798575E7</v>
      </c>
      <c r="M103" s="236">
        <v>3435562.0</v>
      </c>
      <c r="N103" s="236">
        <v>5.2205223E7</v>
      </c>
      <c r="O103" s="236">
        <v>1.1649766E7</v>
      </c>
    </row>
    <row r="104">
      <c r="A104" s="1" t="s">
        <v>101</v>
      </c>
      <c r="B104" s="1" t="s">
        <v>49</v>
      </c>
      <c r="C104" s="1">
        <v>0.574</v>
      </c>
      <c r="D104" s="1"/>
      <c r="E104" s="1">
        <v>47.0</v>
      </c>
      <c r="F104" s="1">
        <v>11.2</v>
      </c>
      <c r="G104" s="235">
        <v>0.1</v>
      </c>
      <c r="H104" s="235">
        <v>23.1</v>
      </c>
      <c r="I104" s="235">
        <v>6.8</v>
      </c>
      <c r="J104" s="236">
        <v>1.56428325E8</v>
      </c>
      <c r="K104" s="236">
        <v>1.07183E7</v>
      </c>
      <c r="L104" s="236">
        <v>5.6619066E7</v>
      </c>
      <c r="M104" s="236">
        <v>7110821.0</v>
      </c>
      <c r="N104" s="236">
        <v>5.7194604E7</v>
      </c>
      <c r="O104" s="236">
        <v>5.5560333E7</v>
      </c>
    </row>
    <row r="105">
      <c r="A105" s="1" t="s">
        <v>113</v>
      </c>
      <c r="B105" s="1" t="s">
        <v>49</v>
      </c>
      <c r="C105" s="3">
        <v>0.44</v>
      </c>
      <c r="D105" s="3"/>
      <c r="E105" s="1">
        <v>25.0</v>
      </c>
      <c r="F105" s="228">
        <v>6.8</v>
      </c>
      <c r="G105" s="229">
        <v>3.7</v>
      </c>
      <c r="H105" s="229">
        <v>7.999999999999999</v>
      </c>
      <c r="I105" s="229">
        <v>4.6</v>
      </c>
      <c r="J105" s="68">
        <v>1.53793028E8</v>
      </c>
      <c r="K105" s="68">
        <v>1220001.0</v>
      </c>
      <c r="L105" s="68">
        <v>3.1852917E7</v>
      </c>
      <c r="M105" s="68">
        <v>941434.0</v>
      </c>
      <c r="N105" s="68">
        <v>4.989448E7</v>
      </c>
      <c r="O105" s="68">
        <v>4.653435E7</v>
      </c>
    </row>
    <row r="106">
      <c r="A106" s="1" t="s">
        <v>127</v>
      </c>
      <c r="B106" s="1" t="s">
        <v>50</v>
      </c>
      <c r="C106" s="1">
        <v>0.667</v>
      </c>
      <c r="D106" s="1"/>
      <c r="E106" s="1">
        <v>21.6</v>
      </c>
      <c r="F106" s="1">
        <v>7.9</v>
      </c>
      <c r="G106" s="235">
        <v>0.1</v>
      </c>
      <c r="H106" s="235">
        <v>7.1</v>
      </c>
      <c r="I106" s="235">
        <v>4.2</v>
      </c>
      <c r="J106" s="236">
        <v>2.8290689E7</v>
      </c>
      <c r="K106" s="236">
        <v>2025932.0</v>
      </c>
      <c r="L106" s="236">
        <v>1717331.0</v>
      </c>
      <c r="M106" s="236">
        <v>6314001.0</v>
      </c>
      <c r="N106" s="236">
        <v>1.1712199E7</v>
      </c>
      <c r="O106" s="5">
        <v>1.18097509E8</v>
      </c>
    </row>
    <row r="107">
      <c r="A107" s="1" t="s">
        <v>140</v>
      </c>
      <c r="B107" s="1" t="s">
        <v>50</v>
      </c>
      <c r="C107" s="1">
        <v>0.617</v>
      </c>
      <c r="D107" s="1"/>
      <c r="E107" s="1">
        <v>49.5</v>
      </c>
      <c r="F107" s="1">
        <v>14.2</v>
      </c>
      <c r="G107" s="235">
        <v>4.7</v>
      </c>
      <c r="H107" s="235">
        <v>14.6</v>
      </c>
      <c r="I107" s="235">
        <v>11.9</v>
      </c>
      <c r="J107" s="236">
        <v>7.0836327E7</v>
      </c>
      <c r="K107" s="236">
        <v>2586300.0</v>
      </c>
      <c r="L107" s="236">
        <v>8104801.0</v>
      </c>
      <c r="M107" s="236">
        <v>1.6232266E7</v>
      </c>
      <c r="N107" s="236">
        <v>1.1671768E7</v>
      </c>
      <c r="O107" s="236">
        <v>1.20166348E8</v>
      </c>
    </row>
    <row r="108">
      <c r="A108" s="1" t="s">
        <v>153</v>
      </c>
      <c r="B108" s="1" t="s">
        <v>50</v>
      </c>
      <c r="C108" s="1">
        <v>0.531</v>
      </c>
      <c r="D108" s="1"/>
      <c r="E108" s="1">
        <v>40.8</v>
      </c>
      <c r="F108" s="1">
        <v>20.0</v>
      </c>
      <c r="G108" s="235">
        <v>0.2</v>
      </c>
      <c r="H108" s="235">
        <v>11.7</v>
      </c>
      <c r="I108" s="235">
        <v>5.5</v>
      </c>
      <c r="J108" s="236">
        <v>9.8342073E7</v>
      </c>
      <c r="K108" s="236">
        <v>2043438.0</v>
      </c>
      <c r="L108" s="236">
        <v>9177735.0</v>
      </c>
      <c r="M108" s="236">
        <v>1.0391075E7</v>
      </c>
      <c r="N108" s="236">
        <v>2.9256768E7</v>
      </c>
      <c r="O108" s="236">
        <v>1.0473834E8</v>
      </c>
    </row>
    <row r="109">
      <c r="A109" s="1" t="s">
        <v>166</v>
      </c>
      <c r="B109" s="1" t="s">
        <v>50</v>
      </c>
      <c r="C109" s="3">
        <v>0.61</v>
      </c>
      <c r="D109" s="3"/>
      <c r="E109" s="1">
        <v>52.9</v>
      </c>
      <c r="F109" s="228">
        <v>17.5</v>
      </c>
      <c r="G109" s="229">
        <v>1.2</v>
      </c>
      <c r="H109" s="229">
        <v>19.200000000000003</v>
      </c>
      <c r="I109" s="229">
        <v>9.7</v>
      </c>
      <c r="J109" s="68">
        <v>7.9354272E7</v>
      </c>
      <c r="K109" s="68">
        <v>1628712.0</v>
      </c>
      <c r="L109" s="68">
        <v>8116799.0</v>
      </c>
      <c r="M109" s="68">
        <v>1.411191E7</v>
      </c>
      <c r="N109" s="68">
        <v>2.8887289E7</v>
      </c>
      <c r="O109" s="68">
        <v>1.01157249E8</v>
      </c>
    </row>
    <row r="110">
      <c r="A110" s="1" t="s">
        <v>78</v>
      </c>
      <c r="B110" s="1" t="s">
        <v>51</v>
      </c>
      <c r="C110" s="1">
        <v>0.367</v>
      </c>
      <c r="D110" s="1"/>
      <c r="E110" s="1">
        <v>3.7</v>
      </c>
      <c r="F110" s="1">
        <v>1.1</v>
      </c>
      <c r="G110" s="235">
        <v>0.7</v>
      </c>
      <c r="H110" s="235">
        <v>1.3</v>
      </c>
      <c r="I110" s="235">
        <v>1.3</v>
      </c>
      <c r="J110" s="236">
        <v>6.4214137E7</v>
      </c>
      <c r="K110" s="236">
        <v>1167181.0</v>
      </c>
      <c r="L110" s="236">
        <v>4578681.0</v>
      </c>
      <c r="M110" s="236">
        <v>1971049.0</v>
      </c>
      <c r="N110" s="236">
        <v>1.5383236E7</v>
      </c>
      <c r="O110" s="5">
        <v>3.6449897E7</v>
      </c>
    </row>
    <row r="111">
      <c r="A111" s="1" t="s">
        <v>90</v>
      </c>
      <c r="B111" s="1" t="s">
        <v>51</v>
      </c>
      <c r="C111" s="1">
        <v>0.37</v>
      </c>
      <c r="D111" s="1"/>
      <c r="E111" s="1">
        <v>15.5</v>
      </c>
      <c r="F111" s="1">
        <v>0.3</v>
      </c>
      <c r="G111" s="235">
        <v>0.2</v>
      </c>
      <c r="H111" s="235">
        <v>9.1</v>
      </c>
      <c r="I111" s="235">
        <v>5.5</v>
      </c>
      <c r="J111" s="236">
        <v>9.5788819E7</v>
      </c>
      <c r="K111" s="236">
        <v>1158000.0</v>
      </c>
      <c r="L111" s="236">
        <v>6871851.0</v>
      </c>
      <c r="M111" s="236">
        <v>1007336.0</v>
      </c>
      <c r="N111" s="236">
        <v>1.5212845E7</v>
      </c>
      <c r="O111" s="236">
        <v>9.8690192E7</v>
      </c>
    </row>
    <row r="112">
      <c r="A112" s="1" t="s">
        <v>102</v>
      </c>
      <c r="B112" s="1" t="s">
        <v>51</v>
      </c>
      <c r="C112" s="1">
        <v>0.42</v>
      </c>
      <c r="D112" s="1"/>
      <c r="E112" s="1">
        <v>25.9</v>
      </c>
      <c r="F112" s="1">
        <v>9.2</v>
      </c>
      <c r="G112" s="235">
        <v>2.2</v>
      </c>
      <c r="H112" s="235">
        <v>12.0</v>
      </c>
      <c r="I112" s="235">
        <v>1.9</v>
      </c>
      <c r="J112" s="236">
        <v>1.50037446E8</v>
      </c>
      <c r="K112" s="236">
        <v>1025526.0</v>
      </c>
      <c r="L112" s="236">
        <v>6.1185202E7</v>
      </c>
      <c r="M112" s="236">
        <v>6590896.0</v>
      </c>
      <c r="N112" s="236">
        <v>3.1737462E7</v>
      </c>
      <c r="O112" s="236">
        <v>6.9494854E7</v>
      </c>
    </row>
    <row r="113">
      <c r="A113" s="1" t="s">
        <v>114</v>
      </c>
      <c r="B113" s="1" t="s">
        <v>51</v>
      </c>
      <c r="C113" s="3">
        <v>0.56</v>
      </c>
      <c r="D113" s="3"/>
      <c r="E113" s="1">
        <v>48.1</v>
      </c>
      <c r="F113" s="228">
        <v>13.3</v>
      </c>
      <c r="G113" s="229">
        <v>2.9</v>
      </c>
      <c r="H113" s="229">
        <v>19.7</v>
      </c>
      <c r="I113" s="229">
        <v>9.2</v>
      </c>
      <c r="J113" s="68">
        <v>2.51332754E8</v>
      </c>
      <c r="K113" s="68">
        <v>6285462.0</v>
      </c>
      <c r="L113" s="68">
        <v>6.772275E7</v>
      </c>
      <c r="M113" s="68">
        <v>4820238.0</v>
      </c>
      <c r="N113" s="68">
        <v>6.9999738E7</v>
      </c>
      <c r="O113" s="68">
        <v>-9135712.0</v>
      </c>
    </row>
    <row r="114">
      <c r="A114" s="1" t="s">
        <v>79</v>
      </c>
      <c r="B114" s="1" t="s">
        <v>52</v>
      </c>
      <c r="C114" s="1">
        <v>0.533</v>
      </c>
      <c r="D114" s="1"/>
      <c r="E114" s="1">
        <v>14.2</v>
      </c>
      <c r="F114" s="1">
        <v>7.6</v>
      </c>
      <c r="G114" s="235">
        <v>0.5</v>
      </c>
      <c r="H114" s="235">
        <v>2.2</v>
      </c>
      <c r="I114" s="235">
        <v>3.0</v>
      </c>
      <c r="J114" s="236">
        <v>5.499706E7</v>
      </c>
      <c r="K114" s="236">
        <v>264988.0</v>
      </c>
      <c r="L114" s="236">
        <v>3334260.0</v>
      </c>
      <c r="M114" s="236">
        <v>8134198.0</v>
      </c>
      <c r="N114" s="236">
        <v>2.1510569E7</v>
      </c>
      <c r="O114" s="5">
        <v>7.4538711E7</v>
      </c>
    </row>
    <row r="115">
      <c r="A115" s="1" t="s">
        <v>91</v>
      </c>
      <c r="B115" s="1" t="s">
        <v>52</v>
      </c>
      <c r="C115" s="1">
        <v>0.562</v>
      </c>
      <c r="D115" s="1"/>
      <c r="E115" s="1">
        <v>52.7</v>
      </c>
      <c r="F115" s="1">
        <v>21.1</v>
      </c>
      <c r="G115" s="235">
        <v>1.8</v>
      </c>
      <c r="H115" s="235">
        <v>19.0</v>
      </c>
      <c r="I115" s="235">
        <v>7.4</v>
      </c>
      <c r="J115" s="236">
        <v>1.50140253E8</v>
      </c>
      <c r="K115" s="236">
        <v>1629106.0</v>
      </c>
      <c r="L115" s="236">
        <v>2.0539414E7</v>
      </c>
      <c r="M115" s="236">
        <v>4.0476975E7</v>
      </c>
      <c r="N115" s="236">
        <v>4.2932254E7</v>
      </c>
      <c r="O115" s="236">
        <v>4.3945833E7</v>
      </c>
    </row>
    <row r="116">
      <c r="A116" s="1" t="s">
        <v>103</v>
      </c>
      <c r="B116" s="1" t="s">
        <v>52</v>
      </c>
      <c r="C116" s="1">
        <v>0.568</v>
      </c>
      <c r="D116" s="1"/>
      <c r="E116" s="1">
        <v>45.4</v>
      </c>
      <c r="F116" s="1">
        <v>13.3</v>
      </c>
      <c r="G116" s="235">
        <v>5.3</v>
      </c>
      <c r="H116" s="235">
        <v>13.6</v>
      </c>
      <c r="I116" s="235">
        <v>7.5</v>
      </c>
      <c r="J116" s="236">
        <v>1.7701398E8</v>
      </c>
      <c r="K116" s="236">
        <v>2890914.0</v>
      </c>
      <c r="L116" s="236">
        <v>2.663264E7</v>
      </c>
      <c r="M116" s="236">
        <v>3.4100179E7</v>
      </c>
      <c r="N116" s="236">
        <v>6.7401081E7</v>
      </c>
      <c r="O116" s="236">
        <v>3.1456213E7</v>
      </c>
    </row>
    <row r="117">
      <c r="A117" s="1" t="s">
        <v>115</v>
      </c>
      <c r="B117" s="1" t="s">
        <v>52</v>
      </c>
      <c r="C117" s="3">
        <v>0.55</v>
      </c>
      <c r="D117" s="3"/>
      <c r="E117" s="1">
        <v>45.5</v>
      </c>
      <c r="F117" s="228">
        <v>14.8</v>
      </c>
      <c r="G117" s="229">
        <v>2.9</v>
      </c>
      <c r="H117" s="229">
        <v>13.3</v>
      </c>
      <c r="I117" s="229">
        <v>9.6</v>
      </c>
      <c r="J117" s="68">
        <v>2.14630885E8</v>
      </c>
      <c r="K117" s="68">
        <v>987947.0</v>
      </c>
      <c r="L117" s="68">
        <v>5.2107851E7</v>
      </c>
      <c r="M117" s="68">
        <v>3.6259247E7</v>
      </c>
      <c r="N117" s="68">
        <v>1.04845809E8</v>
      </c>
      <c r="O117" s="68">
        <v>-2.4798413E7</v>
      </c>
    </row>
    <row r="118">
      <c r="A118" s="1" t="s">
        <v>128</v>
      </c>
      <c r="B118" s="1" t="s">
        <v>53</v>
      </c>
      <c r="C118" s="1">
        <v>0.433</v>
      </c>
      <c r="D118" s="1"/>
      <c r="E118" s="1">
        <v>14.2</v>
      </c>
      <c r="F118" s="1">
        <v>8.5</v>
      </c>
      <c r="G118" s="235">
        <v>1.0</v>
      </c>
      <c r="H118" s="235">
        <v>3.2</v>
      </c>
      <c r="I118" s="235">
        <v>1.5</v>
      </c>
      <c r="J118" s="236">
        <v>7.5067703E7</v>
      </c>
      <c r="K118" s="236">
        <v>3703703.0</v>
      </c>
      <c r="L118" s="236">
        <v>5606789.0</v>
      </c>
      <c r="M118" s="236">
        <v>1805633.0</v>
      </c>
      <c r="N118" s="236">
        <v>3.4548738E7</v>
      </c>
      <c r="O118" s="5">
        <v>1.2893347E7</v>
      </c>
    </row>
    <row r="119">
      <c r="A119" s="1" t="s">
        <v>141</v>
      </c>
      <c r="B119" s="1" t="s">
        <v>53</v>
      </c>
      <c r="C119" s="1">
        <v>0.401</v>
      </c>
      <c r="D119" s="1"/>
      <c r="E119" s="1">
        <v>25.7</v>
      </c>
      <c r="F119" s="1">
        <v>-1.7</v>
      </c>
      <c r="G119" s="235">
        <v>4.2</v>
      </c>
      <c r="H119" s="235">
        <v>11.3</v>
      </c>
      <c r="I119" s="235">
        <v>10.2</v>
      </c>
      <c r="J119" s="236">
        <v>1.44415187E8</v>
      </c>
      <c r="K119" s="236">
        <v>1877241.0</v>
      </c>
      <c r="L119" s="236">
        <v>8859122.0</v>
      </c>
      <c r="M119" s="236">
        <v>1.0436455E7</v>
      </c>
      <c r="N119" s="236">
        <v>2.8903327E7</v>
      </c>
      <c r="O119" s="236">
        <v>3.5417883E7</v>
      </c>
    </row>
    <row r="120">
      <c r="A120" s="1" t="s">
        <v>154</v>
      </c>
      <c r="B120" s="1" t="s">
        <v>53</v>
      </c>
      <c r="C120" s="1">
        <v>0.34</v>
      </c>
      <c r="D120" s="1"/>
      <c r="E120" s="1">
        <v>12.0</v>
      </c>
      <c r="F120" s="1">
        <v>0.2</v>
      </c>
      <c r="G120" s="235">
        <v>0.8</v>
      </c>
      <c r="H120" s="235">
        <v>3.3</v>
      </c>
      <c r="I120" s="235">
        <v>7.3</v>
      </c>
      <c r="J120" s="236">
        <v>1.26809535E8</v>
      </c>
      <c r="K120" s="236">
        <v>935505.0</v>
      </c>
      <c r="L120" s="236">
        <v>6126886.0</v>
      </c>
      <c r="M120" s="236">
        <v>2797182.0</v>
      </c>
      <c r="N120" s="236">
        <v>3.5212456E7</v>
      </c>
      <c r="O120" s="236">
        <v>6.9499647E7</v>
      </c>
    </row>
    <row r="121">
      <c r="A121" s="1" t="s">
        <v>167</v>
      </c>
      <c r="B121" s="1" t="s">
        <v>53</v>
      </c>
      <c r="C121" s="3">
        <v>0.44</v>
      </c>
      <c r="D121" s="3"/>
      <c r="E121" s="1">
        <v>24.5</v>
      </c>
      <c r="F121" s="228">
        <v>7.3</v>
      </c>
      <c r="G121" s="229">
        <v>2.2</v>
      </c>
      <c r="H121" s="229">
        <v>8.3</v>
      </c>
      <c r="I121" s="229">
        <v>5.0</v>
      </c>
      <c r="J121" s="68">
        <v>9.3378663E7</v>
      </c>
      <c r="K121" s="68">
        <v>1506614.0</v>
      </c>
      <c r="L121" s="68">
        <v>6605492.0</v>
      </c>
      <c r="M121" s="68">
        <v>3126839.0</v>
      </c>
      <c r="N121" s="68">
        <v>3.8710071E7</v>
      </c>
      <c r="O121" s="68">
        <v>9.8351758E7</v>
      </c>
    </row>
    <row r="122">
      <c r="C122" s="12"/>
      <c r="D122" s="12"/>
      <c r="F122" s="230"/>
      <c r="G122" s="231"/>
      <c r="H122" s="231"/>
      <c r="I122" s="231"/>
      <c r="J122" s="56"/>
      <c r="K122" s="56"/>
      <c r="L122" s="56"/>
      <c r="M122" s="237"/>
      <c r="N122" s="56"/>
      <c r="O122" s="56"/>
    </row>
    <row r="123">
      <c r="C123" s="12"/>
      <c r="D123" s="12"/>
      <c r="F123" s="230"/>
      <c r="G123" s="231"/>
      <c r="H123" s="231"/>
      <c r="I123" s="231"/>
      <c r="J123" s="56"/>
      <c r="K123" s="56"/>
      <c r="L123" s="56"/>
      <c r="M123" s="237"/>
      <c r="N123" s="56"/>
      <c r="O123" s="56"/>
    </row>
    <row r="124">
      <c r="C124" s="12"/>
      <c r="D124" s="12"/>
      <c r="F124" s="230"/>
      <c r="G124" s="231"/>
      <c r="H124" s="231"/>
      <c r="I124" s="231"/>
      <c r="J124" s="56"/>
      <c r="K124" s="56"/>
      <c r="L124" s="56"/>
      <c r="M124" s="237"/>
      <c r="N124" s="56"/>
      <c r="O124" s="56"/>
    </row>
    <row r="125">
      <c r="C125" s="12"/>
      <c r="D125" s="12"/>
      <c r="F125" s="230"/>
      <c r="G125" s="231"/>
      <c r="H125" s="231"/>
      <c r="I125" s="231"/>
      <c r="J125" s="56"/>
      <c r="K125" s="56"/>
      <c r="L125" s="56"/>
      <c r="M125" s="237"/>
      <c r="N125" s="56"/>
      <c r="O125" s="56"/>
    </row>
    <row r="126">
      <c r="C126" s="12"/>
      <c r="D126" s="12"/>
      <c r="F126" s="230"/>
      <c r="G126" s="231"/>
      <c r="H126" s="231"/>
      <c r="I126" s="231"/>
      <c r="J126" s="56"/>
      <c r="K126" s="56"/>
      <c r="L126" s="56"/>
      <c r="M126" s="237"/>
      <c r="N126" s="56"/>
      <c r="O126" s="56"/>
    </row>
    <row r="127">
      <c r="C127" s="12"/>
      <c r="D127" s="12"/>
      <c r="F127" s="230"/>
      <c r="G127" s="231"/>
      <c r="H127" s="231"/>
      <c r="I127" s="231"/>
      <c r="J127" s="56"/>
      <c r="K127" s="56"/>
      <c r="L127" s="56"/>
      <c r="M127" s="237"/>
      <c r="N127" s="56"/>
      <c r="O127" s="56"/>
    </row>
    <row r="128">
      <c r="C128" s="12"/>
      <c r="D128" s="12"/>
      <c r="F128" s="230"/>
      <c r="G128" s="231"/>
      <c r="H128" s="231"/>
      <c r="I128" s="231"/>
      <c r="J128" s="56"/>
      <c r="K128" s="56"/>
      <c r="L128" s="56"/>
      <c r="M128" s="237"/>
      <c r="N128" s="56"/>
      <c r="O128" s="56"/>
    </row>
    <row r="129">
      <c r="C129" s="12"/>
      <c r="D129" s="12"/>
      <c r="F129" s="230"/>
      <c r="G129" s="231"/>
      <c r="H129" s="231"/>
      <c r="I129" s="231"/>
      <c r="J129" s="56"/>
      <c r="K129" s="56"/>
      <c r="L129" s="56"/>
      <c r="M129" s="237"/>
      <c r="N129" s="56"/>
      <c r="O129" s="56"/>
    </row>
    <row r="130">
      <c r="C130" s="12"/>
      <c r="D130" s="12"/>
      <c r="F130" s="230"/>
      <c r="G130" s="231"/>
      <c r="H130" s="231"/>
      <c r="I130" s="231"/>
      <c r="J130" s="56"/>
      <c r="K130" s="56"/>
      <c r="L130" s="56"/>
      <c r="M130" s="237"/>
      <c r="N130" s="56"/>
      <c r="O130" s="56"/>
    </row>
    <row r="131">
      <c r="C131" s="12"/>
      <c r="D131" s="12"/>
      <c r="F131" s="230"/>
      <c r="G131" s="231"/>
      <c r="H131" s="231"/>
      <c r="I131" s="231"/>
      <c r="J131" s="56"/>
      <c r="K131" s="56"/>
      <c r="L131" s="56"/>
      <c r="M131" s="237"/>
      <c r="N131" s="56"/>
      <c r="O131" s="56"/>
    </row>
    <row r="132">
      <c r="C132" s="12"/>
      <c r="D132" s="12"/>
      <c r="F132" s="230"/>
      <c r="G132" s="231"/>
      <c r="H132" s="231"/>
      <c r="I132" s="231"/>
      <c r="J132" s="56"/>
      <c r="K132" s="56"/>
      <c r="L132" s="56"/>
      <c r="M132" s="237"/>
      <c r="N132" s="56"/>
      <c r="O132" s="56"/>
    </row>
    <row r="133">
      <c r="C133" s="12"/>
      <c r="D133" s="12"/>
      <c r="F133" s="230"/>
      <c r="G133" s="231"/>
      <c r="H133" s="231"/>
      <c r="I133" s="231"/>
      <c r="J133" s="56"/>
      <c r="K133" s="56"/>
      <c r="L133" s="56"/>
      <c r="M133" s="237"/>
      <c r="N133" s="56"/>
      <c r="O133" s="56"/>
    </row>
    <row r="134">
      <c r="C134" s="12"/>
      <c r="D134" s="12"/>
      <c r="F134" s="230"/>
      <c r="G134" s="231"/>
      <c r="H134" s="231"/>
      <c r="I134" s="231"/>
      <c r="J134" s="56"/>
      <c r="K134" s="56"/>
      <c r="L134" s="56"/>
      <c r="M134" s="237"/>
      <c r="N134" s="56"/>
      <c r="O134" s="56"/>
    </row>
    <row r="135">
      <c r="C135" s="12"/>
      <c r="D135" s="12"/>
      <c r="F135" s="230"/>
      <c r="G135" s="231"/>
      <c r="H135" s="231"/>
      <c r="I135" s="231"/>
      <c r="J135" s="56"/>
      <c r="K135" s="56"/>
      <c r="L135" s="56"/>
      <c r="M135" s="237"/>
      <c r="N135" s="56"/>
      <c r="O135" s="56"/>
    </row>
    <row r="136">
      <c r="C136" s="12"/>
      <c r="D136" s="12"/>
      <c r="F136" s="230"/>
      <c r="G136" s="231"/>
      <c r="H136" s="231"/>
      <c r="I136" s="231"/>
      <c r="J136" s="56"/>
      <c r="K136" s="56"/>
      <c r="L136" s="56"/>
      <c r="M136" s="237"/>
      <c r="N136" s="56"/>
      <c r="O136" s="56"/>
    </row>
    <row r="137">
      <c r="C137" s="12"/>
      <c r="D137" s="12"/>
      <c r="F137" s="230"/>
      <c r="G137" s="231"/>
      <c r="H137" s="231"/>
      <c r="I137" s="231"/>
      <c r="J137" s="56"/>
      <c r="K137" s="56"/>
      <c r="L137" s="56"/>
      <c r="M137" s="237"/>
      <c r="N137" s="56"/>
      <c r="O137" s="56"/>
    </row>
    <row r="138">
      <c r="C138" s="12"/>
      <c r="D138" s="12"/>
      <c r="F138" s="230"/>
      <c r="G138" s="231"/>
      <c r="H138" s="231"/>
      <c r="I138" s="231"/>
      <c r="J138" s="56"/>
      <c r="K138" s="56"/>
      <c r="L138" s="56"/>
      <c r="M138" s="237"/>
      <c r="N138" s="56"/>
      <c r="O138" s="56"/>
    </row>
    <row r="139">
      <c r="C139" s="12"/>
      <c r="D139" s="12"/>
      <c r="F139" s="230"/>
      <c r="G139" s="231"/>
      <c r="H139" s="231"/>
      <c r="I139" s="231"/>
      <c r="J139" s="56"/>
      <c r="K139" s="56"/>
      <c r="L139" s="56"/>
      <c r="M139" s="237"/>
      <c r="N139" s="56"/>
      <c r="O139" s="56"/>
    </row>
    <row r="140">
      <c r="C140" s="12"/>
      <c r="D140" s="12"/>
      <c r="F140" s="230"/>
      <c r="G140" s="231"/>
      <c r="H140" s="231"/>
      <c r="I140" s="231"/>
      <c r="J140" s="56"/>
      <c r="K140" s="56"/>
      <c r="L140" s="56"/>
      <c r="M140" s="237"/>
      <c r="N140" s="56"/>
      <c r="O140" s="56"/>
    </row>
    <row r="141">
      <c r="C141" s="12"/>
      <c r="D141" s="12"/>
      <c r="F141" s="230"/>
      <c r="G141" s="231"/>
      <c r="H141" s="231"/>
      <c r="I141" s="231"/>
      <c r="J141" s="56"/>
      <c r="K141" s="56"/>
      <c r="L141" s="56"/>
      <c r="M141" s="237"/>
      <c r="N141" s="56"/>
      <c r="O141" s="56"/>
    </row>
    <row r="142">
      <c r="C142" s="12"/>
      <c r="D142" s="12"/>
      <c r="F142" s="230"/>
      <c r="G142" s="231"/>
      <c r="H142" s="231"/>
      <c r="I142" s="231"/>
      <c r="J142" s="56"/>
      <c r="K142" s="56"/>
      <c r="L142" s="56"/>
      <c r="M142" s="237"/>
      <c r="N142" s="56"/>
      <c r="O142" s="56"/>
    </row>
    <row r="143">
      <c r="C143" s="12"/>
      <c r="D143" s="12"/>
      <c r="F143" s="230"/>
      <c r="G143" s="231"/>
      <c r="H143" s="231"/>
      <c r="I143" s="231"/>
      <c r="J143" s="56"/>
      <c r="K143" s="56"/>
      <c r="L143" s="56"/>
      <c r="M143" s="237"/>
      <c r="N143" s="56"/>
      <c r="O143" s="56"/>
    </row>
    <row r="144">
      <c r="C144" s="12"/>
      <c r="D144" s="12"/>
      <c r="F144" s="230"/>
      <c r="G144" s="231"/>
      <c r="H144" s="231"/>
      <c r="I144" s="231"/>
      <c r="J144" s="56"/>
      <c r="K144" s="56"/>
      <c r="L144" s="56"/>
      <c r="M144" s="237"/>
      <c r="N144" s="56"/>
      <c r="O144" s="56"/>
    </row>
    <row r="145">
      <c r="C145" s="12"/>
      <c r="D145" s="12"/>
      <c r="F145" s="230"/>
      <c r="G145" s="231"/>
      <c r="H145" s="231"/>
      <c r="I145" s="231"/>
      <c r="J145" s="56"/>
      <c r="K145" s="56"/>
      <c r="L145" s="56"/>
      <c r="M145" s="237"/>
      <c r="N145" s="56"/>
      <c r="O145" s="56"/>
    </row>
    <row r="146">
      <c r="C146" s="12"/>
      <c r="D146" s="12"/>
      <c r="F146" s="230"/>
      <c r="G146" s="231"/>
      <c r="H146" s="231"/>
      <c r="I146" s="231"/>
      <c r="J146" s="56"/>
      <c r="K146" s="56"/>
      <c r="L146" s="56"/>
      <c r="M146" s="237"/>
      <c r="N146" s="56"/>
      <c r="O146" s="56"/>
    </row>
    <row r="147">
      <c r="C147" s="12"/>
      <c r="D147" s="12"/>
      <c r="F147" s="230"/>
      <c r="G147" s="231"/>
      <c r="H147" s="231"/>
      <c r="I147" s="231"/>
      <c r="J147" s="56"/>
      <c r="K147" s="56"/>
      <c r="L147" s="56"/>
      <c r="M147" s="237"/>
      <c r="N147" s="56"/>
      <c r="O147" s="56"/>
    </row>
    <row r="148">
      <c r="C148" s="12"/>
      <c r="D148" s="12"/>
      <c r="F148" s="230"/>
      <c r="G148" s="231"/>
      <c r="H148" s="231"/>
      <c r="I148" s="231"/>
      <c r="J148" s="56"/>
      <c r="K148" s="56"/>
      <c r="L148" s="56"/>
      <c r="M148" s="237"/>
      <c r="N148" s="56"/>
      <c r="O148" s="56"/>
    </row>
    <row r="149">
      <c r="C149" s="12"/>
      <c r="D149" s="12"/>
      <c r="F149" s="230"/>
      <c r="G149" s="231"/>
      <c r="H149" s="231"/>
      <c r="I149" s="231"/>
      <c r="J149" s="56"/>
      <c r="K149" s="56"/>
      <c r="L149" s="56"/>
      <c r="M149" s="237"/>
      <c r="N149" s="56"/>
      <c r="O149" s="56"/>
    </row>
    <row r="150">
      <c r="C150" s="12"/>
      <c r="D150" s="12"/>
      <c r="F150" s="230"/>
      <c r="G150" s="231"/>
      <c r="H150" s="231"/>
      <c r="I150" s="231"/>
      <c r="J150" s="56"/>
      <c r="K150" s="56"/>
      <c r="L150" s="56"/>
      <c r="M150" s="237"/>
      <c r="N150" s="56"/>
      <c r="O150" s="56"/>
    </row>
    <row r="151">
      <c r="C151" s="12"/>
      <c r="D151" s="12"/>
      <c r="F151" s="230"/>
      <c r="G151" s="231"/>
      <c r="H151" s="231"/>
      <c r="I151" s="231"/>
      <c r="J151" s="56"/>
      <c r="K151" s="56"/>
      <c r="L151" s="56"/>
      <c r="M151" s="237"/>
      <c r="N151" s="56"/>
      <c r="O151" s="56"/>
    </row>
    <row r="152">
      <c r="C152" s="12"/>
      <c r="D152" s="12"/>
      <c r="F152" s="230"/>
      <c r="G152" s="231"/>
      <c r="H152" s="231"/>
      <c r="I152" s="231"/>
      <c r="J152" s="56"/>
      <c r="K152" s="56"/>
      <c r="L152" s="56"/>
      <c r="M152" s="237"/>
      <c r="N152" s="56"/>
      <c r="O152" s="56"/>
    </row>
    <row r="153">
      <c r="C153" s="12"/>
      <c r="D153" s="12"/>
      <c r="F153" s="230"/>
      <c r="G153" s="231"/>
      <c r="H153" s="231"/>
      <c r="I153" s="231"/>
      <c r="J153" s="56"/>
      <c r="K153" s="56"/>
      <c r="L153" s="56"/>
      <c r="M153" s="237"/>
      <c r="N153" s="56"/>
      <c r="O153" s="56"/>
    </row>
    <row r="154">
      <c r="C154" s="12"/>
      <c r="D154" s="12"/>
      <c r="F154" s="230"/>
      <c r="G154" s="231"/>
      <c r="H154" s="231"/>
      <c r="I154" s="231"/>
      <c r="J154" s="56"/>
      <c r="K154" s="56"/>
      <c r="L154" s="56"/>
      <c r="M154" s="237"/>
      <c r="N154" s="56"/>
      <c r="O154" s="56"/>
    </row>
    <row r="155">
      <c r="C155" s="12"/>
      <c r="D155" s="12"/>
      <c r="F155" s="230"/>
      <c r="G155" s="231"/>
      <c r="H155" s="231"/>
      <c r="I155" s="231"/>
      <c r="J155" s="56"/>
      <c r="K155" s="56"/>
      <c r="L155" s="56"/>
      <c r="M155" s="237"/>
      <c r="N155" s="56"/>
      <c r="O155" s="56"/>
    </row>
    <row r="156">
      <c r="C156" s="12"/>
      <c r="D156" s="12"/>
      <c r="F156" s="230"/>
      <c r="G156" s="231"/>
      <c r="H156" s="231"/>
      <c r="I156" s="231"/>
      <c r="J156" s="56"/>
      <c r="K156" s="56"/>
      <c r="L156" s="56"/>
      <c r="M156" s="237"/>
      <c r="N156" s="56"/>
      <c r="O156" s="56"/>
    </row>
    <row r="157">
      <c r="C157" s="12"/>
      <c r="D157" s="12"/>
      <c r="F157" s="230"/>
      <c r="G157" s="231"/>
      <c r="H157" s="231"/>
      <c r="I157" s="231"/>
      <c r="J157" s="56"/>
      <c r="K157" s="56"/>
      <c r="L157" s="56"/>
      <c r="M157" s="237"/>
      <c r="N157" s="56"/>
      <c r="O157" s="56"/>
    </row>
    <row r="158">
      <c r="C158" s="12"/>
      <c r="D158" s="12"/>
      <c r="F158" s="230"/>
      <c r="G158" s="231"/>
      <c r="H158" s="231"/>
      <c r="I158" s="231"/>
      <c r="J158" s="56"/>
      <c r="K158" s="56"/>
      <c r="L158" s="56"/>
      <c r="M158" s="237"/>
      <c r="N158" s="56"/>
      <c r="O158" s="56"/>
    </row>
    <row r="159">
      <c r="C159" s="12"/>
      <c r="D159" s="12"/>
      <c r="F159" s="230"/>
      <c r="G159" s="231"/>
      <c r="H159" s="231"/>
      <c r="I159" s="231"/>
      <c r="J159" s="56"/>
      <c r="K159" s="56"/>
      <c r="L159" s="56"/>
      <c r="M159" s="237"/>
      <c r="N159" s="56"/>
      <c r="O159" s="56"/>
    </row>
    <row r="160">
      <c r="C160" s="12"/>
      <c r="D160" s="12"/>
      <c r="F160" s="230"/>
      <c r="G160" s="231"/>
      <c r="H160" s="231"/>
      <c r="I160" s="231"/>
      <c r="J160" s="56"/>
      <c r="K160" s="56"/>
      <c r="L160" s="56"/>
      <c r="M160" s="237"/>
      <c r="N160" s="56"/>
      <c r="O160" s="56"/>
    </row>
    <row r="161">
      <c r="C161" s="12"/>
      <c r="D161" s="12"/>
      <c r="F161" s="230"/>
      <c r="G161" s="231"/>
      <c r="H161" s="231"/>
      <c r="I161" s="231"/>
      <c r="J161" s="56"/>
      <c r="K161" s="56"/>
      <c r="L161" s="56"/>
      <c r="M161" s="237"/>
      <c r="N161" s="56"/>
      <c r="O161" s="56"/>
    </row>
    <row r="162">
      <c r="C162" s="12"/>
      <c r="D162" s="12"/>
      <c r="F162" s="230"/>
      <c r="G162" s="231"/>
      <c r="H162" s="231"/>
      <c r="I162" s="231"/>
      <c r="J162" s="56"/>
      <c r="K162" s="56"/>
      <c r="L162" s="56"/>
      <c r="M162" s="237"/>
      <c r="N162" s="56"/>
      <c r="O162" s="56"/>
    </row>
    <row r="163">
      <c r="C163" s="12"/>
      <c r="D163" s="12"/>
      <c r="F163" s="230"/>
      <c r="G163" s="231"/>
      <c r="H163" s="231"/>
      <c r="I163" s="231"/>
      <c r="J163" s="56"/>
      <c r="K163" s="56"/>
      <c r="L163" s="56"/>
      <c r="M163" s="237"/>
      <c r="N163" s="56"/>
      <c r="O163" s="56"/>
    </row>
    <row r="164">
      <c r="C164" s="12"/>
      <c r="D164" s="12"/>
      <c r="F164" s="230"/>
      <c r="G164" s="231"/>
      <c r="H164" s="231"/>
      <c r="I164" s="231"/>
      <c r="J164" s="56"/>
      <c r="K164" s="56"/>
      <c r="L164" s="56"/>
      <c r="M164" s="237"/>
      <c r="N164" s="56"/>
      <c r="O164" s="56"/>
    </row>
    <row r="165">
      <c r="C165" s="12"/>
      <c r="D165" s="12"/>
      <c r="F165" s="230"/>
      <c r="G165" s="231"/>
      <c r="H165" s="231"/>
      <c r="I165" s="231"/>
      <c r="J165" s="56"/>
      <c r="K165" s="56"/>
      <c r="L165" s="56"/>
      <c r="M165" s="237"/>
      <c r="N165" s="56"/>
      <c r="O165" s="56"/>
    </row>
    <row r="166">
      <c r="C166" s="12"/>
      <c r="D166" s="12"/>
      <c r="F166" s="230"/>
      <c r="G166" s="231"/>
      <c r="H166" s="231"/>
      <c r="I166" s="231"/>
      <c r="J166" s="56"/>
      <c r="K166" s="56"/>
      <c r="L166" s="56"/>
      <c r="M166" s="237"/>
      <c r="N166" s="56"/>
      <c r="O166" s="56"/>
    </row>
    <row r="167">
      <c r="C167" s="12"/>
      <c r="D167" s="12"/>
      <c r="F167" s="230"/>
      <c r="G167" s="231"/>
      <c r="H167" s="231"/>
      <c r="I167" s="231"/>
      <c r="J167" s="56"/>
      <c r="K167" s="56"/>
      <c r="L167" s="56"/>
      <c r="M167" s="237"/>
      <c r="N167" s="56"/>
      <c r="O167" s="56"/>
    </row>
    <row r="168">
      <c r="C168" s="12"/>
      <c r="D168" s="12"/>
      <c r="F168" s="230"/>
      <c r="G168" s="231"/>
      <c r="H168" s="231"/>
      <c r="I168" s="231"/>
      <c r="J168" s="56"/>
      <c r="K168" s="56"/>
      <c r="L168" s="56"/>
      <c r="M168" s="237"/>
      <c r="N168" s="56"/>
      <c r="O168" s="56"/>
    </row>
    <row r="169">
      <c r="C169" s="12"/>
      <c r="D169" s="12"/>
      <c r="F169" s="230"/>
      <c r="G169" s="231"/>
      <c r="H169" s="231"/>
      <c r="I169" s="231"/>
      <c r="J169" s="56"/>
      <c r="K169" s="56"/>
      <c r="L169" s="56"/>
      <c r="M169" s="237"/>
      <c r="N169" s="56"/>
      <c r="O169" s="56"/>
    </row>
    <row r="170">
      <c r="C170" s="12"/>
      <c r="D170" s="12"/>
      <c r="F170" s="230"/>
      <c r="G170" s="231"/>
      <c r="H170" s="231"/>
      <c r="I170" s="231"/>
      <c r="J170" s="56"/>
      <c r="K170" s="56"/>
      <c r="L170" s="56"/>
      <c r="M170" s="237"/>
      <c r="N170" s="56"/>
      <c r="O170" s="56"/>
    </row>
    <row r="171">
      <c r="C171" s="12"/>
      <c r="D171" s="12"/>
      <c r="F171" s="230"/>
      <c r="G171" s="231"/>
      <c r="H171" s="231"/>
      <c r="I171" s="231"/>
      <c r="J171" s="56"/>
      <c r="K171" s="56"/>
      <c r="L171" s="56"/>
      <c r="M171" s="237"/>
      <c r="N171" s="56"/>
      <c r="O171" s="56"/>
    </row>
    <row r="172">
      <c r="C172" s="12"/>
      <c r="D172" s="12"/>
      <c r="F172" s="230"/>
      <c r="G172" s="231"/>
      <c r="H172" s="231"/>
      <c r="I172" s="231"/>
      <c r="J172" s="56"/>
      <c r="K172" s="56"/>
      <c r="L172" s="56"/>
      <c r="M172" s="237"/>
      <c r="N172" s="56"/>
      <c r="O172" s="56"/>
    </row>
    <row r="173">
      <c r="C173" s="12"/>
      <c r="D173" s="12"/>
      <c r="F173" s="230"/>
      <c r="G173" s="231"/>
      <c r="H173" s="231"/>
      <c r="I173" s="231"/>
      <c r="J173" s="56"/>
      <c r="K173" s="56"/>
      <c r="L173" s="56"/>
      <c r="M173" s="237"/>
      <c r="N173" s="56"/>
      <c r="O173" s="56"/>
    </row>
    <row r="174">
      <c r="C174" s="12"/>
      <c r="D174" s="12"/>
      <c r="F174" s="230"/>
      <c r="G174" s="231"/>
      <c r="H174" s="231"/>
      <c r="I174" s="231"/>
      <c r="J174" s="56"/>
      <c r="K174" s="56"/>
      <c r="L174" s="56"/>
      <c r="M174" s="237"/>
      <c r="N174" s="56"/>
      <c r="O174" s="56"/>
    </row>
    <row r="175">
      <c r="C175" s="12"/>
      <c r="D175" s="12"/>
      <c r="F175" s="230"/>
      <c r="G175" s="231"/>
      <c r="H175" s="231"/>
      <c r="I175" s="231"/>
      <c r="J175" s="56"/>
      <c r="K175" s="56"/>
      <c r="L175" s="56"/>
      <c r="M175" s="237"/>
      <c r="N175" s="56"/>
      <c r="O175" s="56"/>
    </row>
    <row r="176">
      <c r="C176" s="12"/>
      <c r="D176" s="12"/>
      <c r="F176" s="230"/>
      <c r="G176" s="231"/>
      <c r="H176" s="231"/>
      <c r="I176" s="231"/>
      <c r="J176" s="56"/>
      <c r="K176" s="56"/>
      <c r="L176" s="56"/>
      <c r="M176" s="237"/>
      <c r="N176" s="56"/>
      <c r="O176" s="56"/>
    </row>
    <row r="177">
      <c r="C177" s="12"/>
      <c r="D177" s="12"/>
      <c r="F177" s="230"/>
      <c r="G177" s="231"/>
      <c r="H177" s="231"/>
      <c r="I177" s="231"/>
      <c r="J177" s="56"/>
      <c r="K177" s="56"/>
      <c r="L177" s="56"/>
      <c r="M177" s="237"/>
      <c r="N177" s="56"/>
      <c r="O177" s="56"/>
    </row>
    <row r="178">
      <c r="C178" s="12"/>
      <c r="D178" s="12"/>
      <c r="F178" s="230"/>
      <c r="G178" s="231"/>
      <c r="H178" s="231"/>
      <c r="I178" s="231"/>
      <c r="J178" s="56"/>
      <c r="K178" s="56"/>
      <c r="L178" s="56"/>
      <c r="M178" s="237"/>
      <c r="N178" s="56"/>
      <c r="O178" s="56"/>
    </row>
    <row r="179">
      <c r="C179" s="12"/>
      <c r="D179" s="12"/>
      <c r="F179" s="230"/>
      <c r="G179" s="231"/>
      <c r="H179" s="231"/>
      <c r="I179" s="231"/>
      <c r="J179" s="56"/>
      <c r="K179" s="56"/>
      <c r="L179" s="56"/>
      <c r="M179" s="237"/>
      <c r="N179" s="56"/>
      <c r="O179" s="56"/>
    </row>
    <row r="180">
      <c r="C180" s="12"/>
      <c r="D180" s="12"/>
      <c r="F180" s="230"/>
      <c r="G180" s="231"/>
      <c r="H180" s="231"/>
      <c r="I180" s="231"/>
      <c r="J180" s="56"/>
      <c r="K180" s="56"/>
      <c r="L180" s="56"/>
      <c r="M180" s="237"/>
      <c r="N180" s="56"/>
      <c r="O180" s="56"/>
    </row>
    <row r="181">
      <c r="C181" s="12"/>
      <c r="D181" s="12"/>
      <c r="F181" s="230"/>
      <c r="G181" s="231"/>
      <c r="H181" s="231"/>
      <c r="I181" s="231"/>
      <c r="J181" s="56"/>
      <c r="K181" s="56"/>
      <c r="L181" s="56"/>
      <c r="M181" s="237"/>
      <c r="N181" s="56"/>
      <c r="O181" s="56"/>
    </row>
    <row r="182">
      <c r="C182" s="12"/>
      <c r="D182" s="12"/>
      <c r="F182" s="230"/>
      <c r="G182" s="231"/>
      <c r="H182" s="231"/>
      <c r="I182" s="231"/>
      <c r="J182" s="56"/>
      <c r="K182" s="56"/>
      <c r="L182" s="56"/>
      <c r="M182" s="237"/>
      <c r="N182" s="56"/>
      <c r="O182" s="56"/>
    </row>
    <row r="183">
      <c r="C183" s="12"/>
      <c r="D183" s="12"/>
      <c r="F183" s="230"/>
      <c r="G183" s="231"/>
      <c r="H183" s="231"/>
      <c r="I183" s="231"/>
      <c r="J183" s="56"/>
      <c r="K183" s="56"/>
      <c r="L183" s="56"/>
      <c r="M183" s="237"/>
      <c r="N183" s="56"/>
      <c r="O183" s="56"/>
    </row>
    <row r="184">
      <c r="C184" s="12"/>
      <c r="D184" s="12"/>
      <c r="F184" s="230"/>
      <c r="G184" s="231"/>
      <c r="H184" s="231"/>
      <c r="I184" s="231"/>
      <c r="J184" s="56"/>
      <c r="K184" s="56"/>
      <c r="L184" s="56"/>
      <c r="M184" s="237"/>
      <c r="N184" s="56"/>
      <c r="O184" s="56"/>
    </row>
    <row r="185">
      <c r="C185" s="12"/>
      <c r="D185" s="12"/>
      <c r="F185" s="230"/>
      <c r="G185" s="231"/>
      <c r="H185" s="231"/>
      <c r="I185" s="231"/>
      <c r="J185" s="56"/>
      <c r="K185" s="56"/>
      <c r="L185" s="56"/>
      <c r="M185" s="237"/>
      <c r="N185" s="56"/>
      <c r="O185" s="56"/>
    </row>
    <row r="186">
      <c r="C186" s="12"/>
      <c r="D186" s="12"/>
      <c r="F186" s="230"/>
      <c r="G186" s="231"/>
      <c r="H186" s="231"/>
      <c r="I186" s="231"/>
      <c r="J186" s="56"/>
      <c r="K186" s="56"/>
      <c r="L186" s="56"/>
      <c r="M186" s="237"/>
      <c r="N186" s="56"/>
      <c r="O186" s="56"/>
    </row>
    <row r="187">
      <c r="C187" s="12"/>
      <c r="D187" s="12"/>
      <c r="F187" s="230"/>
      <c r="G187" s="231"/>
      <c r="H187" s="231"/>
      <c r="I187" s="231"/>
      <c r="J187" s="56"/>
      <c r="K187" s="56"/>
      <c r="L187" s="56"/>
      <c r="M187" s="237"/>
      <c r="N187" s="56"/>
      <c r="O187" s="56"/>
    </row>
    <row r="188">
      <c r="C188" s="12"/>
      <c r="D188" s="12"/>
      <c r="F188" s="230"/>
      <c r="G188" s="231"/>
      <c r="H188" s="231"/>
      <c r="I188" s="231"/>
      <c r="J188" s="56"/>
      <c r="K188" s="56"/>
      <c r="L188" s="56"/>
      <c r="M188" s="237"/>
      <c r="N188" s="56"/>
      <c r="O188" s="56"/>
    </row>
    <row r="189">
      <c r="C189" s="12"/>
      <c r="D189" s="12"/>
      <c r="F189" s="230"/>
      <c r="G189" s="231"/>
      <c r="H189" s="231"/>
      <c r="I189" s="231"/>
      <c r="J189" s="56"/>
      <c r="K189" s="56"/>
      <c r="L189" s="56"/>
      <c r="M189" s="237"/>
      <c r="N189" s="56"/>
      <c r="O189" s="56"/>
    </row>
    <row r="190">
      <c r="C190" s="12"/>
      <c r="D190" s="12"/>
      <c r="F190" s="230"/>
      <c r="G190" s="231"/>
      <c r="H190" s="231"/>
      <c r="I190" s="231"/>
      <c r="J190" s="56"/>
      <c r="K190" s="56"/>
      <c r="L190" s="56"/>
      <c r="M190" s="237"/>
      <c r="N190" s="56"/>
      <c r="O190" s="56"/>
    </row>
    <row r="191">
      <c r="C191" s="12"/>
      <c r="D191" s="12"/>
      <c r="F191" s="230"/>
      <c r="G191" s="231"/>
      <c r="H191" s="231"/>
      <c r="I191" s="231"/>
      <c r="J191" s="56"/>
      <c r="K191" s="56"/>
      <c r="L191" s="56"/>
      <c r="M191" s="237"/>
      <c r="N191" s="56"/>
      <c r="O191" s="56"/>
    </row>
    <row r="192">
      <c r="C192" s="12"/>
      <c r="D192" s="12"/>
      <c r="F192" s="230"/>
      <c r="G192" s="231"/>
      <c r="H192" s="231"/>
      <c r="I192" s="231"/>
      <c r="J192" s="56"/>
      <c r="K192" s="56"/>
      <c r="L192" s="56"/>
      <c r="M192" s="237"/>
      <c r="N192" s="56"/>
      <c r="O192" s="56"/>
    </row>
    <row r="193">
      <c r="C193" s="12"/>
      <c r="D193" s="12"/>
      <c r="F193" s="230"/>
      <c r="G193" s="231"/>
      <c r="H193" s="231"/>
      <c r="I193" s="231"/>
      <c r="J193" s="56"/>
      <c r="K193" s="56"/>
      <c r="L193" s="56"/>
      <c r="M193" s="237"/>
      <c r="N193" s="56"/>
      <c r="O193" s="56"/>
    </row>
    <row r="194">
      <c r="C194" s="12"/>
      <c r="D194" s="12"/>
      <c r="F194" s="230"/>
      <c r="G194" s="231"/>
      <c r="H194" s="231"/>
      <c r="I194" s="231"/>
      <c r="J194" s="56"/>
      <c r="K194" s="56"/>
      <c r="L194" s="56"/>
      <c r="M194" s="237"/>
      <c r="N194" s="56"/>
      <c r="O194" s="56"/>
    </row>
    <row r="195">
      <c r="C195" s="12"/>
      <c r="D195" s="12"/>
      <c r="F195" s="230"/>
      <c r="G195" s="231"/>
      <c r="H195" s="231"/>
      <c r="I195" s="231"/>
      <c r="J195" s="56"/>
      <c r="K195" s="56"/>
      <c r="L195" s="56"/>
      <c r="M195" s="237"/>
      <c r="N195" s="56"/>
      <c r="O195" s="56"/>
    </row>
    <row r="196">
      <c r="C196" s="12"/>
      <c r="D196" s="12"/>
      <c r="F196" s="230"/>
      <c r="G196" s="231"/>
      <c r="H196" s="231"/>
      <c r="I196" s="231"/>
      <c r="J196" s="56"/>
      <c r="K196" s="56"/>
      <c r="L196" s="56"/>
      <c r="M196" s="237"/>
      <c r="N196" s="56"/>
      <c r="O196" s="56"/>
    </row>
    <row r="197">
      <c r="C197" s="12"/>
      <c r="D197" s="12"/>
      <c r="F197" s="230"/>
      <c r="G197" s="231"/>
      <c r="H197" s="231"/>
      <c r="I197" s="231"/>
      <c r="J197" s="56"/>
      <c r="K197" s="56"/>
      <c r="L197" s="56"/>
      <c r="M197" s="237"/>
      <c r="N197" s="56"/>
      <c r="O197" s="56"/>
    </row>
    <row r="198">
      <c r="C198" s="12"/>
      <c r="D198" s="12"/>
      <c r="F198" s="230"/>
      <c r="G198" s="231"/>
      <c r="H198" s="231"/>
      <c r="I198" s="231"/>
      <c r="J198" s="56"/>
      <c r="K198" s="56"/>
      <c r="L198" s="56"/>
      <c r="M198" s="237"/>
      <c r="N198" s="56"/>
      <c r="O198" s="56"/>
    </row>
    <row r="199">
      <c r="C199" s="12"/>
      <c r="D199" s="12"/>
      <c r="F199" s="230"/>
      <c r="G199" s="231"/>
      <c r="H199" s="231"/>
      <c r="I199" s="231"/>
      <c r="J199" s="56"/>
      <c r="K199" s="56"/>
      <c r="L199" s="56"/>
      <c r="M199" s="237"/>
      <c r="N199" s="56"/>
      <c r="O199" s="56"/>
    </row>
    <row r="200">
      <c r="C200" s="12"/>
      <c r="D200" s="12"/>
      <c r="F200" s="230"/>
      <c r="G200" s="231"/>
      <c r="H200" s="231"/>
      <c r="I200" s="231"/>
      <c r="J200" s="56"/>
      <c r="K200" s="56"/>
      <c r="L200" s="56"/>
      <c r="M200" s="237"/>
      <c r="N200" s="56"/>
      <c r="O200" s="56"/>
    </row>
    <row r="201">
      <c r="C201" s="12"/>
      <c r="D201" s="12"/>
      <c r="F201" s="230"/>
      <c r="G201" s="231"/>
      <c r="H201" s="231"/>
      <c r="I201" s="231"/>
      <c r="J201" s="56"/>
      <c r="K201" s="56"/>
      <c r="L201" s="56"/>
      <c r="M201" s="237"/>
      <c r="N201" s="56"/>
      <c r="O201" s="56"/>
    </row>
    <row r="202">
      <c r="C202" s="12"/>
      <c r="D202" s="12"/>
      <c r="F202" s="230"/>
      <c r="G202" s="231"/>
      <c r="H202" s="231"/>
      <c r="I202" s="231"/>
      <c r="J202" s="56"/>
      <c r="K202" s="56"/>
      <c r="L202" s="56"/>
      <c r="M202" s="237"/>
      <c r="N202" s="56"/>
      <c r="O202" s="56"/>
    </row>
    <row r="203">
      <c r="C203" s="12"/>
      <c r="D203" s="12"/>
      <c r="F203" s="230"/>
      <c r="G203" s="231"/>
      <c r="H203" s="231"/>
      <c r="I203" s="231"/>
      <c r="J203" s="56"/>
      <c r="K203" s="56"/>
      <c r="L203" s="56"/>
      <c r="M203" s="237"/>
      <c r="N203" s="56"/>
      <c r="O203" s="56"/>
    </row>
    <row r="204">
      <c r="C204" s="12"/>
      <c r="D204" s="12"/>
      <c r="F204" s="230"/>
      <c r="G204" s="231"/>
      <c r="H204" s="231"/>
      <c r="I204" s="231"/>
      <c r="J204" s="56"/>
      <c r="K204" s="56"/>
      <c r="L204" s="56"/>
      <c r="M204" s="237"/>
      <c r="N204" s="56"/>
      <c r="O204" s="56"/>
    </row>
    <row r="205">
      <c r="C205" s="12"/>
      <c r="D205" s="12"/>
      <c r="F205" s="230"/>
      <c r="G205" s="231"/>
      <c r="H205" s="231"/>
      <c r="I205" s="231"/>
      <c r="J205" s="56"/>
      <c r="K205" s="56"/>
      <c r="L205" s="56"/>
      <c r="M205" s="237"/>
      <c r="N205" s="56"/>
      <c r="O205" s="56"/>
    </row>
    <row r="206">
      <c r="C206" s="12"/>
      <c r="D206" s="12"/>
      <c r="F206" s="230"/>
      <c r="G206" s="231"/>
      <c r="H206" s="231"/>
      <c r="I206" s="231"/>
      <c r="J206" s="56"/>
      <c r="K206" s="56"/>
      <c r="L206" s="56"/>
      <c r="M206" s="237"/>
      <c r="N206" s="56"/>
      <c r="O206" s="56"/>
    </row>
    <row r="207">
      <c r="C207" s="12"/>
      <c r="D207" s="12"/>
      <c r="F207" s="230"/>
      <c r="G207" s="231"/>
      <c r="H207" s="231"/>
      <c r="I207" s="231"/>
      <c r="J207" s="56"/>
      <c r="K207" s="56"/>
      <c r="L207" s="56"/>
      <c r="M207" s="237"/>
      <c r="N207" s="56"/>
      <c r="O207" s="56"/>
    </row>
    <row r="208">
      <c r="C208" s="12"/>
      <c r="D208" s="12"/>
      <c r="F208" s="230"/>
      <c r="G208" s="231"/>
      <c r="H208" s="231"/>
      <c r="I208" s="231"/>
      <c r="J208" s="56"/>
      <c r="K208" s="56"/>
      <c r="L208" s="56"/>
      <c r="M208" s="237"/>
      <c r="N208" s="56"/>
      <c r="O208" s="56"/>
    </row>
    <row r="209">
      <c r="C209" s="12"/>
      <c r="D209" s="12"/>
      <c r="F209" s="230"/>
      <c r="G209" s="231"/>
      <c r="H209" s="231"/>
      <c r="I209" s="231"/>
      <c r="J209" s="56"/>
      <c r="K209" s="56"/>
      <c r="L209" s="56"/>
      <c r="M209" s="237"/>
      <c r="N209" s="56"/>
      <c r="O209" s="56"/>
    </row>
    <row r="210">
      <c r="C210" s="12"/>
      <c r="D210" s="12"/>
      <c r="F210" s="230"/>
      <c r="G210" s="231"/>
      <c r="H210" s="231"/>
      <c r="I210" s="231"/>
      <c r="J210" s="56"/>
      <c r="K210" s="56"/>
      <c r="L210" s="56"/>
      <c r="M210" s="237"/>
      <c r="N210" s="56"/>
      <c r="O210" s="56"/>
    </row>
    <row r="211">
      <c r="C211" s="12"/>
      <c r="D211" s="12"/>
      <c r="F211" s="230"/>
      <c r="G211" s="231"/>
      <c r="H211" s="231"/>
      <c r="I211" s="231"/>
      <c r="J211" s="56"/>
      <c r="K211" s="56"/>
      <c r="L211" s="56"/>
      <c r="M211" s="237"/>
      <c r="N211" s="56"/>
      <c r="O211" s="56"/>
    </row>
    <row r="212">
      <c r="C212" s="12"/>
      <c r="D212" s="12"/>
      <c r="F212" s="230"/>
      <c r="G212" s="231"/>
      <c r="H212" s="231"/>
      <c r="I212" s="231"/>
      <c r="J212" s="56"/>
      <c r="K212" s="56"/>
      <c r="L212" s="56"/>
      <c r="M212" s="237"/>
      <c r="N212" s="56"/>
      <c r="O212" s="56"/>
    </row>
    <row r="213">
      <c r="C213" s="12"/>
      <c r="D213" s="12"/>
      <c r="F213" s="230"/>
      <c r="G213" s="231"/>
      <c r="H213" s="231"/>
      <c r="I213" s="231"/>
      <c r="J213" s="56"/>
      <c r="K213" s="56"/>
      <c r="L213" s="56"/>
      <c r="M213" s="237"/>
      <c r="N213" s="56"/>
      <c r="O213" s="56"/>
    </row>
    <row r="214">
      <c r="C214" s="12"/>
      <c r="D214" s="12"/>
      <c r="F214" s="230"/>
      <c r="G214" s="231"/>
      <c r="H214" s="231"/>
      <c r="I214" s="231"/>
      <c r="J214" s="56"/>
      <c r="K214" s="56"/>
      <c r="L214" s="56"/>
      <c r="M214" s="237"/>
      <c r="N214" s="56"/>
      <c r="O214" s="56"/>
    </row>
    <row r="215">
      <c r="C215" s="12"/>
      <c r="D215" s="12"/>
      <c r="F215" s="230"/>
      <c r="G215" s="231"/>
      <c r="H215" s="231"/>
      <c r="I215" s="231"/>
      <c r="J215" s="56"/>
      <c r="K215" s="56"/>
      <c r="L215" s="56"/>
      <c r="M215" s="237"/>
      <c r="N215" s="56"/>
      <c r="O215" s="56"/>
    </row>
    <row r="216">
      <c r="C216" s="12"/>
      <c r="D216" s="12"/>
      <c r="F216" s="230"/>
      <c r="G216" s="231"/>
      <c r="H216" s="231"/>
      <c r="I216" s="231"/>
      <c r="J216" s="56"/>
      <c r="K216" s="56"/>
      <c r="L216" s="56"/>
      <c r="M216" s="237"/>
      <c r="N216" s="56"/>
      <c r="O216" s="56"/>
    </row>
    <row r="217">
      <c r="C217" s="12"/>
      <c r="D217" s="12"/>
      <c r="F217" s="230"/>
      <c r="G217" s="231"/>
      <c r="H217" s="231"/>
      <c r="I217" s="231"/>
      <c r="J217" s="56"/>
      <c r="K217" s="56"/>
      <c r="L217" s="56"/>
      <c r="M217" s="237"/>
      <c r="N217" s="56"/>
      <c r="O217" s="56"/>
    </row>
    <row r="218">
      <c r="C218" s="12"/>
      <c r="D218" s="12"/>
      <c r="F218" s="230"/>
      <c r="G218" s="231"/>
      <c r="H218" s="231"/>
      <c r="I218" s="231"/>
      <c r="J218" s="56"/>
      <c r="K218" s="56"/>
      <c r="L218" s="56"/>
      <c r="M218" s="237"/>
      <c r="N218" s="56"/>
      <c r="O218" s="56"/>
    </row>
    <row r="219">
      <c r="C219" s="12"/>
      <c r="D219" s="12"/>
      <c r="F219" s="230"/>
      <c r="G219" s="231"/>
      <c r="H219" s="231"/>
      <c r="I219" s="231"/>
      <c r="J219" s="56"/>
      <c r="K219" s="56"/>
      <c r="L219" s="56"/>
      <c r="M219" s="237"/>
      <c r="N219" s="56"/>
      <c r="O219" s="56"/>
    </row>
    <row r="220">
      <c r="C220" s="12"/>
      <c r="D220" s="12"/>
      <c r="F220" s="230"/>
      <c r="G220" s="231"/>
      <c r="H220" s="231"/>
      <c r="I220" s="231"/>
      <c r="J220" s="56"/>
      <c r="K220" s="56"/>
      <c r="L220" s="56"/>
      <c r="M220" s="237"/>
      <c r="N220" s="56"/>
      <c r="O220" s="56"/>
    </row>
    <row r="221">
      <c r="C221" s="12"/>
      <c r="D221" s="12"/>
      <c r="F221" s="230"/>
      <c r="G221" s="231"/>
      <c r="H221" s="231"/>
      <c r="I221" s="231"/>
      <c r="J221" s="56"/>
      <c r="K221" s="56"/>
      <c r="L221" s="56"/>
      <c r="M221" s="237"/>
      <c r="N221" s="56"/>
      <c r="O221" s="56"/>
    </row>
    <row r="222">
      <c r="C222" s="12"/>
      <c r="D222" s="12"/>
      <c r="F222" s="230"/>
      <c r="G222" s="231"/>
      <c r="H222" s="231"/>
      <c r="I222" s="231"/>
      <c r="J222" s="56"/>
      <c r="K222" s="56"/>
      <c r="L222" s="56"/>
      <c r="M222" s="237"/>
      <c r="N222" s="56"/>
      <c r="O222" s="56"/>
    </row>
    <row r="223">
      <c r="C223" s="12"/>
      <c r="D223" s="12"/>
      <c r="F223" s="230"/>
      <c r="G223" s="231"/>
      <c r="H223" s="231"/>
      <c r="I223" s="231"/>
      <c r="J223" s="56"/>
      <c r="K223" s="56"/>
      <c r="L223" s="56"/>
      <c r="M223" s="237"/>
      <c r="N223" s="56"/>
      <c r="O223" s="56"/>
    </row>
    <row r="224">
      <c r="C224" s="12"/>
      <c r="D224" s="12"/>
      <c r="F224" s="230"/>
      <c r="G224" s="231"/>
      <c r="H224" s="231"/>
      <c r="I224" s="231"/>
      <c r="J224" s="56"/>
      <c r="K224" s="56"/>
      <c r="L224" s="56"/>
      <c r="M224" s="237"/>
      <c r="N224" s="56"/>
      <c r="O224" s="56"/>
    </row>
    <row r="225">
      <c r="C225" s="12"/>
      <c r="D225" s="12"/>
      <c r="F225" s="230"/>
      <c r="G225" s="231"/>
      <c r="H225" s="231"/>
      <c r="I225" s="231"/>
      <c r="J225" s="56"/>
      <c r="K225" s="56"/>
      <c r="L225" s="56"/>
      <c r="M225" s="237"/>
      <c r="N225" s="56"/>
      <c r="O225" s="56"/>
    </row>
    <row r="226">
      <c r="C226" s="12"/>
      <c r="D226" s="12"/>
      <c r="F226" s="230"/>
      <c r="G226" s="231"/>
      <c r="H226" s="231"/>
      <c r="I226" s="231"/>
      <c r="J226" s="56"/>
      <c r="K226" s="56"/>
      <c r="L226" s="56"/>
      <c r="M226" s="237"/>
      <c r="N226" s="56"/>
      <c r="O226" s="56"/>
    </row>
    <row r="227">
      <c r="C227" s="12"/>
      <c r="D227" s="12"/>
      <c r="F227" s="230"/>
      <c r="G227" s="231"/>
      <c r="H227" s="231"/>
      <c r="I227" s="231"/>
      <c r="J227" s="56"/>
      <c r="K227" s="56"/>
      <c r="L227" s="56"/>
      <c r="M227" s="237"/>
      <c r="N227" s="56"/>
      <c r="O227" s="56"/>
    </row>
    <row r="228">
      <c r="C228" s="12"/>
      <c r="D228" s="12"/>
      <c r="F228" s="230"/>
      <c r="G228" s="231"/>
      <c r="H228" s="231"/>
      <c r="I228" s="231"/>
      <c r="J228" s="56"/>
      <c r="K228" s="56"/>
      <c r="L228" s="56"/>
      <c r="M228" s="237"/>
      <c r="N228" s="56"/>
      <c r="O228" s="56"/>
    </row>
    <row r="229">
      <c r="C229" s="12"/>
      <c r="D229" s="12"/>
      <c r="F229" s="230"/>
      <c r="G229" s="231"/>
      <c r="H229" s="231"/>
      <c r="I229" s="231"/>
      <c r="J229" s="56"/>
      <c r="K229" s="56"/>
      <c r="L229" s="56"/>
      <c r="M229" s="237"/>
      <c r="N229" s="56"/>
      <c r="O229" s="56"/>
    </row>
    <row r="230">
      <c r="C230" s="12"/>
      <c r="D230" s="12"/>
      <c r="F230" s="230"/>
      <c r="G230" s="231"/>
      <c r="H230" s="231"/>
      <c r="I230" s="231"/>
      <c r="J230" s="56"/>
      <c r="K230" s="56"/>
      <c r="L230" s="56"/>
      <c r="M230" s="237"/>
      <c r="N230" s="56"/>
      <c r="O230" s="56"/>
    </row>
    <row r="231">
      <c r="C231" s="12"/>
      <c r="D231" s="12"/>
      <c r="F231" s="230"/>
      <c r="G231" s="231"/>
      <c r="H231" s="231"/>
      <c r="I231" s="231"/>
      <c r="J231" s="56"/>
      <c r="K231" s="56"/>
      <c r="L231" s="56"/>
      <c r="M231" s="237"/>
      <c r="N231" s="56"/>
      <c r="O231" s="56"/>
    </row>
    <row r="232">
      <c r="C232" s="12"/>
      <c r="D232" s="12"/>
      <c r="F232" s="230"/>
      <c r="G232" s="231"/>
      <c r="H232" s="231"/>
      <c r="I232" s="231"/>
      <c r="J232" s="56"/>
      <c r="K232" s="56"/>
      <c r="L232" s="56"/>
      <c r="M232" s="237"/>
      <c r="N232" s="56"/>
      <c r="O232" s="56"/>
    </row>
    <row r="233">
      <c r="C233" s="12"/>
      <c r="D233" s="12"/>
      <c r="F233" s="230"/>
      <c r="G233" s="231"/>
      <c r="H233" s="231"/>
      <c r="I233" s="231"/>
      <c r="J233" s="56"/>
      <c r="K233" s="56"/>
      <c r="L233" s="56"/>
      <c r="M233" s="237"/>
      <c r="N233" s="56"/>
      <c r="O233" s="56"/>
    </row>
    <row r="234">
      <c r="C234" s="12"/>
      <c r="D234" s="12"/>
      <c r="F234" s="230"/>
      <c r="G234" s="231"/>
      <c r="H234" s="231"/>
      <c r="I234" s="231"/>
      <c r="J234" s="56"/>
      <c r="K234" s="56"/>
      <c r="L234" s="56"/>
      <c r="M234" s="237"/>
      <c r="N234" s="56"/>
      <c r="O234" s="56"/>
    </row>
    <row r="235">
      <c r="C235" s="12"/>
      <c r="D235" s="12"/>
      <c r="F235" s="230"/>
      <c r="G235" s="231"/>
      <c r="H235" s="231"/>
      <c r="I235" s="231"/>
      <c r="J235" s="56"/>
      <c r="K235" s="56"/>
      <c r="L235" s="56"/>
      <c r="M235" s="237"/>
      <c r="N235" s="56"/>
      <c r="O235" s="56"/>
    </row>
    <row r="236">
      <c r="C236" s="12"/>
      <c r="D236" s="12"/>
      <c r="F236" s="230"/>
      <c r="G236" s="231"/>
      <c r="H236" s="231"/>
      <c r="I236" s="231"/>
      <c r="J236" s="56"/>
      <c r="K236" s="56"/>
      <c r="L236" s="56"/>
      <c r="M236" s="237"/>
      <c r="N236" s="56"/>
      <c r="O236" s="56"/>
    </row>
    <row r="237">
      <c r="C237" s="12"/>
      <c r="D237" s="12"/>
      <c r="F237" s="230"/>
      <c r="G237" s="231"/>
      <c r="H237" s="231"/>
      <c r="I237" s="231"/>
      <c r="J237" s="56"/>
      <c r="K237" s="56"/>
      <c r="L237" s="56"/>
      <c r="M237" s="237"/>
      <c r="N237" s="56"/>
      <c r="O237" s="56"/>
    </row>
    <row r="238">
      <c r="C238" s="12"/>
      <c r="D238" s="12"/>
      <c r="F238" s="230"/>
      <c r="G238" s="231"/>
      <c r="H238" s="231"/>
      <c r="I238" s="231"/>
      <c r="J238" s="56"/>
      <c r="K238" s="56"/>
      <c r="L238" s="56"/>
      <c r="M238" s="237"/>
      <c r="N238" s="56"/>
      <c r="O238" s="56"/>
    </row>
    <row r="239">
      <c r="C239" s="12"/>
      <c r="D239" s="12"/>
      <c r="F239" s="230"/>
      <c r="G239" s="231"/>
      <c r="H239" s="231"/>
      <c r="I239" s="231"/>
      <c r="J239" s="56"/>
      <c r="K239" s="56"/>
      <c r="L239" s="56"/>
      <c r="M239" s="237"/>
      <c r="N239" s="56"/>
      <c r="O239" s="56"/>
    </row>
    <row r="240">
      <c r="C240" s="12"/>
      <c r="D240" s="12"/>
      <c r="F240" s="230"/>
      <c r="G240" s="231"/>
      <c r="H240" s="231"/>
      <c r="I240" s="231"/>
      <c r="J240" s="56"/>
      <c r="K240" s="56"/>
      <c r="L240" s="56"/>
      <c r="M240" s="237"/>
      <c r="N240" s="56"/>
      <c r="O240" s="56"/>
    </row>
    <row r="241">
      <c r="C241" s="12"/>
      <c r="D241" s="12"/>
      <c r="F241" s="230"/>
      <c r="G241" s="231"/>
      <c r="H241" s="231"/>
      <c r="I241" s="231"/>
      <c r="J241" s="56"/>
      <c r="K241" s="56"/>
      <c r="L241" s="56"/>
      <c r="M241" s="237"/>
      <c r="N241" s="56"/>
      <c r="O241" s="56"/>
    </row>
    <row r="242">
      <c r="C242" s="12"/>
      <c r="D242" s="12"/>
      <c r="F242" s="230"/>
      <c r="G242" s="231"/>
      <c r="H242" s="231"/>
      <c r="I242" s="231"/>
      <c r="J242" s="56"/>
      <c r="K242" s="56"/>
      <c r="L242" s="56"/>
      <c r="M242" s="237"/>
      <c r="N242" s="56"/>
      <c r="O242" s="56"/>
    </row>
    <row r="243">
      <c r="C243" s="12"/>
      <c r="D243" s="12"/>
      <c r="F243" s="230"/>
      <c r="G243" s="231"/>
      <c r="H243" s="231"/>
      <c r="I243" s="231"/>
      <c r="J243" s="56"/>
      <c r="K243" s="56"/>
      <c r="L243" s="56"/>
      <c r="M243" s="237"/>
      <c r="N243" s="56"/>
      <c r="O243" s="56"/>
    </row>
    <row r="244">
      <c r="C244" s="12"/>
      <c r="D244" s="12"/>
      <c r="F244" s="230"/>
      <c r="G244" s="231"/>
      <c r="H244" s="231"/>
      <c r="I244" s="231"/>
      <c r="J244" s="56"/>
      <c r="K244" s="56"/>
      <c r="L244" s="56"/>
      <c r="M244" s="237"/>
      <c r="N244" s="56"/>
      <c r="O244" s="56"/>
    </row>
    <row r="245">
      <c r="C245" s="12"/>
      <c r="D245" s="12"/>
      <c r="F245" s="230"/>
      <c r="G245" s="231"/>
      <c r="H245" s="231"/>
      <c r="I245" s="231"/>
      <c r="J245" s="56"/>
      <c r="K245" s="56"/>
      <c r="L245" s="56"/>
      <c r="M245" s="237"/>
      <c r="N245" s="56"/>
      <c r="O245" s="56"/>
    </row>
    <row r="246">
      <c r="C246" s="12"/>
      <c r="D246" s="12"/>
      <c r="F246" s="230"/>
      <c r="G246" s="231"/>
      <c r="H246" s="231"/>
      <c r="I246" s="231"/>
      <c r="J246" s="56"/>
      <c r="K246" s="56"/>
      <c r="L246" s="56"/>
      <c r="M246" s="237"/>
      <c r="N246" s="56"/>
      <c r="O246" s="56"/>
    </row>
    <row r="247">
      <c r="C247" s="12"/>
      <c r="D247" s="12"/>
      <c r="F247" s="230"/>
      <c r="G247" s="231"/>
      <c r="H247" s="231"/>
      <c r="I247" s="231"/>
      <c r="J247" s="56"/>
      <c r="K247" s="56"/>
      <c r="L247" s="56"/>
      <c r="M247" s="237"/>
      <c r="N247" s="56"/>
      <c r="O247" s="56"/>
    </row>
    <row r="248">
      <c r="C248" s="12"/>
      <c r="D248" s="12"/>
      <c r="F248" s="230"/>
      <c r="G248" s="231"/>
      <c r="H248" s="231"/>
      <c r="I248" s="231"/>
      <c r="J248" s="56"/>
      <c r="K248" s="56"/>
      <c r="L248" s="56"/>
      <c r="M248" s="237"/>
      <c r="N248" s="56"/>
      <c r="O248" s="56"/>
    </row>
    <row r="249">
      <c r="C249" s="12"/>
      <c r="D249" s="12"/>
      <c r="F249" s="230"/>
      <c r="G249" s="231"/>
      <c r="H249" s="231"/>
      <c r="I249" s="231"/>
      <c r="J249" s="56"/>
      <c r="K249" s="56"/>
      <c r="L249" s="56"/>
      <c r="M249" s="237"/>
      <c r="N249" s="56"/>
      <c r="O249" s="56"/>
    </row>
    <row r="250">
      <c r="C250" s="12"/>
      <c r="D250" s="12"/>
      <c r="F250" s="230"/>
      <c r="G250" s="231"/>
      <c r="H250" s="231"/>
      <c r="I250" s="231"/>
      <c r="J250" s="56"/>
      <c r="K250" s="56"/>
      <c r="L250" s="56"/>
      <c r="M250" s="237"/>
      <c r="N250" s="56"/>
      <c r="O250" s="56"/>
    </row>
    <row r="251">
      <c r="C251" s="12"/>
      <c r="D251" s="12"/>
      <c r="F251" s="230"/>
      <c r="G251" s="231"/>
      <c r="H251" s="231"/>
      <c r="I251" s="231"/>
      <c r="J251" s="56"/>
      <c r="K251" s="56"/>
      <c r="L251" s="56"/>
      <c r="M251" s="237"/>
      <c r="N251" s="56"/>
      <c r="O251" s="56"/>
    </row>
    <row r="252">
      <c r="C252" s="12"/>
      <c r="D252" s="12"/>
      <c r="F252" s="230"/>
      <c r="G252" s="231"/>
      <c r="H252" s="231"/>
      <c r="I252" s="231"/>
      <c r="J252" s="56"/>
      <c r="K252" s="56"/>
      <c r="L252" s="56"/>
      <c r="M252" s="237"/>
      <c r="N252" s="56"/>
      <c r="O252" s="56"/>
    </row>
    <row r="253">
      <c r="C253" s="12"/>
      <c r="D253" s="12"/>
      <c r="F253" s="230"/>
      <c r="G253" s="231"/>
      <c r="H253" s="231"/>
      <c r="I253" s="231"/>
      <c r="J253" s="56"/>
      <c r="K253" s="56"/>
      <c r="L253" s="56"/>
      <c r="M253" s="237"/>
      <c r="N253" s="56"/>
      <c r="O253" s="56"/>
    </row>
    <row r="254">
      <c r="C254" s="12"/>
      <c r="D254" s="12"/>
      <c r="F254" s="230"/>
      <c r="G254" s="231"/>
      <c r="H254" s="231"/>
      <c r="I254" s="231"/>
      <c r="J254" s="56"/>
      <c r="K254" s="56"/>
      <c r="L254" s="56"/>
      <c r="M254" s="237"/>
      <c r="N254" s="56"/>
      <c r="O254" s="56"/>
    </row>
    <row r="255">
      <c r="C255" s="12"/>
      <c r="D255" s="12"/>
      <c r="F255" s="230"/>
      <c r="G255" s="231"/>
      <c r="H255" s="231"/>
      <c r="I255" s="231"/>
      <c r="J255" s="56"/>
      <c r="K255" s="56"/>
      <c r="L255" s="56"/>
      <c r="M255" s="237"/>
      <c r="N255" s="56"/>
      <c r="O255" s="56"/>
    </row>
    <row r="256">
      <c r="C256" s="12"/>
      <c r="D256" s="12"/>
      <c r="F256" s="230"/>
      <c r="G256" s="231"/>
      <c r="H256" s="231"/>
      <c r="I256" s="231"/>
      <c r="J256" s="56"/>
      <c r="K256" s="56"/>
      <c r="L256" s="56"/>
      <c r="M256" s="237"/>
      <c r="N256" s="56"/>
      <c r="O256" s="56"/>
    </row>
    <row r="257">
      <c r="C257" s="12"/>
      <c r="D257" s="12"/>
      <c r="F257" s="230"/>
      <c r="G257" s="231"/>
      <c r="H257" s="231"/>
      <c r="I257" s="231"/>
      <c r="J257" s="56"/>
      <c r="K257" s="56"/>
      <c r="L257" s="56"/>
      <c r="M257" s="237"/>
      <c r="N257" s="56"/>
      <c r="O257" s="56"/>
    </row>
    <row r="258">
      <c r="C258" s="12"/>
      <c r="D258" s="12"/>
      <c r="F258" s="230"/>
      <c r="G258" s="231"/>
      <c r="H258" s="231"/>
      <c r="I258" s="231"/>
      <c r="J258" s="56"/>
      <c r="K258" s="56"/>
      <c r="L258" s="56"/>
      <c r="M258" s="237"/>
      <c r="N258" s="56"/>
      <c r="O258" s="56"/>
    </row>
    <row r="259">
      <c r="C259" s="12"/>
      <c r="D259" s="12"/>
      <c r="F259" s="230"/>
      <c r="G259" s="231"/>
      <c r="H259" s="231"/>
      <c r="I259" s="231"/>
      <c r="J259" s="56"/>
      <c r="K259" s="56"/>
      <c r="L259" s="56"/>
      <c r="M259" s="237"/>
      <c r="N259" s="56"/>
      <c r="O259" s="56"/>
    </row>
    <row r="260">
      <c r="C260" s="12"/>
      <c r="D260" s="12"/>
      <c r="F260" s="230"/>
      <c r="G260" s="231"/>
      <c r="H260" s="231"/>
      <c r="I260" s="231"/>
      <c r="J260" s="56"/>
      <c r="K260" s="56"/>
      <c r="L260" s="56"/>
      <c r="M260" s="237"/>
      <c r="N260" s="56"/>
      <c r="O260" s="56"/>
    </row>
    <row r="261">
      <c r="C261" s="12"/>
      <c r="D261" s="12"/>
      <c r="F261" s="230"/>
      <c r="G261" s="231"/>
      <c r="H261" s="231"/>
      <c r="I261" s="231"/>
      <c r="J261" s="56"/>
      <c r="K261" s="56"/>
      <c r="L261" s="56"/>
      <c r="M261" s="237"/>
      <c r="N261" s="56"/>
      <c r="O261" s="56"/>
    </row>
    <row r="262">
      <c r="C262" s="12"/>
      <c r="D262" s="12"/>
      <c r="F262" s="230"/>
      <c r="G262" s="231"/>
      <c r="H262" s="231"/>
      <c r="I262" s="231"/>
      <c r="J262" s="56"/>
      <c r="K262" s="56"/>
      <c r="L262" s="56"/>
      <c r="M262" s="237"/>
      <c r="N262" s="56"/>
      <c r="O262" s="56"/>
    </row>
    <row r="263">
      <c r="C263" s="12"/>
      <c r="D263" s="12"/>
      <c r="F263" s="230"/>
      <c r="G263" s="231"/>
      <c r="H263" s="231"/>
      <c r="I263" s="231"/>
      <c r="J263" s="56"/>
      <c r="K263" s="56"/>
      <c r="L263" s="56"/>
      <c r="M263" s="237"/>
      <c r="N263" s="56"/>
      <c r="O263" s="56"/>
    </row>
    <row r="264">
      <c r="C264" s="12"/>
      <c r="D264" s="12"/>
      <c r="F264" s="230"/>
      <c r="G264" s="231"/>
      <c r="H264" s="231"/>
      <c r="I264" s="231"/>
      <c r="J264" s="56"/>
      <c r="K264" s="56"/>
      <c r="L264" s="56"/>
      <c r="M264" s="237"/>
      <c r="N264" s="56"/>
      <c r="O264" s="56"/>
    </row>
    <row r="265">
      <c r="C265" s="12"/>
      <c r="D265" s="12"/>
      <c r="F265" s="230"/>
      <c r="G265" s="231"/>
      <c r="H265" s="231"/>
      <c r="I265" s="231"/>
      <c r="J265" s="56"/>
      <c r="K265" s="56"/>
      <c r="L265" s="56"/>
      <c r="M265" s="237"/>
      <c r="N265" s="56"/>
      <c r="O265" s="56"/>
    </row>
    <row r="266">
      <c r="C266" s="12"/>
      <c r="D266" s="12"/>
      <c r="F266" s="230"/>
      <c r="G266" s="231"/>
      <c r="H266" s="231"/>
      <c r="I266" s="231"/>
      <c r="J266" s="56"/>
      <c r="K266" s="56"/>
      <c r="L266" s="56"/>
      <c r="M266" s="237"/>
      <c r="N266" s="56"/>
      <c r="O266" s="56"/>
    </row>
    <row r="267">
      <c r="C267" s="12"/>
      <c r="D267" s="12"/>
      <c r="F267" s="230"/>
      <c r="G267" s="231"/>
      <c r="H267" s="231"/>
      <c r="I267" s="231"/>
      <c r="J267" s="56"/>
      <c r="K267" s="56"/>
      <c r="L267" s="56"/>
      <c r="M267" s="237"/>
      <c r="N267" s="56"/>
      <c r="O267" s="56"/>
    </row>
    <row r="268">
      <c r="C268" s="12"/>
      <c r="D268" s="12"/>
      <c r="F268" s="230"/>
      <c r="G268" s="231"/>
      <c r="H268" s="231"/>
      <c r="I268" s="231"/>
      <c r="J268" s="56"/>
      <c r="K268" s="56"/>
      <c r="L268" s="56"/>
      <c r="M268" s="237"/>
      <c r="N268" s="56"/>
      <c r="O268" s="56"/>
    </row>
    <row r="269">
      <c r="C269" s="12"/>
      <c r="D269" s="12"/>
      <c r="F269" s="230"/>
      <c r="G269" s="231"/>
      <c r="H269" s="231"/>
      <c r="I269" s="231"/>
      <c r="J269" s="56"/>
      <c r="K269" s="56"/>
      <c r="L269" s="56"/>
      <c r="M269" s="237"/>
      <c r="N269" s="56"/>
      <c r="O269" s="56"/>
    </row>
    <row r="270">
      <c r="C270" s="12"/>
      <c r="D270" s="12"/>
      <c r="F270" s="230"/>
      <c r="G270" s="231"/>
      <c r="H270" s="231"/>
      <c r="I270" s="231"/>
      <c r="J270" s="56"/>
      <c r="K270" s="56"/>
      <c r="L270" s="56"/>
      <c r="M270" s="237"/>
      <c r="N270" s="56"/>
      <c r="O270" s="56"/>
    </row>
    <row r="271">
      <c r="C271" s="12"/>
      <c r="D271" s="12"/>
      <c r="F271" s="230"/>
      <c r="G271" s="231"/>
      <c r="H271" s="231"/>
      <c r="I271" s="231"/>
      <c r="J271" s="56"/>
      <c r="K271" s="56"/>
      <c r="L271" s="56"/>
      <c r="M271" s="237"/>
      <c r="N271" s="56"/>
      <c r="O271" s="56"/>
    </row>
    <row r="272">
      <c r="C272" s="12"/>
      <c r="D272" s="12"/>
      <c r="F272" s="230"/>
      <c r="G272" s="231"/>
      <c r="H272" s="231"/>
      <c r="I272" s="231"/>
      <c r="J272" s="56"/>
      <c r="K272" s="56"/>
      <c r="L272" s="56"/>
      <c r="M272" s="237"/>
      <c r="N272" s="56"/>
      <c r="O272" s="56"/>
    </row>
    <row r="273">
      <c r="C273" s="12"/>
      <c r="D273" s="12"/>
      <c r="F273" s="230"/>
      <c r="G273" s="231"/>
      <c r="H273" s="231"/>
      <c r="I273" s="231"/>
      <c r="J273" s="56"/>
      <c r="K273" s="56"/>
      <c r="L273" s="56"/>
      <c r="M273" s="237"/>
      <c r="N273" s="56"/>
      <c r="O273" s="56"/>
    </row>
    <row r="274">
      <c r="C274" s="12"/>
      <c r="D274" s="12"/>
      <c r="F274" s="230"/>
      <c r="G274" s="231"/>
      <c r="H274" s="231"/>
      <c r="I274" s="231"/>
      <c r="J274" s="56"/>
      <c r="K274" s="56"/>
      <c r="L274" s="56"/>
      <c r="M274" s="237"/>
      <c r="N274" s="56"/>
      <c r="O274" s="56"/>
    </row>
    <row r="275">
      <c r="C275" s="12"/>
      <c r="D275" s="12"/>
      <c r="F275" s="230"/>
      <c r="G275" s="231"/>
      <c r="H275" s="231"/>
      <c r="I275" s="231"/>
      <c r="J275" s="56"/>
      <c r="K275" s="56"/>
      <c r="L275" s="56"/>
      <c r="M275" s="237"/>
      <c r="N275" s="56"/>
      <c r="O275" s="56"/>
    </row>
    <row r="276">
      <c r="C276" s="12"/>
      <c r="D276" s="12"/>
      <c r="F276" s="230"/>
      <c r="G276" s="231"/>
      <c r="H276" s="231"/>
      <c r="I276" s="231"/>
      <c r="J276" s="56"/>
      <c r="K276" s="56"/>
      <c r="L276" s="56"/>
      <c r="M276" s="237"/>
      <c r="N276" s="56"/>
      <c r="O276" s="56"/>
    </row>
    <row r="277">
      <c r="C277" s="12"/>
      <c r="D277" s="12"/>
      <c r="F277" s="230"/>
      <c r="G277" s="231"/>
      <c r="H277" s="231"/>
      <c r="I277" s="231"/>
      <c r="J277" s="56"/>
      <c r="K277" s="56"/>
      <c r="L277" s="56"/>
      <c r="M277" s="237"/>
      <c r="N277" s="56"/>
      <c r="O277" s="56"/>
    </row>
    <row r="278">
      <c r="C278" s="12"/>
      <c r="D278" s="12"/>
      <c r="F278" s="230"/>
      <c r="G278" s="231"/>
      <c r="H278" s="231"/>
      <c r="I278" s="231"/>
      <c r="J278" s="56"/>
      <c r="K278" s="56"/>
      <c r="L278" s="56"/>
      <c r="M278" s="237"/>
      <c r="N278" s="56"/>
      <c r="O278" s="56"/>
    </row>
    <row r="279">
      <c r="C279" s="12"/>
      <c r="D279" s="12"/>
      <c r="F279" s="230"/>
      <c r="G279" s="231"/>
      <c r="H279" s="231"/>
      <c r="I279" s="231"/>
      <c r="J279" s="56"/>
      <c r="K279" s="56"/>
      <c r="L279" s="56"/>
      <c r="M279" s="237"/>
      <c r="N279" s="56"/>
      <c r="O279" s="56"/>
    </row>
    <row r="280">
      <c r="C280" s="12"/>
      <c r="D280" s="12"/>
      <c r="F280" s="230"/>
      <c r="G280" s="231"/>
      <c r="H280" s="231"/>
      <c r="I280" s="231"/>
      <c r="J280" s="56"/>
      <c r="K280" s="56"/>
      <c r="L280" s="56"/>
      <c r="M280" s="237"/>
      <c r="N280" s="56"/>
      <c r="O280" s="56"/>
    </row>
    <row r="281">
      <c r="C281" s="12"/>
      <c r="D281" s="12"/>
      <c r="F281" s="230"/>
      <c r="G281" s="231"/>
      <c r="H281" s="231"/>
      <c r="I281" s="231"/>
      <c r="J281" s="56"/>
      <c r="K281" s="56"/>
      <c r="L281" s="56"/>
      <c r="M281" s="237"/>
      <c r="N281" s="56"/>
      <c r="O281" s="56"/>
    </row>
    <row r="282">
      <c r="C282" s="12"/>
      <c r="D282" s="12"/>
      <c r="F282" s="230"/>
      <c r="G282" s="231"/>
      <c r="H282" s="231"/>
      <c r="I282" s="231"/>
      <c r="J282" s="56"/>
      <c r="K282" s="56"/>
      <c r="L282" s="56"/>
      <c r="M282" s="237"/>
      <c r="N282" s="56"/>
      <c r="O282" s="56"/>
    </row>
    <row r="283">
      <c r="C283" s="12"/>
      <c r="D283" s="12"/>
      <c r="F283" s="230"/>
      <c r="G283" s="231"/>
      <c r="H283" s="231"/>
      <c r="I283" s="231"/>
      <c r="J283" s="56"/>
      <c r="K283" s="56"/>
      <c r="L283" s="56"/>
      <c r="M283" s="237"/>
      <c r="N283" s="56"/>
      <c r="O283" s="56"/>
    </row>
    <row r="284">
      <c r="C284" s="12"/>
      <c r="D284" s="12"/>
      <c r="F284" s="230"/>
      <c r="G284" s="231"/>
      <c r="H284" s="231"/>
      <c r="I284" s="231"/>
      <c r="J284" s="56"/>
      <c r="K284" s="56"/>
      <c r="L284" s="56"/>
      <c r="M284" s="237"/>
      <c r="N284" s="56"/>
      <c r="O284" s="56"/>
    </row>
    <row r="285">
      <c r="C285" s="12"/>
      <c r="D285" s="12"/>
      <c r="F285" s="230"/>
      <c r="G285" s="231"/>
      <c r="H285" s="231"/>
      <c r="I285" s="231"/>
      <c r="J285" s="56"/>
      <c r="K285" s="56"/>
      <c r="L285" s="56"/>
      <c r="M285" s="237"/>
      <c r="N285" s="56"/>
      <c r="O285" s="56"/>
    </row>
    <row r="286">
      <c r="C286" s="12"/>
      <c r="D286" s="12"/>
      <c r="F286" s="230"/>
      <c r="G286" s="231"/>
      <c r="H286" s="231"/>
      <c r="I286" s="231"/>
      <c r="J286" s="56"/>
      <c r="K286" s="56"/>
      <c r="L286" s="56"/>
      <c r="M286" s="237"/>
      <c r="N286" s="56"/>
      <c r="O286" s="56"/>
    </row>
    <row r="287">
      <c r="C287" s="12"/>
      <c r="D287" s="12"/>
      <c r="F287" s="230"/>
      <c r="G287" s="231"/>
      <c r="H287" s="231"/>
      <c r="I287" s="231"/>
      <c r="J287" s="56"/>
      <c r="K287" s="56"/>
      <c r="L287" s="56"/>
      <c r="M287" s="237"/>
      <c r="N287" s="56"/>
      <c r="O287" s="56"/>
    </row>
    <row r="288">
      <c r="C288" s="12"/>
      <c r="D288" s="12"/>
      <c r="F288" s="230"/>
      <c r="G288" s="231"/>
      <c r="H288" s="231"/>
      <c r="I288" s="231"/>
      <c r="J288" s="56"/>
      <c r="K288" s="56"/>
      <c r="L288" s="56"/>
      <c r="M288" s="237"/>
      <c r="N288" s="56"/>
      <c r="O288" s="56"/>
    </row>
    <row r="289">
      <c r="C289" s="12"/>
      <c r="D289" s="12"/>
      <c r="F289" s="230"/>
      <c r="G289" s="231"/>
      <c r="H289" s="231"/>
      <c r="I289" s="231"/>
      <c r="J289" s="56"/>
      <c r="K289" s="56"/>
      <c r="L289" s="56"/>
      <c r="M289" s="237"/>
      <c r="N289" s="56"/>
      <c r="O289" s="56"/>
    </row>
    <row r="290">
      <c r="C290" s="12"/>
      <c r="D290" s="12"/>
      <c r="F290" s="230"/>
      <c r="G290" s="231"/>
      <c r="H290" s="231"/>
      <c r="I290" s="231"/>
      <c r="J290" s="56"/>
      <c r="K290" s="56"/>
      <c r="L290" s="56"/>
      <c r="M290" s="237"/>
      <c r="N290" s="56"/>
      <c r="O290" s="56"/>
    </row>
    <row r="291">
      <c r="C291" s="12"/>
      <c r="D291" s="12"/>
      <c r="F291" s="230"/>
      <c r="G291" s="231"/>
      <c r="H291" s="231"/>
      <c r="I291" s="231"/>
      <c r="J291" s="56"/>
      <c r="K291" s="56"/>
      <c r="L291" s="56"/>
      <c r="M291" s="237"/>
      <c r="N291" s="56"/>
      <c r="O291" s="56"/>
    </row>
    <row r="292">
      <c r="C292" s="12"/>
      <c r="D292" s="12"/>
      <c r="F292" s="230"/>
      <c r="G292" s="231"/>
      <c r="H292" s="231"/>
      <c r="I292" s="231"/>
      <c r="J292" s="56"/>
      <c r="K292" s="56"/>
      <c r="L292" s="56"/>
      <c r="M292" s="237"/>
      <c r="N292" s="56"/>
      <c r="O292" s="56"/>
    </row>
    <row r="293">
      <c r="C293" s="12"/>
      <c r="D293" s="12"/>
      <c r="F293" s="230"/>
      <c r="G293" s="231"/>
      <c r="H293" s="231"/>
      <c r="I293" s="231"/>
      <c r="J293" s="56"/>
      <c r="K293" s="56"/>
      <c r="L293" s="56"/>
      <c r="M293" s="237"/>
      <c r="N293" s="56"/>
      <c r="O293" s="56"/>
    </row>
    <row r="294">
      <c r="C294" s="12"/>
      <c r="D294" s="12"/>
      <c r="F294" s="230"/>
      <c r="G294" s="231"/>
      <c r="H294" s="231"/>
      <c r="I294" s="231"/>
      <c r="J294" s="56"/>
      <c r="K294" s="56"/>
      <c r="L294" s="56"/>
      <c r="M294" s="237"/>
      <c r="N294" s="56"/>
      <c r="O294" s="56"/>
    </row>
    <row r="295">
      <c r="C295" s="12"/>
      <c r="D295" s="12"/>
      <c r="F295" s="230"/>
      <c r="G295" s="231"/>
      <c r="H295" s="231"/>
      <c r="I295" s="231"/>
      <c r="J295" s="56"/>
      <c r="K295" s="56"/>
      <c r="L295" s="56"/>
      <c r="M295" s="237"/>
      <c r="N295" s="56"/>
      <c r="O295" s="56"/>
    </row>
    <row r="296">
      <c r="C296" s="12"/>
      <c r="D296" s="12"/>
      <c r="F296" s="230"/>
      <c r="G296" s="231"/>
      <c r="H296" s="231"/>
      <c r="I296" s="231"/>
      <c r="J296" s="56"/>
      <c r="K296" s="56"/>
      <c r="L296" s="56"/>
      <c r="M296" s="237"/>
      <c r="N296" s="56"/>
      <c r="O296" s="56"/>
    </row>
    <row r="297">
      <c r="C297" s="12"/>
      <c r="D297" s="12"/>
      <c r="F297" s="230"/>
      <c r="G297" s="231"/>
      <c r="H297" s="231"/>
      <c r="I297" s="231"/>
      <c r="J297" s="56"/>
      <c r="K297" s="56"/>
      <c r="L297" s="56"/>
      <c r="M297" s="237"/>
      <c r="N297" s="56"/>
      <c r="O297" s="56"/>
    </row>
    <row r="298">
      <c r="C298" s="12"/>
      <c r="D298" s="12"/>
      <c r="F298" s="230"/>
      <c r="G298" s="231"/>
      <c r="H298" s="231"/>
      <c r="I298" s="231"/>
      <c r="J298" s="56"/>
      <c r="K298" s="56"/>
      <c r="L298" s="56"/>
      <c r="M298" s="237"/>
      <c r="N298" s="56"/>
      <c r="O298" s="56"/>
    </row>
    <row r="299">
      <c r="C299" s="12"/>
      <c r="D299" s="12"/>
      <c r="F299" s="230"/>
      <c r="G299" s="231"/>
      <c r="H299" s="231"/>
      <c r="I299" s="231"/>
      <c r="J299" s="56"/>
      <c r="K299" s="56"/>
      <c r="L299" s="56"/>
      <c r="M299" s="237"/>
      <c r="N299" s="56"/>
      <c r="O299" s="56"/>
    </row>
    <row r="300">
      <c r="C300" s="12"/>
      <c r="D300" s="12"/>
      <c r="F300" s="230"/>
      <c r="G300" s="231"/>
      <c r="H300" s="231"/>
      <c r="I300" s="231"/>
      <c r="J300" s="56"/>
      <c r="K300" s="56"/>
      <c r="L300" s="56"/>
      <c r="M300" s="237"/>
      <c r="N300" s="56"/>
      <c r="O300" s="56"/>
    </row>
    <row r="301">
      <c r="C301" s="12"/>
      <c r="D301" s="12"/>
      <c r="F301" s="230"/>
      <c r="G301" s="231"/>
      <c r="H301" s="231"/>
      <c r="I301" s="231"/>
      <c r="J301" s="56"/>
      <c r="K301" s="56"/>
      <c r="L301" s="56"/>
      <c r="M301" s="237"/>
      <c r="N301" s="56"/>
      <c r="O301" s="56"/>
    </row>
    <row r="302">
      <c r="C302" s="12"/>
      <c r="D302" s="12"/>
      <c r="F302" s="230"/>
      <c r="G302" s="231"/>
      <c r="H302" s="231"/>
      <c r="I302" s="231"/>
      <c r="J302" s="56"/>
      <c r="K302" s="56"/>
      <c r="L302" s="56"/>
      <c r="M302" s="237"/>
      <c r="N302" s="56"/>
      <c r="O302" s="56"/>
    </row>
    <row r="303">
      <c r="C303" s="12"/>
      <c r="D303" s="12"/>
      <c r="F303" s="230"/>
      <c r="G303" s="231"/>
      <c r="H303" s="231"/>
      <c r="I303" s="231"/>
      <c r="J303" s="56"/>
      <c r="K303" s="56"/>
      <c r="L303" s="56"/>
      <c r="M303" s="237"/>
      <c r="N303" s="56"/>
      <c r="O303" s="56"/>
    </row>
    <row r="304">
      <c r="C304" s="12"/>
      <c r="D304" s="12"/>
      <c r="F304" s="230"/>
      <c r="G304" s="231"/>
      <c r="H304" s="231"/>
      <c r="I304" s="231"/>
      <c r="J304" s="56"/>
      <c r="K304" s="56"/>
      <c r="L304" s="56"/>
      <c r="M304" s="237"/>
      <c r="N304" s="56"/>
      <c r="O304" s="56"/>
    </row>
    <row r="305">
      <c r="C305" s="12"/>
      <c r="D305" s="12"/>
      <c r="F305" s="230"/>
      <c r="G305" s="231"/>
      <c r="H305" s="231"/>
      <c r="I305" s="231"/>
      <c r="J305" s="56"/>
      <c r="K305" s="56"/>
      <c r="L305" s="56"/>
      <c r="M305" s="237"/>
      <c r="N305" s="56"/>
      <c r="O305" s="56"/>
    </row>
    <row r="306">
      <c r="C306" s="12"/>
      <c r="D306" s="12"/>
      <c r="F306" s="230"/>
      <c r="G306" s="231"/>
      <c r="H306" s="231"/>
      <c r="I306" s="231"/>
      <c r="J306" s="56"/>
      <c r="K306" s="56"/>
      <c r="L306" s="56"/>
      <c r="M306" s="237"/>
      <c r="N306" s="56"/>
      <c r="O306" s="56"/>
    </row>
    <row r="307">
      <c r="C307" s="12"/>
      <c r="D307" s="12"/>
      <c r="F307" s="230"/>
      <c r="G307" s="231"/>
      <c r="H307" s="231"/>
      <c r="I307" s="231"/>
      <c r="J307" s="56"/>
      <c r="K307" s="56"/>
      <c r="L307" s="56"/>
      <c r="M307" s="237"/>
      <c r="N307" s="56"/>
      <c r="O307" s="56"/>
    </row>
    <row r="308">
      <c r="C308" s="12"/>
      <c r="D308" s="12"/>
      <c r="F308" s="230"/>
      <c r="G308" s="231"/>
      <c r="H308" s="231"/>
      <c r="I308" s="231"/>
      <c r="J308" s="56"/>
      <c r="K308" s="56"/>
      <c r="L308" s="56"/>
      <c r="M308" s="237"/>
      <c r="N308" s="56"/>
      <c r="O308" s="56"/>
    </row>
    <row r="309">
      <c r="C309" s="12"/>
      <c r="D309" s="12"/>
      <c r="F309" s="230"/>
      <c r="G309" s="231"/>
      <c r="H309" s="231"/>
      <c r="I309" s="231"/>
      <c r="J309" s="56"/>
      <c r="K309" s="56"/>
      <c r="L309" s="56"/>
      <c r="M309" s="237"/>
      <c r="N309" s="56"/>
      <c r="O309" s="56"/>
    </row>
    <row r="310">
      <c r="C310" s="12"/>
      <c r="D310" s="12"/>
      <c r="F310" s="230"/>
      <c r="G310" s="231"/>
      <c r="H310" s="231"/>
      <c r="I310" s="231"/>
      <c r="J310" s="56"/>
      <c r="K310" s="56"/>
      <c r="L310" s="56"/>
      <c r="M310" s="237"/>
      <c r="N310" s="56"/>
      <c r="O310" s="56"/>
    </row>
    <row r="311">
      <c r="C311" s="12"/>
      <c r="D311" s="12"/>
      <c r="F311" s="230"/>
      <c r="G311" s="231"/>
      <c r="H311" s="231"/>
      <c r="I311" s="231"/>
      <c r="J311" s="56"/>
      <c r="K311" s="56"/>
      <c r="L311" s="56"/>
      <c r="M311" s="237"/>
      <c r="N311" s="56"/>
      <c r="O311" s="56"/>
    </row>
    <row r="312">
      <c r="C312" s="12"/>
      <c r="D312" s="12"/>
      <c r="F312" s="230"/>
      <c r="G312" s="231"/>
      <c r="H312" s="231"/>
      <c r="I312" s="231"/>
      <c r="J312" s="56"/>
      <c r="K312" s="56"/>
      <c r="L312" s="56"/>
      <c r="M312" s="237"/>
      <c r="N312" s="56"/>
      <c r="O312" s="56"/>
    </row>
    <row r="313">
      <c r="C313" s="12"/>
      <c r="D313" s="12"/>
      <c r="F313" s="230"/>
      <c r="G313" s="231"/>
      <c r="H313" s="231"/>
      <c r="I313" s="231"/>
      <c r="J313" s="56"/>
      <c r="K313" s="56"/>
      <c r="L313" s="56"/>
      <c r="M313" s="237"/>
      <c r="N313" s="56"/>
      <c r="O313" s="56"/>
    </row>
    <row r="314">
      <c r="C314" s="12"/>
      <c r="D314" s="12"/>
      <c r="F314" s="230"/>
      <c r="G314" s="231"/>
      <c r="H314" s="231"/>
      <c r="I314" s="231"/>
      <c r="J314" s="56"/>
      <c r="K314" s="56"/>
      <c r="L314" s="56"/>
      <c r="M314" s="237"/>
      <c r="N314" s="56"/>
      <c r="O314" s="56"/>
    </row>
    <row r="315">
      <c r="C315" s="12"/>
      <c r="D315" s="12"/>
      <c r="F315" s="230"/>
      <c r="G315" s="231"/>
      <c r="H315" s="231"/>
      <c r="I315" s="231"/>
      <c r="J315" s="56"/>
      <c r="K315" s="56"/>
      <c r="L315" s="56"/>
      <c r="M315" s="237"/>
      <c r="N315" s="56"/>
      <c r="O315" s="56"/>
    </row>
    <row r="316">
      <c r="C316" s="12"/>
      <c r="D316" s="12"/>
      <c r="F316" s="230"/>
      <c r="G316" s="231"/>
      <c r="H316" s="231"/>
      <c r="I316" s="231"/>
      <c r="J316" s="56"/>
      <c r="K316" s="56"/>
      <c r="L316" s="56"/>
      <c r="M316" s="237"/>
      <c r="N316" s="56"/>
      <c r="O316" s="56"/>
    </row>
    <row r="317">
      <c r="C317" s="12"/>
      <c r="D317" s="12"/>
      <c r="F317" s="230"/>
      <c r="G317" s="231"/>
      <c r="H317" s="231"/>
      <c r="I317" s="231"/>
      <c r="J317" s="56"/>
      <c r="K317" s="56"/>
      <c r="L317" s="56"/>
      <c r="M317" s="237"/>
      <c r="N317" s="56"/>
      <c r="O317" s="56"/>
    </row>
    <row r="318">
      <c r="C318" s="12"/>
      <c r="D318" s="12"/>
      <c r="F318" s="230"/>
      <c r="G318" s="231"/>
      <c r="H318" s="231"/>
      <c r="I318" s="231"/>
      <c r="J318" s="56"/>
      <c r="K318" s="56"/>
      <c r="L318" s="56"/>
      <c r="M318" s="237"/>
      <c r="N318" s="56"/>
      <c r="O318" s="56"/>
    </row>
    <row r="319">
      <c r="C319" s="12"/>
      <c r="D319" s="12"/>
      <c r="F319" s="230"/>
      <c r="G319" s="231"/>
      <c r="H319" s="231"/>
      <c r="I319" s="231"/>
      <c r="J319" s="56"/>
      <c r="K319" s="56"/>
      <c r="L319" s="56"/>
      <c r="M319" s="237"/>
      <c r="N319" s="56"/>
      <c r="O319" s="56"/>
    </row>
    <row r="320">
      <c r="C320" s="12"/>
      <c r="D320" s="12"/>
      <c r="F320" s="230"/>
      <c r="G320" s="231"/>
      <c r="H320" s="231"/>
      <c r="I320" s="231"/>
      <c r="J320" s="56"/>
      <c r="K320" s="56"/>
      <c r="L320" s="56"/>
      <c r="M320" s="237"/>
      <c r="N320" s="56"/>
      <c r="O320" s="56"/>
    </row>
    <row r="321">
      <c r="C321" s="12"/>
      <c r="D321" s="12"/>
      <c r="F321" s="230"/>
      <c r="G321" s="231"/>
      <c r="H321" s="231"/>
      <c r="I321" s="231"/>
      <c r="J321" s="56"/>
      <c r="K321" s="56"/>
      <c r="L321" s="56"/>
      <c r="M321" s="237"/>
      <c r="N321" s="56"/>
      <c r="O321" s="56"/>
    </row>
    <row r="322">
      <c r="C322" s="12"/>
      <c r="D322" s="12"/>
      <c r="F322" s="230"/>
      <c r="G322" s="231"/>
      <c r="H322" s="231"/>
      <c r="I322" s="231"/>
      <c r="J322" s="56"/>
      <c r="K322" s="56"/>
      <c r="L322" s="56"/>
      <c r="M322" s="237"/>
      <c r="N322" s="56"/>
      <c r="O322" s="56"/>
    </row>
    <row r="323">
      <c r="C323" s="12"/>
      <c r="D323" s="12"/>
      <c r="F323" s="230"/>
      <c r="G323" s="231"/>
      <c r="H323" s="231"/>
      <c r="I323" s="231"/>
      <c r="J323" s="56"/>
      <c r="K323" s="56"/>
      <c r="L323" s="56"/>
      <c r="M323" s="237"/>
      <c r="N323" s="56"/>
      <c r="O323" s="56"/>
    </row>
    <row r="324">
      <c r="C324" s="12"/>
      <c r="D324" s="12"/>
      <c r="F324" s="230"/>
      <c r="G324" s="231"/>
      <c r="H324" s="231"/>
      <c r="I324" s="231"/>
      <c r="J324" s="56"/>
      <c r="K324" s="56"/>
      <c r="L324" s="56"/>
      <c r="M324" s="237"/>
      <c r="N324" s="56"/>
      <c r="O324" s="56"/>
    </row>
    <row r="325">
      <c r="C325" s="12"/>
      <c r="D325" s="12"/>
      <c r="F325" s="230"/>
      <c r="G325" s="231"/>
      <c r="H325" s="231"/>
      <c r="I325" s="231"/>
      <c r="J325" s="56"/>
      <c r="K325" s="56"/>
      <c r="L325" s="56"/>
      <c r="M325" s="237"/>
      <c r="N325" s="56"/>
      <c r="O325" s="56"/>
    </row>
    <row r="326">
      <c r="C326" s="12"/>
      <c r="D326" s="12"/>
      <c r="F326" s="230"/>
      <c r="G326" s="231"/>
      <c r="H326" s="231"/>
      <c r="I326" s="231"/>
      <c r="J326" s="56"/>
      <c r="K326" s="56"/>
      <c r="L326" s="56"/>
      <c r="M326" s="237"/>
      <c r="N326" s="56"/>
      <c r="O326" s="56"/>
    </row>
    <row r="327">
      <c r="C327" s="12"/>
      <c r="D327" s="12"/>
      <c r="F327" s="230"/>
      <c r="G327" s="231"/>
      <c r="H327" s="231"/>
      <c r="I327" s="231"/>
      <c r="J327" s="56"/>
      <c r="K327" s="56"/>
      <c r="L327" s="56"/>
      <c r="M327" s="237"/>
      <c r="N327" s="56"/>
      <c r="O327" s="56"/>
    </row>
    <row r="328">
      <c r="C328" s="12"/>
      <c r="D328" s="12"/>
      <c r="F328" s="230"/>
      <c r="G328" s="231"/>
      <c r="H328" s="231"/>
      <c r="I328" s="231"/>
      <c r="J328" s="56"/>
      <c r="K328" s="56"/>
      <c r="L328" s="56"/>
      <c r="M328" s="237"/>
      <c r="N328" s="56"/>
      <c r="O328" s="56"/>
    </row>
    <row r="329">
      <c r="C329" s="12"/>
      <c r="D329" s="12"/>
      <c r="F329" s="230"/>
      <c r="G329" s="231"/>
      <c r="H329" s="231"/>
      <c r="I329" s="231"/>
      <c r="J329" s="56"/>
      <c r="K329" s="56"/>
      <c r="L329" s="56"/>
      <c r="M329" s="237"/>
      <c r="N329" s="56"/>
      <c r="O329" s="56"/>
    </row>
    <row r="330">
      <c r="C330" s="12"/>
      <c r="D330" s="12"/>
      <c r="F330" s="230"/>
      <c r="G330" s="231"/>
      <c r="H330" s="231"/>
      <c r="I330" s="231"/>
      <c r="J330" s="56"/>
      <c r="K330" s="56"/>
      <c r="L330" s="56"/>
      <c r="M330" s="237"/>
      <c r="N330" s="56"/>
      <c r="O330" s="56"/>
    </row>
    <row r="331">
      <c r="C331" s="12"/>
      <c r="D331" s="12"/>
      <c r="F331" s="230"/>
      <c r="G331" s="231"/>
      <c r="H331" s="231"/>
      <c r="I331" s="231"/>
      <c r="J331" s="56"/>
      <c r="K331" s="56"/>
      <c r="L331" s="56"/>
      <c r="M331" s="237"/>
      <c r="N331" s="56"/>
      <c r="O331" s="56"/>
    </row>
    <row r="332">
      <c r="C332" s="12"/>
      <c r="D332" s="12"/>
      <c r="F332" s="230"/>
      <c r="G332" s="231"/>
      <c r="H332" s="231"/>
      <c r="I332" s="231"/>
      <c r="J332" s="56"/>
      <c r="K332" s="56"/>
      <c r="L332" s="56"/>
      <c r="M332" s="237"/>
      <c r="N332" s="56"/>
      <c r="O332" s="56"/>
    </row>
    <row r="333">
      <c r="C333" s="12"/>
      <c r="D333" s="12"/>
      <c r="F333" s="230"/>
      <c r="G333" s="231"/>
      <c r="H333" s="231"/>
      <c r="I333" s="231"/>
      <c r="J333" s="56"/>
      <c r="K333" s="56"/>
      <c r="L333" s="56"/>
      <c r="M333" s="237"/>
      <c r="N333" s="56"/>
      <c r="O333" s="56"/>
    </row>
    <row r="334">
      <c r="C334" s="12"/>
      <c r="D334" s="12"/>
      <c r="F334" s="230"/>
      <c r="G334" s="231"/>
      <c r="H334" s="231"/>
      <c r="I334" s="231"/>
      <c r="J334" s="56"/>
      <c r="K334" s="56"/>
      <c r="L334" s="56"/>
      <c r="M334" s="237"/>
      <c r="N334" s="56"/>
      <c r="O334" s="56"/>
    </row>
    <row r="335">
      <c r="C335" s="12"/>
      <c r="D335" s="12"/>
      <c r="F335" s="230"/>
      <c r="G335" s="231"/>
      <c r="H335" s="231"/>
      <c r="I335" s="231"/>
      <c r="J335" s="56"/>
      <c r="K335" s="56"/>
      <c r="L335" s="56"/>
      <c r="M335" s="237"/>
      <c r="N335" s="56"/>
      <c r="O335" s="56"/>
    </row>
    <row r="336">
      <c r="C336" s="12"/>
      <c r="D336" s="12"/>
      <c r="F336" s="230"/>
      <c r="G336" s="231"/>
      <c r="H336" s="231"/>
      <c r="I336" s="231"/>
      <c r="J336" s="56"/>
      <c r="K336" s="56"/>
      <c r="L336" s="56"/>
      <c r="M336" s="237"/>
      <c r="N336" s="56"/>
      <c r="O336" s="56"/>
    </row>
    <row r="337">
      <c r="C337" s="12"/>
      <c r="D337" s="12"/>
      <c r="F337" s="230"/>
      <c r="G337" s="231"/>
      <c r="H337" s="231"/>
      <c r="I337" s="231"/>
      <c r="J337" s="56"/>
      <c r="K337" s="56"/>
      <c r="L337" s="56"/>
      <c r="M337" s="237"/>
      <c r="N337" s="56"/>
      <c r="O337" s="56"/>
    </row>
    <row r="338">
      <c r="C338" s="12"/>
      <c r="D338" s="12"/>
      <c r="F338" s="230"/>
      <c r="G338" s="231"/>
      <c r="H338" s="231"/>
      <c r="I338" s="231"/>
      <c r="J338" s="56"/>
      <c r="K338" s="56"/>
      <c r="L338" s="56"/>
      <c r="M338" s="237"/>
      <c r="N338" s="56"/>
      <c r="O338" s="56"/>
    </row>
    <row r="339">
      <c r="C339" s="12"/>
      <c r="D339" s="12"/>
      <c r="F339" s="230"/>
      <c r="G339" s="231"/>
      <c r="H339" s="231"/>
      <c r="I339" s="231"/>
      <c r="J339" s="56"/>
      <c r="K339" s="56"/>
      <c r="L339" s="56"/>
      <c r="M339" s="237"/>
      <c r="N339" s="56"/>
      <c r="O339" s="56"/>
    </row>
    <row r="340">
      <c r="C340" s="12"/>
      <c r="D340" s="12"/>
      <c r="F340" s="230"/>
      <c r="G340" s="231"/>
      <c r="H340" s="231"/>
      <c r="I340" s="231"/>
      <c r="J340" s="56"/>
      <c r="K340" s="56"/>
      <c r="L340" s="56"/>
      <c r="M340" s="237"/>
      <c r="N340" s="56"/>
      <c r="O340" s="56"/>
    </row>
    <row r="341">
      <c r="C341" s="12"/>
      <c r="D341" s="12"/>
      <c r="F341" s="230"/>
      <c r="G341" s="231"/>
      <c r="H341" s="231"/>
      <c r="I341" s="231"/>
      <c r="J341" s="56"/>
      <c r="K341" s="56"/>
      <c r="L341" s="56"/>
      <c r="M341" s="237"/>
      <c r="N341" s="56"/>
      <c r="O341" s="56"/>
    </row>
    <row r="342">
      <c r="C342" s="12"/>
      <c r="D342" s="12"/>
      <c r="F342" s="230"/>
      <c r="G342" s="231"/>
      <c r="H342" s="231"/>
      <c r="I342" s="231"/>
      <c r="J342" s="56"/>
      <c r="K342" s="56"/>
      <c r="L342" s="56"/>
      <c r="M342" s="237"/>
      <c r="N342" s="56"/>
      <c r="O342" s="56"/>
    </row>
    <row r="343">
      <c r="C343" s="12"/>
      <c r="D343" s="12"/>
      <c r="F343" s="230"/>
      <c r="G343" s="231"/>
      <c r="H343" s="231"/>
      <c r="I343" s="231"/>
      <c r="J343" s="56"/>
      <c r="K343" s="56"/>
      <c r="L343" s="56"/>
      <c r="M343" s="237"/>
      <c r="N343" s="56"/>
      <c r="O343" s="56"/>
    </row>
    <row r="344">
      <c r="C344" s="12"/>
      <c r="D344" s="12"/>
      <c r="F344" s="230"/>
      <c r="G344" s="231"/>
      <c r="H344" s="231"/>
      <c r="I344" s="231"/>
      <c r="J344" s="56"/>
      <c r="K344" s="56"/>
      <c r="L344" s="56"/>
      <c r="M344" s="237"/>
      <c r="N344" s="56"/>
      <c r="O344" s="56"/>
    </row>
    <row r="345">
      <c r="C345" s="12"/>
      <c r="D345" s="12"/>
      <c r="F345" s="230"/>
      <c r="G345" s="231"/>
      <c r="H345" s="231"/>
      <c r="I345" s="231"/>
      <c r="J345" s="56"/>
      <c r="K345" s="56"/>
      <c r="L345" s="56"/>
      <c r="M345" s="237"/>
      <c r="N345" s="56"/>
      <c r="O345" s="56"/>
    </row>
    <row r="346">
      <c r="C346" s="12"/>
      <c r="D346" s="12"/>
      <c r="F346" s="230"/>
      <c r="G346" s="231"/>
      <c r="H346" s="231"/>
      <c r="I346" s="231"/>
      <c r="J346" s="56"/>
      <c r="K346" s="56"/>
      <c r="L346" s="56"/>
      <c r="M346" s="237"/>
      <c r="N346" s="56"/>
      <c r="O346" s="56"/>
    </row>
    <row r="347">
      <c r="C347" s="12"/>
      <c r="D347" s="12"/>
      <c r="F347" s="230"/>
      <c r="G347" s="231"/>
      <c r="H347" s="231"/>
      <c r="I347" s="231"/>
      <c r="J347" s="56"/>
      <c r="K347" s="56"/>
      <c r="L347" s="56"/>
      <c r="M347" s="237"/>
      <c r="N347" s="56"/>
      <c r="O347" s="56"/>
    </row>
    <row r="348">
      <c r="C348" s="12"/>
      <c r="D348" s="12"/>
      <c r="F348" s="230"/>
      <c r="G348" s="231"/>
      <c r="H348" s="231"/>
      <c r="I348" s="231"/>
      <c r="J348" s="56"/>
      <c r="K348" s="56"/>
      <c r="L348" s="56"/>
      <c r="M348" s="237"/>
      <c r="N348" s="56"/>
      <c r="O348" s="56"/>
    </row>
    <row r="349">
      <c r="C349" s="12"/>
      <c r="D349" s="12"/>
      <c r="F349" s="230"/>
      <c r="G349" s="231"/>
      <c r="H349" s="231"/>
      <c r="I349" s="231"/>
      <c r="J349" s="56"/>
      <c r="K349" s="56"/>
      <c r="L349" s="56"/>
      <c r="M349" s="237"/>
      <c r="N349" s="56"/>
      <c r="O349" s="56"/>
    </row>
    <row r="350">
      <c r="C350" s="12"/>
      <c r="D350" s="12"/>
      <c r="F350" s="230"/>
      <c r="G350" s="231"/>
      <c r="H350" s="231"/>
      <c r="I350" s="231"/>
      <c r="J350" s="56"/>
      <c r="K350" s="56"/>
      <c r="L350" s="56"/>
      <c r="M350" s="237"/>
      <c r="N350" s="56"/>
      <c r="O350" s="56"/>
    </row>
    <row r="351">
      <c r="C351" s="12"/>
      <c r="D351" s="12"/>
      <c r="F351" s="230"/>
      <c r="G351" s="231"/>
      <c r="H351" s="231"/>
      <c r="I351" s="231"/>
      <c r="J351" s="56"/>
      <c r="K351" s="56"/>
      <c r="L351" s="56"/>
      <c r="M351" s="237"/>
      <c r="N351" s="56"/>
      <c r="O351" s="56"/>
    </row>
    <row r="352">
      <c r="C352" s="12"/>
      <c r="D352" s="12"/>
      <c r="F352" s="230"/>
      <c r="G352" s="231"/>
      <c r="H352" s="231"/>
      <c r="I352" s="231"/>
      <c r="J352" s="56"/>
      <c r="K352" s="56"/>
      <c r="L352" s="56"/>
      <c r="M352" s="237"/>
      <c r="N352" s="56"/>
      <c r="O352" s="56"/>
    </row>
    <row r="353">
      <c r="C353" s="12"/>
      <c r="D353" s="12"/>
      <c r="F353" s="230"/>
      <c r="G353" s="231"/>
      <c r="H353" s="231"/>
      <c r="I353" s="231"/>
      <c r="J353" s="56"/>
      <c r="K353" s="56"/>
      <c r="L353" s="56"/>
      <c r="M353" s="237"/>
      <c r="N353" s="56"/>
      <c r="O353" s="56"/>
    </row>
    <row r="354">
      <c r="C354" s="12"/>
      <c r="D354" s="12"/>
      <c r="F354" s="230"/>
      <c r="G354" s="231"/>
      <c r="H354" s="231"/>
      <c r="I354" s="231"/>
      <c r="J354" s="56"/>
      <c r="K354" s="56"/>
      <c r="L354" s="56"/>
      <c r="M354" s="237"/>
      <c r="N354" s="56"/>
      <c r="O354" s="56"/>
    </row>
    <row r="355">
      <c r="C355" s="12"/>
      <c r="D355" s="12"/>
      <c r="F355" s="230"/>
      <c r="G355" s="231"/>
      <c r="H355" s="231"/>
      <c r="I355" s="231"/>
      <c r="J355" s="56"/>
      <c r="K355" s="56"/>
      <c r="L355" s="56"/>
      <c r="M355" s="237"/>
      <c r="N355" s="56"/>
      <c r="O355" s="56"/>
    </row>
    <row r="356">
      <c r="C356" s="12"/>
      <c r="D356" s="12"/>
      <c r="F356" s="230"/>
      <c r="G356" s="231"/>
      <c r="H356" s="231"/>
      <c r="I356" s="231"/>
      <c r="J356" s="56"/>
      <c r="K356" s="56"/>
      <c r="L356" s="56"/>
      <c r="M356" s="237"/>
      <c r="N356" s="56"/>
      <c r="O356" s="56"/>
    </row>
    <row r="357">
      <c r="C357" s="12"/>
      <c r="D357" s="12"/>
      <c r="F357" s="230"/>
      <c r="G357" s="231"/>
      <c r="H357" s="231"/>
      <c r="I357" s="231"/>
      <c r="J357" s="56"/>
      <c r="K357" s="56"/>
      <c r="L357" s="56"/>
      <c r="M357" s="237"/>
      <c r="N357" s="56"/>
      <c r="O357" s="56"/>
    </row>
    <row r="358">
      <c r="C358" s="12"/>
      <c r="D358" s="12"/>
      <c r="F358" s="230"/>
      <c r="G358" s="231"/>
      <c r="H358" s="231"/>
      <c r="I358" s="231"/>
      <c r="J358" s="56"/>
      <c r="K358" s="56"/>
      <c r="L358" s="56"/>
      <c r="M358" s="237"/>
      <c r="N358" s="56"/>
      <c r="O358" s="56"/>
    </row>
    <row r="359">
      <c r="C359" s="12"/>
      <c r="D359" s="12"/>
      <c r="F359" s="230"/>
      <c r="G359" s="231"/>
      <c r="H359" s="231"/>
      <c r="I359" s="231"/>
      <c r="J359" s="56"/>
      <c r="K359" s="56"/>
      <c r="L359" s="56"/>
      <c r="M359" s="237"/>
      <c r="N359" s="56"/>
      <c r="O359" s="56"/>
    </row>
    <row r="360">
      <c r="C360" s="12"/>
      <c r="D360" s="12"/>
      <c r="F360" s="230"/>
      <c r="G360" s="231"/>
      <c r="H360" s="231"/>
      <c r="I360" s="231"/>
      <c r="J360" s="56"/>
      <c r="K360" s="56"/>
      <c r="L360" s="56"/>
      <c r="M360" s="237"/>
      <c r="N360" s="56"/>
      <c r="O360" s="56"/>
    </row>
    <row r="361">
      <c r="C361" s="12"/>
      <c r="D361" s="12"/>
      <c r="F361" s="230"/>
      <c r="G361" s="231"/>
      <c r="H361" s="231"/>
      <c r="I361" s="231"/>
      <c r="J361" s="56"/>
      <c r="K361" s="56"/>
      <c r="L361" s="56"/>
      <c r="M361" s="237"/>
      <c r="N361" s="56"/>
      <c r="O361" s="56"/>
    </row>
    <row r="362">
      <c r="C362" s="12"/>
      <c r="D362" s="12"/>
      <c r="F362" s="230"/>
      <c r="G362" s="231"/>
      <c r="H362" s="231"/>
      <c r="I362" s="231"/>
      <c r="J362" s="56"/>
      <c r="K362" s="56"/>
      <c r="L362" s="56"/>
      <c r="M362" s="237"/>
      <c r="N362" s="56"/>
      <c r="O362" s="56"/>
    </row>
    <row r="363">
      <c r="C363" s="12"/>
      <c r="D363" s="12"/>
      <c r="F363" s="230"/>
      <c r="G363" s="231"/>
      <c r="H363" s="231"/>
      <c r="I363" s="231"/>
      <c r="J363" s="56"/>
      <c r="K363" s="56"/>
      <c r="L363" s="56"/>
      <c r="M363" s="237"/>
      <c r="N363" s="56"/>
      <c r="O363" s="56"/>
    </row>
    <row r="364">
      <c r="C364" s="12"/>
      <c r="D364" s="12"/>
      <c r="F364" s="230"/>
      <c r="G364" s="231"/>
      <c r="H364" s="231"/>
      <c r="I364" s="231"/>
      <c r="J364" s="56"/>
      <c r="K364" s="56"/>
      <c r="L364" s="56"/>
      <c r="M364" s="237"/>
      <c r="N364" s="56"/>
      <c r="O364" s="56"/>
    </row>
    <row r="365">
      <c r="C365" s="12"/>
      <c r="D365" s="12"/>
      <c r="F365" s="230"/>
      <c r="G365" s="231"/>
      <c r="H365" s="231"/>
      <c r="I365" s="231"/>
      <c r="J365" s="56"/>
      <c r="K365" s="56"/>
      <c r="L365" s="56"/>
      <c r="M365" s="237"/>
      <c r="N365" s="56"/>
      <c r="O365" s="56"/>
    </row>
    <row r="366">
      <c r="C366" s="12"/>
      <c r="D366" s="12"/>
      <c r="F366" s="230"/>
      <c r="G366" s="231"/>
      <c r="H366" s="231"/>
      <c r="I366" s="231"/>
      <c r="J366" s="56"/>
      <c r="K366" s="56"/>
      <c r="L366" s="56"/>
      <c r="M366" s="237"/>
      <c r="N366" s="56"/>
      <c r="O366" s="56"/>
    </row>
    <row r="367">
      <c r="C367" s="12"/>
      <c r="D367" s="12"/>
      <c r="F367" s="230"/>
      <c r="G367" s="231"/>
      <c r="H367" s="231"/>
      <c r="I367" s="231"/>
      <c r="J367" s="56"/>
      <c r="K367" s="56"/>
      <c r="L367" s="56"/>
      <c r="M367" s="237"/>
      <c r="N367" s="56"/>
      <c r="O367" s="56"/>
    </row>
    <row r="368">
      <c r="C368" s="12"/>
      <c r="D368" s="12"/>
      <c r="F368" s="230"/>
      <c r="G368" s="231"/>
      <c r="H368" s="231"/>
      <c r="I368" s="231"/>
      <c r="J368" s="56"/>
      <c r="K368" s="56"/>
      <c r="L368" s="56"/>
      <c r="M368" s="237"/>
      <c r="N368" s="56"/>
      <c r="O368" s="56"/>
    </row>
    <row r="369">
      <c r="C369" s="12"/>
      <c r="D369" s="12"/>
      <c r="F369" s="230"/>
      <c r="G369" s="231"/>
      <c r="H369" s="231"/>
      <c r="I369" s="231"/>
      <c r="J369" s="56"/>
      <c r="K369" s="56"/>
      <c r="L369" s="56"/>
      <c r="M369" s="237"/>
      <c r="N369" s="56"/>
      <c r="O369" s="56"/>
    </row>
    <row r="370">
      <c r="C370" s="12"/>
      <c r="D370" s="12"/>
      <c r="F370" s="230"/>
      <c r="G370" s="231"/>
      <c r="H370" s="231"/>
      <c r="I370" s="231"/>
      <c r="J370" s="56"/>
      <c r="K370" s="56"/>
      <c r="L370" s="56"/>
      <c r="M370" s="237"/>
      <c r="N370" s="56"/>
      <c r="O370" s="56"/>
    </row>
    <row r="371">
      <c r="C371" s="12"/>
      <c r="D371" s="12"/>
      <c r="F371" s="230"/>
      <c r="G371" s="231"/>
      <c r="H371" s="231"/>
      <c r="I371" s="231"/>
      <c r="J371" s="56"/>
      <c r="K371" s="56"/>
      <c r="L371" s="56"/>
      <c r="M371" s="237"/>
      <c r="N371" s="56"/>
      <c r="O371" s="56"/>
    </row>
    <row r="372">
      <c r="C372" s="12"/>
      <c r="D372" s="12"/>
      <c r="F372" s="230"/>
      <c r="G372" s="231"/>
      <c r="H372" s="231"/>
      <c r="I372" s="231"/>
      <c r="J372" s="56"/>
      <c r="K372" s="56"/>
      <c r="L372" s="56"/>
      <c r="M372" s="237"/>
      <c r="N372" s="56"/>
      <c r="O372" s="56"/>
    </row>
    <row r="373">
      <c r="C373" s="12"/>
      <c r="D373" s="12"/>
      <c r="F373" s="230"/>
      <c r="G373" s="231"/>
      <c r="H373" s="231"/>
      <c r="I373" s="231"/>
      <c r="J373" s="56"/>
      <c r="K373" s="56"/>
      <c r="L373" s="56"/>
      <c r="M373" s="237"/>
      <c r="N373" s="56"/>
      <c r="O373" s="56"/>
    </row>
    <row r="374">
      <c r="C374" s="12"/>
      <c r="D374" s="12"/>
      <c r="F374" s="230"/>
      <c r="G374" s="231"/>
      <c r="H374" s="231"/>
      <c r="I374" s="231"/>
      <c r="J374" s="56"/>
      <c r="K374" s="56"/>
      <c r="L374" s="56"/>
      <c r="M374" s="237"/>
      <c r="N374" s="56"/>
      <c r="O374" s="56"/>
    </row>
    <row r="375">
      <c r="C375" s="12"/>
      <c r="D375" s="12"/>
      <c r="F375" s="230"/>
      <c r="G375" s="231"/>
      <c r="H375" s="231"/>
      <c r="I375" s="231"/>
      <c r="J375" s="56"/>
      <c r="K375" s="56"/>
      <c r="L375" s="56"/>
      <c r="M375" s="237"/>
      <c r="N375" s="56"/>
      <c r="O375" s="56"/>
    </row>
    <row r="376">
      <c r="C376" s="12"/>
      <c r="D376" s="12"/>
      <c r="F376" s="230"/>
      <c r="G376" s="231"/>
      <c r="H376" s="231"/>
      <c r="I376" s="231"/>
      <c r="J376" s="56"/>
      <c r="K376" s="56"/>
      <c r="L376" s="56"/>
      <c r="M376" s="237"/>
      <c r="N376" s="56"/>
      <c r="O376" s="56"/>
    </row>
    <row r="377">
      <c r="C377" s="12"/>
      <c r="D377" s="12"/>
      <c r="F377" s="230"/>
      <c r="G377" s="231"/>
      <c r="H377" s="231"/>
      <c r="I377" s="231"/>
      <c r="J377" s="56"/>
      <c r="K377" s="56"/>
      <c r="L377" s="56"/>
      <c r="M377" s="237"/>
      <c r="N377" s="56"/>
      <c r="O377" s="56"/>
    </row>
    <row r="378">
      <c r="C378" s="12"/>
      <c r="D378" s="12"/>
      <c r="F378" s="230"/>
      <c r="G378" s="231"/>
      <c r="H378" s="231"/>
      <c r="I378" s="231"/>
      <c r="J378" s="56"/>
      <c r="K378" s="56"/>
      <c r="L378" s="56"/>
      <c r="M378" s="237"/>
      <c r="N378" s="56"/>
      <c r="O378" s="56"/>
    </row>
    <row r="379">
      <c r="C379" s="12"/>
      <c r="D379" s="12"/>
      <c r="F379" s="230"/>
      <c r="G379" s="231"/>
      <c r="H379" s="231"/>
      <c r="I379" s="231"/>
      <c r="J379" s="56"/>
      <c r="K379" s="56"/>
      <c r="L379" s="56"/>
      <c r="M379" s="237"/>
      <c r="N379" s="56"/>
      <c r="O379" s="56"/>
    </row>
    <row r="380">
      <c r="C380" s="12"/>
      <c r="D380" s="12"/>
      <c r="F380" s="230"/>
      <c r="G380" s="231"/>
      <c r="H380" s="231"/>
      <c r="I380" s="231"/>
      <c r="J380" s="56"/>
      <c r="K380" s="56"/>
      <c r="L380" s="56"/>
      <c r="M380" s="237"/>
      <c r="N380" s="56"/>
      <c r="O380" s="56"/>
    </row>
    <row r="381">
      <c r="C381" s="12"/>
      <c r="D381" s="12"/>
      <c r="F381" s="230"/>
      <c r="G381" s="231"/>
      <c r="H381" s="231"/>
      <c r="I381" s="231"/>
      <c r="J381" s="56"/>
      <c r="K381" s="56"/>
      <c r="L381" s="56"/>
      <c r="M381" s="237"/>
      <c r="N381" s="56"/>
      <c r="O381" s="56"/>
    </row>
    <row r="382">
      <c r="C382" s="12"/>
      <c r="D382" s="12"/>
      <c r="F382" s="230"/>
      <c r="G382" s="231"/>
      <c r="H382" s="231"/>
      <c r="I382" s="231"/>
      <c r="J382" s="56"/>
      <c r="K382" s="56"/>
      <c r="L382" s="56"/>
      <c r="M382" s="237"/>
      <c r="N382" s="56"/>
      <c r="O382" s="56"/>
    </row>
    <row r="383">
      <c r="C383" s="12"/>
      <c r="D383" s="12"/>
      <c r="F383" s="230"/>
      <c r="G383" s="231"/>
      <c r="H383" s="231"/>
      <c r="I383" s="231"/>
      <c r="J383" s="56"/>
      <c r="K383" s="56"/>
      <c r="L383" s="56"/>
      <c r="M383" s="237"/>
      <c r="N383" s="56"/>
      <c r="O383" s="56"/>
    </row>
    <row r="384">
      <c r="C384" s="12"/>
      <c r="D384" s="12"/>
      <c r="F384" s="230"/>
      <c r="G384" s="231"/>
      <c r="H384" s="231"/>
      <c r="I384" s="231"/>
      <c r="J384" s="56"/>
      <c r="K384" s="56"/>
      <c r="L384" s="56"/>
      <c r="M384" s="237"/>
      <c r="N384" s="56"/>
      <c r="O384" s="56"/>
    </row>
    <row r="385">
      <c r="C385" s="12"/>
      <c r="D385" s="12"/>
      <c r="F385" s="230"/>
      <c r="G385" s="231"/>
      <c r="H385" s="231"/>
      <c r="I385" s="231"/>
      <c r="J385" s="56"/>
      <c r="K385" s="56"/>
      <c r="L385" s="56"/>
      <c r="M385" s="237"/>
      <c r="N385" s="56"/>
      <c r="O385" s="56"/>
    </row>
    <row r="386">
      <c r="C386" s="12"/>
      <c r="D386" s="12"/>
      <c r="F386" s="230"/>
      <c r="G386" s="231"/>
      <c r="H386" s="231"/>
      <c r="I386" s="231"/>
      <c r="J386" s="56"/>
      <c r="K386" s="56"/>
      <c r="L386" s="56"/>
      <c r="M386" s="237"/>
      <c r="N386" s="56"/>
      <c r="O386" s="56"/>
    </row>
    <row r="387">
      <c r="C387" s="12"/>
      <c r="D387" s="12"/>
      <c r="F387" s="230"/>
      <c r="G387" s="231"/>
      <c r="H387" s="231"/>
      <c r="I387" s="231"/>
      <c r="J387" s="56"/>
      <c r="K387" s="56"/>
      <c r="L387" s="56"/>
      <c r="M387" s="237"/>
      <c r="N387" s="56"/>
      <c r="O387" s="56"/>
    </row>
    <row r="388">
      <c r="C388" s="12"/>
      <c r="D388" s="12"/>
      <c r="F388" s="230"/>
      <c r="G388" s="231"/>
      <c r="H388" s="231"/>
      <c r="I388" s="231"/>
      <c r="J388" s="56"/>
      <c r="K388" s="56"/>
      <c r="L388" s="56"/>
      <c r="M388" s="237"/>
      <c r="N388" s="56"/>
      <c r="O388" s="56"/>
    </row>
    <row r="389">
      <c r="C389" s="12"/>
      <c r="D389" s="12"/>
      <c r="F389" s="230"/>
      <c r="G389" s="231"/>
      <c r="H389" s="231"/>
      <c r="I389" s="231"/>
      <c r="J389" s="56"/>
      <c r="K389" s="56"/>
      <c r="L389" s="56"/>
      <c r="M389" s="237"/>
      <c r="N389" s="56"/>
      <c r="O389" s="56"/>
    </row>
    <row r="390">
      <c r="C390" s="12"/>
      <c r="D390" s="12"/>
      <c r="F390" s="230"/>
      <c r="G390" s="231"/>
      <c r="H390" s="231"/>
      <c r="I390" s="231"/>
      <c r="J390" s="56"/>
      <c r="K390" s="56"/>
      <c r="L390" s="56"/>
      <c r="M390" s="237"/>
      <c r="N390" s="56"/>
      <c r="O390" s="56"/>
    </row>
    <row r="391">
      <c r="C391" s="12"/>
      <c r="D391" s="12"/>
      <c r="F391" s="230"/>
      <c r="G391" s="231"/>
      <c r="H391" s="231"/>
      <c r="I391" s="231"/>
      <c r="J391" s="56"/>
      <c r="K391" s="56"/>
      <c r="L391" s="56"/>
      <c r="M391" s="237"/>
      <c r="N391" s="56"/>
      <c r="O391" s="56"/>
    </row>
    <row r="392">
      <c r="C392" s="12"/>
      <c r="D392" s="12"/>
      <c r="F392" s="230"/>
      <c r="G392" s="231"/>
      <c r="H392" s="231"/>
      <c r="I392" s="231"/>
      <c r="J392" s="56"/>
      <c r="K392" s="56"/>
      <c r="L392" s="56"/>
      <c r="M392" s="237"/>
      <c r="N392" s="56"/>
      <c r="O392" s="56"/>
    </row>
    <row r="393">
      <c r="C393" s="12"/>
      <c r="D393" s="12"/>
      <c r="F393" s="230"/>
      <c r="G393" s="231"/>
      <c r="H393" s="231"/>
      <c r="I393" s="231"/>
      <c r="J393" s="56"/>
      <c r="K393" s="56"/>
      <c r="L393" s="56"/>
      <c r="M393" s="237"/>
      <c r="N393" s="56"/>
      <c r="O393" s="56"/>
    </row>
    <row r="394">
      <c r="C394" s="12"/>
      <c r="D394" s="12"/>
      <c r="F394" s="230"/>
      <c r="G394" s="231"/>
      <c r="H394" s="231"/>
      <c r="I394" s="231"/>
      <c r="J394" s="56"/>
      <c r="K394" s="56"/>
      <c r="L394" s="56"/>
      <c r="M394" s="237"/>
      <c r="N394" s="56"/>
      <c r="O394" s="56"/>
    </row>
    <row r="395">
      <c r="C395" s="12"/>
      <c r="D395" s="12"/>
      <c r="F395" s="230"/>
      <c r="G395" s="231"/>
      <c r="H395" s="231"/>
      <c r="I395" s="231"/>
      <c r="J395" s="56"/>
      <c r="K395" s="56"/>
      <c r="L395" s="56"/>
      <c r="M395" s="237"/>
      <c r="N395" s="56"/>
      <c r="O395" s="56"/>
    </row>
    <row r="396">
      <c r="C396" s="12"/>
      <c r="D396" s="12"/>
      <c r="F396" s="230"/>
      <c r="G396" s="231"/>
      <c r="H396" s="231"/>
      <c r="I396" s="231"/>
      <c r="J396" s="56"/>
      <c r="K396" s="56"/>
      <c r="L396" s="56"/>
      <c r="M396" s="237"/>
      <c r="N396" s="56"/>
      <c r="O396" s="56"/>
    </row>
    <row r="397">
      <c r="C397" s="12"/>
      <c r="D397" s="12"/>
      <c r="F397" s="230"/>
      <c r="G397" s="231"/>
      <c r="H397" s="231"/>
      <c r="I397" s="231"/>
      <c r="J397" s="56"/>
      <c r="K397" s="56"/>
      <c r="L397" s="56"/>
      <c r="M397" s="237"/>
      <c r="N397" s="56"/>
      <c r="O397" s="56"/>
    </row>
    <row r="398">
      <c r="C398" s="12"/>
      <c r="D398" s="12"/>
      <c r="F398" s="230"/>
      <c r="G398" s="231"/>
      <c r="H398" s="231"/>
      <c r="I398" s="231"/>
      <c r="J398" s="56"/>
      <c r="K398" s="56"/>
      <c r="L398" s="56"/>
      <c r="M398" s="237"/>
      <c r="N398" s="56"/>
      <c r="O398" s="56"/>
    </row>
    <row r="399">
      <c r="C399" s="12"/>
      <c r="D399" s="12"/>
      <c r="F399" s="230"/>
      <c r="G399" s="231"/>
      <c r="H399" s="231"/>
      <c r="I399" s="231"/>
      <c r="J399" s="56"/>
      <c r="K399" s="56"/>
      <c r="L399" s="56"/>
      <c r="M399" s="237"/>
      <c r="N399" s="56"/>
      <c r="O399" s="56"/>
    </row>
    <row r="400">
      <c r="C400" s="12"/>
      <c r="D400" s="12"/>
      <c r="F400" s="230"/>
      <c r="G400" s="231"/>
      <c r="H400" s="231"/>
      <c r="I400" s="231"/>
      <c r="J400" s="56"/>
      <c r="K400" s="56"/>
      <c r="L400" s="56"/>
      <c r="M400" s="237"/>
      <c r="N400" s="56"/>
      <c r="O400" s="56"/>
    </row>
    <row r="401">
      <c r="C401" s="12"/>
      <c r="D401" s="12"/>
      <c r="F401" s="230"/>
      <c r="G401" s="231"/>
      <c r="H401" s="231"/>
      <c r="I401" s="231"/>
      <c r="J401" s="56"/>
      <c r="K401" s="56"/>
      <c r="L401" s="56"/>
      <c r="M401" s="237"/>
      <c r="N401" s="56"/>
      <c r="O401" s="56"/>
    </row>
    <row r="402">
      <c r="C402" s="12"/>
      <c r="D402" s="12"/>
      <c r="F402" s="230"/>
      <c r="G402" s="231"/>
      <c r="H402" s="231"/>
      <c r="I402" s="231"/>
      <c r="J402" s="56"/>
      <c r="K402" s="56"/>
      <c r="L402" s="56"/>
      <c r="M402" s="237"/>
      <c r="N402" s="56"/>
      <c r="O402" s="56"/>
    </row>
    <row r="403">
      <c r="C403" s="12"/>
      <c r="D403" s="12"/>
      <c r="F403" s="230"/>
      <c r="G403" s="231"/>
      <c r="H403" s="231"/>
      <c r="I403" s="231"/>
      <c r="J403" s="56"/>
      <c r="K403" s="56"/>
      <c r="L403" s="56"/>
      <c r="M403" s="237"/>
      <c r="N403" s="56"/>
      <c r="O403" s="56"/>
    </row>
    <row r="404">
      <c r="C404" s="12"/>
      <c r="D404" s="12"/>
      <c r="F404" s="230"/>
      <c r="G404" s="231"/>
      <c r="H404" s="231"/>
      <c r="I404" s="231"/>
      <c r="J404" s="56"/>
      <c r="K404" s="56"/>
      <c r="L404" s="56"/>
      <c r="M404" s="237"/>
      <c r="N404" s="56"/>
      <c r="O404" s="56"/>
    </row>
    <row r="405">
      <c r="C405" s="12"/>
      <c r="D405" s="12"/>
      <c r="F405" s="230"/>
      <c r="G405" s="231"/>
      <c r="H405" s="231"/>
      <c r="I405" s="231"/>
      <c r="J405" s="56"/>
      <c r="K405" s="56"/>
      <c r="L405" s="56"/>
      <c r="M405" s="237"/>
      <c r="N405" s="56"/>
      <c r="O405" s="56"/>
    </row>
    <row r="406">
      <c r="C406" s="12"/>
      <c r="D406" s="12"/>
      <c r="F406" s="230"/>
      <c r="G406" s="231"/>
      <c r="H406" s="231"/>
      <c r="I406" s="231"/>
      <c r="J406" s="56"/>
      <c r="K406" s="56"/>
      <c r="L406" s="56"/>
      <c r="M406" s="237"/>
      <c r="N406" s="56"/>
      <c r="O406" s="56"/>
    </row>
    <row r="407">
      <c r="C407" s="12"/>
      <c r="D407" s="12"/>
      <c r="F407" s="230"/>
      <c r="G407" s="231"/>
      <c r="H407" s="231"/>
      <c r="I407" s="231"/>
      <c r="J407" s="56"/>
      <c r="K407" s="56"/>
      <c r="L407" s="56"/>
      <c r="M407" s="237"/>
      <c r="N407" s="56"/>
      <c r="O407" s="56"/>
    </row>
    <row r="408">
      <c r="C408" s="12"/>
      <c r="D408" s="12"/>
      <c r="F408" s="230"/>
      <c r="G408" s="231"/>
      <c r="H408" s="231"/>
      <c r="I408" s="231"/>
      <c r="J408" s="56"/>
      <c r="K408" s="56"/>
      <c r="L408" s="56"/>
      <c r="M408" s="237"/>
      <c r="N408" s="56"/>
      <c r="O408" s="56"/>
    </row>
    <row r="409">
      <c r="C409" s="12"/>
      <c r="D409" s="12"/>
      <c r="F409" s="230"/>
      <c r="G409" s="231"/>
      <c r="H409" s="231"/>
      <c r="I409" s="231"/>
      <c r="J409" s="56"/>
      <c r="K409" s="56"/>
      <c r="L409" s="56"/>
      <c r="M409" s="237"/>
      <c r="N409" s="56"/>
      <c r="O409" s="56"/>
    </row>
    <row r="410">
      <c r="C410" s="12"/>
      <c r="D410" s="12"/>
      <c r="F410" s="230"/>
      <c r="G410" s="231"/>
      <c r="H410" s="231"/>
      <c r="I410" s="231"/>
      <c r="J410" s="56"/>
      <c r="K410" s="56"/>
      <c r="L410" s="56"/>
      <c r="M410" s="237"/>
      <c r="N410" s="56"/>
      <c r="O410" s="56"/>
    </row>
    <row r="411">
      <c r="C411" s="12"/>
      <c r="D411" s="12"/>
      <c r="F411" s="230"/>
      <c r="G411" s="231"/>
      <c r="H411" s="231"/>
      <c r="I411" s="231"/>
      <c r="J411" s="56"/>
      <c r="K411" s="56"/>
      <c r="L411" s="56"/>
      <c r="M411" s="237"/>
      <c r="N411" s="56"/>
      <c r="O411" s="56"/>
    </row>
    <row r="412">
      <c r="C412" s="12"/>
      <c r="D412" s="12"/>
      <c r="F412" s="230"/>
      <c r="G412" s="231"/>
      <c r="H412" s="231"/>
      <c r="I412" s="231"/>
      <c r="J412" s="56"/>
      <c r="K412" s="56"/>
      <c r="L412" s="56"/>
      <c r="M412" s="237"/>
      <c r="N412" s="56"/>
      <c r="O412" s="56"/>
    </row>
    <row r="413">
      <c r="C413" s="12"/>
      <c r="D413" s="12"/>
      <c r="F413" s="230"/>
      <c r="G413" s="231"/>
      <c r="H413" s="231"/>
      <c r="I413" s="231"/>
      <c r="J413" s="56"/>
      <c r="K413" s="56"/>
      <c r="L413" s="56"/>
      <c r="M413" s="237"/>
      <c r="N413" s="56"/>
      <c r="O413" s="56"/>
    </row>
    <row r="414">
      <c r="C414" s="12"/>
      <c r="D414" s="12"/>
      <c r="F414" s="230"/>
      <c r="G414" s="231"/>
      <c r="H414" s="231"/>
      <c r="I414" s="231"/>
      <c r="J414" s="56"/>
      <c r="K414" s="56"/>
      <c r="L414" s="56"/>
      <c r="M414" s="237"/>
      <c r="N414" s="56"/>
      <c r="O414" s="56"/>
    </row>
    <row r="415">
      <c r="C415" s="12"/>
      <c r="D415" s="12"/>
      <c r="F415" s="230"/>
      <c r="G415" s="231"/>
      <c r="H415" s="231"/>
      <c r="I415" s="231"/>
      <c r="J415" s="56"/>
      <c r="K415" s="56"/>
      <c r="L415" s="56"/>
      <c r="M415" s="237"/>
      <c r="N415" s="56"/>
      <c r="O415" s="56"/>
    </row>
    <row r="416">
      <c r="C416" s="12"/>
      <c r="D416" s="12"/>
      <c r="F416" s="230"/>
      <c r="G416" s="231"/>
      <c r="H416" s="231"/>
      <c r="I416" s="231"/>
      <c r="J416" s="56"/>
      <c r="K416" s="56"/>
      <c r="L416" s="56"/>
      <c r="M416" s="237"/>
      <c r="N416" s="56"/>
      <c r="O416" s="56"/>
    </row>
    <row r="417">
      <c r="C417" s="12"/>
      <c r="D417" s="12"/>
      <c r="F417" s="230"/>
      <c r="G417" s="231"/>
      <c r="H417" s="231"/>
      <c r="I417" s="231"/>
      <c r="J417" s="56"/>
      <c r="K417" s="56"/>
      <c r="L417" s="56"/>
      <c r="M417" s="237"/>
      <c r="N417" s="56"/>
      <c r="O417" s="56"/>
    </row>
    <row r="418">
      <c r="C418" s="12"/>
      <c r="D418" s="12"/>
      <c r="F418" s="230"/>
      <c r="G418" s="231"/>
      <c r="H418" s="231"/>
      <c r="I418" s="231"/>
      <c r="J418" s="56"/>
      <c r="K418" s="56"/>
      <c r="L418" s="56"/>
      <c r="M418" s="237"/>
      <c r="N418" s="56"/>
      <c r="O418" s="56"/>
    </row>
    <row r="419">
      <c r="C419" s="12"/>
      <c r="D419" s="12"/>
      <c r="F419" s="230"/>
      <c r="G419" s="231"/>
      <c r="H419" s="231"/>
      <c r="I419" s="231"/>
      <c r="J419" s="56"/>
      <c r="K419" s="56"/>
      <c r="L419" s="56"/>
      <c r="M419" s="237"/>
      <c r="N419" s="56"/>
      <c r="O419" s="56"/>
    </row>
    <row r="420">
      <c r="C420" s="12"/>
      <c r="D420" s="12"/>
      <c r="F420" s="230"/>
      <c r="G420" s="231"/>
      <c r="H420" s="231"/>
      <c r="I420" s="231"/>
      <c r="J420" s="56"/>
      <c r="K420" s="56"/>
      <c r="L420" s="56"/>
      <c r="M420" s="237"/>
      <c r="N420" s="56"/>
      <c r="O420" s="56"/>
    </row>
    <row r="421">
      <c r="C421" s="12"/>
      <c r="D421" s="12"/>
      <c r="F421" s="230"/>
      <c r="G421" s="231"/>
      <c r="H421" s="231"/>
      <c r="I421" s="231"/>
      <c r="J421" s="56"/>
      <c r="K421" s="56"/>
      <c r="L421" s="56"/>
      <c r="M421" s="237"/>
      <c r="N421" s="56"/>
      <c r="O421" s="56"/>
    </row>
    <row r="422">
      <c r="C422" s="12"/>
      <c r="D422" s="12"/>
      <c r="F422" s="230"/>
      <c r="G422" s="231"/>
      <c r="H422" s="231"/>
      <c r="I422" s="231"/>
      <c r="J422" s="56"/>
      <c r="K422" s="56"/>
      <c r="L422" s="56"/>
      <c r="M422" s="237"/>
      <c r="N422" s="56"/>
      <c r="O422" s="56"/>
    </row>
    <row r="423">
      <c r="C423" s="12"/>
      <c r="D423" s="12"/>
      <c r="F423" s="230"/>
      <c r="G423" s="231"/>
      <c r="H423" s="231"/>
      <c r="I423" s="231"/>
      <c r="J423" s="56"/>
      <c r="K423" s="56"/>
      <c r="L423" s="56"/>
      <c r="M423" s="237"/>
      <c r="N423" s="56"/>
      <c r="O423" s="56"/>
    </row>
    <row r="424">
      <c r="C424" s="12"/>
      <c r="D424" s="12"/>
      <c r="F424" s="230"/>
      <c r="G424" s="231"/>
      <c r="H424" s="231"/>
      <c r="I424" s="231"/>
      <c r="J424" s="56"/>
      <c r="K424" s="56"/>
      <c r="L424" s="56"/>
      <c r="M424" s="237"/>
      <c r="N424" s="56"/>
      <c r="O424" s="56"/>
    </row>
    <row r="425">
      <c r="C425" s="12"/>
      <c r="D425" s="12"/>
      <c r="F425" s="230"/>
      <c r="G425" s="231"/>
      <c r="H425" s="231"/>
      <c r="I425" s="231"/>
      <c r="J425" s="56"/>
      <c r="K425" s="56"/>
      <c r="L425" s="56"/>
      <c r="M425" s="237"/>
      <c r="N425" s="56"/>
      <c r="O425" s="56"/>
    </row>
    <row r="426">
      <c r="C426" s="12"/>
      <c r="D426" s="12"/>
      <c r="F426" s="230"/>
      <c r="G426" s="231"/>
      <c r="H426" s="231"/>
      <c r="I426" s="231"/>
      <c r="J426" s="56"/>
      <c r="K426" s="56"/>
      <c r="L426" s="56"/>
      <c r="M426" s="237"/>
      <c r="N426" s="56"/>
      <c r="O426" s="56"/>
    </row>
    <row r="427">
      <c r="C427" s="12"/>
      <c r="D427" s="12"/>
      <c r="F427" s="230"/>
      <c r="G427" s="231"/>
      <c r="H427" s="231"/>
      <c r="I427" s="231"/>
      <c r="J427" s="56"/>
      <c r="K427" s="56"/>
      <c r="L427" s="56"/>
      <c r="M427" s="237"/>
      <c r="N427" s="56"/>
      <c r="O427" s="56"/>
    </row>
    <row r="428">
      <c r="C428" s="12"/>
      <c r="D428" s="12"/>
      <c r="F428" s="230"/>
      <c r="G428" s="231"/>
      <c r="H428" s="231"/>
      <c r="I428" s="231"/>
      <c r="J428" s="56"/>
      <c r="K428" s="56"/>
      <c r="L428" s="56"/>
      <c r="M428" s="237"/>
      <c r="N428" s="56"/>
      <c r="O428" s="56"/>
    </row>
    <row r="429">
      <c r="C429" s="12"/>
      <c r="D429" s="12"/>
      <c r="F429" s="230"/>
      <c r="G429" s="231"/>
      <c r="H429" s="231"/>
      <c r="I429" s="231"/>
      <c r="J429" s="56"/>
      <c r="K429" s="56"/>
      <c r="L429" s="56"/>
      <c r="M429" s="237"/>
      <c r="N429" s="56"/>
      <c r="O429" s="56"/>
    </row>
    <row r="430">
      <c r="C430" s="12"/>
      <c r="D430" s="12"/>
      <c r="F430" s="230"/>
      <c r="G430" s="231"/>
      <c r="H430" s="231"/>
      <c r="I430" s="231"/>
      <c r="J430" s="56"/>
      <c r="K430" s="56"/>
      <c r="L430" s="56"/>
      <c r="M430" s="237"/>
      <c r="N430" s="56"/>
      <c r="O430" s="56"/>
    </row>
    <row r="431">
      <c r="C431" s="12"/>
      <c r="D431" s="12"/>
      <c r="F431" s="230"/>
      <c r="G431" s="231"/>
      <c r="H431" s="231"/>
      <c r="I431" s="231"/>
      <c r="J431" s="56"/>
      <c r="K431" s="56"/>
      <c r="L431" s="56"/>
      <c r="M431" s="237"/>
      <c r="N431" s="56"/>
      <c r="O431" s="56"/>
    </row>
    <row r="432">
      <c r="C432" s="12"/>
      <c r="D432" s="12"/>
      <c r="F432" s="230"/>
      <c r="G432" s="231"/>
      <c r="H432" s="231"/>
      <c r="I432" s="231"/>
      <c r="J432" s="56"/>
      <c r="K432" s="56"/>
      <c r="L432" s="56"/>
      <c r="M432" s="237"/>
      <c r="N432" s="56"/>
      <c r="O432" s="56"/>
    </row>
    <row r="433">
      <c r="C433" s="12"/>
      <c r="D433" s="12"/>
      <c r="F433" s="230"/>
      <c r="G433" s="231"/>
      <c r="H433" s="231"/>
      <c r="I433" s="231"/>
      <c r="J433" s="56"/>
      <c r="K433" s="56"/>
      <c r="L433" s="56"/>
      <c r="M433" s="237"/>
      <c r="N433" s="56"/>
      <c r="O433" s="56"/>
    </row>
    <row r="434">
      <c r="C434" s="12"/>
      <c r="D434" s="12"/>
      <c r="F434" s="230"/>
      <c r="G434" s="231"/>
      <c r="H434" s="231"/>
      <c r="I434" s="231"/>
      <c r="J434" s="56"/>
      <c r="K434" s="56"/>
      <c r="L434" s="56"/>
      <c r="M434" s="237"/>
      <c r="N434" s="56"/>
      <c r="O434" s="56"/>
    </row>
    <row r="435">
      <c r="C435" s="12"/>
      <c r="D435" s="12"/>
      <c r="F435" s="230"/>
      <c r="G435" s="231"/>
      <c r="H435" s="231"/>
      <c r="I435" s="231"/>
      <c r="J435" s="56"/>
      <c r="K435" s="56"/>
      <c r="L435" s="56"/>
      <c r="M435" s="237"/>
      <c r="N435" s="56"/>
      <c r="O435" s="56"/>
    </row>
    <row r="436">
      <c r="C436" s="12"/>
      <c r="D436" s="12"/>
      <c r="F436" s="230"/>
      <c r="G436" s="231"/>
      <c r="H436" s="231"/>
      <c r="I436" s="231"/>
      <c r="J436" s="56"/>
      <c r="K436" s="56"/>
      <c r="L436" s="56"/>
      <c r="M436" s="237"/>
      <c r="N436" s="56"/>
      <c r="O436" s="56"/>
    </row>
    <row r="437">
      <c r="C437" s="12"/>
      <c r="D437" s="12"/>
      <c r="F437" s="230"/>
      <c r="G437" s="231"/>
      <c r="H437" s="231"/>
      <c r="I437" s="231"/>
      <c r="J437" s="56"/>
      <c r="K437" s="56"/>
      <c r="L437" s="56"/>
      <c r="M437" s="237"/>
      <c r="N437" s="56"/>
      <c r="O437" s="56"/>
    </row>
    <row r="438">
      <c r="C438" s="12"/>
      <c r="D438" s="12"/>
      <c r="F438" s="230"/>
      <c r="G438" s="231"/>
      <c r="H438" s="231"/>
      <c r="I438" s="231"/>
      <c r="J438" s="56"/>
      <c r="K438" s="56"/>
      <c r="L438" s="56"/>
      <c r="M438" s="237"/>
      <c r="N438" s="56"/>
      <c r="O438" s="56"/>
    </row>
    <row r="439">
      <c r="C439" s="12"/>
      <c r="D439" s="12"/>
      <c r="F439" s="230"/>
      <c r="G439" s="231"/>
      <c r="H439" s="231"/>
      <c r="I439" s="231"/>
      <c r="J439" s="56"/>
      <c r="K439" s="56"/>
      <c r="L439" s="56"/>
      <c r="M439" s="237"/>
      <c r="N439" s="56"/>
      <c r="O439" s="56"/>
    </row>
    <row r="440">
      <c r="C440" s="12"/>
      <c r="D440" s="12"/>
      <c r="F440" s="230"/>
      <c r="G440" s="231"/>
      <c r="H440" s="231"/>
      <c r="I440" s="231"/>
      <c r="J440" s="56"/>
      <c r="K440" s="56"/>
      <c r="L440" s="56"/>
      <c r="M440" s="237"/>
      <c r="N440" s="56"/>
      <c r="O440" s="56"/>
    </row>
    <row r="441">
      <c r="C441" s="12"/>
      <c r="D441" s="12"/>
      <c r="F441" s="230"/>
      <c r="G441" s="231"/>
      <c r="H441" s="231"/>
      <c r="I441" s="231"/>
      <c r="J441" s="56"/>
      <c r="K441" s="56"/>
      <c r="L441" s="56"/>
      <c r="M441" s="237"/>
      <c r="N441" s="56"/>
      <c r="O441" s="56"/>
    </row>
    <row r="442">
      <c r="C442" s="12"/>
      <c r="D442" s="12"/>
      <c r="F442" s="230"/>
      <c r="G442" s="231"/>
      <c r="H442" s="231"/>
      <c r="I442" s="231"/>
      <c r="J442" s="56"/>
      <c r="K442" s="56"/>
      <c r="L442" s="56"/>
      <c r="M442" s="237"/>
      <c r="N442" s="56"/>
      <c r="O442" s="56"/>
    </row>
    <row r="443">
      <c r="C443" s="12"/>
      <c r="D443" s="12"/>
      <c r="F443" s="230"/>
      <c r="G443" s="231"/>
      <c r="H443" s="231"/>
      <c r="I443" s="231"/>
      <c r="J443" s="56"/>
      <c r="K443" s="56"/>
      <c r="L443" s="56"/>
      <c r="M443" s="237"/>
      <c r="N443" s="56"/>
      <c r="O443" s="56"/>
    </row>
    <row r="444">
      <c r="C444" s="12"/>
      <c r="D444" s="12"/>
      <c r="F444" s="230"/>
      <c r="G444" s="231"/>
      <c r="H444" s="231"/>
      <c r="I444" s="231"/>
      <c r="J444" s="56"/>
      <c r="K444" s="56"/>
      <c r="L444" s="56"/>
      <c r="M444" s="237"/>
      <c r="N444" s="56"/>
      <c r="O444" s="56"/>
    </row>
    <row r="445">
      <c r="C445" s="12"/>
      <c r="D445" s="12"/>
      <c r="F445" s="230"/>
      <c r="G445" s="231"/>
      <c r="H445" s="231"/>
      <c r="I445" s="231"/>
      <c r="J445" s="56"/>
      <c r="K445" s="56"/>
      <c r="L445" s="56"/>
      <c r="M445" s="237"/>
      <c r="N445" s="56"/>
      <c r="O445" s="56"/>
    </row>
    <row r="446">
      <c r="C446" s="12"/>
      <c r="D446" s="12"/>
      <c r="F446" s="230"/>
      <c r="G446" s="231"/>
      <c r="H446" s="231"/>
      <c r="I446" s="231"/>
      <c r="J446" s="56"/>
      <c r="K446" s="56"/>
      <c r="L446" s="56"/>
      <c r="M446" s="237"/>
      <c r="N446" s="56"/>
      <c r="O446" s="56"/>
    </row>
    <row r="447">
      <c r="C447" s="12"/>
      <c r="D447" s="12"/>
      <c r="F447" s="230"/>
      <c r="G447" s="231"/>
      <c r="H447" s="231"/>
      <c r="I447" s="231"/>
      <c r="J447" s="56"/>
      <c r="K447" s="56"/>
      <c r="L447" s="56"/>
      <c r="M447" s="237"/>
      <c r="N447" s="56"/>
      <c r="O447" s="56"/>
    </row>
    <row r="448">
      <c r="C448" s="12"/>
      <c r="D448" s="12"/>
      <c r="F448" s="230"/>
      <c r="G448" s="231"/>
      <c r="H448" s="231"/>
      <c r="I448" s="231"/>
      <c r="J448" s="56"/>
      <c r="K448" s="56"/>
      <c r="L448" s="56"/>
      <c r="M448" s="237"/>
      <c r="N448" s="56"/>
      <c r="O448" s="56"/>
    </row>
    <row r="449">
      <c r="C449" s="12"/>
      <c r="D449" s="12"/>
      <c r="F449" s="230"/>
      <c r="G449" s="231"/>
      <c r="H449" s="231"/>
      <c r="I449" s="231"/>
      <c r="J449" s="56"/>
      <c r="K449" s="56"/>
      <c r="L449" s="56"/>
      <c r="M449" s="237"/>
      <c r="N449" s="56"/>
      <c r="O449" s="56"/>
    </row>
    <row r="450">
      <c r="C450" s="12"/>
      <c r="D450" s="12"/>
      <c r="F450" s="230"/>
      <c r="G450" s="231"/>
      <c r="H450" s="231"/>
      <c r="I450" s="231"/>
      <c r="J450" s="56"/>
      <c r="K450" s="56"/>
      <c r="L450" s="56"/>
      <c r="M450" s="237"/>
      <c r="N450" s="56"/>
      <c r="O450" s="56"/>
    </row>
    <row r="451">
      <c r="C451" s="12"/>
      <c r="D451" s="12"/>
      <c r="F451" s="230"/>
      <c r="G451" s="231"/>
      <c r="H451" s="231"/>
      <c r="I451" s="231"/>
      <c r="J451" s="56"/>
      <c r="K451" s="56"/>
      <c r="L451" s="56"/>
      <c r="M451" s="237"/>
      <c r="N451" s="56"/>
      <c r="O451" s="56"/>
    </row>
    <row r="452">
      <c r="C452" s="12"/>
      <c r="D452" s="12"/>
      <c r="F452" s="230"/>
      <c r="G452" s="231"/>
      <c r="H452" s="231"/>
      <c r="I452" s="231"/>
      <c r="J452" s="56"/>
      <c r="K452" s="56"/>
      <c r="L452" s="56"/>
      <c r="M452" s="237"/>
      <c r="N452" s="56"/>
      <c r="O452" s="56"/>
    </row>
    <row r="453">
      <c r="C453" s="12"/>
      <c r="D453" s="12"/>
      <c r="F453" s="230"/>
      <c r="G453" s="231"/>
      <c r="H453" s="231"/>
      <c r="I453" s="231"/>
      <c r="J453" s="56"/>
      <c r="K453" s="56"/>
      <c r="L453" s="56"/>
      <c r="M453" s="237"/>
      <c r="N453" s="56"/>
      <c r="O453" s="56"/>
    </row>
    <row r="454">
      <c r="C454" s="12"/>
      <c r="D454" s="12"/>
      <c r="F454" s="230"/>
      <c r="G454" s="231"/>
      <c r="H454" s="231"/>
      <c r="I454" s="231"/>
      <c r="J454" s="56"/>
      <c r="K454" s="56"/>
      <c r="L454" s="56"/>
      <c r="M454" s="237"/>
      <c r="N454" s="56"/>
      <c r="O454" s="56"/>
    </row>
    <row r="455">
      <c r="C455" s="12"/>
      <c r="D455" s="12"/>
      <c r="F455" s="230"/>
      <c r="G455" s="231"/>
      <c r="H455" s="231"/>
      <c r="I455" s="231"/>
      <c r="J455" s="56"/>
      <c r="K455" s="56"/>
      <c r="L455" s="56"/>
      <c r="M455" s="237"/>
      <c r="N455" s="56"/>
      <c r="O455" s="56"/>
    </row>
    <row r="456">
      <c r="C456" s="12"/>
      <c r="D456" s="12"/>
      <c r="F456" s="230"/>
      <c r="G456" s="231"/>
      <c r="H456" s="231"/>
      <c r="I456" s="231"/>
      <c r="J456" s="56"/>
      <c r="K456" s="56"/>
      <c r="L456" s="56"/>
      <c r="M456" s="237"/>
      <c r="N456" s="56"/>
      <c r="O456" s="56"/>
    </row>
    <row r="457">
      <c r="C457" s="12"/>
      <c r="D457" s="12"/>
      <c r="F457" s="230"/>
      <c r="G457" s="231"/>
      <c r="H457" s="231"/>
      <c r="I457" s="231"/>
      <c r="J457" s="56"/>
      <c r="K457" s="56"/>
      <c r="L457" s="56"/>
      <c r="M457" s="237"/>
      <c r="N457" s="56"/>
      <c r="O457" s="56"/>
    </row>
    <row r="458">
      <c r="C458" s="12"/>
      <c r="D458" s="12"/>
      <c r="F458" s="230"/>
      <c r="G458" s="231"/>
      <c r="H458" s="231"/>
      <c r="I458" s="231"/>
      <c r="J458" s="56"/>
      <c r="K458" s="56"/>
      <c r="L458" s="56"/>
      <c r="M458" s="237"/>
      <c r="N458" s="56"/>
      <c r="O458" s="56"/>
    </row>
    <row r="459">
      <c r="C459" s="12"/>
      <c r="D459" s="12"/>
      <c r="F459" s="230"/>
      <c r="G459" s="231"/>
      <c r="H459" s="231"/>
      <c r="I459" s="231"/>
      <c r="J459" s="56"/>
      <c r="K459" s="56"/>
      <c r="L459" s="56"/>
      <c r="M459" s="237"/>
      <c r="N459" s="56"/>
      <c r="O459" s="56"/>
    </row>
    <row r="460">
      <c r="C460" s="12"/>
      <c r="D460" s="12"/>
      <c r="F460" s="230"/>
      <c r="G460" s="231"/>
      <c r="H460" s="231"/>
      <c r="I460" s="231"/>
      <c r="J460" s="56"/>
      <c r="K460" s="56"/>
      <c r="L460" s="56"/>
      <c r="M460" s="237"/>
      <c r="N460" s="56"/>
      <c r="O460" s="56"/>
    </row>
    <row r="461">
      <c r="C461" s="12"/>
      <c r="D461" s="12"/>
      <c r="F461" s="230"/>
      <c r="G461" s="231"/>
      <c r="H461" s="231"/>
      <c r="I461" s="231"/>
      <c r="J461" s="56"/>
      <c r="K461" s="56"/>
      <c r="L461" s="56"/>
      <c r="M461" s="237"/>
      <c r="N461" s="56"/>
      <c r="O461" s="56"/>
    </row>
    <row r="462">
      <c r="C462" s="12"/>
      <c r="D462" s="12"/>
      <c r="F462" s="230"/>
      <c r="G462" s="231"/>
      <c r="H462" s="231"/>
      <c r="I462" s="231"/>
      <c r="J462" s="56"/>
      <c r="K462" s="56"/>
      <c r="L462" s="56"/>
      <c r="M462" s="237"/>
      <c r="N462" s="56"/>
      <c r="O462" s="56"/>
    </row>
    <row r="463">
      <c r="C463" s="12"/>
      <c r="D463" s="12"/>
      <c r="F463" s="230"/>
      <c r="G463" s="231"/>
      <c r="H463" s="231"/>
      <c r="I463" s="231"/>
      <c r="J463" s="56"/>
      <c r="K463" s="56"/>
      <c r="L463" s="56"/>
      <c r="M463" s="237"/>
      <c r="N463" s="56"/>
      <c r="O463" s="56"/>
    </row>
    <row r="464">
      <c r="C464" s="12"/>
      <c r="D464" s="12"/>
      <c r="F464" s="230"/>
      <c r="G464" s="231"/>
      <c r="H464" s="231"/>
      <c r="I464" s="231"/>
      <c r="J464" s="56"/>
      <c r="K464" s="56"/>
      <c r="L464" s="56"/>
      <c r="M464" s="237"/>
      <c r="N464" s="56"/>
      <c r="O464" s="56"/>
    </row>
    <row r="465">
      <c r="C465" s="12"/>
      <c r="D465" s="12"/>
      <c r="F465" s="230"/>
      <c r="G465" s="231"/>
      <c r="H465" s="231"/>
      <c r="I465" s="231"/>
      <c r="J465" s="56"/>
      <c r="K465" s="56"/>
      <c r="L465" s="56"/>
      <c r="M465" s="237"/>
      <c r="N465" s="56"/>
      <c r="O465" s="56"/>
    </row>
    <row r="466">
      <c r="C466" s="12"/>
      <c r="D466" s="12"/>
      <c r="F466" s="230"/>
      <c r="G466" s="231"/>
      <c r="H466" s="231"/>
      <c r="I466" s="231"/>
      <c r="J466" s="56"/>
      <c r="K466" s="56"/>
      <c r="L466" s="56"/>
      <c r="M466" s="237"/>
      <c r="N466" s="56"/>
      <c r="O466" s="56"/>
    </row>
    <row r="467">
      <c r="C467" s="12"/>
      <c r="D467" s="12"/>
      <c r="F467" s="230"/>
      <c r="G467" s="231"/>
      <c r="H467" s="231"/>
      <c r="I467" s="231"/>
      <c r="J467" s="56"/>
      <c r="K467" s="56"/>
      <c r="L467" s="56"/>
      <c r="M467" s="237"/>
      <c r="N467" s="56"/>
      <c r="O467" s="56"/>
    </row>
    <row r="468">
      <c r="C468" s="12"/>
      <c r="D468" s="12"/>
      <c r="F468" s="230"/>
      <c r="G468" s="231"/>
      <c r="H468" s="231"/>
      <c r="I468" s="231"/>
      <c r="J468" s="56"/>
      <c r="K468" s="56"/>
      <c r="L468" s="56"/>
      <c r="M468" s="237"/>
      <c r="N468" s="56"/>
      <c r="O468" s="56"/>
    </row>
    <row r="469">
      <c r="C469" s="12"/>
      <c r="D469" s="12"/>
      <c r="F469" s="230"/>
      <c r="G469" s="231"/>
      <c r="H469" s="231"/>
      <c r="I469" s="231"/>
      <c r="J469" s="56"/>
      <c r="K469" s="56"/>
      <c r="L469" s="56"/>
      <c r="M469" s="237"/>
      <c r="N469" s="56"/>
      <c r="O469" s="56"/>
    </row>
    <row r="470">
      <c r="C470" s="12"/>
      <c r="D470" s="12"/>
      <c r="F470" s="230"/>
      <c r="G470" s="231"/>
      <c r="H470" s="231"/>
      <c r="I470" s="231"/>
      <c r="J470" s="56"/>
      <c r="K470" s="56"/>
      <c r="L470" s="56"/>
      <c r="M470" s="237"/>
      <c r="N470" s="56"/>
      <c r="O470" s="56"/>
    </row>
    <row r="471">
      <c r="C471" s="12"/>
      <c r="D471" s="12"/>
      <c r="F471" s="230"/>
      <c r="G471" s="231"/>
      <c r="H471" s="231"/>
      <c r="I471" s="231"/>
      <c r="J471" s="56"/>
      <c r="K471" s="56"/>
      <c r="L471" s="56"/>
      <c r="M471" s="237"/>
      <c r="N471" s="56"/>
      <c r="O471" s="56"/>
    </row>
    <row r="472">
      <c r="C472" s="12"/>
      <c r="D472" s="12"/>
      <c r="F472" s="230"/>
      <c r="G472" s="231"/>
      <c r="H472" s="231"/>
      <c r="I472" s="231"/>
      <c r="J472" s="56"/>
      <c r="K472" s="56"/>
      <c r="L472" s="56"/>
      <c r="M472" s="237"/>
      <c r="N472" s="56"/>
      <c r="O472" s="56"/>
    </row>
    <row r="473">
      <c r="C473" s="12"/>
      <c r="D473" s="12"/>
      <c r="F473" s="230"/>
      <c r="G473" s="231"/>
      <c r="H473" s="231"/>
      <c r="I473" s="231"/>
      <c r="J473" s="56"/>
      <c r="K473" s="56"/>
      <c r="L473" s="56"/>
      <c r="M473" s="237"/>
      <c r="N473" s="56"/>
      <c r="O473" s="56"/>
    </row>
    <row r="474">
      <c r="C474" s="12"/>
      <c r="D474" s="12"/>
      <c r="F474" s="230"/>
      <c r="G474" s="231"/>
      <c r="H474" s="231"/>
      <c r="I474" s="231"/>
      <c r="J474" s="56"/>
      <c r="K474" s="56"/>
      <c r="L474" s="56"/>
      <c r="M474" s="237"/>
      <c r="N474" s="56"/>
      <c r="O474" s="56"/>
    </row>
    <row r="475">
      <c r="C475" s="12"/>
      <c r="D475" s="12"/>
      <c r="F475" s="230"/>
      <c r="G475" s="231"/>
      <c r="H475" s="231"/>
      <c r="I475" s="231"/>
      <c r="J475" s="56"/>
      <c r="K475" s="56"/>
      <c r="L475" s="56"/>
      <c r="M475" s="237"/>
      <c r="N475" s="56"/>
      <c r="O475" s="56"/>
    </row>
    <row r="476">
      <c r="C476" s="12"/>
      <c r="D476" s="12"/>
      <c r="F476" s="230"/>
      <c r="G476" s="231"/>
      <c r="H476" s="231"/>
      <c r="I476" s="231"/>
      <c r="J476" s="56"/>
      <c r="K476" s="56"/>
      <c r="L476" s="56"/>
      <c r="M476" s="237"/>
      <c r="N476" s="56"/>
      <c r="O476" s="56"/>
    </row>
    <row r="477">
      <c r="C477" s="12"/>
      <c r="D477" s="12"/>
      <c r="F477" s="230"/>
      <c r="G477" s="231"/>
      <c r="H477" s="231"/>
      <c r="I477" s="231"/>
      <c r="J477" s="56"/>
      <c r="K477" s="56"/>
      <c r="L477" s="56"/>
      <c r="M477" s="237"/>
      <c r="N477" s="56"/>
      <c r="O477" s="56"/>
    </row>
    <row r="478">
      <c r="C478" s="12"/>
      <c r="D478" s="12"/>
      <c r="F478" s="230"/>
      <c r="G478" s="231"/>
      <c r="H478" s="231"/>
      <c r="I478" s="231"/>
      <c r="J478" s="56"/>
      <c r="K478" s="56"/>
      <c r="L478" s="56"/>
      <c r="M478" s="237"/>
      <c r="N478" s="56"/>
      <c r="O478" s="56"/>
    </row>
    <row r="479">
      <c r="C479" s="12"/>
      <c r="D479" s="12"/>
      <c r="F479" s="230"/>
      <c r="G479" s="231"/>
      <c r="H479" s="231"/>
      <c r="I479" s="231"/>
      <c r="J479" s="56"/>
      <c r="K479" s="56"/>
      <c r="L479" s="56"/>
      <c r="M479" s="237"/>
      <c r="N479" s="56"/>
      <c r="O479" s="56"/>
    </row>
    <row r="480">
      <c r="C480" s="12"/>
      <c r="D480" s="12"/>
      <c r="F480" s="230"/>
      <c r="G480" s="231"/>
      <c r="H480" s="231"/>
      <c r="I480" s="231"/>
      <c r="J480" s="56"/>
      <c r="K480" s="56"/>
      <c r="L480" s="56"/>
      <c r="M480" s="237"/>
      <c r="N480" s="56"/>
      <c r="O480" s="56"/>
    </row>
    <row r="481">
      <c r="C481" s="12"/>
      <c r="D481" s="12"/>
      <c r="F481" s="230"/>
      <c r="G481" s="231"/>
      <c r="H481" s="231"/>
      <c r="I481" s="231"/>
      <c r="J481" s="56"/>
      <c r="K481" s="56"/>
      <c r="L481" s="56"/>
      <c r="M481" s="237"/>
      <c r="N481" s="56"/>
      <c r="O481" s="56"/>
    </row>
    <row r="482">
      <c r="C482" s="12"/>
      <c r="D482" s="12"/>
      <c r="F482" s="230"/>
      <c r="G482" s="231"/>
      <c r="H482" s="231"/>
      <c r="I482" s="231"/>
      <c r="J482" s="56"/>
      <c r="K482" s="56"/>
      <c r="L482" s="56"/>
      <c r="M482" s="237"/>
      <c r="N482" s="56"/>
      <c r="O482" s="56"/>
    </row>
    <row r="483">
      <c r="C483" s="12"/>
      <c r="D483" s="12"/>
      <c r="F483" s="230"/>
      <c r="G483" s="231"/>
      <c r="H483" s="231"/>
      <c r="I483" s="231"/>
      <c r="J483" s="56"/>
      <c r="K483" s="56"/>
      <c r="L483" s="56"/>
      <c r="M483" s="237"/>
      <c r="N483" s="56"/>
      <c r="O483" s="56"/>
    </row>
    <row r="484">
      <c r="C484" s="12"/>
      <c r="D484" s="12"/>
      <c r="F484" s="230"/>
      <c r="G484" s="231"/>
      <c r="H484" s="231"/>
      <c r="I484" s="231"/>
      <c r="J484" s="56"/>
      <c r="K484" s="56"/>
      <c r="L484" s="56"/>
      <c r="M484" s="237"/>
      <c r="N484" s="56"/>
      <c r="O484" s="56"/>
    </row>
    <row r="485">
      <c r="C485" s="12"/>
      <c r="D485" s="12"/>
      <c r="F485" s="230"/>
      <c r="G485" s="231"/>
      <c r="H485" s="231"/>
      <c r="I485" s="231"/>
      <c r="J485" s="56"/>
      <c r="K485" s="56"/>
      <c r="L485" s="56"/>
      <c r="M485" s="237"/>
      <c r="N485" s="56"/>
      <c r="O485" s="56"/>
    </row>
    <row r="486">
      <c r="C486" s="12"/>
      <c r="D486" s="12"/>
      <c r="F486" s="230"/>
      <c r="G486" s="231"/>
      <c r="H486" s="231"/>
      <c r="I486" s="231"/>
      <c r="J486" s="56"/>
      <c r="K486" s="56"/>
      <c r="L486" s="56"/>
      <c r="M486" s="237"/>
      <c r="N486" s="56"/>
      <c r="O486" s="56"/>
    </row>
    <row r="487">
      <c r="C487" s="12"/>
      <c r="D487" s="12"/>
      <c r="F487" s="230"/>
      <c r="G487" s="231"/>
      <c r="H487" s="231"/>
      <c r="I487" s="231"/>
      <c r="J487" s="56"/>
      <c r="K487" s="56"/>
      <c r="L487" s="56"/>
      <c r="M487" s="237"/>
      <c r="N487" s="56"/>
      <c r="O487" s="56"/>
    </row>
    <row r="488">
      <c r="C488" s="12"/>
      <c r="D488" s="12"/>
      <c r="F488" s="230"/>
      <c r="G488" s="231"/>
      <c r="H488" s="231"/>
      <c r="I488" s="231"/>
      <c r="J488" s="56"/>
      <c r="K488" s="56"/>
      <c r="L488" s="56"/>
      <c r="M488" s="237"/>
      <c r="N488" s="56"/>
      <c r="O488" s="56"/>
    </row>
    <row r="489">
      <c r="C489" s="12"/>
      <c r="D489" s="12"/>
      <c r="F489" s="230"/>
      <c r="G489" s="231"/>
      <c r="H489" s="231"/>
      <c r="I489" s="231"/>
      <c r="J489" s="56"/>
      <c r="K489" s="56"/>
      <c r="L489" s="56"/>
      <c r="M489" s="237"/>
      <c r="N489" s="56"/>
      <c r="O489" s="56"/>
    </row>
    <row r="490">
      <c r="C490" s="12"/>
      <c r="D490" s="12"/>
      <c r="F490" s="230"/>
      <c r="G490" s="231"/>
      <c r="H490" s="231"/>
      <c r="I490" s="231"/>
      <c r="J490" s="56"/>
      <c r="K490" s="56"/>
      <c r="L490" s="56"/>
      <c r="M490" s="237"/>
      <c r="N490" s="56"/>
      <c r="O490" s="56"/>
    </row>
    <row r="491">
      <c r="C491" s="12"/>
      <c r="D491" s="12"/>
      <c r="F491" s="230"/>
      <c r="G491" s="231"/>
      <c r="H491" s="231"/>
      <c r="I491" s="231"/>
      <c r="J491" s="56"/>
      <c r="K491" s="56"/>
      <c r="L491" s="56"/>
      <c r="M491" s="237"/>
      <c r="N491" s="56"/>
      <c r="O491" s="56"/>
    </row>
    <row r="492">
      <c r="C492" s="12"/>
      <c r="D492" s="12"/>
      <c r="F492" s="230"/>
      <c r="G492" s="231"/>
      <c r="H492" s="231"/>
      <c r="I492" s="231"/>
      <c r="J492" s="56"/>
      <c r="K492" s="56"/>
      <c r="L492" s="56"/>
      <c r="M492" s="237"/>
      <c r="N492" s="56"/>
      <c r="O492" s="56"/>
    </row>
    <row r="493">
      <c r="C493" s="12"/>
      <c r="D493" s="12"/>
      <c r="F493" s="230"/>
      <c r="G493" s="231"/>
      <c r="H493" s="231"/>
      <c r="I493" s="231"/>
      <c r="J493" s="56"/>
      <c r="K493" s="56"/>
      <c r="L493" s="56"/>
      <c r="M493" s="237"/>
      <c r="N493" s="56"/>
      <c r="O493" s="56"/>
    </row>
    <row r="494">
      <c r="C494" s="12"/>
      <c r="D494" s="12"/>
      <c r="F494" s="230"/>
      <c r="G494" s="231"/>
      <c r="H494" s="231"/>
      <c r="I494" s="231"/>
      <c r="J494" s="56"/>
      <c r="K494" s="56"/>
      <c r="L494" s="56"/>
      <c r="M494" s="237"/>
      <c r="N494" s="56"/>
      <c r="O494" s="56"/>
    </row>
    <row r="495">
      <c r="C495" s="12"/>
      <c r="D495" s="12"/>
      <c r="F495" s="230"/>
      <c r="G495" s="231"/>
      <c r="H495" s="231"/>
      <c r="I495" s="231"/>
      <c r="J495" s="56"/>
      <c r="K495" s="56"/>
      <c r="L495" s="56"/>
      <c r="M495" s="237"/>
      <c r="N495" s="56"/>
      <c r="O495" s="56"/>
    </row>
    <row r="496">
      <c r="C496" s="12"/>
      <c r="D496" s="12"/>
      <c r="F496" s="230"/>
      <c r="G496" s="231"/>
      <c r="H496" s="231"/>
      <c r="I496" s="231"/>
      <c r="J496" s="56"/>
      <c r="K496" s="56"/>
      <c r="L496" s="56"/>
      <c r="M496" s="237"/>
      <c r="N496" s="56"/>
      <c r="O496" s="56"/>
    </row>
    <row r="497">
      <c r="C497" s="12"/>
      <c r="D497" s="12"/>
      <c r="F497" s="230"/>
      <c r="G497" s="231"/>
      <c r="H497" s="231"/>
      <c r="I497" s="231"/>
      <c r="J497" s="56"/>
      <c r="K497" s="56"/>
      <c r="L497" s="56"/>
      <c r="M497" s="237"/>
      <c r="N497" s="56"/>
      <c r="O497" s="56"/>
    </row>
    <row r="498">
      <c r="C498" s="12"/>
      <c r="D498" s="12"/>
      <c r="F498" s="230"/>
      <c r="G498" s="231"/>
      <c r="H498" s="231"/>
      <c r="I498" s="231"/>
      <c r="J498" s="56"/>
      <c r="K498" s="56"/>
      <c r="L498" s="56"/>
      <c r="M498" s="237"/>
      <c r="N498" s="56"/>
      <c r="O498" s="56"/>
    </row>
    <row r="499">
      <c r="C499" s="12"/>
      <c r="D499" s="12"/>
      <c r="F499" s="230"/>
      <c r="G499" s="231"/>
      <c r="H499" s="231"/>
      <c r="I499" s="231"/>
      <c r="J499" s="56"/>
      <c r="K499" s="56"/>
      <c r="L499" s="56"/>
      <c r="M499" s="237"/>
      <c r="N499" s="56"/>
      <c r="O499" s="56"/>
    </row>
    <row r="500">
      <c r="C500" s="12"/>
      <c r="D500" s="12"/>
      <c r="F500" s="230"/>
      <c r="G500" s="231"/>
      <c r="H500" s="231"/>
      <c r="I500" s="231"/>
      <c r="J500" s="56"/>
      <c r="K500" s="56"/>
      <c r="L500" s="56"/>
      <c r="M500" s="237"/>
      <c r="N500" s="56"/>
      <c r="O500" s="56"/>
    </row>
    <row r="501">
      <c r="C501" s="12"/>
      <c r="D501" s="12"/>
      <c r="F501" s="230"/>
      <c r="G501" s="231"/>
      <c r="H501" s="231"/>
      <c r="I501" s="231"/>
      <c r="J501" s="56"/>
      <c r="K501" s="56"/>
      <c r="L501" s="56"/>
      <c r="M501" s="237"/>
      <c r="N501" s="56"/>
      <c r="O501" s="56"/>
    </row>
    <row r="502">
      <c r="C502" s="12"/>
      <c r="D502" s="12"/>
      <c r="F502" s="230"/>
      <c r="G502" s="231"/>
      <c r="H502" s="231"/>
      <c r="I502" s="231"/>
      <c r="J502" s="56"/>
      <c r="K502" s="56"/>
      <c r="L502" s="56"/>
      <c r="M502" s="237"/>
      <c r="N502" s="56"/>
      <c r="O502" s="56"/>
    </row>
    <row r="503">
      <c r="C503" s="12"/>
      <c r="D503" s="12"/>
      <c r="F503" s="230"/>
      <c r="G503" s="231"/>
      <c r="H503" s="231"/>
      <c r="I503" s="231"/>
      <c r="J503" s="56"/>
      <c r="K503" s="56"/>
      <c r="L503" s="56"/>
      <c r="M503" s="237"/>
      <c r="N503" s="56"/>
      <c r="O503" s="56"/>
    </row>
    <row r="504">
      <c r="C504" s="12"/>
      <c r="D504" s="12"/>
      <c r="F504" s="230"/>
      <c r="G504" s="231"/>
      <c r="H504" s="231"/>
      <c r="I504" s="231"/>
      <c r="J504" s="56"/>
      <c r="K504" s="56"/>
      <c r="L504" s="56"/>
      <c r="M504" s="237"/>
      <c r="N504" s="56"/>
      <c r="O504" s="56"/>
    </row>
    <row r="505">
      <c r="C505" s="12"/>
      <c r="D505" s="12"/>
      <c r="F505" s="230"/>
      <c r="G505" s="231"/>
      <c r="H505" s="231"/>
      <c r="I505" s="231"/>
      <c r="J505" s="56"/>
      <c r="K505" s="56"/>
      <c r="L505" s="56"/>
      <c r="M505" s="237"/>
      <c r="N505" s="56"/>
      <c r="O505" s="56"/>
    </row>
    <row r="506">
      <c r="C506" s="12"/>
      <c r="D506" s="12"/>
      <c r="F506" s="230"/>
      <c r="G506" s="231"/>
      <c r="H506" s="231"/>
      <c r="I506" s="231"/>
      <c r="J506" s="56"/>
      <c r="K506" s="56"/>
      <c r="L506" s="56"/>
      <c r="M506" s="237"/>
      <c r="N506" s="56"/>
      <c r="O506" s="56"/>
    </row>
    <row r="507">
      <c r="C507" s="12"/>
      <c r="D507" s="12"/>
      <c r="F507" s="230"/>
      <c r="G507" s="231"/>
      <c r="H507" s="231"/>
      <c r="I507" s="231"/>
      <c r="J507" s="56"/>
      <c r="K507" s="56"/>
      <c r="L507" s="56"/>
      <c r="M507" s="237"/>
      <c r="N507" s="56"/>
      <c r="O507" s="56"/>
    </row>
    <row r="508">
      <c r="C508" s="12"/>
      <c r="D508" s="12"/>
      <c r="F508" s="230"/>
      <c r="G508" s="231"/>
      <c r="H508" s="231"/>
      <c r="I508" s="231"/>
      <c r="J508" s="56"/>
      <c r="K508" s="56"/>
      <c r="L508" s="56"/>
      <c r="M508" s="237"/>
      <c r="N508" s="56"/>
      <c r="O508" s="56"/>
    </row>
    <row r="509">
      <c r="C509" s="12"/>
      <c r="D509" s="12"/>
      <c r="F509" s="230"/>
      <c r="G509" s="231"/>
      <c r="H509" s="231"/>
      <c r="I509" s="231"/>
      <c r="J509" s="56"/>
      <c r="K509" s="56"/>
      <c r="L509" s="56"/>
      <c r="M509" s="237"/>
      <c r="N509" s="56"/>
      <c r="O509" s="56"/>
    </row>
    <row r="510">
      <c r="C510" s="12"/>
      <c r="D510" s="12"/>
      <c r="F510" s="230"/>
      <c r="G510" s="231"/>
      <c r="H510" s="231"/>
      <c r="I510" s="231"/>
      <c r="J510" s="56"/>
      <c r="K510" s="56"/>
      <c r="L510" s="56"/>
      <c r="M510" s="237"/>
      <c r="N510" s="56"/>
      <c r="O510" s="56"/>
    </row>
    <row r="511">
      <c r="C511" s="12"/>
      <c r="D511" s="12"/>
      <c r="F511" s="230"/>
      <c r="G511" s="231"/>
      <c r="H511" s="231"/>
      <c r="I511" s="231"/>
      <c r="J511" s="56"/>
      <c r="K511" s="56"/>
      <c r="L511" s="56"/>
      <c r="M511" s="237"/>
      <c r="N511" s="56"/>
      <c r="O511" s="56"/>
    </row>
    <row r="512">
      <c r="C512" s="12"/>
      <c r="D512" s="12"/>
      <c r="F512" s="230"/>
      <c r="G512" s="231"/>
      <c r="H512" s="231"/>
      <c r="I512" s="231"/>
      <c r="J512" s="56"/>
      <c r="K512" s="56"/>
      <c r="L512" s="56"/>
      <c r="M512" s="237"/>
      <c r="N512" s="56"/>
      <c r="O512" s="56"/>
    </row>
    <row r="513">
      <c r="C513" s="12"/>
      <c r="D513" s="12"/>
      <c r="F513" s="230"/>
      <c r="G513" s="231"/>
      <c r="H513" s="231"/>
      <c r="I513" s="231"/>
      <c r="J513" s="56"/>
      <c r="K513" s="56"/>
      <c r="L513" s="56"/>
      <c r="M513" s="237"/>
      <c r="N513" s="56"/>
      <c r="O513" s="56"/>
    </row>
    <row r="514">
      <c r="C514" s="12"/>
      <c r="D514" s="12"/>
      <c r="F514" s="230"/>
      <c r="G514" s="231"/>
      <c r="H514" s="231"/>
      <c r="I514" s="231"/>
      <c r="J514" s="56"/>
      <c r="K514" s="56"/>
      <c r="L514" s="56"/>
      <c r="M514" s="237"/>
      <c r="N514" s="56"/>
      <c r="O514" s="56"/>
    </row>
    <row r="515">
      <c r="C515" s="12"/>
      <c r="D515" s="12"/>
      <c r="F515" s="230"/>
      <c r="G515" s="231"/>
      <c r="H515" s="231"/>
      <c r="I515" s="231"/>
      <c r="J515" s="56"/>
      <c r="K515" s="56"/>
      <c r="L515" s="56"/>
      <c r="M515" s="237"/>
      <c r="N515" s="56"/>
      <c r="O515" s="56"/>
    </row>
    <row r="516">
      <c r="C516" s="12"/>
      <c r="D516" s="12"/>
      <c r="F516" s="230"/>
      <c r="G516" s="231"/>
      <c r="H516" s="231"/>
      <c r="I516" s="231"/>
      <c r="J516" s="56"/>
      <c r="K516" s="56"/>
      <c r="L516" s="56"/>
      <c r="M516" s="237"/>
      <c r="N516" s="56"/>
      <c r="O516" s="56"/>
    </row>
    <row r="517">
      <c r="C517" s="12"/>
      <c r="D517" s="12"/>
      <c r="F517" s="230"/>
      <c r="G517" s="231"/>
      <c r="H517" s="231"/>
      <c r="I517" s="231"/>
      <c r="J517" s="56"/>
      <c r="K517" s="56"/>
      <c r="L517" s="56"/>
      <c r="M517" s="237"/>
      <c r="N517" s="56"/>
      <c r="O517" s="56"/>
    </row>
    <row r="518">
      <c r="C518" s="12"/>
      <c r="D518" s="12"/>
      <c r="F518" s="230"/>
      <c r="G518" s="231"/>
      <c r="H518" s="231"/>
      <c r="I518" s="231"/>
      <c r="J518" s="56"/>
      <c r="K518" s="56"/>
      <c r="L518" s="56"/>
      <c r="M518" s="237"/>
      <c r="N518" s="56"/>
      <c r="O518" s="56"/>
    </row>
    <row r="519">
      <c r="C519" s="12"/>
      <c r="D519" s="12"/>
      <c r="F519" s="230"/>
      <c r="G519" s="231"/>
      <c r="H519" s="231"/>
      <c r="I519" s="231"/>
      <c r="J519" s="56"/>
      <c r="K519" s="56"/>
      <c r="L519" s="56"/>
      <c r="M519" s="237"/>
      <c r="N519" s="56"/>
      <c r="O519" s="56"/>
    </row>
    <row r="520">
      <c r="C520" s="12"/>
      <c r="D520" s="12"/>
      <c r="F520" s="230"/>
      <c r="G520" s="231"/>
      <c r="H520" s="231"/>
      <c r="I520" s="231"/>
      <c r="J520" s="56"/>
      <c r="K520" s="56"/>
      <c r="L520" s="56"/>
      <c r="M520" s="237"/>
      <c r="N520" s="56"/>
      <c r="O520" s="56"/>
    </row>
    <row r="521">
      <c r="C521" s="12"/>
      <c r="D521" s="12"/>
      <c r="F521" s="230"/>
      <c r="G521" s="231"/>
      <c r="H521" s="231"/>
      <c r="I521" s="231"/>
      <c r="J521" s="56"/>
      <c r="K521" s="56"/>
      <c r="L521" s="56"/>
      <c r="M521" s="237"/>
      <c r="N521" s="56"/>
      <c r="O521" s="56"/>
    </row>
    <row r="522">
      <c r="C522" s="12"/>
      <c r="D522" s="12"/>
      <c r="F522" s="230"/>
      <c r="G522" s="231"/>
      <c r="H522" s="231"/>
      <c r="I522" s="231"/>
      <c r="J522" s="56"/>
      <c r="K522" s="56"/>
      <c r="L522" s="56"/>
      <c r="M522" s="237"/>
      <c r="N522" s="56"/>
      <c r="O522" s="56"/>
    </row>
    <row r="523">
      <c r="C523" s="12"/>
      <c r="D523" s="12"/>
      <c r="F523" s="230"/>
      <c r="G523" s="231"/>
      <c r="H523" s="231"/>
      <c r="I523" s="231"/>
      <c r="J523" s="56"/>
      <c r="K523" s="56"/>
      <c r="L523" s="56"/>
      <c r="M523" s="237"/>
      <c r="N523" s="56"/>
      <c r="O523" s="56"/>
    </row>
    <row r="524">
      <c r="C524" s="12"/>
      <c r="D524" s="12"/>
      <c r="F524" s="230"/>
      <c r="G524" s="231"/>
      <c r="H524" s="231"/>
      <c r="I524" s="231"/>
      <c r="J524" s="56"/>
      <c r="K524" s="56"/>
      <c r="L524" s="56"/>
      <c r="M524" s="237"/>
      <c r="N524" s="56"/>
      <c r="O524" s="56"/>
    </row>
    <row r="525">
      <c r="C525" s="12"/>
      <c r="D525" s="12"/>
      <c r="F525" s="230"/>
      <c r="G525" s="231"/>
      <c r="H525" s="231"/>
      <c r="I525" s="231"/>
      <c r="J525" s="56"/>
      <c r="K525" s="56"/>
      <c r="L525" s="56"/>
      <c r="M525" s="237"/>
      <c r="N525" s="56"/>
      <c r="O525" s="56"/>
    </row>
    <row r="526">
      <c r="C526" s="12"/>
      <c r="D526" s="12"/>
      <c r="F526" s="230"/>
      <c r="G526" s="231"/>
      <c r="H526" s="231"/>
      <c r="I526" s="231"/>
      <c r="J526" s="56"/>
      <c r="K526" s="56"/>
      <c r="L526" s="56"/>
      <c r="M526" s="237"/>
      <c r="N526" s="56"/>
      <c r="O526" s="56"/>
    </row>
    <row r="527">
      <c r="C527" s="12"/>
      <c r="D527" s="12"/>
      <c r="F527" s="230"/>
      <c r="G527" s="231"/>
      <c r="H527" s="231"/>
      <c r="I527" s="231"/>
      <c r="J527" s="56"/>
      <c r="K527" s="56"/>
      <c r="L527" s="56"/>
      <c r="M527" s="237"/>
      <c r="N527" s="56"/>
      <c r="O527" s="56"/>
    </row>
    <row r="528">
      <c r="C528" s="12"/>
      <c r="D528" s="12"/>
      <c r="F528" s="230"/>
      <c r="G528" s="231"/>
      <c r="H528" s="231"/>
      <c r="I528" s="231"/>
      <c r="J528" s="56"/>
      <c r="K528" s="56"/>
      <c r="L528" s="56"/>
      <c r="M528" s="237"/>
      <c r="N528" s="56"/>
      <c r="O528" s="56"/>
    </row>
    <row r="529">
      <c r="C529" s="12"/>
      <c r="D529" s="12"/>
      <c r="F529" s="230"/>
      <c r="G529" s="231"/>
      <c r="H529" s="231"/>
      <c r="I529" s="231"/>
      <c r="J529" s="56"/>
      <c r="K529" s="56"/>
      <c r="L529" s="56"/>
      <c r="M529" s="237"/>
      <c r="N529" s="56"/>
      <c r="O529" s="56"/>
    </row>
    <row r="530">
      <c r="C530" s="12"/>
      <c r="D530" s="12"/>
      <c r="F530" s="230"/>
      <c r="G530" s="231"/>
      <c r="H530" s="231"/>
      <c r="I530" s="231"/>
      <c r="J530" s="56"/>
      <c r="K530" s="56"/>
      <c r="L530" s="56"/>
      <c r="M530" s="237"/>
      <c r="N530" s="56"/>
      <c r="O530" s="56"/>
    </row>
    <row r="531">
      <c r="C531" s="12"/>
      <c r="D531" s="12"/>
      <c r="F531" s="230"/>
      <c r="G531" s="231"/>
      <c r="H531" s="231"/>
      <c r="I531" s="231"/>
      <c r="J531" s="56"/>
      <c r="K531" s="56"/>
      <c r="L531" s="56"/>
      <c r="M531" s="237"/>
      <c r="N531" s="56"/>
      <c r="O531" s="56"/>
    </row>
    <row r="532">
      <c r="C532" s="12"/>
      <c r="D532" s="12"/>
      <c r="F532" s="230"/>
      <c r="G532" s="231"/>
      <c r="H532" s="231"/>
      <c r="I532" s="231"/>
      <c r="J532" s="56"/>
      <c r="K532" s="56"/>
      <c r="L532" s="56"/>
      <c r="M532" s="237"/>
      <c r="N532" s="56"/>
      <c r="O532" s="56"/>
    </row>
    <row r="533">
      <c r="C533" s="12"/>
      <c r="D533" s="12"/>
      <c r="F533" s="230"/>
      <c r="G533" s="231"/>
      <c r="H533" s="231"/>
      <c r="I533" s="231"/>
      <c r="J533" s="56"/>
      <c r="K533" s="56"/>
      <c r="L533" s="56"/>
      <c r="M533" s="237"/>
      <c r="N533" s="56"/>
      <c r="O533" s="56"/>
    </row>
    <row r="534">
      <c r="C534" s="12"/>
      <c r="D534" s="12"/>
      <c r="F534" s="230"/>
      <c r="G534" s="231"/>
      <c r="H534" s="231"/>
      <c r="I534" s="231"/>
      <c r="J534" s="56"/>
      <c r="K534" s="56"/>
      <c r="L534" s="56"/>
      <c r="M534" s="237"/>
      <c r="N534" s="56"/>
      <c r="O534" s="56"/>
    </row>
    <row r="535">
      <c r="C535" s="12"/>
      <c r="D535" s="12"/>
      <c r="F535" s="230"/>
      <c r="G535" s="231"/>
      <c r="H535" s="231"/>
      <c r="I535" s="231"/>
      <c r="J535" s="56"/>
      <c r="K535" s="56"/>
      <c r="L535" s="56"/>
      <c r="M535" s="237"/>
      <c r="N535" s="56"/>
      <c r="O535" s="56"/>
    </row>
    <row r="536">
      <c r="C536" s="12"/>
      <c r="D536" s="12"/>
      <c r="F536" s="230"/>
      <c r="G536" s="231"/>
      <c r="H536" s="231"/>
      <c r="I536" s="231"/>
      <c r="J536" s="56"/>
      <c r="K536" s="56"/>
      <c r="L536" s="56"/>
      <c r="M536" s="237"/>
      <c r="N536" s="56"/>
      <c r="O536" s="56"/>
    </row>
    <row r="537">
      <c r="C537" s="12"/>
      <c r="D537" s="12"/>
      <c r="F537" s="230"/>
      <c r="G537" s="231"/>
      <c r="H537" s="231"/>
      <c r="I537" s="231"/>
      <c r="J537" s="56"/>
      <c r="K537" s="56"/>
      <c r="L537" s="56"/>
      <c r="M537" s="237"/>
      <c r="N537" s="56"/>
      <c r="O537" s="56"/>
    </row>
    <row r="538">
      <c r="C538" s="12"/>
      <c r="D538" s="12"/>
      <c r="F538" s="230"/>
      <c r="G538" s="231"/>
      <c r="H538" s="231"/>
      <c r="I538" s="231"/>
      <c r="J538" s="56"/>
      <c r="K538" s="56"/>
      <c r="L538" s="56"/>
      <c r="M538" s="237"/>
      <c r="N538" s="56"/>
      <c r="O538" s="56"/>
    </row>
    <row r="539">
      <c r="C539" s="12"/>
      <c r="D539" s="12"/>
      <c r="F539" s="230"/>
      <c r="G539" s="231"/>
      <c r="H539" s="231"/>
      <c r="I539" s="231"/>
      <c r="J539" s="56"/>
      <c r="K539" s="56"/>
      <c r="L539" s="56"/>
      <c r="M539" s="237"/>
      <c r="N539" s="56"/>
      <c r="O539" s="56"/>
    </row>
    <row r="540">
      <c r="C540" s="12"/>
      <c r="D540" s="12"/>
      <c r="F540" s="230"/>
      <c r="G540" s="231"/>
      <c r="H540" s="231"/>
      <c r="I540" s="231"/>
      <c r="J540" s="56"/>
      <c r="K540" s="56"/>
      <c r="L540" s="56"/>
      <c r="M540" s="237"/>
      <c r="N540" s="56"/>
      <c r="O540" s="56"/>
    </row>
    <row r="541">
      <c r="C541" s="12"/>
      <c r="D541" s="12"/>
      <c r="F541" s="230"/>
      <c r="G541" s="231"/>
      <c r="H541" s="231"/>
      <c r="I541" s="231"/>
      <c r="J541" s="56"/>
      <c r="K541" s="56"/>
      <c r="L541" s="56"/>
      <c r="M541" s="237"/>
      <c r="N541" s="56"/>
      <c r="O541" s="56"/>
    </row>
    <row r="542">
      <c r="C542" s="12"/>
      <c r="D542" s="12"/>
      <c r="F542" s="230"/>
      <c r="G542" s="231"/>
      <c r="H542" s="231"/>
      <c r="I542" s="231"/>
      <c r="J542" s="56"/>
      <c r="K542" s="56"/>
      <c r="L542" s="56"/>
      <c r="M542" s="237"/>
      <c r="N542" s="56"/>
      <c r="O542" s="56"/>
    </row>
    <row r="543">
      <c r="C543" s="12"/>
      <c r="D543" s="12"/>
      <c r="F543" s="230"/>
      <c r="G543" s="231"/>
      <c r="H543" s="231"/>
      <c r="I543" s="231"/>
      <c r="J543" s="56"/>
      <c r="K543" s="56"/>
      <c r="L543" s="56"/>
      <c r="M543" s="237"/>
      <c r="N543" s="56"/>
      <c r="O543" s="56"/>
    </row>
    <row r="544">
      <c r="C544" s="12"/>
      <c r="D544" s="12"/>
      <c r="F544" s="230"/>
      <c r="G544" s="231"/>
      <c r="H544" s="231"/>
      <c r="I544" s="231"/>
      <c r="J544" s="56"/>
      <c r="K544" s="56"/>
      <c r="L544" s="56"/>
      <c r="M544" s="237"/>
      <c r="N544" s="56"/>
      <c r="O544" s="56"/>
    </row>
    <row r="545">
      <c r="C545" s="12"/>
      <c r="D545" s="12"/>
      <c r="F545" s="230"/>
      <c r="G545" s="231"/>
      <c r="H545" s="231"/>
      <c r="I545" s="231"/>
      <c r="J545" s="56"/>
      <c r="K545" s="56"/>
      <c r="L545" s="56"/>
      <c r="M545" s="237"/>
      <c r="N545" s="56"/>
      <c r="O545" s="56"/>
    </row>
    <row r="546">
      <c r="C546" s="12"/>
      <c r="D546" s="12"/>
      <c r="F546" s="230"/>
      <c r="G546" s="231"/>
      <c r="H546" s="231"/>
      <c r="I546" s="231"/>
      <c r="J546" s="56"/>
      <c r="K546" s="56"/>
      <c r="L546" s="56"/>
      <c r="M546" s="237"/>
      <c r="N546" s="56"/>
      <c r="O546" s="56"/>
    </row>
    <row r="547">
      <c r="C547" s="12"/>
      <c r="D547" s="12"/>
      <c r="F547" s="230"/>
      <c r="G547" s="231"/>
      <c r="H547" s="231"/>
      <c r="I547" s="231"/>
      <c r="J547" s="56"/>
      <c r="K547" s="56"/>
      <c r="L547" s="56"/>
      <c r="M547" s="237"/>
      <c r="N547" s="56"/>
      <c r="O547" s="56"/>
    </row>
    <row r="548">
      <c r="C548" s="12"/>
      <c r="D548" s="12"/>
      <c r="F548" s="230"/>
      <c r="G548" s="231"/>
      <c r="H548" s="231"/>
      <c r="I548" s="231"/>
      <c r="J548" s="56"/>
      <c r="K548" s="56"/>
      <c r="L548" s="56"/>
      <c r="M548" s="237"/>
      <c r="N548" s="56"/>
      <c r="O548" s="56"/>
    </row>
    <row r="549">
      <c r="C549" s="12"/>
      <c r="D549" s="12"/>
      <c r="F549" s="230"/>
      <c r="G549" s="231"/>
      <c r="H549" s="231"/>
      <c r="I549" s="231"/>
      <c r="J549" s="56"/>
      <c r="K549" s="56"/>
      <c r="L549" s="56"/>
      <c r="M549" s="237"/>
      <c r="N549" s="56"/>
      <c r="O549" s="56"/>
    </row>
    <row r="550">
      <c r="C550" s="12"/>
      <c r="D550" s="12"/>
      <c r="F550" s="230"/>
      <c r="G550" s="231"/>
      <c r="H550" s="231"/>
      <c r="I550" s="231"/>
      <c r="J550" s="56"/>
      <c r="K550" s="56"/>
      <c r="L550" s="56"/>
      <c r="M550" s="237"/>
      <c r="N550" s="56"/>
      <c r="O550" s="56"/>
    </row>
    <row r="551">
      <c r="C551" s="12"/>
      <c r="D551" s="12"/>
      <c r="F551" s="230"/>
      <c r="G551" s="231"/>
      <c r="H551" s="231"/>
      <c r="I551" s="231"/>
      <c r="J551" s="56"/>
      <c r="K551" s="56"/>
      <c r="L551" s="56"/>
      <c r="M551" s="237"/>
      <c r="N551" s="56"/>
      <c r="O551" s="56"/>
    </row>
    <row r="552">
      <c r="C552" s="12"/>
      <c r="D552" s="12"/>
      <c r="F552" s="230"/>
      <c r="G552" s="231"/>
      <c r="H552" s="231"/>
      <c r="I552" s="231"/>
      <c r="J552" s="56"/>
      <c r="K552" s="56"/>
      <c r="L552" s="56"/>
      <c r="M552" s="237"/>
      <c r="N552" s="56"/>
      <c r="O552" s="56"/>
    </row>
    <row r="553">
      <c r="C553" s="12"/>
      <c r="D553" s="12"/>
      <c r="F553" s="230"/>
      <c r="G553" s="231"/>
      <c r="H553" s="231"/>
      <c r="I553" s="231"/>
      <c r="J553" s="56"/>
      <c r="K553" s="56"/>
      <c r="L553" s="56"/>
      <c r="M553" s="237"/>
      <c r="N553" s="56"/>
      <c r="O553" s="56"/>
    </row>
    <row r="554">
      <c r="C554" s="12"/>
      <c r="D554" s="12"/>
      <c r="F554" s="230"/>
      <c r="G554" s="231"/>
      <c r="H554" s="231"/>
      <c r="I554" s="231"/>
      <c r="J554" s="56"/>
      <c r="K554" s="56"/>
      <c r="L554" s="56"/>
      <c r="M554" s="237"/>
      <c r="N554" s="56"/>
      <c r="O554" s="56"/>
    </row>
    <row r="555">
      <c r="C555" s="12"/>
      <c r="D555" s="12"/>
      <c r="F555" s="230"/>
      <c r="G555" s="231"/>
      <c r="H555" s="231"/>
      <c r="I555" s="231"/>
      <c r="J555" s="56"/>
      <c r="K555" s="56"/>
      <c r="L555" s="56"/>
      <c r="M555" s="237"/>
      <c r="N555" s="56"/>
      <c r="O555" s="56"/>
    </row>
    <row r="556">
      <c r="C556" s="12"/>
      <c r="D556" s="12"/>
      <c r="F556" s="230"/>
      <c r="G556" s="231"/>
      <c r="H556" s="231"/>
      <c r="I556" s="231"/>
      <c r="J556" s="56"/>
      <c r="K556" s="56"/>
      <c r="L556" s="56"/>
      <c r="M556" s="237"/>
      <c r="N556" s="56"/>
      <c r="O556" s="56"/>
    </row>
    <row r="557">
      <c r="C557" s="12"/>
      <c r="D557" s="12"/>
      <c r="F557" s="230"/>
      <c r="G557" s="231"/>
      <c r="H557" s="231"/>
      <c r="I557" s="231"/>
      <c r="J557" s="56"/>
      <c r="K557" s="56"/>
      <c r="L557" s="56"/>
      <c r="M557" s="237"/>
      <c r="N557" s="56"/>
      <c r="O557" s="56"/>
    </row>
    <row r="558">
      <c r="C558" s="12"/>
      <c r="D558" s="12"/>
      <c r="F558" s="230"/>
      <c r="G558" s="231"/>
      <c r="H558" s="231"/>
      <c r="I558" s="231"/>
      <c r="J558" s="56"/>
      <c r="K558" s="56"/>
      <c r="L558" s="56"/>
      <c r="M558" s="237"/>
      <c r="N558" s="56"/>
      <c r="O558" s="56"/>
    </row>
    <row r="559">
      <c r="C559" s="12"/>
      <c r="D559" s="12"/>
      <c r="F559" s="230"/>
      <c r="G559" s="231"/>
      <c r="H559" s="231"/>
      <c r="I559" s="231"/>
      <c r="J559" s="56"/>
      <c r="K559" s="56"/>
      <c r="L559" s="56"/>
      <c r="M559" s="237"/>
      <c r="N559" s="56"/>
      <c r="O559" s="56"/>
    </row>
    <row r="560">
      <c r="C560" s="12"/>
      <c r="D560" s="12"/>
      <c r="F560" s="230"/>
      <c r="G560" s="231"/>
      <c r="H560" s="231"/>
      <c r="I560" s="231"/>
      <c r="J560" s="56"/>
      <c r="K560" s="56"/>
      <c r="L560" s="56"/>
      <c r="M560" s="237"/>
      <c r="N560" s="56"/>
      <c r="O560" s="56"/>
    </row>
    <row r="561">
      <c r="C561" s="12"/>
      <c r="D561" s="12"/>
      <c r="F561" s="230"/>
      <c r="G561" s="231"/>
      <c r="H561" s="231"/>
      <c r="I561" s="231"/>
      <c r="J561" s="56"/>
      <c r="K561" s="56"/>
      <c r="L561" s="56"/>
      <c r="M561" s="237"/>
      <c r="N561" s="56"/>
      <c r="O561" s="56"/>
    </row>
    <row r="562">
      <c r="C562" s="12"/>
      <c r="D562" s="12"/>
      <c r="F562" s="230"/>
      <c r="G562" s="231"/>
      <c r="H562" s="231"/>
      <c r="I562" s="231"/>
      <c r="J562" s="56"/>
      <c r="K562" s="56"/>
      <c r="L562" s="56"/>
      <c r="M562" s="237"/>
      <c r="N562" s="56"/>
      <c r="O562" s="56"/>
    </row>
    <row r="563">
      <c r="C563" s="12"/>
      <c r="D563" s="12"/>
      <c r="F563" s="230"/>
      <c r="G563" s="231"/>
      <c r="H563" s="231"/>
      <c r="I563" s="231"/>
      <c r="J563" s="56"/>
      <c r="K563" s="56"/>
      <c r="L563" s="56"/>
      <c r="M563" s="237"/>
      <c r="N563" s="56"/>
      <c r="O563" s="56"/>
    </row>
    <row r="564">
      <c r="C564" s="12"/>
      <c r="D564" s="12"/>
      <c r="F564" s="230"/>
      <c r="G564" s="231"/>
      <c r="H564" s="231"/>
      <c r="I564" s="231"/>
      <c r="J564" s="56"/>
      <c r="K564" s="56"/>
      <c r="L564" s="56"/>
      <c r="M564" s="237"/>
      <c r="N564" s="56"/>
      <c r="O564" s="56"/>
    </row>
    <row r="565">
      <c r="C565" s="12"/>
      <c r="D565" s="12"/>
      <c r="F565" s="230"/>
      <c r="G565" s="231"/>
      <c r="H565" s="231"/>
      <c r="I565" s="231"/>
      <c r="J565" s="56"/>
      <c r="K565" s="56"/>
      <c r="L565" s="56"/>
      <c r="M565" s="237"/>
      <c r="N565" s="56"/>
      <c r="O565" s="56"/>
    </row>
    <row r="566">
      <c r="C566" s="12"/>
      <c r="D566" s="12"/>
      <c r="F566" s="230"/>
      <c r="G566" s="231"/>
      <c r="H566" s="231"/>
      <c r="I566" s="231"/>
      <c r="J566" s="56"/>
      <c r="K566" s="56"/>
      <c r="L566" s="56"/>
      <c r="M566" s="237"/>
      <c r="N566" s="56"/>
      <c r="O566" s="56"/>
    </row>
    <row r="567">
      <c r="C567" s="12"/>
      <c r="D567" s="12"/>
      <c r="F567" s="230"/>
      <c r="G567" s="231"/>
      <c r="H567" s="231"/>
      <c r="I567" s="231"/>
      <c r="J567" s="56"/>
      <c r="K567" s="56"/>
      <c r="L567" s="56"/>
      <c r="M567" s="237"/>
      <c r="N567" s="56"/>
      <c r="O567" s="56"/>
    </row>
    <row r="568">
      <c r="C568" s="12"/>
      <c r="D568" s="12"/>
      <c r="F568" s="230"/>
      <c r="G568" s="231"/>
      <c r="H568" s="231"/>
      <c r="I568" s="231"/>
      <c r="J568" s="56"/>
      <c r="K568" s="56"/>
      <c r="L568" s="56"/>
      <c r="M568" s="237"/>
      <c r="N568" s="56"/>
      <c r="O568" s="56"/>
    </row>
    <row r="569">
      <c r="C569" s="12"/>
      <c r="D569" s="12"/>
      <c r="F569" s="230"/>
      <c r="G569" s="231"/>
      <c r="H569" s="231"/>
      <c r="I569" s="231"/>
      <c r="J569" s="56"/>
      <c r="K569" s="56"/>
      <c r="L569" s="56"/>
      <c r="M569" s="237"/>
      <c r="N569" s="56"/>
      <c r="O569" s="56"/>
    </row>
    <row r="570">
      <c r="C570" s="12"/>
      <c r="D570" s="12"/>
      <c r="F570" s="230"/>
      <c r="G570" s="231"/>
      <c r="H570" s="231"/>
      <c r="I570" s="231"/>
      <c r="J570" s="56"/>
      <c r="K570" s="56"/>
      <c r="L570" s="56"/>
      <c r="M570" s="237"/>
      <c r="N570" s="56"/>
      <c r="O570" s="56"/>
    </row>
    <row r="571">
      <c r="C571" s="12"/>
      <c r="D571" s="12"/>
      <c r="F571" s="230"/>
      <c r="G571" s="231"/>
      <c r="H571" s="231"/>
      <c r="I571" s="231"/>
      <c r="J571" s="56"/>
      <c r="K571" s="56"/>
      <c r="L571" s="56"/>
      <c r="M571" s="237"/>
      <c r="N571" s="56"/>
      <c r="O571" s="56"/>
    </row>
    <row r="572">
      <c r="C572" s="12"/>
      <c r="D572" s="12"/>
      <c r="F572" s="230"/>
      <c r="G572" s="231"/>
      <c r="H572" s="231"/>
      <c r="I572" s="231"/>
      <c r="J572" s="56"/>
      <c r="K572" s="56"/>
      <c r="L572" s="56"/>
      <c r="M572" s="237"/>
      <c r="N572" s="56"/>
      <c r="O572" s="56"/>
    </row>
    <row r="573">
      <c r="C573" s="12"/>
      <c r="D573" s="12"/>
      <c r="F573" s="230"/>
      <c r="G573" s="231"/>
      <c r="H573" s="231"/>
      <c r="I573" s="231"/>
      <c r="J573" s="56"/>
      <c r="K573" s="56"/>
      <c r="L573" s="56"/>
      <c r="M573" s="237"/>
      <c r="N573" s="56"/>
      <c r="O573" s="56"/>
    </row>
    <row r="574">
      <c r="C574" s="12"/>
      <c r="D574" s="12"/>
      <c r="F574" s="230"/>
      <c r="G574" s="231"/>
      <c r="H574" s="231"/>
      <c r="I574" s="231"/>
      <c r="J574" s="56"/>
      <c r="K574" s="56"/>
      <c r="L574" s="56"/>
      <c r="M574" s="237"/>
      <c r="N574" s="56"/>
      <c r="O574" s="56"/>
    </row>
    <row r="575">
      <c r="C575" s="12"/>
      <c r="D575" s="12"/>
      <c r="F575" s="230"/>
      <c r="G575" s="231"/>
      <c r="H575" s="231"/>
      <c r="I575" s="231"/>
      <c r="J575" s="56"/>
      <c r="K575" s="56"/>
      <c r="L575" s="56"/>
      <c r="M575" s="237"/>
      <c r="N575" s="56"/>
      <c r="O575" s="56"/>
    </row>
    <row r="576">
      <c r="C576" s="12"/>
      <c r="D576" s="12"/>
      <c r="F576" s="230"/>
      <c r="G576" s="231"/>
      <c r="H576" s="231"/>
      <c r="I576" s="231"/>
      <c r="J576" s="56"/>
      <c r="K576" s="56"/>
      <c r="L576" s="56"/>
      <c r="M576" s="237"/>
      <c r="N576" s="56"/>
      <c r="O576" s="56"/>
    </row>
    <row r="577">
      <c r="C577" s="12"/>
      <c r="D577" s="12"/>
      <c r="F577" s="230"/>
      <c r="G577" s="231"/>
      <c r="H577" s="231"/>
      <c r="I577" s="231"/>
      <c r="J577" s="56"/>
      <c r="K577" s="56"/>
      <c r="L577" s="56"/>
      <c r="M577" s="237"/>
      <c r="N577" s="56"/>
      <c r="O577" s="56"/>
    </row>
    <row r="578">
      <c r="C578" s="12"/>
      <c r="D578" s="12"/>
      <c r="F578" s="230"/>
      <c r="G578" s="231"/>
      <c r="H578" s="231"/>
      <c r="I578" s="231"/>
      <c r="J578" s="56"/>
      <c r="K578" s="56"/>
      <c r="L578" s="56"/>
      <c r="M578" s="237"/>
      <c r="N578" s="56"/>
      <c r="O578" s="56"/>
    </row>
    <row r="579">
      <c r="C579" s="12"/>
      <c r="D579" s="12"/>
      <c r="F579" s="230"/>
      <c r="G579" s="231"/>
      <c r="H579" s="231"/>
      <c r="I579" s="231"/>
      <c r="J579" s="56"/>
      <c r="K579" s="56"/>
      <c r="L579" s="56"/>
      <c r="M579" s="237"/>
      <c r="N579" s="56"/>
      <c r="O579" s="56"/>
    </row>
    <row r="580">
      <c r="C580" s="12"/>
      <c r="D580" s="12"/>
      <c r="F580" s="230"/>
      <c r="G580" s="231"/>
      <c r="H580" s="231"/>
      <c r="I580" s="231"/>
      <c r="J580" s="56"/>
      <c r="K580" s="56"/>
      <c r="L580" s="56"/>
      <c r="M580" s="237"/>
      <c r="N580" s="56"/>
      <c r="O580" s="56"/>
    </row>
    <row r="581">
      <c r="C581" s="12"/>
      <c r="D581" s="12"/>
      <c r="F581" s="230"/>
      <c r="G581" s="231"/>
      <c r="H581" s="231"/>
      <c r="I581" s="231"/>
      <c r="J581" s="56"/>
      <c r="K581" s="56"/>
      <c r="L581" s="56"/>
      <c r="M581" s="237"/>
      <c r="N581" s="56"/>
      <c r="O581" s="56"/>
    </row>
    <row r="582">
      <c r="C582" s="12"/>
      <c r="D582" s="12"/>
      <c r="F582" s="230"/>
      <c r="G582" s="231"/>
      <c r="H582" s="231"/>
      <c r="I582" s="231"/>
      <c r="J582" s="56"/>
      <c r="K582" s="56"/>
      <c r="L582" s="56"/>
      <c r="M582" s="237"/>
      <c r="N582" s="56"/>
      <c r="O582" s="56"/>
    </row>
    <row r="583">
      <c r="C583" s="12"/>
      <c r="D583" s="12"/>
      <c r="F583" s="230"/>
      <c r="G583" s="231"/>
      <c r="H583" s="231"/>
      <c r="I583" s="231"/>
      <c r="J583" s="56"/>
      <c r="K583" s="56"/>
      <c r="L583" s="56"/>
      <c r="M583" s="237"/>
      <c r="N583" s="56"/>
      <c r="O583" s="56"/>
    </row>
    <row r="584">
      <c r="C584" s="12"/>
      <c r="D584" s="12"/>
      <c r="F584" s="230"/>
      <c r="G584" s="231"/>
      <c r="H584" s="231"/>
      <c r="I584" s="231"/>
      <c r="J584" s="56"/>
      <c r="K584" s="56"/>
      <c r="L584" s="56"/>
      <c r="M584" s="237"/>
      <c r="N584" s="56"/>
      <c r="O584" s="56"/>
    </row>
    <row r="585">
      <c r="C585" s="12"/>
      <c r="D585" s="12"/>
      <c r="F585" s="230"/>
      <c r="G585" s="231"/>
      <c r="H585" s="231"/>
      <c r="I585" s="231"/>
      <c r="J585" s="56"/>
      <c r="K585" s="56"/>
      <c r="L585" s="56"/>
      <c r="M585" s="237"/>
      <c r="N585" s="56"/>
      <c r="O585" s="56"/>
    </row>
    <row r="586">
      <c r="C586" s="12"/>
      <c r="D586" s="12"/>
      <c r="F586" s="230"/>
      <c r="G586" s="231"/>
      <c r="H586" s="231"/>
      <c r="I586" s="231"/>
      <c r="J586" s="56"/>
      <c r="K586" s="56"/>
      <c r="L586" s="56"/>
      <c r="M586" s="237"/>
      <c r="N586" s="56"/>
      <c r="O586" s="56"/>
    </row>
    <row r="587">
      <c r="C587" s="12"/>
      <c r="D587" s="12"/>
      <c r="F587" s="230"/>
      <c r="G587" s="231"/>
      <c r="H587" s="231"/>
      <c r="I587" s="231"/>
      <c r="J587" s="56"/>
      <c r="K587" s="56"/>
      <c r="L587" s="56"/>
      <c r="M587" s="237"/>
      <c r="N587" s="56"/>
      <c r="O587" s="56"/>
    </row>
    <row r="588">
      <c r="C588" s="12"/>
      <c r="D588" s="12"/>
      <c r="F588" s="230"/>
      <c r="G588" s="231"/>
      <c r="H588" s="231"/>
      <c r="I588" s="231"/>
      <c r="J588" s="56"/>
      <c r="K588" s="56"/>
      <c r="L588" s="56"/>
      <c r="M588" s="237"/>
      <c r="N588" s="56"/>
      <c r="O588" s="56"/>
    </row>
    <row r="589">
      <c r="C589" s="12"/>
      <c r="D589" s="12"/>
      <c r="F589" s="230"/>
      <c r="G589" s="231"/>
      <c r="H589" s="231"/>
      <c r="I589" s="231"/>
      <c r="J589" s="56"/>
      <c r="K589" s="56"/>
      <c r="L589" s="56"/>
      <c r="M589" s="237"/>
      <c r="N589" s="56"/>
      <c r="O589" s="56"/>
    </row>
    <row r="590">
      <c r="C590" s="12"/>
      <c r="D590" s="12"/>
      <c r="F590" s="230"/>
      <c r="G590" s="231"/>
      <c r="H590" s="231"/>
      <c r="I590" s="231"/>
      <c r="J590" s="56"/>
      <c r="K590" s="56"/>
      <c r="L590" s="56"/>
      <c r="M590" s="237"/>
      <c r="N590" s="56"/>
      <c r="O590" s="56"/>
    </row>
    <row r="591">
      <c r="C591" s="12"/>
      <c r="D591" s="12"/>
      <c r="F591" s="230"/>
      <c r="G591" s="231"/>
      <c r="H591" s="231"/>
      <c r="I591" s="231"/>
      <c r="J591" s="56"/>
      <c r="K591" s="56"/>
      <c r="L591" s="56"/>
      <c r="M591" s="237"/>
      <c r="N591" s="56"/>
      <c r="O591" s="56"/>
    </row>
    <row r="592">
      <c r="C592" s="12"/>
      <c r="D592" s="12"/>
      <c r="F592" s="230"/>
      <c r="G592" s="231"/>
      <c r="H592" s="231"/>
      <c r="I592" s="231"/>
      <c r="J592" s="56"/>
      <c r="K592" s="56"/>
      <c r="L592" s="56"/>
      <c r="M592" s="237"/>
      <c r="N592" s="56"/>
      <c r="O592" s="56"/>
    </row>
    <row r="593">
      <c r="C593" s="12"/>
      <c r="D593" s="12"/>
      <c r="F593" s="230"/>
      <c r="G593" s="231"/>
      <c r="H593" s="231"/>
      <c r="I593" s="231"/>
      <c r="J593" s="56"/>
      <c r="K593" s="56"/>
      <c r="L593" s="56"/>
      <c r="M593" s="237"/>
      <c r="N593" s="56"/>
      <c r="O593" s="56"/>
    </row>
    <row r="594">
      <c r="C594" s="12"/>
      <c r="D594" s="12"/>
      <c r="F594" s="230"/>
      <c r="G594" s="231"/>
      <c r="H594" s="231"/>
      <c r="I594" s="231"/>
      <c r="J594" s="56"/>
      <c r="K594" s="56"/>
      <c r="L594" s="56"/>
      <c r="M594" s="237"/>
      <c r="N594" s="56"/>
      <c r="O594" s="56"/>
    </row>
    <row r="595">
      <c r="C595" s="12"/>
      <c r="D595" s="12"/>
      <c r="F595" s="230"/>
      <c r="G595" s="231"/>
      <c r="H595" s="231"/>
      <c r="I595" s="231"/>
      <c r="J595" s="56"/>
      <c r="K595" s="56"/>
      <c r="L595" s="56"/>
      <c r="M595" s="237"/>
      <c r="N595" s="56"/>
      <c r="O595" s="56"/>
    </row>
    <row r="596">
      <c r="C596" s="12"/>
      <c r="D596" s="12"/>
      <c r="F596" s="230"/>
      <c r="G596" s="231"/>
      <c r="H596" s="231"/>
      <c r="I596" s="231"/>
      <c r="J596" s="56"/>
      <c r="K596" s="56"/>
      <c r="L596" s="56"/>
      <c r="M596" s="237"/>
      <c r="N596" s="56"/>
      <c r="O596" s="56"/>
    </row>
    <row r="597">
      <c r="C597" s="12"/>
      <c r="D597" s="12"/>
      <c r="F597" s="230"/>
      <c r="G597" s="231"/>
      <c r="H597" s="231"/>
      <c r="I597" s="231"/>
      <c r="J597" s="56"/>
      <c r="K597" s="56"/>
      <c r="L597" s="56"/>
      <c r="M597" s="237"/>
      <c r="N597" s="56"/>
      <c r="O597" s="56"/>
    </row>
    <row r="598">
      <c r="C598" s="12"/>
      <c r="D598" s="12"/>
      <c r="F598" s="230"/>
      <c r="G598" s="231"/>
      <c r="H598" s="231"/>
      <c r="I598" s="231"/>
      <c r="J598" s="56"/>
      <c r="K598" s="56"/>
      <c r="L598" s="56"/>
      <c r="M598" s="237"/>
      <c r="N598" s="56"/>
      <c r="O598" s="56"/>
    </row>
    <row r="599">
      <c r="C599" s="12"/>
      <c r="D599" s="12"/>
      <c r="F599" s="230"/>
      <c r="G599" s="231"/>
      <c r="H599" s="231"/>
      <c r="I599" s="231"/>
      <c r="J599" s="56"/>
      <c r="K599" s="56"/>
      <c r="L599" s="56"/>
      <c r="M599" s="237"/>
      <c r="N599" s="56"/>
      <c r="O599" s="56"/>
    </row>
    <row r="600">
      <c r="C600" s="12"/>
      <c r="D600" s="12"/>
      <c r="F600" s="230"/>
      <c r="G600" s="231"/>
      <c r="H600" s="231"/>
      <c r="I600" s="231"/>
      <c r="J600" s="56"/>
      <c r="K600" s="56"/>
      <c r="L600" s="56"/>
      <c r="M600" s="237"/>
      <c r="N600" s="56"/>
      <c r="O600" s="56"/>
    </row>
    <row r="601">
      <c r="C601" s="12"/>
      <c r="D601" s="12"/>
      <c r="F601" s="230"/>
      <c r="G601" s="231"/>
      <c r="H601" s="231"/>
      <c r="I601" s="231"/>
      <c r="J601" s="56"/>
      <c r="K601" s="56"/>
      <c r="L601" s="56"/>
      <c r="M601" s="237"/>
      <c r="N601" s="56"/>
      <c r="O601" s="56"/>
    </row>
    <row r="602">
      <c r="C602" s="12"/>
      <c r="D602" s="12"/>
      <c r="F602" s="230"/>
      <c r="G602" s="231"/>
      <c r="H602" s="231"/>
      <c r="I602" s="231"/>
      <c r="J602" s="56"/>
      <c r="K602" s="56"/>
      <c r="L602" s="56"/>
      <c r="M602" s="237"/>
      <c r="N602" s="56"/>
      <c r="O602" s="56"/>
    </row>
    <row r="603">
      <c r="C603" s="12"/>
      <c r="D603" s="12"/>
      <c r="F603" s="230"/>
      <c r="G603" s="231"/>
      <c r="H603" s="231"/>
      <c r="I603" s="231"/>
      <c r="J603" s="56"/>
      <c r="K603" s="56"/>
      <c r="L603" s="56"/>
      <c r="M603" s="237"/>
      <c r="N603" s="56"/>
      <c r="O603" s="56"/>
    </row>
    <row r="604">
      <c r="C604" s="12"/>
      <c r="D604" s="12"/>
      <c r="F604" s="230"/>
      <c r="G604" s="231"/>
      <c r="H604" s="231"/>
      <c r="I604" s="231"/>
      <c r="J604" s="56"/>
      <c r="K604" s="56"/>
      <c r="L604" s="56"/>
      <c r="M604" s="237"/>
      <c r="N604" s="56"/>
      <c r="O604" s="56"/>
    </row>
    <row r="605">
      <c r="C605" s="12"/>
      <c r="D605" s="12"/>
      <c r="F605" s="230"/>
      <c r="G605" s="231"/>
      <c r="H605" s="231"/>
      <c r="I605" s="231"/>
      <c r="J605" s="56"/>
      <c r="K605" s="56"/>
      <c r="L605" s="56"/>
      <c r="M605" s="237"/>
      <c r="N605" s="56"/>
      <c r="O605" s="56"/>
    </row>
    <row r="606">
      <c r="C606" s="12"/>
      <c r="D606" s="12"/>
      <c r="F606" s="230"/>
      <c r="G606" s="231"/>
      <c r="H606" s="231"/>
      <c r="I606" s="231"/>
      <c r="J606" s="56"/>
      <c r="K606" s="56"/>
      <c r="L606" s="56"/>
      <c r="M606" s="237"/>
      <c r="N606" s="56"/>
      <c r="O606" s="56"/>
    </row>
    <row r="607">
      <c r="C607" s="12"/>
      <c r="D607" s="12"/>
      <c r="F607" s="230"/>
      <c r="G607" s="231"/>
      <c r="H607" s="231"/>
      <c r="I607" s="231"/>
      <c r="J607" s="56"/>
      <c r="K607" s="56"/>
      <c r="L607" s="56"/>
      <c r="M607" s="237"/>
      <c r="N607" s="56"/>
      <c r="O607" s="56"/>
    </row>
    <row r="608">
      <c r="C608" s="12"/>
      <c r="D608" s="12"/>
      <c r="F608" s="230"/>
      <c r="G608" s="231"/>
      <c r="H608" s="231"/>
      <c r="I608" s="231"/>
      <c r="J608" s="56"/>
      <c r="K608" s="56"/>
      <c r="L608" s="56"/>
      <c r="M608" s="237"/>
      <c r="N608" s="56"/>
      <c r="O608" s="56"/>
    </row>
    <row r="609">
      <c r="C609" s="12"/>
      <c r="D609" s="12"/>
      <c r="F609" s="230"/>
      <c r="G609" s="231"/>
      <c r="H609" s="231"/>
      <c r="I609" s="231"/>
      <c r="J609" s="56"/>
      <c r="K609" s="56"/>
      <c r="L609" s="56"/>
      <c r="M609" s="237"/>
      <c r="N609" s="56"/>
      <c r="O609" s="56"/>
    </row>
    <row r="610">
      <c r="C610" s="12"/>
      <c r="D610" s="12"/>
      <c r="F610" s="230"/>
      <c r="G610" s="231"/>
      <c r="H610" s="231"/>
      <c r="I610" s="231"/>
      <c r="J610" s="56"/>
      <c r="K610" s="56"/>
      <c r="L610" s="56"/>
      <c r="M610" s="237"/>
      <c r="N610" s="56"/>
      <c r="O610" s="56"/>
    </row>
    <row r="611">
      <c r="C611" s="12"/>
      <c r="D611" s="12"/>
      <c r="F611" s="230"/>
      <c r="G611" s="231"/>
      <c r="H611" s="231"/>
      <c r="I611" s="231"/>
      <c r="J611" s="56"/>
      <c r="K611" s="56"/>
      <c r="L611" s="56"/>
      <c r="M611" s="237"/>
      <c r="N611" s="56"/>
      <c r="O611" s="56"/>
    </row>
    <row r="612">
      <c r="C612" s="12"/>
      <c r="D612" s="12"/>
      <c r="F612" s="230"/>
      <c r="G612" s="231"/>
      <c r="H612" s="231"/>
      <c r="I612" s="231"/>
      <c r="J612" s="56"/>
      <c r="K612" s="56"/>
      <c r="L612" s="56"/>
      <c r="M612" s="237"/>
      <c r="N612" s="56"/>
      <c r="O612" s="56"/>
    </row>
    <row r="613">
      <c r="C613" s="12"/>
      <c r="D613" s="12"/>
      <c r="F613" s="230"/>
      <c r="G613" s="231"/>
      <c r="H613" s="231"/>
      <c r="I613" s="231"/>
      <c r="J613" s="56"/>
      <c r="K613" s="56"/>
      <c r="L613" s="56"/>
      <c r="M613" s="237"/>
      <c r="N613" s="56"/>
      <c r="O613" s="56"/>
    </row>
    <row r="614">
      <c r="C614" s="12"/>
      <c r="D614" s="12"/>
      <c r="F614" s="230"/>
      <c r="G614" s="231"/>
      <c r="H614" s="231"/>
      <c r="I614" s="231"/>
      <c r="J614" s="56"/>
      <c r="K614" s="56"/>
      <c r="L614" s="56"/>
      <c r="M614" s="237"/>
      <c r="N614" s="56"/>
      <c r="O614" s="56"/>
    </row>
    <row r="615">
      <c r="C615" s="12"/>
      <c r="D615" s="12"/>
      <c r="F615" s="230"/>
      <c r="G615" s="231"/>
      <c r="H615" s="231"/>
      <c r="I615" s="231"/>
      <c r="J615" s="56"/>
      <c r="K615" s="56"/>
      <c r="L615" s="56"/>
      <c r="M615" s="237"/>
      <c r="N615" s="56"/>
      <c r="O615" s="56"/>
    </row>
    <row r="616">
      <c r="C616" s="12"/>
      <c r="D616" s="12"/>
      <c r="F616" s="230"/>
      <c r="G616" s="231"/>
      <c r="H616" s="231"/>
      <c r="I616" s="231"/>
      <c r="J616" s="56"/>
      <c r="K616" s="56"/>
      <c r="L616" s="56"/>
      <c r="M616" s="237"/>
      <c r="N616" s="56"/>
      <c r="O616" s="56"/>
    </row>
    <row r="617">
      <c r="C617" s="12"/>
      <c r="D617" s="12"/>
      <c r="F617" s="230"/>
      <c r="G617" s="231"/>
      <c r="H617" s="231"/>
      <c r="I617" s="231"/>
      <c r="J617" s="56"/>
      <c r="K617" s="56"/>
      <c r="L617" s="56"/>
      <c r="M617" s="237"/>
      <c r="N617" s="56"/>
      <c r="O617" s="56"/>
    </row>
    <row r="618">
      <c r="C618" s="12"/>
      <c r="D618" s="12"/>
      <c r="F618" s="230"/>
      <c r="G618" s="231"/>
      <c r="H618" s="231"/>
      <c r="I618" s="231"/>
      <c r="J618" s="56"/>
      <c r="K618" s="56"/>
      <c r="L618" s="56"/>
      <c r="M618" s="237"/>
      <c r="N618" s="56"/>
      <c r="O618" s="56"/>
    </row>
    <row r="619">
      <c r="C619" s="12"/>
      <c r="D619" s="12"/>
      <c r="F619" s="230"/>
      <c r="G619" s="231"/>
      <c r="H619" s="231"/>
      <c r="I619" s="231"/>
      <c r="J619" s="56"/>
      <c r="K619" s="56"/>
      <c r="L619" s="56"/>
      <c r="M619" s="237"/>
      <c r="N619" s="56"/>
      <c r="O619" s="56"/>
    </row>
    <row r="620">
      <c r="C620" s="12"/>
      <c r="D620" s="12"/>
      <c r="F620" s="230"/>
      <c r="G620" s="231"/>
      <c r="H620" s="231"/>
      <c r="I620" s="231"/>
      <c r="J620" s="56"/>
      <c r="K620" s="56"/>
      <c r="L620" s="56"/>
      <c r="M620" s="237"/>
      <c r="N620" s="56"/>
      <c r="O620" s="56"/>
    </row>
    <row r="621">
      <c r="C621" s="12"/>
      <c r="D621" s="12"/>
      <c r="F621" s="230"/>
      <c r="G621" s="231"/>
      <c r="H621" s="231"/>
      <c r="I621" s="231"/>
      <c r="J621" s="56"/>
      <c r="K621" s="56"/>
      <c r="L621" s="56"/>
      <c r="M621" s="237"/>
      <c r="N621" s="56"/>
      <c r="O621" s="56"/>
    </row>
    <row r="622">
      <c r="C622" s="12"/>
      <c r="D622" s="12"/>
      <c r="F622" s="230"/>
      <c r="G622" s="231"/>
      <c r="H622" s="231"/>
      <c r="I622" s="231"/>
      <c r="J622" s="56"/>
      <c r="K622" s="56"/>
      <c r="L622" s="56"/>
      <c r="M622" s="237"/>
      <c r="N622" s="56"/>
      <c r="O622" s="56"/>
    </row>
    <row r="623">
      <c r="C623" s="12"/>
      <c r="D623" s="12"/>
      <c r="F623" s="230"/>
      <c r="G623" s="231"/>
      <c r="H623" s="231"/>
      <c r="I623" s="231"/>
      <c r="J623" s="56"/>
      <c r="K623" s="56"/>
      <c r="L623" s="56"/>
      <c r="M623" s="237"/>
      <c r="N623" s="56"/>
      <c r="O623" s="56"/>
    </row>
    <row r="624">
      <c r="C624" s="12"/>
      <c r="D624" s="12"/>
      <c r="F624" s="230"/>
      <c r="G624" s="231"/>
      <c r="H624" s="231"/>
      <c r="I624" s="231"/>
      <c r="J624" s="56"/>
      <c r="K624" s="56"/>
      <c r="L624" s="56"/>
      <c r="M624" s="237"/>
      <c r="N624" s="56"/>
      <c r="O624" s="56"/>
    </row>
    <row r="625">
      <c r="C625" s="12"/>
      <c r="D625" s="12"/>
      <c r="F625" s="230"/>
      <c r="G625" s="231"/>
      <c r="H625" s="231"/>
      <c r="I625" s="231"/>
      <c r="J625" s="56"/>
      <c r="K625" s="56"/>
      <c r="L625" s="56"/>
      <c r="M625" s="237"/>
      <c r="N625" s="56"/>
      <c r="O625" s="56"/>
    </row>
    <row r="626">
      <c r="C626" s="12"/>
      <c r="D626" s="12"/>
      <c r="F626" s="230"/>
      <c r="G626" s="231"/>
      <c r="H626" s="231"/>
      <c r="I626" s="231"/>
      <c r="J626" s="56"/>
      <c r="K626" s="56"/>
      <c r="L626" s="56"/>
      <c r="M626" s="237"/>
      <c r="N626" s="56"/>
      <c r="O626" s="56"/>
    </row>
    <row r="627">
      <c r="C627" s="12"/>
      <c r="D627" s="12"/>
      <c r="F627" s="230"/>
      <c r="G627" s="231"/>
      <c r="H627" s="231"/>
      <c r="I627" s="231"/>
      <c r="J627" s="56"/>
      <c r="K627" s="56"/>
      <c r="L627" s="56"/>
      <c r="M627" s="237"/>
      <c r="N627" s="56"/>
      <c r="O627" s="56"/>
    </row>
    <row r="628">
      <c r="C628" s="12"/>
      <c r="D628" s="12"/>
      <c r="F628" s="230"/>
      <c r="G628" s="231"/>
      <c r="H628" s="231"/>
      <c r="I628" s="231"/>
      <c r="J628" s="56"/>
      <c r="K628" s="56"/>
      <c r="L628" s="56"/>
      <c r="M628" s="237"/>
      <c r="N628" s="56"/>
      <c r="O628" s="56"/>
    </row>
    <row r="629">
      <c r="C629" s="12"/>
      <c r="D629" s="12"/>
      <c r="F629" s="230"/>
      <c r="G629" s="231"/>
      <c r="H629" s="231"/>
      <c r="I629" s="231"/>
      <c r="J629" s="56"/>
      <c r="K629" s="56"/>
      <c r="L629" s="56"/>
      <c r="M629" s="237"/>
      <c r="N629" s="56"/>
      <c r="O629" s="56"/>
    </row>
    <row r="630">
      <c r="C630" s="12"/>
      <c r="D630" s="12"/>
      <c r="F630" s="230"/>
      <c r="G630" s="231"/>
      <c r="H630" s="231"/>
      <c r="I630" s="231"/>
      <c r="J630" s="56"/>
      <c r="K630" s="56"/>
      <c r="L630" s="56"/>
      <c r="M630" s="237"/>
      <c r="N630" s="56"/>
      <c r="O630" s="56"/>
    </row>
    <row r="631">
      <c r="C631" s="12"/>
      <c r="D631" s="12"/>
      <c r="F631" s="230"/>
      <c r="G631" s="231"/>
      <c r="H631" s="231"/>
      <c r="I631" s="231"/>
      <c r="J631" s="56"/>
      <c r="K631" s="56"/>
      <c r="L631" s="56"/>
      <c r="M631" s="237"/>
      <c r="N631" s="56"/>
      <c r="O631" s="56"/>
    </row>
    <row r="632">
      <c r="C632" s="12"/>
      <c r="D632" s="12"/>
      <c r="F632" s="230"/>
      <c r="G632" s="231"/>
      <c r="H632" s="231"/>
      <c r="I632" s="231"/>
      <c r="J632" s="56"/>
      <c r="K632" s="56"/>
      <c r="L632" s="56"/>
      <c r="M632" s="237"/>
      <c r="N632" s="56"/>
      <c r="O632" s="56"/>
    </row>
    <row r="633">
      <c r="C633" s="12"/>
      <c r="D633" s="12"/>
      <c r="F633" s="230"/>
      <c r="G633" s="231"/>
      <c r="H633" s="231"/>
      <c r="I633" s="231"/>
      <c r="J633" s="56"/>
      <c r="K633" s="56"/>
      <c r="L633" s="56"/>
      <c r="M633" s="237"/>
      <c r="N633" s="56"/>
      <c r="O633" s="56"/>
    </row>
    <row r="634">
      <c r="C634" s="12"/>
      <c r="D634" s="12"/>
      <c r="F634" s="230"/>
      <c r="G634" s="231"/>
      <c r="H634" s="231"/>
      <c r="I634" s="231"/>
      <c r="J634" s="56"/>
      <c r="K634" s="56"/>
      <c r="L634" s="56"/>
      <c r="M634" s="237"/>
      <c r="N634" s="56"/>
      <c r="O634" s="56"/>
    </row>
    <row r="635">
      <c r="C635" s="12"/>
      <c r="D635" s="12"/>
      <c r="F635" s="230"/>
      <c r="G635" s="231"/>
      <c r="H635" s="231"/>
      <c r="I635" s="231"/>
      <c r="J635" s="56"/>
      <c r="K635" s="56"/>
      <c r="L635" s="56"/>
      <c r="M635" s="237"/>
      <c r="N635" s="56"/>
      <c r="O635" s="56"/>
    </row>
    <row r="636">
      <c r="C636" s="12"/>
      <c r="D636" s="12"/>
      <c r="F636" s="230"/>
      <c r="G636" s="231"/>
      <c r="H636" s="231"/>
      <c r="I636" s="231"/>
      <c r="J636" s="56"/>
      <c r="K636" s="56"/>
      <c r="L636" s="56"/>
      <c r="M636" s="237"/>
      <c r="N636" s="56"/>
      <c r="O636" s="56"/>
    </row>
    <row r="637">
      <c r="C637" s="12"/>
      <c r="D637" s="12"/>
      <c r="F637" s="230"/>
      <c r="G637" s="231"/>
      <c r="H637" s="231"/>
      <c r="I637" s="231"/>
      <c r="J637" s="56"/>
      <c r="K637" s="56"/>
      <c r="L637" s="56"/>
      <c r="M637" s="237"/>
      <c r="N637" s="56"/>
      <c r="O637" s="56"/>
    </row>
    <row r="638">
      <c r="C638" s="12"/>
      <c r="D638" s="12"/>
      <c r="F638" s="230"/>
      <c r="G638" s="231"/>
      <c r="H638" s="231"/>
      <c r="I638" s="231"/>
      <c r="J638" s="56"/>
      <c r="K638" s="56"/>
      <c r="L638" s="56"/>
      <c r="M638" s="237"/>
      <c r="N638" s="56"/>
      <c r="O638" s="56"/>
    </row>
    <row r="639">
      <c r="C639" s="12"/>
      <c r="D639" s="12"/>
      <c r="F639" s="230"/>
      <c r="G639" s="231"/>
      <c r="H639" s="231"/>
      <c r="I639" s="231"/>
      <c r="J639" s="56"/>
      <c r="K639" s="56"/>
      <c r="L639" s="56"/>
      <c r="M639" s="237"/>
      <c r="N639" s="56"/>
      <c r="O639" s="56"/>
    </row>
    <row r="640">
      <c r="C640" s="12"/>
      <c r="D640" s="12"/>
      <c r="F640" s="230"/>
      <c r="G640" s="231"/>
      <c r="H640" s="231"/>
      <c r="I640" s="231"/>
      <c r="J640" s="56"/>
      <c r="K640" s="56"/>
      <c r="L640" s="56"/>
      <c r="M640" s="237"/>
      <c r="N640" s="56"/>
      <c r="O640" s="56"/>
    </row>
    <row r="641">
      <c r="C641" s="12"/>
      <c r="D641" s="12"/>
      <c r="F641" s="230"/>
      <c r="G641" s="231"/>
      <c r="H641" s="231"/>
      <c r="I641" s="231"/>
      <c r="J641" s="56"/>
      <c r="K641" s="56"/>
      <c r="L641" s="56"/>
      <c r="M641" s="237"/>
      <c r="N641" s="56"/>
      <c r="O641" s="56"/>
    </row>
    <row r="642">
      <c r="C642" s="12"/>
      <c r="D642" s="12"/>
      <c r="F642" s="230"/>
      <c r="G642" s="231"/>
      <c r="H642" s="231"/>
      <c r="I642" s="231"/>
      <c r="J642" s="56"/>
      <c r="K642" s="56"/>
      <c r="L642" s="56"/>
      <c r="M642" s="237"/>
      <c r="N642" s="56"/>
      <c r="O642" s="56"/>
    </row>
    <row r="643">
      <c r="C643" s="12"/>
      <c r="D643" s="12"/>
      <c r="F643" s="230"/>
      <c r="G643" s="231"/>
      <c r="H643" s="231"/>
      <c r="I643" s="231"/>
      <c r="J643" s="56"/>
      <c r="K643" s="56"/>
      <c r="L643" s="56"/>
      <c r="M643" s="237"/>
      <c r="N643" s="56"/>
      <c r="O643" s="56"/>
    </row>
    <row r="644">
      <c r="C644" s="12"/>
      <c r="D644" s="12"/>
      <c r="F644" s="230"/>
      <c r="G644" s="231"/>
      <c r="H644" s="231"/>
      <c r="I644" s="231"/>
      <c r="J644" s="56"/>
      <c r="K644" s="56"/>
      <c r="L644" s="56"/>
      <c r="M644" s="237"/>
      <c r="N644" s="56"/>
      <c r="O644" s="56"/>
    </row>
    <row r="645">
      <c r="C645" s="12"/>
      <c r="D645" s="12"/>
      <c r="F645" s="230"/>
      <c r="G645" s="231"/>
      <c r="H645" s="231"/>
      <c r="I645" s="231"/>
      <c r="J645" s="56"/>
      <c r="K645" s="56"/>
      <c r="L645" s="56"/>
      <c r="M645" s="237"/>
      <c r="N645" s="56"/>
      <c r="O645" s="56"/>
    </row>
    <row r="646">
      <c r="C646" s="12"/>
      <c r="D646" s="12"/>
      <c r="F646" s="230"/>
      <c r="G646" s="231"/>
      <c r="H646" s="231"/>
      <c r="I646" s="231"/>
      <c r="J646" s="56"/>
      <c r="K646" s="56"/>
      <c r="L646" s="56"/>
      <c r="M646" s="237"/>
      <c r="N646" s="56"/>
      <c r="O646" s="56"/>
    </row>
    <row r="647">
      <c r="C647" s="12"/>
      <c r="D647" s="12"/>
      <c r="F647" s="230"/>
      <c r="G647" s="231"/>
      <c r="H647" s="231"/>
      <c r="I647" s="231"/>
      <c r="J647" s="56"/>
      <c r="K647" s="56"/>
      <c r="L647" s="56"/>
      <c r="M647" s="237"/>
      <c r="N647" s="56"/>
      <c r="O647" s="56"/>
    </row>
    <row r="648">
      <c r="C648" s="12"/>
      <c r="D648" s="12"/>
      <c r="F648" s="230"/>
      <c r="G648" s="231"/>
      <c r="H648" s="231"/>
      <c r="I648" s="231"/>
      <c r="J648" s="56"/>
      <c r="K648" s="56"/>
      <c r="L648" s="56"/>
      <c r="M648" s="237"/>
      <c r="N648" s="56"/>
      <c r="O648" s="56"/>
    </row>
    <row r="649">
      <c r="C649" s="12"/>
      <c r="D649" s="12"/>
      <c r="F649" s="230"/>
      <c r="G649" s="231"/>
      <c r="H649" s="231"/>
      <c r="I649" s="231"/>
      <c r="J649" s="56"/>
      <c r="K649" s="56"/>
      <c r="L649" s="56"/>
      <c r="M649" s="237"/>
      <c r="N649" s="56"/>
      <c r="O649" s="56"/>
    </row>
    <row r="650">
      <c r="C650" s="12"/>
      <c r="D650" s="12"/>
      <c r="F650" s="230"/>
      <c r="G650" s="231"/>
      <c r="H650" s="231"/>
      <c r="I650" s="231"/>
      <c r="J650" s="56"/>
      <c r="K650" s="56"/>
      <c r="L650" s="56"/>
      <c r="M650" s="237"/>
      <c r="N650" s="56"/>
      <c r="O650" s="56"/>
    </row>
    <row r="651">
      <c r="C651" s="12"/>
      <c r="D651" s="12"/>
      <c r="F651" s="230"/>
      <c r="G651" s="231"/>
      <c r="H651" s="231"/>
      <c r="I651" s="231"/>
      <c r="J651" s="56"/>
      <c r="K651" s="56"/>
      <c r="L651" s="56"/>
      <c r="M651" s="237"/>
      <c r="N651" s="56"/>
      <c r="O651" s="56"/>
    </row>
    <row r="652">
      <c r="C652" s="12"/>
      <c r="D652" s="12"/>
      <c r="F652" s="230"/>
      <c r="G652" s="231"/>
      <c r="H652" s="231"/>
      <c r="I652" s="231"/>
      <c r="J652" s="56"/>
      <c r="K652" s="56"/>
      <c r="L652" s="56"/>
      <c r="M652" s="237"/>
      <c r="N652" s="56"/>
      <c r="O652" s="56"/>
    </row>
    <row r="653">
      <c r="C653" s="12"/>
      <c r="D653" s="12"/>
      <c r="F653" s="230"/>
      <c r="G653" s="231"/>
      <c r="H653" s="231"/>
      <c r="I653" s="231"/>
      <c r="J653" s="56"/>
      <c r="K653" s="56"/>
      <c r="L653" s="56"/>
      <c r="M653" s="237"/>
      <c r="N653" s="56"/>
      <c r="O653" s="56"/>
    </row>
    <row r="654">
      <c r="C654" s="12"/>
      <c r="D654" s="12"/>
      <c r="F654" s="230"/>
      <c r="G654" s="231"/>
      <c r="H654" s="231"/>
      <c r="I654" s="231"/>
      <c r="J654" s="56"/>
      <c r="K654" s="56"/>
      <c r="L654" s="56"/>
      <c r="M654" s="237"/>
      <c r="N654" s="56"/>
      <c r="O654" s="56"/>
    </row>
    <row r="655">
      <c r="C655" s="12"/>
      <c r="D655" s="12"/>
      <c r="F655" s="230"/>
      <c r="G655" s="231"/>
      <c r="H655" s="231"/>
      <c r="I655" s="231"/>
      <c r="J655" s="56"/>
      <c r="K655" s="56"/>
      <c r="L655" s="56"/>
      <c r="M655" s="237"/>
      <c r="N655" s="56"/>
      <c r="O655" s="56"/>
    </row>
    <row r="656">
      <c r="C656" s="12"/>
      <c r="D656" s="12"/>
      <c r="F656" s="230"/>
      <c r="G656" s="231"/>
      <c r="H656" s="231"/>
      <c r="I656" s="231"/>
      <c r="J656" s="56"/>
      <c r="K656" s="56"/>
      <c r="L656" s="56"/>
      <c r="M656" s="237"/>
      <c r="N656" s="56"/>
      <c r="O656" s="56"/>
    </row>
    <row r="657">
      <c r="C657" s="12"/>
      <c r="D657" s="12"/>
      <c r="F657" s="230"/>
      <c r="G657" s="231"/>
      <c r="H657" s="231"/>
      <c r="I657" s="231"/>
      <c r="J657" s="56"/>
      <c r="K657" s="56"/>
      <c r="L657" s="56"/>
      <c r="M657" s="237"/>
      <c r="N657" s="56"/>
      <c r="O657" s="56"/>
    </row>
    <row r="658">
      <c r="C658" s="12"/>
      <c r="D658" s="12"/>
      <c r="F658" s="230"/>
      <c r="G658" s="231"/>
      <c r="H658" s="231"/>
      <c r="I658" s="231"/>
      <c r="J658" s="56"/>
      <c r="K658" s="56"/>
      <c r="L658" s="56"/>
      <c r="M658" s="237"/>
      <c r="N658" s="56"/>
      <c r="O658" s="56"/>
    </row>
    <row r="659">
      <c r="C659" s="12"/>
      <c r="D659" s="12"/>
      <c r="F659" s="230"/>
      <c r="G659" s="231"/>
      <c r="H659" s="231"/>
      <c r="I659" s="231"/>
      <c r="J659" s="56"/>
      <c r="K659" s="56"/>
      <c r="L659" s="56"/>
      <c r="M659" s="237"/>
      <c r="N659" s="56"/>
      <c r="O659" s="56"/>
    </row>
    <row r="660">
      <c r="C660" s="12"/>
      <c r="D660" s="12"/>
      <c r="F660" s="230"/>
      <c r="G660" s="231"/>
      <c r="H660" s="231"/>
      <c r="I660" s="231"/>
      <c r="J660" s="56"/>
      <c r="K660" s="56"/>
      <c r="L660" s="56"/>
      <c r="M660" s="237"/>
      <c r="N660" s="56"/>
      <c r="O660" s="56"/>
    </row>
    <row r="661">
      <c r="C661" s="12"/>
      <c r="D661" s="12"/>
      <c r="F661" s="230"/>
      <c r="G661" s="231"/>
      <c r="H661" s="231"/>
      <c r="I661" s="231"/>
      <c r="J661" s="56"/>
      <c r="K661" s="56"/>
      <c r="L661" s="56"/>
      <c r="M661" s="237"/>
      <c r="N661" s="56"/>
      <c r="O661" s="56"/>
    </row>
    <row r="662">
      <c r="C662" s="12"/>
      <c r="D662" s="12"/>
      <c r="F662" s="230"/>
      <c r="G662" s="231"/>
      <c r="H662" s="231"/>
      <c r="I662" s="231"/>
      <c r="J662" s="56"/>
      <c r="K662" s="56"/>
      <c r="L662" s="56"/>
      <c r="M662" s="237"/>
      <c r="N662" s="56"/>
      <c r="O662" s="56"/>
    </row>
    <row r="663">
      <c r="C663" s="12"/>
      <c r="D663" s="12"/>
      <c r="F663" s="230"/>
      <c r="G663" s="231"/>
      <c r="H663" s="231"/>
      <c r="I663" s="231"/>
      <c r="J663" s="56"/>
      <c r="K663" s="56"/>
      <c r="L663" s="56"/>
      <c r="M663" s="237"/>
      <c r="N663" s="56"/>
      <c r="O663" s="56"/>
    </row>
    <row r="664">
      <c r="C664" s="12"/>
      <c r="D664" s="12"/>
      <c r="F664" s="230"/>
      <c r="G664" s="231"/>
      <c r="H664" s="231"/>
      <c r="I664" s="231"/>
      <c r="J664" s="56"/>
      <c r="K664" s="56"/>
      <c r="L664" s="56"/>
      <c r="M664" s="237"/>
      <c r="N664" s="56"/>
      <c r="O664" s="56"/>
    </row>
    <row r="665">
      <c r="C665" s="12"/>
      <c r="D665" s="12"/>
      <c r="F665" s="230"/>
      <c r="G665" s="231"/>
      <c r="H665" s="231"/>
      <c r="I665" s="231"/>
      <c r="J665" s="56"/>
      <c r="K665" s="56"/>
      <c r="L665" s="56"/>
      <c r="M665" s="237"/>
      <c r="N665" s="56"/>
      <c r="O665" s="56"/>
    </row>
    <row r="666">
      <c r="C666" s="12"/>
      <c r="D666" s="12"/>
      <c r="F666" s="230"/>
      <c r="G666" s="231"/>
      <c r="H666" s="231"/>
      <c r="I666" s="231"/>
      <c r="J666" s="56"/>
      <c r="K666" s="56"/>
      <c r="L666" s="56"/>
      <c r="M666" s="237"/>
      <c r="N666" s="56"/>
      <c r="O666" s="56"/>
    </row>
    <row r="667">
      <c r="C667" s="12"/>
      <c r="D667" s="12"/>
      <c r="F667" s="230"/>
      <c r="G667" s="231"/>
      <c r="H667" s="231"/>
      <c r="I667" s="231"/>
      <c r="J667" s="56"/>
      <c r="K667" s="56"/>
      <c r="L667" s="56"/>
      <c r="M667" s="237"/>
      <c r="N667" s="56"/>
      <c r="O667" s="56"/>
    </row>
    <row r="668">
      <c r="C668" s="12"/>
      <c r="D668" s="12"/>
      <c r="F668" s="230"/>
      <c r="G668" s="231"/>
      <c r="H668" s="231"/>
      <c r="I668" s="231"/>
      <c r="J668" s="56"/>
      <c r="K668" s="56"/>
      <c r="L668" s="56"/>
      <c r="M668" s="237"/>
      <c r="N668" s="56"/>
      <c r="O668" s="56"/>
    </row>
    <row r="669">
      <c r="C669" s="12"/>
      <c r="D669" s="12"/>
      <c r="F669" s="230"/>
      <c r="G669" s="231"/>
      <c r="H669" s="231"/>
      <c r="I669" s="231"/>
      <c r="J669" s="56"/>
      <c r="K669" s="56"/>
      <c r="L669" s="56"/>
      <c r="M669" s="237"/>
      <c r="N669" s="56"/>
      <c r="O669" s="56"/>
    </row>
    <row r="670">
      <c r="C670" s="12"/>
      <c r="D670" s="12"/>
      <c r="F670" s="230"/>
      <c r="G670" s="231"/>
      <c r="H670" s="231"/>
      <c r="I670" s="231"/>
      <c r="J670" s="56"/>
      <c r="K670" s="56"/>
      <c r="L670" s="56"/>
      <c r="M670" s="237"/>
      <c r="N670" s="56"/>
      <c r="O670" s="56"/>
    </row>
    <row r="671">
      <c r="C671" s="12"/>
      <c r="D671" s="12"/>
      <c r="F671" s="230"/>
      <c r="G671" s="231"/>
      <c r="H671" s="231"/>
      <c r="I671" s="231"/>
      <c r="J671" s="56"/>
      <c r="K671" s="56"/>
      <c r="L671" s="56"/>
      <c r="M671" s="237"/>
      <c r="N671" s="56"/>
      <c r="O671" s="56"/>
    </row>
    <row r="672">
      <c r="C672" s="12"/>
      <c r="D672" s="12"/>
      <c r="F672" s="230"/>
      <c r="G672" s="231"/>
      <c r="H672" s="231"/>
      <c r="I672" s="231"/>
      <c r="J672" s="56"/>
      <c r="K672" s="56"/>
      <c r="L672" s="56"/>
      <c r="M672" s="237"/>
      <c r="N672" s="56"/>
      <c r="O672" s="56"/>
    </row>
    <row r="673">
      <c r="C673" s="12"/>
      <c r="D673" s="12"/>
      <c r="F673" s="230"/>
      <c r="G673" s="231"/>
      <c r="H673" s="231"/>
      <c r="I673" s="231"/>
      <c r="J673" s="56"/>
      <c r="K673" s="56"/>
      <c r="L673" s="56"/>
      <c r="M673" s="237"/>
      <c r="N673" s="56"/>
      <c r="O673" s="56"/>
    </row>
    <row r="674">
      <c r="C674" s="12"/>
      <c r="D674" s="12"/>
      <c r="F674" s="230"/>
      <c r="G674" s="231"/>
      <c r="H674" s="231"/>
      <c r="I674" s="231"/>
      <c r="J674" s="56"/>
      <c r="K674" s="56"/>
      <c r="L674" s="56"/>
      <c r="M674" s="237"/>
      <c r="N674" s="56"/>
      <c r="O674" s="56"/>
    </row>
    <row r="675">
      <c r="C675" s="12"/>
      <c r="D675" s="12"/>
      <c r="F675" s="230"/>
      <c r="G675" s="231"/>
      <c r="H675" s="231"/>
      <c r="I675" s="231"/>
      <c r="J675" s="56"/>
      <c r="K675" s="56"/>
      <c r="L675" s="56"/>
      <c r="M675" s="237"/>
      <c r="N675" s="56"/>
      <c r="O675" s="56"/>
    </row>
    <row r="676">
      <c r="C676" s="12"/>
      <c r="D676" s="12"/>
      <c r="F676" s="230"/>
      <c r="G676" s="231"/>
      <c r="H676" s="231"/>
      <c r="I676" s="231"/>
      <c r="J676" s="56"/>
      <c r="K676" s="56"/>
      <c r="L676" s="56"/>
      <c r="M676" s="237"/>
      <c r="N676" s="56"/>
      <c r="O676" s="56"/>
    </row>
    <row r="677">
      <c r="C677" s="12"/>
      <c r="D677" s="12"/>
      <c r="F677" s="230"/>
      <c r="G677" s="231"/>
      <c r="H677" s="231"/>
      <c r="I677" s="231"/>
      <c r="J677" s="56"/>
      <c r="K677" s="56"/>
      <c r="L677" s="56"/>
      <c r="M677" s="237"/>
      <c r="N677" s="56"/>
      <c r="O677" s="56"/>
    </row>
    <row r="678">
      <c r="C678" s="12"/>
      <c r="D678" s="12"/>
      <c r="F678" s="230"/>
      <c r="G678" s="231"/>
      <c r="H678" s="231"/>
      <c r="I678" s="231"/>
      <c r="J678" s="56"/>
      <c r="K678" s="56"/>
      <c r="L678" s="56"/>
      <c r="M678" s="237"/>
      <c r="N678" s="56"/>
      <c r="O678" s="56"/>
    </row>
    <row r="679">
      <c r="C679" s="12"/>
      <c r="D679" s="12"/>
      <c r="F679" s="230"/>
      <c r="G679" s="231"/>
      <c r="H679" s="231"/>
      <c r="I679" s="231"/>
      <c r="J679" s="56"/>
      <c r="K679" s="56"/>
      <c r="L679" s="56"/>
      <c r="M679" s="237"/>
      <c r="N679" s="56"/>
      <c r="O679" s="56"/>
    </row>
    <row r="680">
      <c r="C680" s="12"/>
      <c r="D680" s="12"/>
      <c r="F680" s="230"/>
      <c r="G680" s="231"/>
      <c r="H680" s="231"/>
      <c r="I680" s="231"/>
      <c r="J680" s="56"/>
      <c r="K680" s="56"/>
      <c r="L680" s="56"/>
      <c r="M680" s="237"/>
      <c r="N680" s="56"/>
      <c r="O680" s="56"/>
    </row>
    <row r="681">
      <c r="C681" s="12"/>
      <c r="D681" s="12"/>
      <c r="F681" s="230"/>
      <c r="G681" s="231"/>
      <c r="H681" s="231"/>
      <c r="I681" s="231"/>
      <c r="J681" s="56"/>
      <c r="K681" s="56"/>
      <c r="L681" s="56"/>
      <c r="M681" s="237"/>
      <c r="N681" s="56"/>
      <c r="O681" s="56"/>
    </row>
    <row r="682">
      <c r="C682" s="12"/>
      <c r="D682" s="12"/>
      <c r="F682" s="230"/>
      <c r="G682" s="231"/>
      <c r="H682" s="231"/>
      <c r="I682" s="231"/>
      <c r="J682" s="56"/>
      <c r="K682" s="56"/>
      <c r="L682" s="56"/>
      <c r="M682" s="237"/>
      <c r="N682" s="56"/>
      <c r="O682" s="56"/>
    </row>
    <row r="683">
      <c r="C683" s="12"/>
      <c r="D683" s="12"/>
      <c r="F683" s="230"/>
      <c r="G683" s="231"/>
      <c r="H683" s="231"/>
      <c r="I683" s="231"/>
      <c r="J683" s="56"/>
      <c r="K683" s="56"/>
      <c r="L683" s="56"/>
      <c r="M683" s="237"/>
      <c r="N683" s="56"/>
      <c r="O683" s="56"/>
    </row>
    <row r="684">
      <c r="C684" s="12"/>
      <c r="D684" s="12"/>
      <c r="F684" s="230"/>
      <c r="G684" s="231"/>
      <c r="H684" s="231"/>
      <c r="I684" s="231"/>
      <c r="J684" s="56"/>
      <c r="K684" s="56"/>
      <c r="L684" s="56"/>
      <c r="M684" s="237"/>
      <c r="N684" s="56"/>
      <c r="O684" s="56"/>
    </row>
    <row r="685">
      <c r="C685" s="12"/>
      <c r="D685" s="12"/>
      <c r="F685" s="230"/>
      <c r="G685" s="231"/>
      <c r="H685" s="231"/>
      <c r="I685" s="231"/>
      <c r="J685" s="56"/>
      <c r="K685" s="56"/>
      <c r="L685" s="56"/>
      <c r="M685" s="237"/>
      <c r="N685" s="56"/>
      <c r="O685" s="56"/>
    </row>
    <row r="686">
      <c r="C686" s="12"/>
      <c r="D686" s="12"/>
      <c r="F686" s="230"/>
      <c r="G686" s="231"/>
      <c r="H686" s="231"/>
      <c r="I686" s="231"/>
      <c r="J686" s="56"/>
      <c r="K686" s="56"/>
      <c r="L686" s="56"/>
      <c r="M686" s="237"/>
      <c r="N686" s="56"/>
      <c r="O686" s="56"/>
    </row>
    <row r="687">
      <c r="C687" s="12"/>
      <c r="D687" s="12"/>
      <c r="F687" s="230"/>
      <c r="G687" s="231"/>
      <c r="H687" s="231"/>
      <c r="I687" s="231"/>
      <c r="J687" s="56"/>
      <c r="K687" s="56"/>
      <c r="L687" s="56"/>
      <c r="M687" s="237"/>
      <c r="N687" s="56"/>
      <c r="O687" s="56"/>
    </row>
    <row r="688">
      <c r="C688" s="12"/>
      <c r="D688" s="12"/>
      <c r="F688" s="230"/>
      <c r="G688" s="231"/>
      <c r="H688" s="231"/>
      <c r="I688" s="231"/>
      <c r="J688" s="56"/>
      <c r="K688" s="56"/>
      <c r="L688" s="56"/>
      <c r="M688" s="237"/>
      <c r="N688" s="56"/>
      <c r="O688" s="56"/>
    </row>
    <row r="689">
      <c r="C689" s="12"/>
      <c r="D689" s="12"/>
      <c r="F689" s="230"/>
      <c r="G689" s="231"/>
      <c r="H689" s="231"/>
      <c r="I689" s="231"/>
      <c r="J689" s="56"/>
      <c r="K689" s="56"/>
      <c r="L689" s="56"/>
      <c r="M689" s="237"/>
      <c r="N689" s="56"/>
      <c r="O689" s="56"/>
    </row>
    <row r="690">
      <c r="C690" s="12"/>
      <c r="D690" s="12"/>
      <c r="F690" s="230"/>
      <c r="G690" s="231"/>
      <c r="H690" s="231"/>
      <c r="I690" s="231"/>
      <c r="J690" s="56"/>
      <c r="K690" s="56"/>
      <c r="L690" s="56"/>
      <c r="M690" s="237"/>
      <c r="N690" s="56"/>
      <c r="O690" s="56"/>
    </row>
    <row r="691">
      <c r="C691" s="12"/>
      <c r="D691" s="12"/>
      <c r="F691" s="230"/>
      <c r="G691" s="231"/>
      <c r="H691" s="231"/>
      <c r="I691" s="231"/>
      <c r="J691" s="56"/>
      <c r="K691" s="56"/>
      <c r="L691" s="56"/>
      <c r="M691" s="237"/>
      <c r="N691" s="56"/>
      <c r="O691" s="56"/>
    </row>
    <row r="692">
      <c r="C692" s="12"/>
      <c r="D692" s="12"/>
      <c r="F692" s="230"/>
      <c r="G692" s="231"/>
      <c r="H692" s="231"/>
      <c r="I692" s="231"/>
      <c r="J692" s="56"/>
      <c r="K692" s="56"/>
      <c r="L692" s="56"/>
      <c r="M692" s="237"/>
      <c r="N692" s="56"/>
      <c r="O692" s="56"/>
    </row>
    <row r="693">
      <c r="C693" s="12"/>
      <c r="D693" s="12"/>
      <c r="F693" s="230"/>
      <c r="G693" s="231"/>
      <c r="H693" s="231"/>
      <c r="I693" s="231"/>
      <c r="J693" s="56"/>
      <c r="K693" s="56"/>
      <c r="L693" s="56"/>
      <c r="M693" s="237"/>
      <c r="N693" s="56"/>
      <c r="O693" s="56"/>
    </row>
    <row r="694">
      <c r="C694" s="12"/>
      <c r="D694" s="12"/>
      <c r="F694" s="230"/>
      <c r="G694" s="231"/>
      <c r="H694" s="231"/>
      <c r="I694" s="231"/>
      <c r="J694" s="56"/>
      <c r="K694" s="56"/>
      <c r="L694" s="56"/>
      <c r="M694" s="237"/>
      <c r="N694" s="56"/>
      <c r="O694" s="56"/>
    </row>
    <row r="695">
      <c r="C695" s="12"/>
      <c r="D695" s="12"/>
      <c r="F695" s="230"/>
      <c r="G695" s="231"/>
      <c r="H695" s="231"/>
      <c r="I695" s="231"/>
      <c r="J695" s="56"/>
      <c r="K695" s="56"/>
      <c r="L695" s="56"/>
      <c r="M695" s="237"/>
      <c r="N695" s="56"/>
      <c r="O695" s="56"/>
    </row>
    <row r="696">
      <c r="C696" s="12"/>
      <c r="D696" s="12"/>
      <c r="F696" s="230"/>
      <c r="G696" s="231"/>
      <c r="H696" s="231"/>
      <c r="I696" s="231"/>
      <c r="J696" s="56"/>
      <c r="K696" s="56"/>
      <c r="L696" s="56"/>
      <c r="M696" s="237"/>
      <c r="N696" s="56"/>
      <c r="O696" s="56"/>
    </row>
    <row r="697">
      <c r="C697" s="12"/>
      <c r="D697" s="12"/>
      <c r="F697" s="230"/>
      <c r="G697" s="231"/>
      <c r="H697" s="231"/>
      <c r="I697" s="231"/>
      <c r="J697" s="56"/>
      <c r="K697" s="56"/>
      <c r="L697" s="56"/>
      <c r="M697" s="237"/>
      <c r="N697" s="56"/>
      <c r="O697" s="56"/>
    </row>
    <row r="698">
      <c r="C698" s="12"/>
      <c r="D698" s="12"/>
      <c r="F698" s="230"/>
      <c r="G698" s="231"/>
      <c r="H698" s="231"/>
      <c r="I698" s="231"/>
      <c r="J698" s="56"/>
      <c r="K698" s="56"/>
      <c r="L698" s="56"/>
      <c r="M698" s="237"/>
      <c r="N698" s="56"/>
      <c r="O698" s="56"/>
    </row>
    <row r="699">
      <c r="C699" s="12"/>
      <c r="D699" s="12"/>
      <c r="F699" s="230"/>
      <c r="G699" s="231"/>
      <c r="H699" s="231"/>
      <c r="I699" s="231"/>
      <c r="J699" s="56"/>
      <c r="K699" s="56"/>
      <c r="L699" s="56"/>
      <c r="M699" s="237"/>
      <c r="N699" s="56"/>
      <c r="O699" s="56"/>
    </row>
    <row r="700">
      <c r="C700" s="12"/>
      <c r="D700" s="12"/>
      <c r="F700" s="230"/>
      <c r="G700" s="231"/>
      <c r="H700" s="231"/>
      <c r="I700" s="231"/>
      <c r="J700" s="56"/>
      <c r="K700" s="56"/>
      <c r="L700" s="56"/>
      <c r="M700" s="237"/>
      <c r="N700" s="56"/>
      <c r="O700" s="56"/>
    </row>
    <row r="701">
      <c r="C701" s="12"/>
      <c r="D701" s="12"/>
      <c r="F701" s="230"/>
      <c r="G701" s="231"/>
      <c r="H701" s="231"/>
      <c r="I701" s="231"/>
      <c r="J701" s="56"/>
      <c r="K701" s="56"/>
      <c r="L701" s="56"/>
      <c r="M701" s="237"/>
      <c r="N701" s="56"/>
      <c r="O701" s="56"/>
    </row>
    <row r="702">
      <c r="C702" s="12"/>
      <c r="D702" s="12"/>
      <c r="F702" s="230"/>
      <c r="G702" s="231"/>
      <c r="H702" s="231"/>
      <c r="I702" s="231"/>
      <c r="J702" s="56"/>
      <c r="K702" s="56"/>
      <c r="L702" s="56"/>
      <c r="M702" s="237"/>
      <c r="N702" s="56"/>
      <c r="O702" s="56"/>
    </row>
    <row r="703">
      <c r="C703" s="12"/>
      <c r="D703" s="12"/>
      <c r="F703" s="230"/>
      <c r="G703" s="231"/>
      <c r="H703" s="231"/>
      <c r="I703" s="231"/>
      <c r="J703" s="56"/>
      <c r="K703" s="56"/>
      <c r="L703" s="56"/>
      <c r="M703" s="237"/>
      <c r="N703" s="56"/>
      <c r="O703" s="56"/>
    </row>
    <row r="704">
      <c r="C704" s="12"/>
      <c r="D704" s="12"/>
      <c r="F704" s="230"/>
      <c r="G704" s="231"/>
      <c r="H704" s="231"/>
      <c r="I704" s="231"/>
      <c r="J704" s="56"/>
      <c r="K704" s="56"/>
      <c r="L704" s="56"/>
      <c r="M704" s="237"/>
      <c r="N704" s="56"/>
      <c r="O704" s="56"/>
    </row>
    <row r="705">
      <c r="C705" s="12"/>
      <c r="D705" s="12"/>
      <c r="F705" s="230"/>
      <c r="G705" s="231"/>
      <c r="H705" s="231"/>
      <c r="I705" s="231"/>
      <c r="J705" s="56"/>
      <c r="K705" s="56"/>
      <c r="L705" s="56"/>
      <c r="M705" s="237"/>
      <c r="N705" s="56"/>
      <c r="O705" s="56"/>
    </row>
    <row r="706">
      <c r="C706" s="12"/>
      <c r="D706" s="12"/>
      <c r="F706" s="230"/>
      <c r="G706" s="231"/>
      <c r="H706" s="231"/>
      <c r="I706" s="231"/>
      <c r="J706" s="56"/>
      <c r="K706" s="56"/>
      <c r="L706" s="56"/>
      <c r="M706" s="237"/>
      <c r="N706" s="56"/>
      <c r="O706" s="56"/>
    </row>
    <row r="707">
      <c r="C707" s="12"/>
      <c r="D707" s="12"/>
      <c r="F707" s="230"/>
      <c r="G707" s="231"/>
      <c r="H707" s="231"/>
      <c r="I707" s="231"/>
      <c r="J707" s="56"/>
      <c r="K707" s="56"/>
      <c r="L707" s="56"/>
      <c r="M707" s="237"/>
      <c r="N707" s="56"/>
      <c r="O707" s="56"/>
    </row>
    <row r="708">
      <c r="C708" s="12"/>
      <c r="D708" s="12"/>
      <c r="F708" s="230"/>
      <c r="G708" s="231"/>
      <c r="H708" s="231"/>
      <c r="I708" s="231"/>
      <c r="J708" s="56"/>
      <c r="K708" s="56"/>
      <c r="L708" s="56"/>
      <c r="M708" s="237"/>
      <c r="N708" s="56"/>
      <c r="O708" s="56"/>
    </row>
    <row r="709">
      <c r="C709" s="12"/>
      <c r="D709" s="12"/>
      <c r="F709" s="230"/>
      <c r="G709" s="231"/>
      <c r="H709" s="231"/>
      <c r="I709" s="231"/>
      <c r="J709" s="56"/>
      <c r="K709" s="56"/>
      <c r="L709" s="56"/>
      <c r="M709" s="237"/>
      <c r="N709" s="56"/>
      <c r="O709" s="56"/>
    </row>
    <row r="710">
      <c r="C710" s="12"/>
      <c r="D710" s="12"/>
      <c r="F710" s="230"/>
      <c r="G710" s="231"/>
      <c r="H710" s="231"/>
      <c r="I710" s="231"/>
      <c r="J710" s="56"/>
      <c r="K710" s="56"/>
      <c r="L710" s="56"/>
      <c r="M710" s="237"/>
      <c r="N710" s="56"/>
      <c r="O710" s="56"/>
    </row>
    <row r="711">
      <c r="C711" s="12"/>
      <c r="D711" s="12"/>
      <c r="F711" s="230"/>
      <c r="G711" s="231"/>
      <c r="H711" s="231"/>
      <c r="I711" s="231"/>
      <c r="J711" s="56"/>
      <c r="K711" s="56"/>
      <c r="L711" s="56"/>
      <c r="M711" s="237"/>
      <c r="N711" s="56"/>
      <c r="O711" s="56"/>
    </row>
    <row r="712">
      <c r="C712" s="12"/>
      <c r="D712" s="12"/>
      <c r="F712" s="230"/>
      <c r="G712" s="231"/>
      <c r="H712" s="231"/>
      <c r="I712" s="231"/>
      <c r="J712" s="56"/>
      <c r="K712" s="56"/>
      <c r="L712" s="56"/>
      <c r="M712" s="237"/>
      <c r="N712" s="56"/>
      <c r="O712" s="56"/>
    </row>
    <row r="713">
      <c r="C713" s="12"/>
      <c r="D713" s="12"/>
      <c r="F713" s="230"/>
      <c r="G713" s="231"/>
      <c r="H713" s="231"/>
      <c r="I713" s="231"/>
      <c r="J713" s="56"/>
      <c r="K713" s="56"/>
      <c r="L713" s="56"/>
      <c r="M713" s="237"/>
      <c r="N713" s="56"/>
      <c r="O713" s="56"/>
    </row>
    <row r="714">
      <c r="C714" s="12"/>
      <c r="D714" s="12"/>
      <c r="F714" s="230"/>
      <c r="G714" s="231"/>
      <c r="H714" s="231"/>
      <c r="I714" s="231"/>
      <c r="J714" s="56"/>
      <c r="K714" s="56"/>
      <c r="L714" s="56"/>
      <c r="M714" s="237"/>
      <c r="N714" s="56"/>
      <c r="O714" s="56"/>
    </row>
    <row r="715">
      <c r="C715" s="12"/>
      <c r="D715" s="12"/>
      <c r="F715" s="230"/>
      <c r="G715" s="231"/>
      <c r="H715" s="231"/>
      <c r="I715" s="231"/>
      <c r="J715" s="56"/>
      <c r="K715" s="56"/>
      <c r="L715" s="56"/>
      <c r="M715" s="237"/>
      <c r="N715" s="56"/>
      <c r="O715" s="56"/>
    </row>
    <row r="716">
      <c r="C716" s="12"/>
      <c r="D716" s="12"/>
      <c r="F716" s="230"/>
      <c r="G716" s="231"/>
      <c r="H716" s="231"/>
      <c r="I716" s="231"/>
      <c r="J716" s="56"/>
      <c r="K716" s="56"/>
      <c r="L716" s="56"/>
      <c r="M716" s="237"/>
      <c r="N716" s="56"/>
      <c r="O716" s="56"/>
    </row>
    <row r="717">
      <c r="C717" s="12"/>
      <c r="D717" s="12"/>
      <c r="F717" s="230"/>
      <c r="G717" s="231"/>
      <c r="H717" s="231"/>
      <c r="I717" s="231"/>
      <c r="J717" s="56"/>
      <c r="K717" s="56"/>
      <c r="L717" s="56"/>
      <c r="M717" s="237"/>
      <c r="N717" s="56"/>
      <c r="O717" s="56"/>
    </row>
    <row r="718">
      <c r="C718" s="12"/>
      <c r="D718" s="12"/>
      <c r="F718" s="230"/>
      <c r="G718" s="231"/>
      <c r="H718" s="231"/>
      <c r="I718" s="231"/>
      <c r="J718" s="56"/>
      <c r="K718" s="56"/>
      <c r="L718" s="56"/>
      <c r="M718" s="237"/>
      <c r="N718" s="56"/>
      <c r="O718" s="56"/>
    </row>
    <row r="719">
      <c r="C719" s="12"/>
      <c r="D719" s="12"/>
      <c r="F719" s="230"/>
      <c r="G719" s="231"/>
      <c r="H719" s="231"/>
      <c r="I719" s="231"/>
      <c r="J719" s="56"/>
      <c r="K719" s="56"/>
      <c r="L719" s="56"/>
      <c r="M719" s="237"/>
      <c r="N719" s="56"/>
      <c r="O719" s="56"/>
    </row>
    <row r="720">
      <c r="C720" s="12"/>
      <c r="D720" s="12"/>
      <c r="F720" s="230"/>
      <c r="G720" s="231"/>
      <c r="H720" s="231"/>
      <c r="I720" s="231"/>
      <c r="J720" s="56"/>
      <c r="K720" s="56"/>
      <c r="L720" s="56"/>
      <c r="M720" s="237"/>
      <c r="N720" s="56"/>
      <c r="O720" s="56"/>
    </row>
    <row r="721">
      <c r="C721" s="12"/>
      <c r="D721" s="12"/>
      <c r="F721" s="230"/>
      <c r="G721" s="231"/>
      <c r="H721" s="231"/>
      <c r="I721" s="231"/>
      <c r="J721" s="56"/>
      <c r="K721" s="56"/>
      <c r="L721" s="56"/>
      <c r="M721" s="237"/>
      <c r="N721" s="56"/>
      <c r="O721" s="56"/>
    </row>
    <row r="722">
      <c r="C722" s="12"/>
      <c r="D722" s="12"/>
      <c r="F722" s="230"/>
      <c r="G722" s="231"/>
      <c r="H722" s="231"/>
      <c r="I722" s="231"/>
      <c r="J722" s="56"/>
      <c r="K722" s="56"/>
      <c r="L722" s="56"/>
      <c r="M722" s="237"/>
      <c r="N722" s="56"/>
      <c r="O722" s="56"/>
    </row>
    <row r="723">
      <c r="C723" s="12"/>
      <c r="D723" s="12"/>
      <c r="F723" s="230"/>
      <c r="G723" s="231"/>
      <c r="H723" s="231"/>
      <c r="I723" s="231"/>
      <c r="J723" s="56"/>
      <c r="K723" s="56"/>
      <c r="L723" s="56"/>
      <c r="M723" s="237"/>
      <c r="N723" s="56"/>
      <c r="O723" s="56"/>
    </row>
    <row r="724">
      <c r="C724" s="12"/>
      <c r="D724" s="12"/>
      <c r="F724" s="230"/>
      <c r="G724" s="231"/>
      <c r="H724" s="231"/>
      <c r="I724" s="231"/>
      <c r="J724" s="56"/>
      <c r="K724" s="56"/>
      <c r="L724" s="56"/>
      <c r="M724" s="237"/>
      <c r="N724" s="56"/>
      <c r="O724" s="56"/>
    </row>
    <row r="725">
      <c r="C725" s="12"/>
      <c r="D725" s="12"/>
      <c r="F725" s="230"/>
      <c r="G725" s="231"/>
      <c r="H725" s="231"/>
      <c r="I725" s="231"/>
      <c r="J725" s="56"/>
      <c r="K725" s="56"/>
      <c r="L725" s="56"/>
      <c r="M725" s="237"/>
      <c r="N725" s="56"/>
      <c r="O725" s="56"/>
    </row>
    <row r="726">
      <c r="C726" s="12"/>
      <c r="D726" s="12"/>
      <c r="F726" s="230"/>
      <c r="G726" s="231"/>
      <c r="H726" s="231"/>
      <c r="I726" s="231"/>
      <c r="J726" s="56"/>
      <c r="K726" s="56"/>
      <c r="L726" s="56"/>
      <c r="M726" s="237"/>
      <c r="N726" s="56"/>
      <c r="O726" s="56"/>
    </row>
    <row r="727">
      <c r="C727" s="12"/>
      <c r="D727" s="12"/>
      <c r="F727" s="230"/>
      <c r="G727" s="231"/>
      <c r="H727" s="231"/>
      <c r="I727" s="231"/>
      <c r="J727" s="56"/>
      <c r="K727" s="56"/>
      <c r="L727" s="56"/>
      <c r="M727" s="237"/>
      <c r="N727" s="56"/>
      <c r="O727" s="56"/>
    </row>
    <row r="728">
      <c r="C728" s="12"/>
      <c r="D728" s="12"/>
      <c r="F728" s="230"/>
      <c r="G728" s="231"/>
      <c r="H728" s="231"/>
      <c r="I728" s="231"/>
      <c r="J728" s="56"/>
      <c r="K728" s="56"/>
      <c r="L728" s="56"/>
      <c r="M728" s="237"/>
      <c r="N728" s="56"/>
      <c r="O728" s="56"/>
    </row>
    <row r="729">
      <c r="C729" s="12"/>
      <c r="D729" s="12"/>
      <c r="F729" s="230"/>
      <c r="G729" s="231"/>
      <c r="H729" s="231"/>
      <c r="I729" s="231"/>
      <c r="J729" s="56"/>
      <c r="K729" s="56"/>
      <c r="L729" s="56"/>
      <c r="M729" s="237"/>
      <c r="N729" s="56"/>
      <c r="O729" s="56"/>
    </row>
    <row r="730">
      <c r="C730" s="12"/>
      <c r="D730" s="12"/>
      <c r="F730" s="230"/>
      <c r="G730" s="231"/>
      <c r="H730" s="231"/>
      <c r="I730" s="231"/>
      <c r="J730" s="56"/>
      <c r="K730" s="56"/>
      <c r="L730" s="56"/>
      <c r="M730" s="237"/>
      <c r="N730" s="56"/>
      <c r="O730" s="56"/>
    </row>
    <row r="731">
      <c r="C731" s="12"/>
      <c r="D731" s="12"/>
      <c r="F731" s="230"/>
      <c r="G731" s="231"/>
      <c r="H731" s="231"/>
      <c r="I731" s="231"/>
      <c r="J731" s="56"/>
      <c r="K731" s="56"/>
      <c r="L731" s="56"/>
      <c r="M731" s="237"/>
      <c r="N731" s="56"/>
      <c r="O731" s="56"/>
    </row>
    <row r="732">
      <c r="C732" s="12"/>
      <c r="D732" s="12"/>
      <c r="F732" s="230"/>
      <c r="G732" s="231"/>
      <c r="H732" s="231"/>
      <c r="I732" s="231"/>
      <c r="J732" s="56"/>
      <c r="K732" s="56"/>
      <c r="L732" s="56"/>
      <c r="M732" s="237"/>
      <c r="N732" s="56"/>
      <c r="O732" s="56"/>
    </row>
    <row r="733">
      <c r="C733" s="12"/>
      <c r="D733" s="12"/>
      <c r="F733" s="230"/>
      <c r="G733" s="231"/>
      <c r="H733" s="231"/>
      <c r="I733" s="231"/>
      <c r="J733" s="56"/>
      <c r="K733" s="56"/>
      <c r="L733" s="56"/>
      <c r="M733" s="237"/>
      <c r="N733" s="56"/>
      <c r="O733" s="56"/>
    </row>
    <row r="734">
      <c r="C734" s="12"/>
      <c r="D734" s="12"/>
      <c r="F734" s="230"/>
      <c r="G734" s="231"/>
      <c r="H734" s="231"/>
      <c r="I734" s="231"/>
      <c r="J734" s="56"/>
      <c r="K734" s="56"/>
      <c r="L734" s="56"/>
      <c r="M734" s="237"/>
      <c r="N734" s="56"/>
      <c r="O734" s="56"/>
    </row>
    <row r="735">
      <c r="C735" s="12"/>
      <c r="D735" s="12"/>
      <c r="F735" s="230"/>
      <c r="G735" s="231"/>
      <c r="H735" s="231"/>
      <c r="I735" s="231"/>
      <c r="J735" s="56"/>
      <c r="K735" s="56"/>
      <c r="L735" s="56"/>
      <c r="M735" s="237"/>
      <c r="N735" s="56"/>
      <c r="O735" s="56"/>
    </row>
    <row r="736">
      <c r="C736" s="12"/>
      <c r="D736" s="12"/>
      <c r="F736" s="230"/>
      <c r="G736" s="231"/>
      <c r="H736" s="231"/>
      <c r="I736" s="231"/>
      <c r="J736" s="56"/>
      <c r="K736" s="56"/>
      <c r="L736" s="56"/>
      <c r="M736" s="237"/>
      <c r="N736" s="56"/>
      <c r="O736" s="56"/>
    </row>
    <row r="737">
      <c r="C737" s="12"/>
      <c r="D737" s="12"/>
      <c r="F737" s="230"/>
      <c r="G737" s="231"/>
      <c r="H737" s="231"/>
      <c r="I737" s="231"/>
      <c r="J737" s="56"/>
      <c r="K737" s="56"/>
      <c r="L737" s="56"/>
      <c r="M737" s="237"/>
      <c r="N737" s="56"/>
      <c r="O737" s="56"/>
    </row>
    <row r="738">
      <c r="C738" s="12"/>
      <c r="D738" s="12"/>
      <c r="F738" s="230"/>
      <c r="G738" s="231"/>
      <c r="H738" s="231"/>
      <c r="I738" s="231"/>
      <c r="J738" s="56"/>
      <c r="K738" s="56"/>
      <c r="L738" s="56"/>
      <c r="M738" s="237"/>
      <c r="N738" s="56"/>
      <c r="O738" s="56"/>
    </row>
    <row r="739">
      <c r="C739" s="12"/>
      <c r="D739" s="12"/>
      <c r="F739" s="230"/>
      <c r="G739" s="231"/>
      <c r="H739" s="231"/>
      <c r="I739" s="231"/>
      <c r="J739" s="56"/>
      <c r="K739" s="56"/>
      <c r="L739" s="56"/>
      <c r="M739" s="237"/>
      <c r="N739" s="56"/>
      <c r="O739" s="56"/>
    </row>
    <row r="740">
      <c r="C740" s="12"/>
      <c r="D740" s="12"/>
      <c r="F740" s="230"/>
      <c r="G740" s="231"/>
      <c r="H740" s="231"/>
      <c r="I740" s="231"/>
      <c r="J740" s="56"/>
      <c r="K740" s="56"/>
      <c r="L740" s="56"/>
      <c r="M740" s="237"/>
      <c r="N740" s="56"/>
      <c r="O740" s="56"/>
    </row>
    <row r="741">
      <c r="C741" s="12"/>
      <c r="D741" s="12"/>
      <c r="F741" s="230"/>
      <c r="G741" s="231"/>
      <c r="H741" s="231"/>
      <c r="I741" s="231"/>
      <c r="J741" s="56"/>
      <c r="K741" s="56"/>
      <c r="L741" s="56"/>
      <c r="M741" s="237"/>
      <c r="N741" s="56"/>
      <c r="O741" s="56"/>
    </row>
    <row r="742">
      <c r="C742" s="12"/>
      <c r="D742" s="12"/>
      <c r="F742" s="230"/>
      <c r="G742" s="231"/>
      <c r="H742" s="231"/>
      <c r="I742" s="231"/>
      <c r="J742" s="56"/>
      <c r="K742" s="56"/>
      <c r="L742" s="56"/>
      <c r="M742" s="237"/>
      <c r="N742" s="56"/>
      <c r="O742" s="56"/>
    </row>
    <row r="743">
      <c r="C743" s="12"/>
      <c r="D743" s="12"/>
      <c r="F743" s="230"/>
      <c r="G743" s="231"/>
      <c r="H743" s="231"/>
      <c r="I743" s="231"/>
      <c r="J743" s="56"/>
      <c r="K743" s="56"/>
      <c r="L743" s="56"/>
      <c r="M743" s="237"/>
      <c r="N743" s="56"/>
      <c r="O743" s="56"/>
    </row>
    <row r="744">
      <c r="C744" s="12"/>
      <c r="D744" s="12"/>
      <c r="F744" s="230"/>
      <c r="G744" s="231"/>
      <c r="H744" s="231"/>
      <c r="I744" s="231"/>
      <c r="J744" s="56"/>
      <c r="K744" s="56"/>
      <c r="L744" s="56"/>
      <c r="M744" s="237"/>
      <c r="N744" s="56"/>
      <c r="O744" s="56"/>
    </row>
    <row r="745">
      <c r="C745" s="12"/>
      <c r="D745" s="12"/>
      <c r="F745" s="230"/>
      <c r="G745" s="231"/>
      <c r="H745" s="231"/>
      <c r="I745" s="231"/>
      <c r="J745" s="56"/>
      <c r="K745" s="56"/>
      <c r="L745" s="56"/>
      <c r="M745" s="237"/>
      <c r="N745" s="56"/>
      <c r="O745" s="56"/>
    </row>
    <row r="746">
      <c r="C746" s="12"/>
      <c r="D746" s="12"/>
      <c r="F746" s="230"/>
      <c r="G746" s="231"/>
      <c r="H746" s="231"/>
      <c r="I746" s="231"/>
      <c r="J746" s="56"/>
      <c r="K746" s="56"/>
      <c r="L746" s="56"/>
      <c r="M746" s="237"/>
      <c r="N746" s="56"/>
      <c r="O746" s="56"/>
    </row>
    <row r="747">
      <c r="C747" s="12"/>
      <c r="D747" s="12"/>
      <c r="F747" s="230"/>
      <c r="G747" s="231"/>
      <c r="H747" s="231"/>
      <c r="I747" s="231"/>
      <c r="J747" s="56"/>
      <c r="K747" s="56"/>
      <c r="L747" s="56"/>
      <c r="M747" s="237"/>
      <c r="N747" s="56"/>
      <c r="O747" s="56"/>
    </row>
    <row r="748">
      <c r="C748" s="12"/>
      <c r="D748" s="12"/>
      <c r="F748" s="230"/>
      <c r="G748" s="231"/>
      <c r="H748" s="231"/>
      <c r="I748" s="231"/>
      <c r="J748" s="56"/>
      <c r="K748" s="56"/>
      <c r="L748" s="56"/>
      <c r="M748" s="237"/>
      <c r="N748" s="56"/>
      <c r="O748" s="56"/>
    </row>
    <row r="749">
      <c r="C749" s="12"/>
      <c r="D749" s="12"/>
      <c r="F749" s="230"/>
      <c r="G749" s="231"/>
      <c r="H749" s="231"/>
      <c r="I749" s="231"/>
      <c r="J749" s="56"/>
      <c r="K749" s="56"/>
      <c r="L749" s="56"/>
      <c r="M749" s="237"/>
      <c r="N749" s="56"/>
      <c r="O749" s="56"/>
    </row>
    <row r="750">
      <c r="C750" s="12"/>
      <c r="D750" s="12"/>
      <c r="F750" s="230"/>
      <c r="G750" s="231"/>
      <c r="H750" s="231"/>
      <c r="I750" s="231"/>
      <c r="J750" s="56"/>
      <c r="K750" s="56"/>
      <c r="L750" s="56"/>
      <c r="M750" s="237"/>
      <c r="N750" s="56"/>
      <c r="O750" s="56"/>
    </row>
    <row r="751">
      <c r="C751" s="12"/>
      <c r="D751" s="12"/>
      <c r="F751" s="230"/>
      <c r="G751" s="231"/>
      <c r="H751" s="231"/>
      <c r="I751" s="231"/>
      <c r="J751" s="56"/>
      <c r="K751" s="56"/>
      <c r="L751" s="56"/>
      <c r="M751" s="237"/>
      <c r="N751" s="56"/>
      <c r="O751" s="56"/>
    </row>
    <row r="752">
      <c r="C752" s="12"/>
      <c r="D752" s="12"/>
      <c r="F752" s="230"/>
      <c r="G752" s="231"/>
      <c r="H752" s="231"/>
      <c r="I752" s="231"/>
      <c r="J752" s="56"/>
      <c r="K752" s="56"/>
      <c r="L752" s="56"/>
      <c r="M752" s="237"/>
      <c r="N752" s="56"/>
      <c r="O752" s="56"/>
    </row>
    <row r="753">
      <c r="C753" s="12"/>
      <c r="D753" s="12"/>
      <c r="F753" s="230"/>
      <c r="G753" s="231"/>
      <c r="H753" s="231"/>
      <c r="I753" s="231"/>
      <c r="J753" s="56"/>
      <c r="K753" s="56"/>
      <c r="L753" s="56"/>
      <c r="M753" s="237"/>
      <c r="N753" s="56"/>
      <c r="O753" s="56"/>
    </row>
    <row r="754">
      <c r="C754" s="12"/>
      <c r="D754" s="12"/>
      <c r="F754" s="230"/>
      <c r="G754" s="231"/>
      <c r="H754" s="231"/>
      <c r="I754" s="231"/>
      <c r="J754" s="56"/>
      <c r="K754" s="56"/>
      <c r="L754" s="56"/>
      <c r="M754" s="237"/>
      <c r="N754" s="56"/>
      <c r="O754" s="56"/>
    </row>
    <row r="755">
      <c r="C755" s="12"/>
      <c r="D755" s="12"/>
      <c r="F755" s="230"/>
      <c r="G755" s="231"/>
      <c r="H755" s="231"/>
      <c r="I755" s="231"/>
      <c r="J755" s="56"/>
      <c r="K755" s="56"/>
      <c r="L755" s="56"/>
      <c r="M755" s="237"/>
      <c r="N755" s="56"/>
      <c r="O755" s="56"/>
    </row>
    <row r="756">
      <c r="C756" s="12"/>
      <c r="D756" s="12"/>
      <c r="F756" s="230"/>
      <c r="G756" s="231"/>
      <c r="H756" s="231"/>
      <c r="I756" s="231"/>
      <c r="J756" s="56"/>
      <c r="K756" s="56"/>
      <c r="L756" s="56"/>
      <c r="M756" s="237"/>
      <c r="N756" s="56"/>
      <c r="O756" s="56"/>
    </row>
    <row r="757">
      <c r="C757" s="12"/>
      <c r="D757" s="12"/>
      <c r="F757" s="230"/>
      <c r="G757" s="231"/>
      <c r="H757" s="231"/>
      <c r="I757" s="231"/>
      <c r="J757" s="56"/>
      <c r="K757" s="56"/>
      <c r="L757" s="56"/>
      <c r="M757" s="237"/>
      <c r="N757" s="56"/>
      <c r="O757" s="56"/>
    </row>
    <row r="758">
      <c r="C758" s="12"/>
      <c r="D758" s="12"/>
      <c r="F758" s="230"/>
      <c r="G758" s="231"/>
      <c r="H758" s="231"/>
      <c r="I758" s="231"/>
      <c r="J758" s="56"/>
      <c r="K758" s="56"/>
      <c r="L758" s="56"/>
      <c r="M758" s="237"/>
      <c r="N758" s="56"/>
      <c r="O758" s="56"/>
    </row>
    <row r="759">
      <c r="C759" s="12"/>
      <c r="D759" s="12"/>
      <c r="F759" s="230"/>
      <c r="G759" s="231"/>
      <c r="H759" s="231"/>
      <c r="I759" s="231"/>
      <c r="J759" s="56"/>
      <c r="K759" s="56"/>
      <c r="L759" s="56"/>
      <c r="M759" s="237"/>
      <c r="N759" s="56"/>
      <c r="O759" s="56"/>
    </row>
    <row r="760">
      <c r="C760" s="12"/>
      <c r="D760" s="12"/>
      <c r="F760" s="230"/>
      <c r="G760" s="231"/>
      <c r="H760" s="231"/>
      <c r="I760" s="231"/>
      <c r="J760" s="56"/>
      <c r="K760" s="56"/>
      <c r="L760" s="56"/>
      <c r="M760" s="237"/>
      <c r="N760" s="56"/>
      <c r="O760" s="56"/>
    </row>
    <row r="761">
      <c r="C761" s="12"/>
      <c r="D761" s="12"/>
      <c r="F761" s="230"/>
      <c r="G761" s="231"/>
      <c r="H761" s="231"/>
      <c r="I761" s="231"/>
      <c r="J761" s="56"/>
      <c r="K761" s="56"/>
      <c r="L761" s="56"/>
      <c r="M761" s="237"/>
      <c r="N761" s="56"/>
      <c r="O761" s="56"/>
    </row>
    <row r="762">
      <c r="C762" s="12"/>
      <c r="D762" s="12"/>
      <c r="F762" s="230"/>
      <c r="G762" s="231"/>
      <c r="H762" s="231"/>
      <c r="I762" s="231"/>
      <c r="J762" s="56"/>
      <c r="K762" s="56"/>
      <c r="L762" s="56"/>
      <c r="M762" s="237"/>
      <c r="N762" s="56"/>
      <c r="O762" s="56"/>
    </row>
    <row r="763">
      <c r="C763" s="12"/>
      <c r="D763" s="12"/>
      <c r="F763" s="230"/>
      <c r="G763" s="231"/>
      <c r="H763" s="231"/>
      <c r="I763" s="231"/>
      <c r="J763" s="56"/>
      <c r="K763" s="56"/>
      <c r="L763" s="56"/>
      <c r="M763" s="237"/>
      <c r="N763" s="56"/>
      <c r="O763" s="56"/>
    </row>
    <row r="764">
      <c r="C764" s="12"/>
      <c r="D764" s="12"/>
      <c r="F764" s="230"/>
      <c r="G764" s="231"/>
      <c r="H764" s="231"/>
      <c r="I764" s="231"/>
      <c r="J764" s="56"/>
      <c r="K764" s="56"/>
      <c r="L764" s="56"/>
      <c r="M764" s="237"/>
      <c r="N764" s="56"/>
      <c r="O764" s="56"/>
    </row>
    <row r="765">
      <c r="C765" s="12"/>
      <c r="D765" s="12"/>
      <c r="F765" s="230"/>
      <c r="G765" s="231"/>
      <c r="H765" s="231"/>
      <c r="I765" s="231"/>
      <c r="J765" s="56"/>
      <c r="K765" s="56"/>
      <c r="L765" s="56"/>
      <c r="M765" s="237"/>
      <c r="N765" s="56"/>
      <c r="O765" s="56"/>
    </row>
    <row r="766">
      <c r="C766" s="12"/>
      <c r="D766" s="12"/>
      <c r="F766" s="230"/>
      <c r="G766" s="231"/>
      <c r="H766" s="231"/>
      <c r="I766" s="231"/>
      <c r="J766" s="56"/>
      <c r="K766" s="56"/>
      <c r="L766" s="56"/>
      <c r="M766" s="237"/>
      <c r="N766" s="56"/>
      <c r="O766" s="56"/>
    </row>
    <row r="767">
      <c r="C767" s="12"/>
      <c r="D767" s="12"/>
      <c r="F767" s="230"/>
      <c r="G767" s="231"/>
      <c r="H767" s="231"/>
      <c r="I767" s="231"/>
      <c r="J767" s="56"/>
      <c r="K767" s="56"/>
      <c r="L767" s="56"/>
      <c r="M767" s="237"/>
      <c r="N767" s="56"/>
      <c r="O767" s="56"/>
    </row>
    <row r="768">
      <c r="C768" s="12"/>
      <c r="D768" s="12"/>
      <c r="F768" s="230"/>
      <c r="G768" s="231"/>
      <c r="H768" s="231"/>
      <c r="I768" s="231"/>
      <c r="J768" s="56"/>
      <c r="K768" s="56"/>
      <c r="L768" s="56"/>
      <c r="M768" s="237"/>
      <c r="N768" s="56"/>
      <c r="O768" s="56"/>
    </row>
    <row r="769">
      <c r="C769" s="12"/>
      <c r="D769" s="12"/>
      <c r="F769" s="230"/>
      <c r="G769" s="231"/>
      <c r="H769" s="231"/>
      <c r="I769" s="231"/>
      <c r="J769" s="56"/>
      <c r="K769" s="56"/>
      <c r="L769" s="56"/>
      <c r="M769" s="237"/>
      <c r="N769" s="56"/>
      <c r="O769" s="56"/>
    </row>
    <row r="770">
      <c r="C770" s="12"/>
      <c r="D770" s="12"/>
      <c r="F770" s="230"/>
      <c r="G770" s="231"/>
      <c r="H770" s="231"/>
      <c r="I770" s="231"/>
      <c r="J770" s="56"/>
      <c r="K770" s="56"/>
      <c r="L770" s="56"/>
      <c r="M770" s="237"/>
      <c r="N770" s="56"/>
      <c r="O770" s="56"/>
    </row>
    <row r="771">
      <c r="C771" s="12"/>
      <c r="D771" s="12"/>
      <c r="F771" s="230"/>
      <c r="G771" s="231"/>
      <c r="H771" s="231"/>
      <c r="I771" s="231"/>
      <c r="J771" s="56"/>
      <c r="K771" s="56"/>
      <c r="L771" s="56"/>
      <c r="M771" s="237"/>
      <c r="N771" s="56"/>
      <c r="O771" s="56"/>
    </row>
    <row r="772">
      <c r="C772" s="12"/>
      <c r="D772" s="12"/>
      <c r="F772" s="230"/>
      <c r="G772" s="231"/>
      <c r="H772" s="231"/>
      <c r="I772" s="231"/>
      <c r="J772" s="56"/>
      <c r="K772" s="56"/>
      <c r="L772" s="56"/>
      <c r="M772" s="237"/>
      <c r="N772" s="56"/>
      <c r="O772" s="56"/>
    </row>
    <row r="773">
      <c r="C773" s="12"/>
      <c r="D773" s="12"/>
      <c r="F773" s="230"/>
      <c r="G773" s="231"/>
      <c r="H773" s="231"/>
      <c r="I773" s="231"/>
      <c r="J773" s="56"/>
      <c r="K773" s="56"/>
      <c r="L773" s="56"/>
      <c r="M773" s="237"/>
      <c r="N773" s="56"/>
      <c r="O773" s="56"/>
    </row>
    <row r="774">
      <c r="C774" s="12"/>
      <c r="D774" s="12"/>
      <c r="F774" s="230"/>
      <c r="G774" s="231"/>
      <c r="H774" s="231"/>
      <c r="I774" s="231"/>
      <c r="J774" s="56"/>
      <c r="K774" s="56"/>
      <c r="L774" s="56"/>
      <c r="M774" s="237"/>
      <c r="N774" s="56"/>
      <c r="O774" s="56"/>
    </row>
    <row r="775">
      <c r="C775" s="12"/>
      <c r="D775" s="12"/>
      <c r="F775" s="230"/>
      <c r="G775" s="231"/>
      <c r="H775" s="231"/>
      <c r="I775" s="231"/>
      <c r="J775" s="56"/>
      <c r="K775" s="56"/>
      <c r="L775" s="56"/>
      <c r="M775" s="237"/>
      <c r="N775" s="56"/>
      <c r="O775" s="56"/>
    </row>
    <row r="776">
      <c r="C776" s="12"/>
      <c r="D776" s="12"/>
      <c r="F776" s="230"/>
      <c r="G776" s="231"/>
      <c r="H776" s="231"/>
      <c r="I776" s="231"/>
      <c r="J776" s="56"/>
      <c r="K776" s="56"/>
      <c r="L776" s="56"/>
      <c r="M776" s="237"/>
      <c r="N776" s="56"/>
      <c r="O776" s="56"/>
    </row>
    <row r="777">
      <c r="C777" s="12"/>
      <c r="D777" s="12"/>
      <c r="F777" s="230"/>
      <c r="G777" s="231"/>
      <c r="H777" s="231"/>
      <c r="I777" s="231"/>
      <c r="J777" s="56"/>
      <c r="K777" s="56"/>
      <c r="L777" s="56"/>
      <c r="M777" s="237"/>
      <c r="N777" s="56"/>
      <c r="O777" s="56"/>
    </row>
    <row r="778">
      <c r="C778" s="12"/>
      <c r="D778" s="12"/>
      <c r="F778" s="230"/>
      <c r="G778" s="231"/>
      <c r="H778" s="231"/>
      <c r="I778" s="231"/>
      <c r="J778" s="56"/>
      <c r="K778" s="56"/>
      <c r="L778" s="56"/>
      <c r="M778" s="237"/>
      <c r="N778" s="56"/>
      <c r="O778" s="56"/>
    </row>
    <row r="779">
      <c r="C779" s="12"/>
      <c r="D779" s="12"/>
      <c r="F779" s="230"/>
      <c r="G779" s="231"/>
      <c r="H779" s="231"/>
      <c r="I779" s="231"/>
      <c r="J779" s="56"/>
      <c r="K779" s="56"/>
      <c r="L779" s="56"/>
      <c r="M779" s="237"/>
      <c r="N779" s="56"/>
      <c r="O779" s="56"/>
    </row>
    <row r="780">
      <c r="C780" s="12"/>
      <c r="D780" s="12"/>
      <c r="F780" s="230"/>
      <c r="G780" s="231"/>
      <c r="H780" s="231"/>
      <c r="I780" s="231"/>
      <c r="J780" s="56"/>
      <c r="K780" s="56"/>
      <c r="L780" s="56"/>
      <c r="M780" s="237"/>
      <c r="N780" s="56"/>
      <c r="O780" s="56"/>
    </row>
    <row r="781">
      <c r="C781" s="12"/>
      <c r="D781" s="12"/>
      <c r="F781" s="230"/>
      <c r="G781" s="231"/>
      <c r="H781" s="231"/>
      <c r="I781" s="231"/>
      <c r="J781" s="56"/>
      <c r="K781" s="56"/>
      <c r="L781" s="56"/>
      <c r="M781" s="237"/>
      <c r="N781" s="56"/>
      <c r="O781" s="56"/>
    </row>
    <row r="782">
      <c r="C782" s="12"/>
      <c r="D782" s="12"/>
      <c r="F782" s="230"/>
      <c r="G782" s="231"/>
      <c r="H782" s="231"/>
      <c r="I782" s="231"/>
      <c r="J782" s="56"/>
      <c r="K782" s="56"/>
      <c r="L782" s="56"/>
      <c r="M782" s="237"/>
      <c r="N782" s="56"/>
      <c r="O782" s="56"/>
    </row>
    <row r="783">
      <c r="C783" s="12"/>
      <c r="D783" s="12"/>
      <c r="F783" s="230"/>
      <c r="G783" s="231"/>
      <c r="H783" s="231"/>
      <c r="I783" s="231"/>
      <c r="J783" s="56"/>
      <c r="K783" s="56"/>
      <c r="L783" s="56"/>
      <c r="M783" s="237"/>
      <c r="N783" s="56"/>
      <c r="O783" s="56"/>
    </row>
    <row r="784">
      <c r="C784" s="12"/>
      <c r="D784" s="12"/>
      <c r="F784" s="230"/>
      <c r="G784" s="231"/>
      <c r="H784" s="231"/>
      <c r="I784" s="231"/>
      <c r="J784" s="56"/>
      <c r="K784" s="56"/>
      <c r="L784" s="56"/>
      <c r="M784" s="237"/>
      <c r="N784" s="56"/>
      <c r="O784" s="56"/>
    </row>
    <row r="785">
      <c r="C785" s="12"/>
      <c r="D785" s="12"/>
      <c r="F785" s="230"/>
      <c r="G785" s="231"/>
      <c r="H785" s="231"/>
      <c r="I785" s="231"/>
      <c r="J785" s="56"/>
      <c r="K785" s="56"/>
      <c r="L785" s="56"/>
      <c r="M785" s="237"/>
      <c r="N785" s="56"/>
      <c r="O785" s="56"/>
    </row>
    <row r="786">
      <c r="C786" s="12"/>
      <c r="D786" s="12"/>
      <c r="F786" s="230"/>
      <c r="G786" s="231"/>
      <c r="H786" s="231"/>
      <c r="I786" s="231"/>
      <c r="J786" s="56"/>
      <c r="K786" s="56"/>
      <c r="L786" s="56"/>
      <c r="M786" s="237"/>
      <c r="N786" s="56"/>
      <c r="O786" s="56"/>
    </row>
    <row r="787">
      <c r="C787" s="12"/>
      <c r="D787" s="12"/>
      <c r="F787" s="230"/>
      <c r="G787" s="231"/>
      <c r="H787" s="231"/>
      <c r="I787" s="231"/>
      <c r="J787" s="56"/>
      <c r="K787" s="56"/>
      <c r="L787" s="56"/>
      <c r="M787" s="237"/>
      <c r="N787" s="56"/>
      <c r="O787" s="56"/>
    </row>
    <row r="788">
      <c r="C788" s="12"/>
      <c r="D788" s="12"/>
      <c r="F788" s="230"/>
      <c r="G788" s="231"/>
      <c r="H788" s="231"/>
      <c r="I788" s="231"/>
      <c r="J788" s="56"/>
      <c r="K788" s="56"/>
      <c r="L788" s="56"/>
      <c r="M788" s="237"/>
      <c r="N788" s="56"/>
      <c r="O788" s="56"/>
    </row>
    <row r="789">
      <c r="C789" s="12"/>
      <c r="D789" s="12"/>
      <c r="F789" s="230"/>
      <c r="G789" s="231"/>
      <c r="H789" s="231"/>
      <c r="I789" s="231"/>
      <c r="J789" s="56"/>
      <c r="K789" s="56"/>
      <c r="L789" s="56"/>
      <c r="M789" s="237"/>
      <c r="N789" s="56"/>
      <c r="O789" s="56"/>
    </row>
    <row r="790">
      <c r="C790" s="12"/>
      <c r="D790" s="12"/>
      <c r="F790" s="230"/>
      <c r="G790" s="231"/>
      <c r="H790" s="231"/>
      <c r="I790" s="231"/>
      <c r="J790" s="56"/>
      <c r="K790" s="56"/>
      <c r="L790" s="56"/>
      <c r="M790" s="237"/>
      <c r="N790" s="56"/>
      <c r="O790" s="56"/>
    </row>
    <row r="791">
      <c r="C791" s="12"/>
      <c r="D791" s="12"/>
      <c r="F791" s="230"/>
      <c r="G791" s="231"/>
      <c r="H791" s="231"/>
      <c r="I791" s="231"/>
      <c r="J791" s="56"/>
      <c r="K791" s="56"/>
      <c r="L791" s="56"/>
      <c r="M791" s="237"/>
      <c r="N791" s="56"/>
      <c r="O791" s="56"/>
    </row>
    <row r="792">
      <c r="C792" s="12"/>
      <c r="D792" s="12"/>
      <c r="F792" s="230"/>
      <c r="G792" s="231"/>
      <c r="H792" s="231"/>
      <c r="I792" s="231"/>
      <c r="J792" s="56"/>
      <c r="K792" s="56"/>
      <c r="L792" s="56"/>
      <c r="M792" s="237"/>
      <c r="N792" s="56"/>
      <c r="O792" s="56"/>
    </row>
    <row r="793">
      <c r="C793" s="12"/>
      <c r="D793" s="12"/>
      <c r="F793" s="230"/>
      <c r="G793" s="231"/>
      <c r="H793" s="231"/>
      <c r="I793" s="231"/>
      <c r="J793" s="56"/>
      <c r="K793" s="56"/>
      <c r="L793" s="56"/>
      <c r="M793" s="237"/>
      <c r="N793" s="56"/>
      <c r="O793" s="56"/>
    </row>
    <row r="794">
      <c r="C794" s="12"/>
      <c r="D794" s="12"/>
      <c r="F794" s="230"/>
      <c r="G794" s="231"/>
      <c r="H794" s="231"/>
      <c r="I794" s="231"/>
      <c r="J794" s="56"/>
      <c r="K794" s="56"/>
      <c r="L794" s="56"/>
      <c r="M794" s="237"/>
      <c r="N794" s="56"/>
      <c r="O794" s="56"/>
    </row>
    <row r="795">
      <c r="C795" s="12"/>
      <c r="D795" s="12"/>
      <c r="F795" s="230"/>
      <c r="G795" s="231"/>
      <c r="H795" s="231"/>
      <c r="I795" s="231"/>
      <c r="J795" s="56"/>
      <c r="K795" s="56"/>
      <c r="L795" s="56"/>
      <c r="M795" s="237"/>
      <c r="N795" s="56"/>
      <c r="O795" s="56"/>
    </row>
    <row r="796">
      <c r="C796" s="12"/>
      <c r="D796" s="12"/>
      <c r="F796" s="230"/>
      <c r="G796" s="231"/>
      <c r="H796" s="231"/>
      <c r="I796" s="231"/>
      <c r="J796" s="56"/>
      <c r="K796" s="56"/>
      <c r="L796" s="56"/>
      <c r="M796" s="237"/>
      <c r="N796" s="56"/>
      <c r="O796" s="56"/>
    </row>
    <row r="797">
      <c r="C797" s="12"/>
      <c r="D797" s="12"/>
      <c r="F797" s="230"/>
      <c r="G797" s="231"/>
      <c r="H797" s="231"/>
      <c r="I797" s="231"/>
      <c r="J797" s="56"/>
      <c r="K797" s="56"/>
      <c r="L797" s="56"/>
      <c r="M797" s="237"/>
      <c r="N797" s="56"/>
      <c r="O797" s="56"/>
    </row>
    <row r="798">
      <c r="C798" s="12"/>
      <c r="D798" s="12"/>
      <c r="F798" s="230"/>
      <c r="G798" s="231"/>
      <c r="H798" s="231"/>
      <c r="I798" s="231"/>
      <c r="J798" s="56"/>
      <c r="K798" s="56"/>
      <c r="L798" s="56"/>
      <c r="M798" s="237"/>
      <c r="N798" s="56"/>
      <c r="O798" s="56"/>
    </row>
    <row r="799">
      <c r="C799" s="12"/>
      <c r="D799" s="12"/>
      <c r="F799" s="230"/>
      <c r="G799" s="231"/>
      <c r="H799" s="231"/>
      <c r="I799" s="231"/>
      <c r="J799" s="56"/>
      <c r="K799" s="56"/>
      <c r="L799" s="56"/>
      <c r="M799" s="237"/>
      <c r="N799" s="56"/>
      <c r="O799" s="56"/>
    </row>
    <row r="800">
      <c r="C800" s="12"/>
      <c r="D800" s="12"/>
      <c r="F800" s="230"/>
      <c r="G800" s="231"/>
      <c r="H800" s="231"/>
      <c r="I800" s="231"/>
      <c r="J800" s="56"/>
      <c r="K800" s="56"/>
      <c r="L800" s="56"/>
      <c r="M800" s="237"/>
      <c r="N800" s="56"/>
      <c r="O800" s="56"/>
    </row>
    <row r="801">
      <c r="C801" s="12"/>
      <c r="D801" s="12"/>
      <c r="F801" s="230"/>
      <c r="G801" s="231"/>
      <c r="H801" s="231"/>
      <c r="I801" s="231"/>
      <c r="J801" s="56"/>
      <c r="K801" s="56"/>
      <c r="L801" s="56"/>
      <c r="M801" s="237"/>
      <c r="N801" s="56"/>
      <c r="O801" s="56"/>
    </row>
    <row r="802">
      <c r="C802" s="12"/>
      <c r="D802" s="12"/>
      <c r="F802" s="230"/>
      <c r="G802" s="231"/>
      <c r="H802" s="231"/>
      <c r="I802" s="231"/>
      <c r="J802" s="56"/>
      <c r="K802" s="56"/>
      <c r="L802" s="56"/>
      <c r="M802" s="237"/>
      <c r="N802" s="56"/>
      <c r="O802" s="56"/>
    </row>
    <row r="803">
      <c r="C803" s="12"/>
      <c r="D803" s="12"/>
      <c r="F803" s="230"/>
      <c r="G803" s="231"/>
      <c r="H803" s="231"/>
      <c r="I803" s="231"/>
      <c r="J803" s="56"/>
      <c r="K803" s="56"/>
      <c r="L803" s="56"/>
      <c r="M803" s="237"/>
      <c r="N803" s="56"/>
      <c r="O803" s="56"/>
    </row>
    <row r="804">
      <c r="C804" s="12"/>
      <c r="D804" s="12"/>
      <c r="F804" s="230"/>
      <c r="G804" s="231"/>
      <c r="H804" s="231"/>
      <c r="I804" s="231"/>
      <c r="J804" s="56"/>
      <c r="K804" s="56"/>
      <c r="L804" s="56"/>
      <c r="M804" s="237"/>
      <c r="N804" s="56"/>
      <c r="O804" s="56"/>
    </row>
    <row r="805">
      <c r="C805" s="12"/>
      <c r="D805" s="12"/>
      <c r="F805" s="230"/>
      <c r="G805" s="231"/>
      <c r="H805" s="231"/>
      <c r="I805" s="231"/>
      <c r="J805" s="56"/>
      <c r="K805" s="56"/>
      <c r="L805" s="56"/>
      <c r="M805" s="237"/>
      <c r="N805" s="56"/>
      <c r="O805" s="56"/>
    </row>
    <row r="806">
      <c r="C806" s="12"/>
      <c r="D806" s="12"/>
      <c r="F806" s="230"/>
      <c r="G806" s="231"/>
      <c r="H806" s="231"/>
      <c r="I806" s="231"/>
      <c r="J806" s="56"/>
      <c r="K806" s="56"/>
      <c r="L806" s="56"/>
      <c r="M806" s="237"/>
      <c r="N806" s="56"/>
      <c r="O806" s="56"/>
    </row>
    <row r="807">
      <c r="C807" s="12"/>
      <c r="D807" s="12"/>
      <c r="F807" s="230"/>
      <c r="G807" s="231"/>
      <c r="H807" s="231"/>
      <c r="I807" s="231"/>
      <c r="J807" s="56"/>
      <c r="K807" s="56"/>
      <c r="L807" s="56"/>
      <c r="M807" s="237"/>
      <c r="N807" s="56"/>
      <c r="O807" s="56"/>
    </row>
    <row r="808">
      <c r="C808" s="12"/>
      <c r="D808" s="12"/>
      <c r="F808" s="230"/>
      <c r="G808" s="231"/>
      <c r="H808" s="231"/>
      <c r="I808" s="231"/>
      <c r="J808" s="56"/>
      <c r="K808" s="56"/>
      <c r="L808" s="56"/>
      <c r="M808" s="237"/>
      <c r="N808" s="56"/>
      <c r="O808" s="56"/>
    </row>
    <row r="809">
      <c r="C809" s="12"/>
      <c r="D809" s="12"/>
      <c r="F809" s="230"/>
      <c r="G809" s="231"/>
      <c r="H809" s="231"/>
      <c r="I809" s="231"/>
      <c r="J809" s="56"/>
      <c r="K809" s="56"/>
      <c r="L809" s="56"/>
      <c r="M809" s="237"/>
      <c r="N809" s="56"/>
      <c r="O809" s="56"/>
    </row>
    <row r="810">
      <c r="C810" s="12"/>
      <c r="D810" s="12"/>
      <c r="F810" s="230"/>
      <c r="G810" s="231"/>
      <c r="H810" s="231"/>
      <c r="I810" s="231"/>
      <c r="J810" s="56"/>
      <c r="K810" s="56"/>
      <c r="L810" s="56"/>
      <c r="M810" s="237"/>
      <c r="N810" s="56"/>
      <c r="O810" s="56"/>
    </row>
    <row r="811">
      <c r="C811" s="12"/>
      <c r="D811" s="12"/>
      <c r="F811" s="230"/>
      <c r="G811" s="231"/>
      <c r="H811" s="231"/>
      <c r="I811" s="231"/>
      <c r="J811" s="56"/>
      <c r="K811" s="56"/>
      <c r="L811" s="56"/>
      <c r="M811" s="237"/>
      <c r="N811" s="56"/>
      <c r="O811" s="56"/>
    </row>
    <row r="812">
      <c r="C812" s="12"/>
      <c r="D812" s="12"/>
      <c r="F812" s="230"/>
      <c r="G812" s="231"/>
      <c r="H812" s="231"/>
      <c r="I812" s="231"/>
      <c r="J812" s="56"/>
      <c r="K812" s="56"/>
      <c r="L812" s="56"/>
      <c r="M812" s="237"/>
      <c r="N812" s="56"/>
      <c r="O812" s="56"/>
    </row>
    <row r="813">
      <c r="C813" s="12"/>
      <c r="D813" s="12"/>
      <c r="F813" s="230"/>
      <c r="G813" s="231"/>
      <c r="H813" s="231"/>
      <c r="I813" s="231"/>
      <c r="J813" s="56"/>
      <c r="K813" s="56"/>
      <c r="L813" s="56"/>
      <c r="M813" s="237"/>
      <c r="N813" s="56"/>
      <c r="O813" s="56"/>
    </row>
    <row r="814">
      <c r="C814" s="12"/>
      <c r="D814" s="12"/>
      <c r="F814" s="230"/>
      <c r="G814" s="231"/>
      <c r="H814" s="231"/>
      <c r="I814" s="231"/>
      <c r="J814" s="56"/>
      <c r="K814" s="56"/>
      <c r="L814" s="56"/>
      <c r="M814" s="237"/>
      <c r="N814" s="56"/>
      <c r="O814" s="56"/>
    </row>
    <row r="815">
      <c r="C815" s="12"/>
      <c r="D815" s="12"/>
      <c r="F815" s="230"/>
      <c r="G815" s="231"/>
      <c r="H815" s="231"/>
      <c r="I815" s="231"/>
      <c r="J815" s="56"/>
      <c r="K815" s="56"/>
      <c r="L815" s="56"/>
      <c r="M815" s="237"/>
      <c r="N815" s="56"/>
      <c r="O815" s="56"/>
    </row>
    <row r="816">
      <c r="C816" s="12"/>
      <c r="D816" s="12"/>
      <c r="F816" s="230"/>
      <c r="G816" s="231"/>
      <c r="H816" s="231"/>
      <c r="I816" s="231"/>
      <c r="J816" s="56"/>
      <c r="K816" s="56"/>
      <c r="L816" s="56"/>
      <c r="M816" s="237"/>
      <c r="N816" s="56"/>
      <c r="O816" s="56"/>
    </row>
    <row r="817">
      <c r="C817" s="12"/>
      <c r="D817" s="12"/>
      <c r="F817" s="230"/>
      <c r="G817" s="231"/>
      <c r="H817" s="231"/>
      <c r="I817" s="231"/>
      <c r="J817" s="56"/>
      <c r="K817" s="56"/>
      <c r="L817" s="56"/>
      <c r="M817" s="237"/>
      <c r="N817" s="56"/>
      <c r="O817" s="56"/>
    </row>
    <row r="818">
      <c r="C818" s="12"/>
      <c r="D818" s="12"/>
      <c r="F818" s="230"/>
      <c r="G818" s="231"/>
      <c r="H818" s="231"/>
      <c r="I818" s="231"/>
      <c r="J818" s="56"/>
      <c r="K818" s="56"/>
      <c r="L818" s="56"/>
      <c r="M818" s="237"/>
      <c r="N818" s="56"/>
      <c r="O818" s="56"/>
    </row>
    <row r="819">
      <c r="C819" s="12"/>
      <c r="D819" s="12"/>
      <c r="F819" s="230"/>
      <c r="G819" s="231"/>
      <c r="H819" s="231"/>
      <c r="I819" s="231"/>
      <c r="J819" s="56"/>
      <c r="K819" s="56"/>
      <c r="L819" s="56"/>
      <c r="M819" s="237"/>
      <c r="N819" s="56"/>
      <c r="O819" s="56"/>
    </row>
    <row r="820">
      <c r="C820" s="12"/>
      <c r="D820" s="12"/>
      <c r="F820" s="230"/>
      <c r="G820" s="231"/>
      <c r="H820" s="231"/>
      <c r="I820" s="231"/>
      <c r="J820" s="56"/>
      <c r="K820" s="56"/>
      <c r="L820" s="56"/>
      <c r="M820" s="237"/>
      <c r="N820" s="56"/>
      <c r="O820" s="56"/>
    </row>
    <row r="821">
      <c r="C821" s="12"/>
      <c r="D821" s="12"/>
      <c r="F821" s="230"/>
      <c r="G821" s="231"/>
      <c r="H821" s="231"/>
      <c r="I821" s="231"/>
      <c r="J821" s="56"/>
      <c r="K821" s="56"/>
      <c r="L821" s="56"/>
      <c r="M821" s="237"/>
      <c r="N821" s="56"/>
      <c r="O821" s="56"/>
    </row>
    <row r="822">
      <c r="C822" s="12"/>
      <c r="D822" s="12"/>
      <c r="F822" s="230"/>
      <c r="G822" s="231"/>
      <c r="H822" s="231"/>
      <c r="I822" s="231"/>
      <c r="J822" s="56"/>
      <c r="K822" s="56"/>
      <c r="L822" s="56"/>
      <c r="M822" s="237"/>
      <c r="N822" s="56"/>
      <c r="O822" s="56"/>
    </row>
    <row r="823">
      <c r="C823" s="12"/>
      <c r="D823" s="12"/>
      <c r="F823" s="230"/>
      <c r="G823" s="231"/>
      <c r="H823" s="231"/>
      <c r="I823" s="231"/>
      <c r="J823" s="56"/>
      <c r="K823" s="56"/>
      <c r="L823" s="56"/>
      <c r="M823" s="237"/>
      <c r="N823" s="56"/>
      <c r="O823" s="56"/>
    </row>
    <row r="824">
      <c r="C824" s="12"/>
      <c r="D824" s="12"/>
      <c r="F824" s="230"/>
      <c r="G824" s="231"/>
      <c r="H824" s="231"/>
      <c r="I824" s="231"/>
      <c r="J824" s="56"/>
      <c r="K824" s="56"/>
      <c r="L824" s="56"/>
      <c r="M824" s="237"/>
      <c r="N824" s="56"/>
      <c r="O824" s="56"/>
    </row>
    <row r="825">
      <c r="C825" s="12"/>
      <c r="D825" s="12"/>
      <c r="F825" s="230"/>
      <c r="G825" s="231"/>
      <c r="H825" s="231"/>
      <c r="I825" s="231"/>
      <c r="J825" s="56"/>
      <c r="K825" s="56"/>
      <c r="L825" s="56"/>
      <c r="M825" s="237"/>
      <c r="N825" s="56"/>
      <c r="O825" s="56"/>
    </row>
    <row r="826">
      <c r="C826" s="12"/>
      <c r="D826" s="12"/>
      <c r="F826" s="230"/>
      <c r="G826" s="231"/>
      <c r="H826" s="231"/>
      <c r="I826" s="231"/>
      <c r="J826" s="56"/>
      <c r="K826" s="56"/>
      <c r="L826" s="56"/>
      <c r="M826" s="237"/>
      <c r="N826" s="56"/>
      <c r="O826" s="56"/>
    </row>
    <row r="827">
      <c r="C827" s="12"/>
      <c r="D827" s="12"/>
      <c r="F827" s="230"/>
      <c r="G827" s="231"/>
      <c r="H827" s="231"/>
      <c r="I827" s="231"/>
      <c r="J827" s="56"/>
      <c r="K827" s="56"/>
      <c r="L827" s="56"/>
      <c r="M827" s="237"/>
      <c r="N827" s="56"/>
      <c r="O827" s="56"/>
    </row>
    <row r="828">
      <c r="C828" s="12"/>
      <c r="D828" s="12"/>
      <c r="F828" s="230"/>
      <c r="G828" s="231"/>
      <c r="H828" s="231"/>
      <c r="I828" s="231"/>
      <c r="J828" s="56"/>
      <c r="K828" s="56"/>
      <c r="L828" s="56"/>
      <c r="M828" s="237"/>
      <c r="N828" s="56"/>
      <c r="O828" s="56"/>
    </row>
    <row r="829">
      <c r="C829" s="12"/>
      <c r="D829" s="12"/>
      <c r="F829" s="230"/>
      <c r="G829" s="231"/>
      <c r="H829" s="231"/>
      <c r="I829" s="231"/>
      <c r="J829" s="56"/>
      <c r="K829" s="56"/>
      <c r="L829" s="56"/>
      <c r="M829" s="237"/>
      <c r="N829" s="56"/>
      <c r="O829" s="56"/>
    </row>
    <row r="830">
      <c r="C830" s="12"/>
      <c r="D830" s="12"/>
      <c r="F830" s="230"/>
      <c r="G830" s="231"/>
      <c r="H830" s="231"/>
      <c r="I830" s="231"/>
      <c r="J830" s="56"/>
      <c r="K830" s="56"/>
      <c r="L830" s="56"/>
      <c r="M830" s="237"/>
      <c r="N830" s="56"/>
      <c r="O830" s="56"/>
    </row>
    <row r="831">
      <c r="C831" s="12"/>
      <c r="D831" s="12"/>
      <c r="F831" s="230"/>
      <c r="G831" s="231"/>
      <c r="H831" s="231"/>
      <c r="I831" s="231"/>
      <c r="J831" s="56"/>
      <c r="K831" s="56"/>
      <c r="L831" s="56"/>
      <c r="M831" s="237"/>
      <c r="N831" s="56"/>
      <c r="O831" s="56"/>
    </row>
    <row r="832">
      <c r="C832" s="12"/>
      <c r="D832" s="12"/>
      <c r="F832" s="230"/>
      <c r="G832" s="231"/>
      <c r="H832" s="231"/>
      <c r="I832" s="231"/>
      <c r="J832" s="56"/>
      <c r="K832" s="56"/>
      <c r="L832" s="56"/>
      <c r="M832" s="237"/>
      <c r="N832" s="56"/>
      <c r="O832" s="56"/>
    </row>
    <row r="833">
      <c r="C833" s="12"/>
      <c r="D833" s="12"/>
      <c r="F833" s="230"/>
      <c r="G833" s="231"/>
      <c r="H833" s="231"/>
      <c r="I833" s="231"/>
      <c r="J833" s="56"/>
      <c r="K833" s="56"/>
      <c r="L833" s="56"/>
      <c r="M833" s="237"/>
      <c r="N833" s="56"/>
      <c r="O833" s="56"/>
    </row>
    <row r="834">
      <c r="C834" s="12"/>
      <c r="D834" s="12"/>
      <c r="F834" s="230"/>
      <c r="G834" s="231"/>
      <c r="H834" s="231"/>
      <c r="I834" s="231"/>
      <c r="J834" s="56"/>
      <c r="K834" s="56"/>
      <c r="L834" s="56"/>
      <c r="M834" s="237"/>
      <c r="N834" s="56"/>
      <c r="O834" s="56"/>
    </row>
    <row r="835">
      <c r="C835" s="12"/>
      <c r="D835" s="12"/>
      <c r="F835" s="230"/>
      <c r="G835" s="231"/>
      <c r="H835" s="231"/>
      <c r="I835" s="231"/>
      <c r="J835" s="56"/>
      <c r="K835" s="56"/>
      <c r="L835" s="56"/>
      <c r="M835" s="237"/>
      <c r="N835" s="56"/>
      <c r="O835" s="56"/>
    </row>
    <row r="836">
      <c r="C836" s="12"/>
      <c r="D836" s="12"/>
      <c r="F836" s="230"/>
      <c r="G836" s="231"/>
      <c r="H836" s="231"/>
      <c r="I836" s="231"/>
      <c r="J836" s="56"/>
      <c r="K836" s="56"/>
      <c r="L836" s="56"/>
      <c r="M836" s="237"/>
      <c r="N836" s="56"/>
      <c r="O836" s="56"/>
    </row>
    <row r="837">
      <c r="C837" s="12"/>
      <c r="D837" s="12"/>
      <c r="F837" s="230"/>
      <c r="G837" s="231"/>
      <c r="H837" s="231"/>
      <c r="I837" s="231"/>
      <c r="J837" s="56"/>
      <c r="K837" s="56"/>
      <c r="L837" s="56"/>
      <c r="M837" s="237"/>
      <c r="N837" s="56"/>
      <c r="O837" s="56"/>
    </row>
    <row r="838">
      <c r="C838" s="12"/>
      <c r="D838" s="12"/>
      <c r="F838" s="230"/>
      <c r="G838" s="231"/>
      <c r="H838" s="231"/>
      <c r="I838" s="231"/>
      <c r="J838" s="56"/>
      <c r="K838" s="56"/>
      <c r="L838" s="56"/>
      <c r="M838" s="237"/>
      <c r="N838" s="56"/>
      <c r="O838" s="56"/>
    </row>
    <row r="839">
      <c r="C839" s="12"/>
      <c r="D839" s="12"/>
      <c r="F839" s="230"/>
      <c r="G839" s="231"/>
      <c r="H839" s="231"/>
      <c r="I839" s="231"/>
      <c r="J839" s="56"/>
      <c r="K839" s="56"/>
      <c r="L839" s="56"/>
      <c r="M839" s="237"/>
      <c r="N839" s="56"/>
      <c r="O839" s="56"/>
    </row>
    <row r="840">
      <c r="C840" s="12"/>
      <c r="D840" s="12"/>
      <c r="F840" s="230"/>
      <c r="G840" s="231"/>
      <c r="H840" s="231"/>
      <c r="I840" s="231"/>
      <c r="J840" s="56"/>
      <c r="K840" s="56"/>
      <c r="L840" s="56"/>
      <c r="M840" s="237"/>
      <c r="N840" s="56"/>
      <c r="O840" s="56"/>
    </row>
    <row r="841">
      <c r="C841" s="12"/>
      <c r="D841" s="12"/>
      <c r="F841" s="230"/>
      <c r="G841" s="231"/>
      <c r="H841" s="231"/>
      <c r="I841" s="231"/>
      <c r="J841" s="56"/>
      <c r="K841" s="56"/>
      <c r="L841" s="56"/>
      <c r="M841" s="237"/>
      <c r="N841" s="56"/>
      <c r="O841" s="56"/>
    </row>
    <row r="842">
      <c r="C842" s="12"/>
      <c r="D842" s="12"/>
      <c r="F842" s="230"/>
      <c r="G842" s="231"/>
      <c r="H842" s="231"/>
      <c r="I842" s="231"/>
      <c r="J842" s="56"/>
      <c r="K842" s="56"/>
      <c r="L842" s="56"/>
      <c r="M842" s="237"/>
      <c r="N842" s="56"/>
      <c r="O842" s="56"/>
    </row>
    <row r="843">
      <c r="C843" s="12"/>
      <c r="D843" s="12"/>
      <c r="F843" s="230"/>
      <c r="G843" s="231"/>
      <c r="H843" s="231"/>
      <c r="I843" s="231"/>
      <c r="J843" s="56"/>
      <c r="K843" s="56"/>
      <c r="L843" s="56"/>
      <c r="M843" s="237"/>
      <c r="N843" s="56"/>
      <c r="O843" s="56"/>
    </row>
    <row r="844">
      <c r="C844" s="12"/>
      <c r="D844" s="12"/>
      <c r="F844" s="230"/>
      <c r="G844" s="231"/>
      <c r="H844" s="231"/>
      <c r="I844" s="231"/>
      <c r="J844" s="56"/>
      <c r="K844" s="56"/>
      <c r="L844" s="56"/>
      <c r="M844" s="237"/>
      <c r="N844" s="56"/>
      <c r="O844" s="56"/>
    </row>
    <row r="845">
      <c r="C845" s="12"/>
      <c r="D845" s="12"/>
      <c r="F845" s="230"/>
      <c r="G845" s="231"/>
      <c r="H845" s="231"/>
      <c r="I845" s="231"/>
      <c r="J845" s="56"/>
      <c r="K845" s="56"/>
      <c r="L845" s="56"/>
      <c r="M845" s="237"/>
      <c r="N845" s="56"/>
      <c r="O845" s="56"/>
    </row>
    <row r="846">
      <c r="C846" s="12"/>
      <c r="D846" s="12"/>
      <c r="F846" s="230"/>
      <c r="G846" s="231"/>
      <c r="H846" s="231"/>
      <c r="I846" s="231"/>
      <c r="J846" s="56"/>
      <c r="K846" s="56"/>
      <c r="L846" s="56"/>
      <c r="M846" s="237"/>
      <c r="N846" s="56"/>
      <c r="O846" s="56"/>
    </row>
    <row r="847">
      <c r="C847" s="12"/>
      <c r="D847" s="12"/>
      <c r="F847" s="230"/>
      <c r="G847" s="231"/>
      <c r="H847" s="231"/>
      <c r="I847" s="231"/>
      <c r="J847" s="56"/>
      <c r="K847" s="56"/>
      <c r="L847" s="56"/>
      <c r="M847" s="237"/>
      <c r="N847" s="56"/>
      <c r="O847" s="56"/>
    </row>
    <row r="848">
      <c r="C848" s="12"/>
      <c r="D848" s="12"/>
      <c r="F848" s="230"/>
      <c r="G848" s="231"/>
      <c r="H848" s="231"/>
      <c r="I848" s="231"/>
      <c r="J848" s="56"/>
      <c r="K848" s="56"/>
      <c r="L848" s="56"/>
      <c r="M848" s="237"/>
      <c r="N848" s="56"/>
      <c r="O848" s="56"/>
    </row>
    <row r="849">
      <c r="C849" s="12"/>
      <c r="D849" s="12"/>
      <c r="F849" s="230"/>
      <c r="G849" s="231"/>
      <c r="H849" s="231"/>
      <c r="I849" s="231"/>
      <c r="J849" s="56"/>
      <c r="K849" s="56"/>
      <c r="L849" s="56"/>
      <c r="M849" s="237"/>
      <c r="N849" s="56"/>
      <c r="O849" s="56"/>
    </row>
    <row r="850">
      <c r="C850" s="12"/>
      <c r="D850" s="12"/>
      <c r="F850" s="230"/>
      <c r="G850" s="231"/>
      <c r="H850" s="231"/>
      <c r="I850" s="231"/>
      <c r="J850" s="56"/>
      <c r="K850" s="56"/>
      <c r="L850" s="56"/>
      <c r="M850" s="237"/>
      <c r="N850" s="56"/>
      <c r="O850" s="56"/>
    </row>
    <row r="851">
      <c r="C851" s="12"/>
      <c r="D851" s="12"/>
      <c r="F851" s="230"/>
      <c r="G851" s="231"/>
      <c r="H851" s="231"/>
      <c r="I851" s="231"/>
      <c r="J851" s="56"/>
      <c r="K851" s="56"/>
      <c r="L851" s="56"/>
      <c r="M851" s="237"/>
      <c r="N851" s="56"/>
      <c r="O851" s="56"/>
    </row>
    <row r="852">
      <c r="C852" s="12"/>
      <c r="D852" s="12"/>
      <c r="F852" s="230"/>
      <c r="G852" s="231"/>
      <c r="H852" s="231"/>
      <c r="I852" s="231"/>
      <c r="J852" s="56"/>
      <c r="K852" s="56"/>
      <c r="L852" s="56"/>
      <c r="M852" s="237"/>
      <c r="N852" s="56"/>
      <c r="O852" s="56"/>
    </row>
    <row r="853">
      <c r="C853" s="12"/>
      <c r="D853" s="12"/>
      <c r="F853" s="230"/>
      <c r="G853" s="231"/>
      <c r="H853" s="231"/>
      <c r="I853" s="231"/>
      <c r="J853" s="56"/>
      <c r="K853" s="56"/>
      <c r="L853" s="56"/>
      <c r="M853" s="237"/>
      <c r="N853" s="56"/>
      <c r="O853" s="56"/>
    </row>
    <row r="854">
      <c r="C854" s="12"/>
      <c r="D854" s="12"/>
      <c r="F854" s="230"/>
      <c r="G854" s="231"/>
      <c r="H854" s="231"/>
      <c r="I854" s="231"/>
      <c r="J854" s="56"/>
      <c r="K854" s="56"/>
      <c r="L854" s="56"/>
      <c r="M854" s="237"/>
      <c r="N854" s="56"/>
      <c r="O854" s="56"/>
    </row>
    <row r="855">
      <c r="C855" s="12"/>
      <c r="D855" s="12"/>
      <c r="F855" s="230"/>
      <c r="G855" s="231"/>
      <c r="H855" s="231"/>
      <c r="I855" s="231"/>
      <c r="J855" s="56"/>
      <c r="K855" s="56"/>
      <c r="L855" s="56"/>
      <c r="M855" s="237"/>
      <c r="N855" s="56"/>
      <c r="O855" s="56"/>
    </row>
    <row r="856">
      <c r="C856" s="12"/>
      <c r="D856" s="12"/>
      <c r="F856" s="230"/>
      <c r="G856" s="231"/>
      <c r="H856" s="231"/>
      <c r="I856" s="231"/>
      <c r="J856" s="56"/>
      <c r="K856" s="56"/>
      <c r="L856" s="56"/>
      <c r="M856" s="237"/>
      <c r="N856" s="56"/>
      <c r="O856" s="56"/>
    </row>
    <row r="857">
      <c r="C857" s="12"/>
      <c r="D857" s="12"/>
      <c r="F857" s="230"/>
      <c r="G857" s="231"/>
      <c r="H857" s="231"/>
      <c r="I857" s="231"/>
      <c r="J857" s="56"/>
      <c r="K857" s="56"/>
      <c r="L857" s="56"/>
      <c r="M857" s="237"/>
      <c r="N857" s="56"/>
      <c r="O857" s="56"/>
    </row>
    <row r="858">
      <c r="C858" s="12"/>
      <c r="D858" s="12"/>
      <c r="F858" s="230"/>
      <c r="G858" s="231"/>
      <c r="H858" s="231"/>
      <c r="I858" s="231"/>
      <c r="J858" s="56"/>
      <c r="K858" s="56"/>
      <c r="L858" s="56"/>
      <c r="M858" s="237"/>
      <c r="N858" s="56"/>
      <c r="O858" s="56"/>
    </row>
    <row r="859">
      <c r="C859" s="12"/>
      <c r="D859" s="12"/>
      <c r="F859" s="230"/>
      <c r="G859" s="231"/>
      <c r="H859" s="231"/>
      <c r="I859" s="231"/>
      <c r="J859" s="56"/>
      <c r="K859" s="56"/>
      <c r="L859" s="56"/>
      <c r="M859" s="237"/>
      <c r="N859" s="56"/>
      <c r="O859" s="56"/>
    </row>
    <row r="860">
      <c r="C860" s="12"/>
      <c r="D860" s="12"/>
      <c r="F860" s="230"/>
      <c r="G860" s="231"/>
      <c r="H860" s="231"/>
      <c r="I860" s="231"/>
      <c r="J860" s="56"/>
      <c r="K860" s="56"/>
      <c r="L860" s="56"/>
      <c r="M860" s="237"/>
      <c r="N860" s="56"/>
      <c r="O860" s="56"/>
    </row>
    <row r="861">
      <c r="C861" s="12"/>
      <c r="D861" s="12"/>
      <c r="F861" s="230"/>
      <c r="G861" s="231"/>
      <c r="H861" s="231"/>
      <c r="I861" s="231"/>
      <c r="J861" s="56"/>
      <c r="K861" s="56"/>
      <c r="L861" s="56"/>
      <c r="M861" s="237"/>
      <c r="N861" s="56"/>
      <c r="O861" s="56"/>
    </row>
    <row r="862">
      <c r="C862" s="12"/>
      <c r="D862" s="12"/>
      <c r="F862" s="230"/>
      <c r="G862" s="231"/>
      <c r="H862" s="231"/>
      <c r="I862" s="231"/>
      <c r="J862" s="56"/>
      <c r="K862" s="56"/>
      <c r="L862" s="56"/>
      <c r="M862" s="237"/>
      <c r="N862" s="56"/>
      <c r="O862" s="56"/>
    </row>
    <row r="863">
      <c r="C863" s="12"/>
      <c r="D863" s="12"/>
      <c r="F863" s="230"/>
      <c r="G863" s="231"/>
      <c r="H863" s="231"/>
      <c r="I863" s="231"/>
      <c r="J863" s="56"/>
      <c r="K863" s="56"/>
      <c r="L863" s="56"/>
      <c r="M863" s="237"/>
      <c r="N863" s="56"/>
      <c r="O863" s="56"/>
    </row>
    <row r="864">
      <c r="C864" s="12"/>
      <c r="D864" s="12"/>
      <c r="F864" s="230"/>
      <c r="G864" s="231"/>
      <c r="H864" s="231"/>
      <c r="I864" s="231"/>
      <c r="J864" s="56"/>
      <c r="K864" s="56"/>
      <c r="L864" s="56"/>
      <c r="M864" s="237"/>
      <c r="N864" s="56"/>
      <c r="O864" s="56"/>
    </row>
    <row r="865">
      <c r="C865" s="12"/>
      <c r="D865" s="12"/>
      <c r="F865" s="230"/>
      <c r="G865" s="231"/>
      <c r="H865" s="231"/>
      <c r="I865" s="231"/>
      <c r="J865" s="56"/>
      <c r="K865" s="56"/>
      <c r="L865" s="56"/>
      <c r="M865" s="237"/>
      <c r="N865" s="56"/>
      <c r="O865" s="56"/>
    </row>
    <row r="866">
      <c r="C866" s="12"/>
      <c r="D866" s="12"/>
      <c r="F866" s="230"/>
      <c r="G866" s="231"/>
      <c r="H866" s="231"/>
      <c r="I866" s="231"/>
      <c r="J866" s="56"/>
      <c r="K866" s="56"/>
      <c r="L866" s="56"/>
      <c r="M866" s="237"/>
      <c r="N866" s="56"/>
      <c r="O866" s="56"/>
    </row>
    <row r="867">
      <c r="C867" s="12"/>
      <c r="D867" s="12"/>
      <c r="F867" s="230"/>
      <c r="G867" s="231"/>
      <c r="H867" s="231"/>
      <c r="I867" s="231"/>
      <c r="J867" s="56"/>
      <c r="K867" s="56"/>
      <c r="L867" s="56"/>
      <c r="M867" s="237"/>
      <c r="N867" s="56"/>
      <c r="O867" s="56"/>
    </row>
    <row r="868">
      <c r="C868" s="12"/>
      <c r="D868" s="12"/>
      <c r="F868" s="230"/>
      <c r="G868" s="231"/>
      <c r="H868" s="231"/>
      <c r="I868" s="231"/>
      <c r="J868" s="56"/>
      <c r="K868" s="56"/>
      <c r="L868" s="56"/>
      <c r="M868" s="237"/>
      <c r="N868" s="56"/>
      <c r="O868" s="56"/>
    </row>
    <row r="869">
      <c r="C869" s="12"/>
      <c r="D869" s="12"/>
      <c r="F869" s="230"/>
      <c r="G869" s="231"/>
      <c r="H869" s="231"/>
      <c r="I869" s="231"/>
      <c r="J869" s="56"/>
      <c r="K869" s="56"/>
      <c r="L869" s="56"/>
      <c r="M869" s="237"/>
      <c r="N869" s="56"/>
      <c r="O869" s="56"/>
    </row>
    <row r="870">
      <c r="C870" s="12"/>
      <c r="D870" s="12"/>
      <c r="F870" s="230"/>
      <c r="G870" s="231"/>
      <c r="H870" s="231"/>
      <c r="I870" s="231"/>
      <c r="J870" s="56"/>
      <c r="K870" s="56"/>
      <c r="L870" s="56"/>
      <c r="M870" s="237"/>
      <c r="N870" s="56"/>
      <c r="O870" s="56"/>
    </row>
    <row r="871">
      <c r="C871" s="12"/>
      <c r="D871" s="12"/>
      <c r="F871" s="230"/>
      <c r="G871" s="231"/>
      <c r="H871" s="231"/>
      <c r="I871" s="231"/>
      <c r="J871" s="56"/>
      <c r="K871" s="56"/>
      <c r="L871" s="56"/>
      <c r="M871" s="237"/>
      <c r="N871" s="56"/>
      <c r="O871" s="56"/>
    </row>
    <row r="872">
      <c r="C872" s="12"/>
      <c r="D872" s="12"/>
      <c r="F872" s="230"/>
      <c r="G872" s="231"/>
      <c r="H872" s="231"/>
      <c r="I872" s="231"/>
      <c r="J872" s="56"/>
      <c r="K872" s="56"/>
      <c r="L872" s="56"/>
      <c r="M872" s="237"/>
      <c r="N872" s="56"/>
      <c r="O872" s="56"/>
    </row>
    <row r="873">
      <c r="C873" s="12"/>
      <c r="D873" s="12"/>
      <c r="F873" s="230"/>
      <c r="G873" s="231"/>
      <c r="H873" s="231"/>
      <c r="I873" s="231"/>
      <c r="J873" s="56"/>
      <c r="K873" s="56"/>
      <c r="L873" s="56"/>
      <c r="M873" s="237"/>
      <c r="N873" s="56"/>
      <c r="O873" s="56"/>
    </row>
    <row r="874">
      <c r="C874" s="12"/>
      <c r="D874" s="12"/>
      <c r="F874" s="230"/>
      <c r="G874" s="231"/>
      <c r="H874" s="231"/>
      <c r="I874" s="231"/>
      <c r="J874" s="56"/>
      <c r="K874" s="56"/>
      <c r="L874" s="56"/>
      <c r="M874" s="237"/>
      <c r="N874" s="56"/>
      <c r="O874" s="56"/>
    </row>
    <row r="875">
      <c r="C875" s="12"/>
      <c r="D875" s="12"/>
      <c r="F875" s="230"/>
      <c r="G875" s="231"/>
      <c r="H875" s="231"/>
      <c r="I875" s="231"/>
      <c r="J875" s="56"/>
      <c r="K875" s="56"/>
      <c r="L875" s="56"/>
      <c r="M875" s="237"/>
      <c r="N875" s="56"/>
      <c r="O875" s="56"/>
    </row>
    <row r="876">
      <c r="C876" s="12"/>
      <c r="D876" s="12"/>
      <c r="F876" s="230"/>
      <c r="G876" s="231"/>
      <c r="H876" s="231"/>
      <c r="I876" s="231"/>
      <c r="J876" s="56"/>
      <c r="K876" s="56"/>
      <c r="L876" s="56"/>
      <c r="M876" s="237"/>
      <c r="N876" s="56"/>
      <c r="O876" s="56"/>
    </row>
    <row r="877">
      <c r="C877" s="12"/>
      <c r="D877" s="12"/>
      <c r="F877" s="230"/>
      <c r="G877" s="231"/>
      <c r="H877" s="231"/>
      <c r="I877" s="231"/>
      <c r="J877" s="56"/>
      <c r="K877" s="56"/>
      <c r="L877" s="56"/>
      <c r="M877" s="237"/>
      <c r="N877" s="56"/>
      <c r="O877" s="56"/>
    </row>
    <row r="878">
      <c r="C878" s="12"/>
      <c r="D878" s="12"/>
      <c r="F878" s="230"/>
      <c r="G878" s="231"/>
      <c r="H878" s="231"/>
      <c r="I878" s="231"/>
      <c r="J878" s="56"/>
      <c r="K878" s="56"/>
      <c r="L878" s="56"/>
      <c r="M878" s="237"/>
      <c r="N878" s="56"/>
      <c r="O878" s="56"/>
    </row>
    <row r="879">
      <c r="C879" s="12"/>
      <c r="D879" s="12"/>
      <c r="F879" s="230"/>
      <c r="G879" s="231"/>
      <c r="H879" s="231"/>
      <c r="I879" s="231"/>
      <c r="J879" s="56"/>
      <c r="K879" s="56"/>
      <c r="L879" s="56"/>
      <c r="M879" s="237"/>
      <c r="N879" s="56"/>
      <c r="O879" s="56"/>
    </row>
    <row r="880">
      <c r="C880" s="12"/>
      <c r="D880" s="12"/>
      <c r="F880" s="230"/>
      <c r="G880" s="231"/>
      <c r="H880" s="231"/>
      <c r="I880" s="231"/>
      <c r="J880" s="56"/>
      <c r="K880" s="56"/>
      <c r="L880" s="56"/>
      <c r="M880" s="237"/>
      <c r="N880" s="56"/>
      <c r="O880" s="56"/>
    </row>
    <row r="881">
      <c r="C881" s="12"/>
      <c r="D881" s="12"/>
      <c r="F881" s="230"/>
      <c r="G881" s="231"/>
      <c r="H881" s="231"/>
      <c r="I881" s="231"/>
      <c r="J881" s="56"/>
      <c r="K881" s="56"/>
      <c r="L881" s="56"/>
      <c r="M881" s="237"/>
      <c r="N881" s="56"/>
      <c r="O881" s="56"/>
    </row>
    <row r="882">
      <c r="C882" s="12"/>
      <c r="D882" s="12"/>
      <c r="F882" s="230"/>
      <c r="G882" s="231"/>
      <c r="H882" s="231"/>
      <c r="I882" s="231"/>
      <c r="J882" s="56"/>
      <c r="K882" s="56"/>
      <c r="L882" s="56"/>
      <c r="M882" s="237"/>
      <c r="N882" s="56"/>
      <c r="O882" s="56"/>
    </row>
    <row r="883">
      <c r="C883" s="12"/>
      <c r="D883" s="12"/>
      <c r="F883" s="230"/>
      <c r="G883" s="231"/>
      <c r="H883" s="231"/>
      <c r="I883" s="231"/>
      <c r="J883" s="56"/>
      <c r="K883" s="56"/>
      <c r="L883" s="56"/>
      <c r="M883" s="237"/>
      <c r="N883" s="56"/>
      <c r="O883" s="56"/>
    </row>
    <row r="884">
      <c r="C884" s="12"/>
      <c r="D884" s="12"/>
      <c r="F884" s="230"/>
      <c r="G884" s="231"/>
      <c r="H884" s="231"/>
      <c r="I884" s="231"/>
      <c r="J884" s="56"/>
      <c r="K884" s="56"/>
      <c r="L884" s="56"/>
      <c r="M884" s="237"/>
      <c r="N884" s="56"/>
      <c r="O884" s="56"/>
    </row>
    <row r="885">
      <c r="C885" s="12"/>
      <c r="D885" s="12"/>
      <c r="F885" s="230"/>
      <c r="G885" s="231"/>
      <c r="H885" s="231"/>
      <c r="I885" s="231"/>
      <c r="J885" s="56"/>
      <c r="K885" s="56"/>
      <c r="L885" s="56"/>
      <c r="M885" s="237"/>
      <c r="N885" s="56"/>
      <c r="O885" s="56"/>
    </row>
    <row r="886">
      <c r="C886" s="12"/>
      <c r="D886" s="12"/>
      <c r="F886" s="230"/>
      <c r="G886" s="231"/>
      <c r="H886" s="231"/>
      <c r="I886" s="231"/>
      <c r="J886" s="56"/>
      <c r="K886" s="56"/>
      <c r="L886" s="56"/>
      <c r="M886" s="237"/>
      <c r="N886" s="56"/>
      <c r="O886" s="56"/>
    </row>
    <row r="887">
      <c r="C887" s="12"/>
      <c r="D887" s="12"/>
      <c r="F887" s="230"/>
      <c r="G887" s="231"/>
      <c r="H887" s="231"/>
      <c r="I887" s="231"/>
      <c r="J887" s="56"/>
      <c r="K887" s="56"/>
      <c r="L887" s="56"/>
      <c r="M887" s="237"/>
      <c r="N887" s="56"/>
      <c r="O887" s="56"/>
    </row>
    <row r="888">
      <c r="C888" s="12"/>
      <c r="D888" s="12"/>
      <c r="F888" s="230"/>
      <c r="G888" s="231"/>
      <c r="H888" s="231"/>
      <c r="I888" s="231"/>
      <c r="J888" s="56"/>
      <c r="K888" s="56"/>
      <c r="L888" s="56"/>
      <c r="M888" s="237"/>
      <c r="N888" s="56"/>
      <c r="O888" s="56"/>
    </row>
    <row r="889">
      <c r="C889" s="12"/>
      <c r="D889" s="12"/>
      <c r="F889" s="230"/>
      <c r="G889" s="231"/>
      <c r="H889" s="231"/>
      <c r="I889" s="231"/>
      <c r="J889" s="56"/>
      <c r="K889" s="56"/>
      <c r="L889" s="56"/>
      <c r="M889" s="237"/>
      <c r="N889" s="56"/>
      <c r="O889" s="56"/>
    </row>
    <row r="890">
      <c r="C890" s="12"/>
      <c r="D890" s="12"/>
      <c r="F890" s="230"/>
      <c r="G890" s="231"/>
      <c r="H890" s="231"/>
      <c r="I890" s="231"/>
      <c r="J890" s="56"/>
      <c r="K890" s="56"/>
      <c r="L890" s="56"/>
      <c r="M890" s="237"/>
      <c r="N890" s="56"/>
      <c r="O890" s="56"/>
    </row>
    <row r="891">
      <c r="C891" s="12"/>
      <c r="D891" s="12"/>
      <c r="F891" s="230"/>
      <c r="G891" s="231"/>
      <c r="H891" s="231"/>
      <c r="I891" s="231"/>
      <c r="J891" s="56"/>
      <c r="K891" s="56"/>
      <c r="L891" s="56"/>
      <c r="M891" s="237"/>
      <c r="N891" s="56"/>
      <c r="O891" s="56"/>
    </row>
    <row r="892">
      <c r="C892" s="12"/>
      <c r="D892" s="12"/>
      <c r="F892" s="230"/>
      <c r="G892" s="231"/>
      <c r="H892" s="231"/>
      <c r="I892" s="231"/>
      <c r="J892" s="56"/>
      <c r="K892" s="56"/>
      <c r="L892" s="56"/>
      <c r="M892" s="237"/>
      <c r="N892" s="56"/>
      <c r="O892" s="56"/>
    </row>
    <row r="893">
      <c r="C893" s="12"/>
      <c r="D893" s="12"/>
      <c r="F893" s="230"/>
      <c r="G893" s="231"/>
      <c r="H893" s="231"/>
      <c r="I893" s="231"/>
      <c r="J893" s="56"/>
      <c r="K893" s="56"/>
      <c r="L893" s="56"/>
      <c r="M893" s="237"/>
      <c r="N893" s="56"/>
      <c r="O893" s="56"/>
    </row>
    <row r="894">
      <c r="C894" s="12"/>
      <c r="D894" s="12"/>
      <c r="F894" s="230"/>
      <c r="G894" s="231"/>
      <c r="H894" s="231"/>
      <c r="I894" s="231"/>
      <c r="J894" s="56"/>
      <c r="K894" s="56"/>
      <c r="L894" s="56"/>
      <c r="M894" s="237"/>
      <c r="N894" s="56"/>
      <c r="O894" s="56"/>
    </row>
    <row r="895">
      <c r="C895" s="12"/>
      <c r="D895" s="12"/>
      <c r="F895" s="230"/>
      <c r="G895" s="231"/>
      <c r="H895" s="231"/>
      <c r="I895" s="231"/>
      <c r="J895" s="56"/>
      <c r="K895" s="56"/>
      <c r="L895" s="56"/>
      <c r="M895" s="237"/>
      <c r="N895" s="56"/>
      <c r="O895" s="56"/>
    </row>
    <row r="896">
      <c r="C896" s="12"/>
      <c r="D896" s="12"/>
      <c r="F896" s="230"/>
      <c r="G896" s="231"/>
      <c r="H896" s="231"/>
      <c r="I896" s="231"/>
      <c r="J896" s="56"/>
      <c r="K896" s="56"/>
      <c r="L896" s="56"/>
      <c r="M896" s="237"/>
      <c r="N896" s="56"/>
      <c r="O896" s="56"/>
    </row>
    <row r="897">
      <c r="C897" s="12"/>
      <c r="D897" s="12"/>
      <c r="F897" s="230"/>
      <c r="G897" s="231"/>
      <c r="H897" s="231"/>
      <c r="I897" s="231"/>
      <c r="J897" s="56"/>
      <c r="K897" s="56"/>
      <c r="L897" s="56"/>
      <c r="M897" s="237"/>
      <c r="N897" s="56"/>
      <c r="O897" s="56"/>
    </row>
    <row r="898">
      <c r="C898" s="12"/>
      <c r="D898" s="12"/>
      <c r="F898" s="230"/>
      <c r="G898" s="231"/>
      <c r="H898" s="231"/>
      <c r="I898" s="231"/>
      <c r="J898" s="56"/>
      <c r="K898" s="56"/>
      <c r="L898" s="56"/>
      <c r="M898" s="237"/>
      <c r="N898" s="56"/>
      <c r="O898" s="56"/>
    </row>
    <row r="899">
      <c r="C899" s="12"/>
      <c r="D899" s="12"/>
      <c r="F899" s="230"/>
      <c r="G899" s="231"/>
      <c r="H899" s="231"/>
      <c r="I899" s="231"/>
      <c r="J899" s="56"/>
      <c r="K899" s="56"/>
      <c r="L899" s="56"/>
      <c r="M899" s="237"/>
      <c r="N899" s="56"/>
      <c r="O899" s="56"/>
    </row>
    <row r="900">
      <c r="C900" s="12"/>
      <c r="D900" s="12"/>
      <c r="F900" s="230"/>
      <c r="G900" s="231"/>
      <c r="H900" s="231"/>
      <c r="I900" s="231"/>
      <c r="J900" s="56"/>
      <c r="K900" s="56"/>
      <c r="L900" s="56"/>
      <c r="M900" s="237"/>
      <c r="N900" s="56"/>
      <c r="O900" s="56"/>
    </row>
    <row r="901">
      <c r="C901" s="12"/>
      <c r="D901" s="12"/>
      <c r="F901" s="230"/>
      <c r="G901" s="231"/>
      <c r="H901" s="231"/>
      <c r="I901" s="231"/>
      <c r="J901" s="56"/>
      <c r="K901" s="56"/>
      <c r="L901" s="56"/>
      <c r="M901" s="237"/>
      <c r="N901" s="56"/>
      <c r="O901" s="56"/>
    </row>
    <row r="902">
      <c r="C902" s="12"/>
      <c r="D902" s="12"/>
      <c r="F902" s="230"/>
      <c r="G902" s="231"/>
      <c r="H902" s="231"/>
      <c r="I902" s="231"/>
      <c r="J902" s="56"/>
      <c r="K902" s="56"/>
      <c r="L902" s="56"/>
      <c r="M902" s="237"/>
      <c r="N902" s="56"/>
      <c r="O902" s="56"/>
    </row>
    <row r="903">
      <c r="C903" s="12"/>
      <c r="D903" s="12"/>
      <c r="F903" s="230"/>
      <c r="G903" s="231"/>
      <c r="H903" s="231"/>
      <c r="I903" s="231"/>
      <c r="J903" s="56"/>
      <c r="K903" s="56"/>
      <c r="L903" s="56"/>
      <c r="M903" s="237"/>
      <c r="N903" s="56"/>
      <c r="O903" s="56"/>
    </row>
    <row r="904">
      <c r="C904" s="12"/>
      <c r="D904" s="12"/>
      <c r="F904" s="230"/>
      <c r="G904" s="231"/>
      <c r="H904" s="231"/>
      <c r="I904" s="231"/>
      <c r="J904" s="56"/>
      <c r="K904" s="56"/>
      <c r="L904" s="56"/>
      <c r="M904" s="237"/>
      <c r="N904" s="56"/>
      <c r="O904" s="56"/>
    </row>
    <row r="905">
      <c r="C905" s="12"/>
      <c r="D905" s="12"/>
      <c r="F905" s="230"/>
      <c r="G905" s="231"/>
      <c r="H905" s="231"/>
      <c r="I905" s="231"/>
      <c r="J905" s="56"/>
      <c r="K905" s="56"/>
      <c r="L905" s="56"/>
      <c r="M905" s="237"/>
      <c r="N905" s="56"/>
      <c r="O905" s="56"/>
    </row>
    <row r="906">
      <c r="C906" s="12"/>
      <c r="D906" s="12"/>
      <c r="F906" s="230"/>
      <c r="G906" s="231"/>
      <c r="H906" s="231"/>
      <c r="I906" s="231"/>
      <c r="J906" s="56"/>
      <c r="K906" s="56"/>
      <c r="L906" s="56"/>
      <c r="M906" s="237"/>
      <c r="N906" s="56"/>
      <c r="O906" s="56"/>
    </row>
    <row r="907">
      <c r="C907" s="12"/>
      <c r="D907" s="12"/>
      <c r="F907" s="230"/>
      <c r="G907" s="231"/>
      <c r="H907" s="231"/>
      <c r="I907" s="231"/>
      <c r="J907" s="56"/>
      <c r="K907" s="56"/>
      <c r="L907" s="56"/>
      <c r="M907" s="237"/>
      <c r="N907" s="56"/>
      <c r="O907" s="56"/>
    </row>
    <row r="908">
      <c r="C908" s="12"/>
      <c r="D908" s="12"/>
      <c r="F908" s="230"/>
      <c r="G908" s="231"/>
      <c r="H908" s="231"/>
      <c r="I908" s="231"/>
      <c r="J908" s="56"/>
      <c r="K908" s="56"/>
      <c r="L908" s="56"/>
      <c r="M908" s="237"/>
      <c r="N908" s="56"/>
      <c r="O908" s="56"/>
    </row>
    <row r="909">
      <c r="C909" s="12"/>
      <c r="D909" s="12"/>
      <c r="F909" s="230"/>
      <c r="G909" s="231"/>
      <c r="H909" s="231"/>
      <c r="I909" s="231"/>
      <c r="J909" s="56"/>
      <c r="K909" s="56"/>
      <c r="L909" s="56"/>
      <c r="M909" s="237"/>
      <c r="N909" s="56"/>
      <c r="O909" s="56"/>
    </row>
    <row r="910">
      <c r="C910" s="12"/>
      <c r="D910" s="12"/>
      <c r="F910" s="230"/>
      <c r="G910" s="231"/>
      <c r="H910" s="231"/>
      <c r="I910" s="231"/>
      <c r="J910" s="56"/>
      <c r="K910" s="56"/>
      <c r="L910" s="56"/>
      <c r="M910" s="237"/>
      <c r="N910" s="56"/>
      <c r="O910" s="56"/>
    </row>
    <row r="911">
      <c r="C911" s="12"/>
      <c r="D911" s="12"/>
      <c r="F911" s="230"/>
      <c r="G911" s="231"/>
      <c r="H911" s="231"/>
      <c r="I911" s="231"/>
      <c r="J911" s="56"/>
      <c r="K911" s="56"/>
      <c r="L911" s="56"/>
      <c r="M911" s="237"/>
      <c r="N911" s="56"/>
      <c r="O911" s="56"/>
    </row>
    <row r="912">
      <c r="C912" s="12"/>
      <c r="D912" s="12"/>
      <c r="F912" s="230"/>
      <c r="G912" s="231"/>
      <c r="H912" s="231"/>
      <c r="I912" s="231"/>
      <c r="J912" s="56"/>
      <c r="K912" s="56"/>
      <c r="L912" s="56"/>
      <c r="M912" s="237"/>
      <c r="N912" s="56"/>
      <c r="O912" s="56"/>
    </row>
    <row r="913">
      <c r="C913" s="12"/>
      <c r="D913" s="12"/>
      <c r="F913" s="230"/>
      <c r="G913" s="231"/>
      <c r="H913" s="231"/>
      <c r="I913" s="231"/>
      <c r="J913" s="56"/>
      <c r="K913" s="56"/>
      <c r="L913" s="56"/>
      <c r="M913" s="237"/>
      <c r="N913" s="56"/>
      <c r="O913" s="56"/>
    </row>
    <row r="914">
      <c r="C914" s="12"/>
      <c r="D914" s="12"/>
      <c r="F914" s="230"/>
      <c r="G914" s="231"/>
      <c r="H914" s="231"/>
      <c r="I914" s="231"/>
      <c r="J914" s="56"/>
      <c r="K914" s="56"/>
      <c r="L914" s="56"/>
      <c r="M914" s="237"/>
      <c r="N914" s="56"/>
      <c r="O914" s="56"/>
    </row>
    <row r="915">
      <c r="C915" s="12"/>
      <c r="D915" s="12"/>
      <c r="F915" s="230"/>
      <c r="G915" s="231"/>
      <c r="H915" s="231"/>
      <c r="I915" s="231"/>
      <c r="J915" s="56"/>
      <c r="K915" s="56"/>
      <c r="L915" s="56"/>
      <c r="M915" s="237"/>
      <c r="N915" s="56"/>
      <c r="O915" s="56"/>
    </row>
    <row r="916">
      <c r="C916" s="12"/>
      <c r="D916" s="12"/>
      <c r="F916" s="230"/>
      <c r="G916" s="231"/>
      <c r="H916" s="231"/>
      <c r="I916" s="231"/>
      <c r="J916" s="56"/>
      <c r="K916" s="56"/>
      <c r="L916" s="56"/>
      <c r="M916" s="237"/>
      <c r="N916" s="56"/>
      <c r="O916" s="56"/>
    </row>
    <row r="917">
      <c r="C917" s="12"/>
      <c r="D917" s="12"/>
      <c r="F917" s="230"/>
      <c r="G917" s="231"/>
      <c r="H917" s="231"/>
      <c r="I917" s="231"/>
      <c r="J917" s="56"/>
      <c r="K917" s="56"/>
      <c r="L917" s="56"/>
      <c r="M917" s="237"/>
      <c r="N917" s="56"/>
      <c r="O917" s="56"/>
    </row>
    <row r="918">
      <c r="C918" s="12"/>
      <c r="D918" s="12"/>
      <c r="F918" s="230"/>
      <c r="G918" s="231"/>
      <c r="H918" s="231"/>
      <c r="I918" s="231"/>
      <c r="J918" s="56"/>
      <c r="K918" s="56"/>
      <c r="L918" s="56"/>
      <c r="M918" s="237"/>
      <c r="N918" s="56"/>
      <c r="O918" s="56"/>
    </row>
    <row r="919">
      <c r="C919" s="12"/>
      <c r="D919" s="12"/>
      <c r="F919" s="230"/>
      <c r="G919" s="231"/>
      <c r="H919" s="231"/>
      <c r="I919" s="231"/>
      <c r="J919" s="56"/>
      <c r="K919" s="56"/>
      <c r="L919" s="56"/>
      <c r="M919" s="237"/>
      <c r="N919" s="56"/>
      <c r="O919" s="56"/>
    </row>
    <row r="920">
      <c r="C920" s="12"/>
      <c r="D920" s="12"/>
      <c r="F920" s="230"/>
      <c r="G920" s="231"/>
      <c r="H920" s="231"/>
      <c r="I920" s="231"/>
      <c r="J920" s="56"/>
      <c r="K920" s="56"/>
      <c r="L920" s="56"/>
      <c r="M920" s="237"/>
      <c r="N920" s="56"/>
      <c r="O920" s="56"/>
    </row>
    <row r="921">
      <c r="C921" s="12"/>
      <c r="D921" s="12"/>
      <c r="F921" s="230"/>
      <c r="G921" s="231"/>
      <c r="H921" s="231"/>
      <c r="I921" s="231"/>
      <c r="J921" s="56"/>
      <c r="K921" s="56"/>
      <c r="L921" s="56"/>
      <c r="M921" s="237"/>
      <c r="N921" s="56"/>
      <c r="O921" s="56"/>
    </row>
    <row r="922">
      <c r="C922" s="12"/>
      <c r="D922" s="12"/>
      <c r="F922" s="230"/>
      <c r="G922" s="231"/>
      <c r="H922" s="231"/>
      <c r="I922" s="231"/>
      <c r="J922" s="56"/>
      <c r="K922" s="56"/>
      <c r="L922" s="56"/>
      <c r="M922" s="237"/>
      <c r="N922" s="56"/>
      <c r="O922" s="56"/>
    </row>
    <row r="923">
      <c r="C923" s="12"/>
      <c r="D923" s="12"/>
      <c r="F923" s="230"/>
      <c r="G923" s="231"/>
      <c r="H923" s="231"/>
      <c r="I923" s="231"/>
      <c r="J923" s="56"/>
      <c r="K923" s="56"/>
      <c r="L923" s="56"/>
      <c r="M923" s="237"/>
      <c r="N923" s="56"/>
      <c r="O923" s="56"/>
    </row>
    <row r="924">
      <c r="C924" s="12"/>
      <c r="D924" s="12"/>
      <c r="F924" s="230"/>
      <c r="G924" s="231"/>
      <c r="H924" s="231"/>
      <c r="I924" s="231"/>
      <c r="J924" s="56"/>
      <c r="K924" s="56"/>
      <c r="L924" s="56"/>
      <c r="M924" s="237"/>
      <c r="N924" s="56"/>
      <c r="O924" s="56"/>
    </row>
    <row r="925">
      <c r="C925" s="12"/>
      <c r="D925" s="12"/>
      <c r="F925" s="230"/>
      <c r="G925" s="231"/>
      <c r="H925" s="231"/>
      <c r="I925" s="231"/>
      <c r="J925" s="56"/>
      <c r="K925" s="56"/>
      <c r="L925" s="56"/>
      <c r="M925" s="237"/>
      <c r="N925" s="56"/>
      <c r="O925" s="56"/>
    </row>
    <row r="926">
      <c r="C926" s="12"/>
      <c r="D926" s="12"/>
      <c r="F926" s="230"/>
      <c r="G926" s="231"/>
      <c r="H926" s="231"/>
      <c r="I926" s="231"/>
      <c r="J926" s="56"/>
      <c r="K926" s="56"/>
      <c r="L926" s="56"/>
      <c r="M926" s="237"/>
      <c r="N926" s="56"/>
      <c r="O926" s="56"/>
    </row>
    <row r="927">
      <c r="C927" s="12"/>
      <c r="D927" s="12"/>
      <c r="F927" s="230"/>
      <c r="G927" s="231"/>
      <c r="H927" s="231"/>
      <c r="I927" s="231"/>
      <c r="J927" s="56"/>
      <c r="K927" s="56"/>
      <c r="L927" s="56"/>
      <c r="M927" s="237"/>
      <c r="N927" s="56"/>
      <c r="O927" s="56"/>
    </row>
    <row r="928">
      <c r="C928" s="12"/>
      <c r="D928" s="12"/>
      <c r="F928" s="230"/>
      <c r="G928" s="231"/>
      <c r="H928" s="231"/>
      <c r="I928" s="231"/>
      <c r="J928" s="56"/>
      <c r="K928" s="56"/>
      <c r="L928" s="56"/>
      <c r="M928" s="237"/>
      <c r="N928" s="56"/>
      <c r="O928" s="56"/>
    </row>
    <row r="929">
      <c r="C929" s="12"/>
      <c r="D929" s="12"/>
      <c r="F929" s="230"/>
      <c r="G929" s="231"/>
      <c r="H929" s="231"/>
      <c r="I929" s="231"/>
      <c r="J929" s="56"/>
      <c r="K929" s="56"/>
      <c r="L929" s="56"/>
      <c r="M929" s="237"/>
      <c r="N929" s="56"/>
      <c r="O929" s="56"/>
    </row>
    <row r="930">
      <c r="C930" s="12"/>
      <c r="D930" s="12"/>
      <c r="F930" s="230"/>
      <c r="G930" s="231"/>
      <c r="H930" s="231"/>
      <c r="I930" s="231"/>
      <c r="J930" s="56"/>
      <c r="K930" s="56"/>
      <c r="L930" s="56"/>
      <c r="M930" s="237"/>
      <c r="N930" s="56"/>
      <c r="O930" s="56"/>
    </row>
    <row r="931">
      <c r="C931" s="12"/>
      <c r="D931" s="12"/>
      <c r="F931" s="230"/>
      <c r="G931" s="231"/>
      <c r="H931" s="231"/>
      <c r="I931" s="231"/>
      <c r="J931" s="56"/>
      <c r="K931" s="56"/>
      <c r="L931" s="56"/>
      <c r="M931" s="237"/>
      <c r="N931" s="56"/>
      <c r="O931" s="56"/>
    </row>
    <row r="932">
      <c r="C932" s="12"/>
      <c r="D932" s="12"/>
      <c r="F932" s="230"/>
      <c r="G932" s="231"/>
      <c r="H932" s="231"/>
      <c r="I932" s="231"/>
      <c r="J932" s="56"/>
      <c r="K932" s="56"/>
      <c r="L932" s="56"/>
      <c r="M932" s="237"/>
      <c r="N932" s="56"/>
      <c r="O932" s="56"/>
    </row>
    <row r="933">
      <c r="C933" s="12"/>
      <c r="D933" s="12"/>
      <c r="F933" s="230"/>
      <c r="G933" s="231"/>
      <c r="H933" s="231"/>
      <c r="I933" s="231"/>
      <c r="J933" s="56"/>
      <c r="K933" s="56"/>
      <c r="L933" s="56"/>
      <c r="M933" s="237"/>
      <c r="N933" s="56"/>
      <c r="O933" s="56"/>
    </row>
    <row r="934">
      <c r="C934" s="12"/>
      <c r="D934" s="12"/>
      <c r="F934" s="230"/>
      <c r="G934" s="231"/>
      <c r="H934" s="231"/>
      <c r="I934" s="231"/>
      <c r="J934" s="56"/>
      <c r="K934" s="56"/>
      <c r="L934" s="56"/>
      <c r="M934" s="237"/>
      <c r="N934" s="56"/>
      <c r="O934" s="56"/>
    </row>
    <row r="935">
      <c r="C935" s="12"/>
      <c r="D935" s="12"/>
      <c r="F935" s="230"/>
      <c r="G935" s="231"/>
      <c r="H935" s="231"/>
      <c r="I935" s="231"/>
      <c r="J935" s="56"/>
      <c r="K935" s="56"/>
      <c r="L935" s="56"/>
      <c r="M935" s="237"/>
      <c r="N935" s="56"/>
      <c r="O935" s="56"/>
    </row>
    <row r="936">
      <c r="C936" s="12"/>
      <c r="D936" s="12"/>
      <c r="F936" s="230"/>
      <c r="G936" s="231"/>
      <c r="H936" s="231"/>
      <c r="I936" s="231"/>
      <c r="J936" s="56"/>
      <c r="K936" s="56"/>
      <c r="L936" s="56"/>
      <c r="M936" s="237"/>
      <c r="N936" s="56"/>
      <c r="O936" s="56"/>
    </row>
    <row r="937">
      <c r="C937" s="12"/>
      <c r="D937" s="12"/>
      <c r="F937" s="230"/>
      <c r="G937" s="231"/>
      <c r="H937" s="231"/>
      <c r="I937" s="231"/>
      <c r="J937" s="56"/>
      <c r="K937" s="56"/>
      <c r="L937" s="56"/>
      <c r="M937" s="237"/>
      <c r="N937" s="56"/>
      <c r="O937" s="56"/>
    </row>
    <row r="938">
      <c r="C938" s="12"/>
      <c r="D938" s="12"/>
      <c r="F938" s="230"/>
      <c r="G938" s="231"/>
      <c r="H938" s="231"/>
      <c r="I938" s="231"/>
      <c r="J938" s="56"/>
      <c r="K938" s="56"/>
      <c r="L938" s="56"/>
      <c r="M938" s="237"/>
      <c r="N938" s="56"/>
      <c r="O938" s="56"/>
    </row>
    <row r="939">
      <c r="C939" s="12"/>
      <c r="D939" s="12"/>
      <c r="F939" s="230"/>
      <c r="G939" s="231"/>
      <c r="H939" s="231"/>
      <c r="I939" s="231"/>
      <c r="J939" s="56"/>
      <c r="K939" s="56"/>
      <c r="L939" s="56"/>
      <c r="M939" s="237"/>
      <c r="N939" s="56"/>
      <c r="O939" s="56"/>
    </row>
    <row r="940">
      <c r="C940" s="12"/>
      <c r="D940" s="12"/>
      <c r="F940" s="230"/>
      <c r="G940" s="231"/>
      <c r="H940" s="231"/>
      <c r="I940" s="231"/>
      <c r="J940" s="56"/>
      <c r="K940" s="56"/>
      <c r="L940" s="56"/>
      <c r="M940" s="237"/>
      <c r="N940" s="56"/>
      <c r="O940" s="56"/>
    </row>
    <row r="941">
      <c r="C941" s="12"/>
      <c r="D941" s="12"/>
      <c r="F941" s="230"/>
      <c r="G941" s="231"/>
      <c r="H941" s="231"/>
      <c r="I941" s="231"/>
      <c r="J941" s="56"/>
      <c r="K941" s="56"/>
      <c r="L941" s="56"/>
      <c r="M941" s="237"/>
      <c r="N941" s="56"/>
      <c r="O941" s="56"/>
    </row>
    <row r="942">
      <c r="C942" s="12"/>
      <c r="D942" s="12"/>
      <c r="F942" s="230"/>
      <c r="G942" s="231"/>
      <c r="H942" s="231"/>
      <c r="I942" s="231"/>
      <c r="J942" s="56"/>
      <c r="K942" s="56"/>
      <c r="L942" s="56"/>
      <c r="M942" s="237"/>
      <c r="N942" s="56"/>
      <c r="O942" s="56"/>
    </row>
    <row r="943">
      <c r="C943" s="12"/>
      <c r="D943" s="12"/>
      <c r="F943" s="230"/>
      <c r="G943" s="231"/>
      <c r="H943" s="231"/>
      <c r="I943" s="231"/>
      <c r="J943" s="56"/>
      <c r="K943" s="56"/>
      <c r="L943" s="56"/>
      <c r="M943" s="237"/>
      <c r="N943" s="56"/>
      <c r="O943" s="56"/>
    </row>
    <row r="944">
      <c r="C944" s="12"/>
      <c r="D944" s="12"/>
      <c r="F944" s="230"/>
      <c r="G944" s="231"/>
      <c r="H944" s="231"/>
      <c r="I944" s="231"/>
      <c r="J944" s="56"/>
      <c r="K944" s="56"/>
      <c r="L944" s="56"/>
      <c r="M944" s="237"/>
      <c r="N944" s="56"/>
      <c r="O944" s="56"/>
    </row>
    <row r="945">
      <c r="C945" s="12"/>
      <c r="D945" s="12"/>
      <c r="F945" s="230"/>
      <c r="G945" s="231"/>
      <c r="H945" s="231"/>
      <c r="I945" s="231"/>
      <c r="J945" s="56"/>
      <c r="K945" s="56"/>
      <c r="L945" s="56"/>
      <c r="M945" s="237"/>
      <c r="N945" s="56"/>
      <c r="O945" s="56"/>
    </row>
    <row r="946">
      <c r="C946" s="12"/>
      <c r="D946" s="12"/>
      <c r="F946" s="230"/>
      <c r="G946" s="231"/>
      <c r="H946" s="231"/>
      <c r="I946" s="231"/>
      <c r="J946" s="56"/>
      <c r="K946" s="56"/>
      <c r="L946" s="56"/>
      <c r="M946" s="237"/>
      <c r="N946" s="56"/>
      <c r="O946" s="56"/>
    </row>
    <row r="947">
      <c r="C947" s="12"/>
      <c r="D947" s="12"/>
      <c r="F947" s="230"/>
      <c r="G947" s="231"/>
      <c r="H947" s="231"/>
      <c r="I947" s="231"/>
      <c r="J947" s="56"/>
      <c r="K947" s="56"/>
      <c r="L947" s="56"/>
      <c r="M947" s="237"/>
      <c r="N947" s="56"/>
      <c r="O947" s="56"/>
    </row>
    <row r="948">
      <c r="C948" s="12"/>
      <c r="D948" s="12"/>
      <c r="F948" s="230"/>
      <c r="G948" s="231"/>
      <c r="H948" s="231"/>
      <c r="I948" s="231"/>
      <c r="J948" s="56"/>
      <c r="K948" s="56"/>
      <c r="L948" s="56"/>
      <c r="M948" s="237"/>
      <c r="N948" s="56"/>
      <c r="O948" s="56"/>
    </row>
    <row r="949">
      <c r="C949" s="12"/>
      <c r="D949" s="12"/>
      <c r="F949" s="230"/>
      <c r="G949" s="231"/>
      <c r="H949" s="231"/>
      <c r="I949" s="231"/>
      <c r="J949" s="56"/>
      <c r="K949" s="56"/>
      <c r="L949" s="56"/>
      <c r="M949" s="237"/>
      <c r="N949" s="56"/>
      <c r="O949" s="56"/>
    </row>
    <row r="950">
      <c r="C950" s="12"/>
      <c r="D950" s="12"/>
      <c r="F950" s="230"/>
      <c r="G950" s="231"/>
      <c r="H950" s="231"/>
      <c r="I950" s="231"/>
      <c r="J950" s="56"/>
      <c r="K950" s="56"/>
      <c r="L950" s="56"/>
      <c r="M950" s="237"/>
      <c r="N950" s="56"/>
      <c r="O950" s="56"/>
    </row>
    <row r="951">
      <c r="C951" s="12"/>
      <c r="D951" s="12"/>
      <c r="F951" s="230"/>
      <c r="G951" s="231"/>
      <c r="H951" s="231"/>
      <c r="I951" s="231"/>
      <c r="J951" s="56"/>
      <c r="K951" s="56"/>
      <c r="L951" s="56"/>
      <c r="M951" s="237"/>
      <c r="N951" s="56"/>
      <c r="O951" s="56"/>
    </row>
    <row r="952">
      <c r="C952" s="12"/>
      <c r="D952" s="12"/>
      <c r="F952" s="230"/>
      <c r="G952" s="231"/>
      <c r="H952" s="231"/>
      <c r="I952" s="231"/>
      <c r="J952" s="56"/>
      <c r="K952" s="56"/>
      <c r="L952" s="56"/>
      <c r="M952" s="237"/>
      <c r="N952" s="56"/>
      <c r="O952" s="56"/>
    </row>
    <row r="953">
      <c r="C953" s="12"/>
      <c r="D953" s="12"/>
      <c r="F953" s="230"/>
      <c r="G953" s="231"/>
      <c r="H953" s="231"/>
      <c r="I953" s="231"/>
      <c r="J953" s="56"/>
      <c r="K953" s="56"/>
      <c r="L953" s="56"/>
      <c r="M953" s="237"/>
      <c r="N953" s="56"/>
      <c r="O953" s="56"/>
    </row>
    <row r="954">
      <c r="C954" s="12"/>
      <c r="D954" s="12"/>
      <c r="F954" s="230"/>
      <c r="G954" s="231"/>
      <c r="H954" s="231"/>
      <c r="I954" s="231"/>
      <c r="J954" s="56"/>
      <c r="K954" s="56"/>
      <c r="L954" s="56"/>
      <c r="M954" s="237"/>
      <c r="N954" s="56"/>
      <c r="O954" s="56"/>
    </row>
    <row r="955">
      <c r="C955" s="12"/>
      <c r="D955" s="12"/>
      <c r="F955" s="230"/>
      <c r="G955" s="231"/>
      <c r="H955" s="231"/>
      <c r="I955" s="231"/>
      <c r="J955" s="56"/>
      <c r="K955" s="56"/>
      <c r="L955" s="56"/>
      <c r="M955" s="237"/>
      <c r="N955" s="56"/>
      <c r="O955" s="56"/>
    </row>
    <row r="956">
      <c r="C956" s="12"/>
      <c r="D956" s="12"/>
      <c r="F956" s="230"/>
      <c r="G956" s="231"/>
      <c r="H956" s="231"/>
      <c r="I956" s="231"/>
      <c r="J956" s="56"/>
      <c r="K956" s="56"/>
      <c r="L956" s="56"/>
      <c r="M956" s="237"/>
      <c r="N956" s="56"/>
      <c r="O956" s="56"/>
    </row>
    <row r="957">
      <c r="C957" s="12"/>
      <c r="D957" s="12"/>
      <c r="F957" s="230"/>
      <c r="G957" s="231"/>
      <c r="H957" s="231"/>
      <c r="I957" s="231"/>
      <c r="J957" s="56"/>
      <c r="K957" s="56"/>
      <c r="L957" s="56"/>
      <c r="M957" s="237"/>
      <c r="N957" s="56"/>
      <c r="O957" s="56"/>
    </row>
    <row r="958">
      <c r="C958" s="12"/>
      <c r="D958" s="12"/>
      <c r="F958" s="230"/>
      <c r="G958" s="231"/>
      <c r="H958" s="231"/>
      <c r="I958" s="231"/>
      <c r="J958" s="56"/>
      <c r="K958" s="56"/>
      <c r="L958" s="56"/>
      <c r="M958" s="237"/>
      <c r="N958" s="56"/>
      <c r="O958" s="56"/>
    </row>
    <row r="959">
      <c r="C959" s="12"/>
      <c r="D959" s="12"/>
      <c r="F959" s="230"/>
      <c r="G959" s="231"/>
      <c r="H959" s="231"/>
      <c r="I959" s="231"/>
      <c r="J959" s="56"/>
      <c r="K959" s="56"/>
      <c r="L959" s="56"/>
      <c r="M959" s="237"/>
      <c r="N959" s="56"/>
      <c r="O959" s="56"/>
    </row>
    <row r="960">
      <c r="C960" s="12"/>
      <c r="D960" s="12"/>
      <c r="F960" s="230"/>
      <c r="G960" s="231"/>
      <c r="H960" s="231"/>
      <c r="I960" s="231"/>
      <c r="J960" s="56"/>
      <c r="K960" s="56"/>
      <c r="L960" s="56"/>
      <c r="M960" s="237"/>
      <c r="N960" s="56"/>
      <c r="O960" s="56"/>
    </row>
    <row r="961">
      <c r="C961" s="12"/>
      <c r="D961" s="12"/>
      <c r="F961" s="230"/>
      <c r="G961" s="231"/>
      <c r="H961" s="231"/>
      <c r="I961" s="231"/>
      <c r="J961" s="56"/>
      <c r="K961" s="56"/>
      <c r="L961" s="56"/>
      <c r="M961" s="237"/>
      <c r="N961" s="56"/>
      <c r="O961" s="56"/>
    </row>
    <row r="962">
      <c r="C962" s="12"/>
      <c r="D962" s="12"/>
      <c r="F962" s="230"/>
      <c r="G962" s="231"/>
      <c r="H962" s="231"/>
      <c r="I962" s="231"/>
      <c r="J962" s="56"/>
      <c r="K962" s="56"/>
      <c r="L962" s="56"/>
      <c r="M962" s="237"/>
      <c r="N962" s="56"/>
      <c r="O962" s="56"/>
    </row>
    <row r="963">
      <c r="C963" s="12"/>
      <c r="D963" s="12"/>
      <c r="F963" s="230"/>
      <c r="G963" s="231"/>
      <c r="H963" s="231"/>
      <c r="I963" s="231"/>
      <c r="J963" s="56"/>
      <c r="K963" s="56"/>
      <c r="L963" s="56"/>
      <c r="M963" s="237"/>
      <c r="N963" s="56"/>
      <c r="O963" s="56"/>
    </row>
    <row r="964">
      <c r="C964" s="12"/>
      <c r="D964" s="12"/>
      <c r="F964" s="230"/>
      <c r="G964" s="231"/>
      <c r="H964" s="231"/>
      <c r="I964" s="231"/>
      <c r="J964" s="56"/>
      <c r="K964" s="56"/>
      <c r="L964" s="56"/>
      <c r="M964" s="237"/>
      <c r="N964" s="56"/>
      <c r="O964" s="56"/>
    </row>
    <row r="965">
      <c r="C965" s="12"/>
      <c r="D965" s="12"/>
      <c r="F965" s="230"/>
      <c r="G965" s="231"/>
      <c r="H965" s="231"/>
      <c r="I965" s="231"/>
      <c r="J965" s="56"/>
      <c r="K965" s="56"/>
      <c r="L965" s="56"/>
      <c r="M965" s="237"/>
      <c r="N965" s="56"/>
      <c r="O965" s="56"/>
    </row>
    <row r="966">
      <c r="C966" s="12"/>
      <c r="D966" s="12"/>
      <c r="F966" s="230"/>
      <c r="G966" s="231"/>
      <c r="H966" s="231"/>
      <c r="I966" s="231"/>
      <c r="J966" s="56"/>
      <c r="K966" s="56"/>
      <c r="L966" s="56"/>
      <c r="M966" s="237"/>
      <c r="N966" s="56"/>
      <c r="O966" s="56"/>
    </row>
    <row r="967">
      <c r="C967" s="12"/>
      <c r="D967" s="12"/>
      <c r="F967" s="230"/>
      <c r="G967" s="231"/>
      <c r="H967" s="231"/>
      <c r="I967" s="231"/>
      <c r="J967" s="56"/>
      <c r="K967" s="56"/>
      <c r="L967" s="56"/>
      <c r="M967" s="237"/>
      <c r="N967" s="56"/>
      <c r="O967" s="56"/>
    </row>
    <row r="968">
      <c r="C968" s="12"/>
      <c r="D968" s="12"/>
      <c r="F968" s="230"/>
      <c r="G968" s="231"/>
      <c r="H968" s="231"/>
      <c r="I968" s="231"/>
      <c r="J968" s="56"/>
      <c r="K968" s="56"/>
      <c r="L968" s="56"/>
      <c r="M968" s="237"/>
      <c r="N968" s="56"/>
      <c r="O968" s="56"/>
    </row>
    <row r="969">
      <c r="C969" s="12"/>
      <c r="D969" s="12"/>
      <c r="F969" s="230"/>
      <c r="G969" s="231"/>
      <c r="H969" s="231"/>
      <c r="I969" s="231"/>
      <c r="J969" s="56"/>
      <c r="K969" s="56"/>
      <c r="L969" s="56"/>
      <c r="M969" s="237"/>
      <c r="N969" s="56"/>
      <c r="O969" s="56"/>
    </row>
    <row r="970">
      <c r="C970" s="12"/>
      <c r="D970" s="12"/>
      <c r="F970" s="230"/>
      <c r="G970" s="231"/>
      <c r="H970" s="231"/>
      <c r="I970" s="231"/>
      <c r="J970" s="56"/>
      <c r="K970" s="56"/>
      <c r="L970" s="56"/>
      <c r="M970" s="237"/>
      <c r="N970" s="56"/>
      <c r="O970" s="56"/>
    </row>
    <row r="971">
      <c r="C971" s="12"/>
      <c r="D971" s="12"/>
      <c r="F971" s="230"/>
      <c r="G971" s="231"/>
      <c r="H971" s="231"/>
      <c r="I971" s="231"/>
      <c r="J971" s="56"/>
      <c r="K971" s="56"/>
      <c r="L971" s="56"/>
      <c r="M971" s="237"/>
      <c r="N971" s="56"/>
      <c r="O971" s="56"/>
    </row>
    <row r="972">
      <c r="C972" s="12"/>
      <c r="D972" s="12"/>
      <c r="F972" s="230"/>
      <c r="G972" s="231"/>
      <c r="H972" s="231"/>
      <c r="I972" s="231"/>
      <c r="J972" s="56"/>
      <c r="K972" s="56"/>
      <c r="L972" s="56"/>
      <c r="M972" s="237"/>
      <c r="N972" s="56"/>
      <c r="O972" s="56"/>
    </row>
    <row r="973">
      <c r="C973" s="12"/>
      <c r="D973" s="12"/>
      <c r="F973" s="230"/>
      <c r="G973" s="231"/>
      <c r="H973" s="231"/>
      <c r="I973" s="231"/>
      <c r="J973" s="56"/>
      <c r="K973" s="56"/>
      <c r="L973" s="56"/>
      <c r="M973" s="237"/>
      <c r="N973" s="56"/>
      <c r="O973" s="56"/>
    </row>
    <row r="974">
      <c r="C974" s="12"/>
      <c r="D974" s="12"/>
      <c r="F974" s="230"/>
      <c r="G974" s="231"/>
      <c r="H974" s="231"/>
      <c r="I974" s="231"/>
      <c r="J974" s="56"/>
      <c r="K974" s="56"/>
      <c r="L974" s="56"/>
      <c r="M974" s="237"/>
      <c r="N974" s="56"/>
      <c r="O974" s="56"/>
    </row>
    <row r="975">
      <c r="C975" s="12"/>
      <c r="D975" s="12"/>
      <c r="F975" s="230"/>
      <c r="G975" s="231"/>
      <c r="H975" s="231"/>
      <c r="I975" s="231"/>
      <c r="J975" s="56"/>
      <c r="K975" s="56"/>
      <c r="L975" s="56"/>
      <c r="M975" s="237"/>
      <c r="N975" s="56"/>
      <c r="O975" s="56"/>
    </row>
    <row r="976">
      <c r="C976" s="12"/>
      <c r="D976" s="12"/>
      <c r="F976" s="230"/>
      <c r="G976" s="231"/>
      <c r="H976" s="231"/>
      <c r="I976" s="231"/>
      <c r="J976" s="56"/>
      <c r="K976" s="56"/>
      <c r="L976" s="56"/>
      <c r="M976" s="237"/>
      <c r="N976" s="56"/>
      <c r="O976" s="56"/>
    </row>
    <row r="977">
      <c r="C977" s="12"/>
      <c r="D977" s="12"/>
      <c r="F977" s="230"/>
      <c r="G977" s="231"/>
      <c r="H977" s="231"/>
      <c r="I977" s="231"/>
      <c r="J977" s="56"/>
      <c r="K977" s="56"/>
      <c r="L977" s="56"/>
      <c r="M977" s="237"/>
      <c r="N977" s="56"/>
      <c r="O977" s="56"/>
    </row>
    <row r="978">
      <c r="C978" s="12"/>
      <c r="D978" s="12"/>
      <c r="F978" s="230"/>
      <c r="G978" s="231"/>
      <c r="H978" s="231"/>
      <c r="I978" s="231"/>
      <c r="J978" s="56"/>
      <c r="K978" s="56"/>
      <c r="L978" s="56"/>
      <c r="M978" s="237"/>
      <c r="N978" s="56"/>
      <c r="O978" s="56"/>
    </row>
    <row r="979">
      <c r="C979" s="12"/>
      <c r="D979" s="12"/>
      <c r="F979" s="230"/>
      <c r="G979" s="231"/>
      <c r="H979" s="231"/>
      <c r="I979" s="231"/>
      <c r="J979" s="56"/>
      <c r="K979" s="56"/>
      <c r="L979" s="56"/>
      <c r="M979" s="237"/>
      <c r="N979" s="56"/>
      <c r="O979" s="56"/>
    </row>
    <row r="980">
      <c r="C980" s="12"/>
      <c r="D980" s="12"/>
      <c r="F980" s="230"/>
      <c r="G980" s="231"/>
      <c r="H980" s="231"/>
      <c r="I980" s="231"/>
      <c r="J980" s="56"/>
      <c r="K980" s="56"/>
      <c r="L980" s="56"/>
      <c r="M980" s="237"/>
      <c r="N980" s="56"/>
      <c r="O980" s="56"/>
    </row>
    <row r="981">
      <c r="C981" s="12"/>
      <c r="D981" s="12"/>
      <c r="F981" s="230"/>
      <c r="G981" s="231"/>
      <c r="H981" s="231"/>
      <c r="I981" s="231"/>
      <c r="J981" s="56"/>
      <c r="K981" s="56"/>
      <c r="L981" s="56"/>
      <c r="M981" s="237"/>
      <c r="N981" s="56"/>
      <c r="O981" s="56"/>
    </row>
    <row r="982">
      <c r="C982" s="12"/>
      <c r="D982" s="12"/>
      <c r="F982" s="230"/>
      <c r="G982" s="231"/>
      <c r="H982" s="231"/>
      <c r="I982" s="231"/>
      <c r="J982" s="56"/>
      <c r="K982" s="56"/>
      <c r="L982" s="56"/>
      <c r="M982" s="237"/>
      <c r="N982" s="56"/>
      <c r="O982" s="56"/>
    </row>
    <row r="983">
      <c r="C983" s="12"/>
      <c r="D983" s="12"/>
      <c r="F983" s="230"/>
      <c r="G983" s="231"/>
      <c r="H983" s="231"/>
      <c r="I983" s="231"/>
      <c r="J983" s="56"/>
      <c r="K983" s="56"/>
      <c r="L983" s="56"/>
      <c r="M983" s="237"/>
      <c r="N983" s="56"/>
      <c r="O983" s="56"/>
    </row>
    <row r="984">
      <c r="C984" s="12"/>
      <c r="D984" s="12"/>
      <c r="F984" s="230"/>
      <c r="G984" s="231"/>
      <c r="H984" s="231"/>
      <c r="I984" s="231"/>
      <c r="J984" s="56"/>
      <c r="K984" s="56"/>
      <c r="L984" s="56"/>
      <c r="M984" s="237"/>
      <c r="N984" s="56"/>
      <c r="O984" s="56"/>
    </row>
    <row r="985">
      <c r="C985" s="12"/>
      <c r="D985" s="12"/>
      <c r="F985" s="230"/>
      <c r="G985" s="231"/>
      <c r="H985" s="231"/>
      <c r="I985" s="231"/>
      <c r="J985" s="56"/>
      <c r="K985" s="56"/>
      <c r="L985" s="56"/>
      <c r="M985" s="237"/>
      <c r="N985" s="56"/>
      <c r="O985" s="56"/>
    </row>
    <row r="986">
      <c r="C986" s="12"/>
      <c r="D986" s="12"/>
      <c r="F986" s="230"/>
      <c r="G986" s="231"/>
      <c r="H986" s="231"/>
      <c r="I986" s="231"/>
      <c r="J986" s="56"/>
      <c r="K986" s="56"/>
      <c r="L986" s="56"/>
      <c r="M986" s="237"/>
      <c r="N986" s="56"/>
      <c r="O986" s="56"/>
    </row>
    <row r="987">
      <c r="C987" s="12"/>
      <c r="D987" s="12"/>
      <c r="F987" s="230"/>
      <c r="G987" s="231"/>
      <c r="H987" s="231"/>
      <c r="I987" s="231"/>
      <c r="J987" s="56"/>
      <c r="K987" s="56"/>
      <c r="L987" s="56"/>
      <c r="M987" s="237"/>
      <c r="N987" s="56"/>
      <c r="O987" s="56"/>
    </row>
    <row r="988">
      <c r="C988" s="12"/>
      <c r="D988" s="12"/>
      <c r="F988" s="230"/>
      <c r="G988" s="231"/>
      <c r="H988" s="231"/>
      <c r="I988" s="231"/>
      <c r="J988" s="56"/>
      <c r="K988" s="56"/>
      <c r="L988" s="56"/>
      <c r="M988" s="237"/>
      <c r="N988" s="56"/>
      <c r="O988" s="56"/>
    </row>
    <row r="989">
      <c r="C989" s="12"/>
      <c r="D989" s="12"/>
      <c r="F989" s="230"/>
      <c r="G989" s="231"/>
      <c r="H989" s="231"/>
      <c r="I989" s="231"/>
      <c r="J989" s="56"/>
      <c r="K989" s="56"/>
      <c r="L989" s="56"/>
      <c r="M989" s="237"/>
      <c r="N989" s="56"/>
      <c r="O989" s="56"/>
    </row>
    <row r="990">
      <c r="C990" s="12"/>
      <c r="D990" s="12"/>
      <c r="F990" s="230"/>
      <c r="G990" s="231"/>
      <c r="H990" s="231"/>
      <c r="I990" s="231"/>
      <c r="J990" s="56"/>
      <c r="K990" s="56"/>
      <c r="L990" s="56"/>
      <c r="M990" s="237"/>
      <c r="N990" s="56"/>
      <c r="O990" s="56"/>
    </row>
    <row r="991">
      <c r="C991" s="12"/>
      <c r="D991" s="12"/>
      <c r="F991" s="230"/>
      <c r="G991" s="231"/>
      <c r="H991" s="231"/>
      <c r="I991" s="231"/>
      <c r="J991" s="56"/>
      <c r="K991" s="56"/>
      <c r="L991" s="56"/>
      <c r="M991" s="237"/>
      <c r="N991" s="56"/>
      <c r="O991" s="56"/>
    </row>
    <row r="992">
      <c r="C992" s="12"/>
      <c r="D992" s="12"/>
      <c r="F992" s="230"/>
      <c r="G992" s="231"/>
      <c r="H992" s="231"/>
      <c r="I992" s="231"/>
      <c r="J992" s="56"/>
      <c r="K992" s="56"/>
      <c r="L992" s="56"/>
      <c r="M992" s="237"/>
      <c r="N992" s="56"/>
      <c r="O992" s="56"/>
    </row>
    <row r="993">
      <c r="C993" s="12"/>
      <c r="D993" s="12"/>
      <c r="F993" s="230"/>
      <c r="G993" s="231"/>
      <c r="H993" s="231"/>
      <c r="I993" s="231"/>
      <c r="J993" s="56"/>
      <c r="K993" s="56"/>
      <c r="L993" s="56"/>
      <c r="M993" s="237"/>
      <c r="N993" s="56"/>
      <c r="O993" s="56"/>
    </row>
    <row r="994">
      <c r="C994" s="12"/>
      <c r="D994" s="12"/>
      <c r="F994" s="230"/>
      <c r="G994" s="231"/>
      <c r="H994" s="231"/>
      <c r="I994" s="231"/>
      <c r="J994" s="56"/>
      <c r="K994" s="56"/>
      <c r="L994" s="56"/>
      <c r="M994" s="237"/>
      <c r="N994" s="56"/>
      <c r="O994" s="56"/>
    </row>
    <row r="995">
      <c r="C995" s="12"/>
      <c r="D995" s="12"/>
      <c r="F995" s="230"/>
      <c r="G995" s="231"/>
      <c r="H995" s="231"/>
      <c r="I995" s="231"/>
      <c r="J995" s="56"/>
      <c r="K995" s="56"/>
      <c r="L995" s="56"/>
      <c r="M995" s="237"/>
      <c r="N995" s="56"/>
      <c r="O995" s="56"/>
    </row>
    <row r="996">
      <c r="C996" s="12"/>
      <c r="D996" s="12"/>
      <c r="F996" s="230"/>
      <c r="G996" s="231"/>
      <c r="H996" s="231"/>
      <c r="I996" s="231"/>
      <c r="J996" s="56"/>
      <c r="K996" s="56"/>
      <c r="L996" s="56"/>
      <c r="M996" s="237"/>
      <c r="N996" s="56"/>
      <c r="O996" s="56"/>
    </row>
    <row r="997">
      <c r="C997" s="12"/>
      <c r="D997" s="12"/>
      <c r="F997" s="230"/>
      <c r="G997" s="231"/>
      <c r="H997" s="231"/>
      <c r="I997" s="231"/>
      <c r="J997" s="56"/>
      <c r="K997" s="56"/>
      <c r="L997" s="56"/>
      <c r="M997" s="237"/>
      <c r="N997" s="56"/>
      <c r="O997" s="56"/>
    </row>
    <row r="998">
      <c r="C998" s="12"/>
      <c r="D998" s="12"/>
      <c r="F998" s="230"/>
      <c r="G998" s="231"/>
      <c r="H998" s="231"/>
      <c r="I998" s="231"/>
      <c r="J998" s="56"/>
      <c r="K998" s="56"/>
      <c r="L998" s="56"/>
      <c r="M998" s="237"/>
      <c r="N998" s="56"/>
      <c r="O998" s="56"/>
    </row>
    <row r="999">
      <c r="C999" s="12"/>
      <c r="D999" s="12"/>
      <c r="F999" s="230"/>
      <c r="G999" s="231"/>
      <c r="H999" s="231"/>
      <c r="I999" s="231"/>
      <c r="J999" s="56"/>
      <c r="K999" s="56"/>
      <c r="L999" s="56"/>
      <c r="M999" s="237"/>
      <c r="N999" s="56"/>
      <c r="O999" s="5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7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5" t="s">
        <v>5</v>
      </c>
      <c r="G1" s="1" t="s">
        <v>6</v>
      </c>
      <c r="H1" s="1" t="s">
        <v>7</v>
      </c>
      <c r="I1" s="4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54</v>
      </c>
    </row>
    <row r="2">
      <c r="A2" s="16" t="str">
        <f t="shared" ref="A2:A31" si="1">CONCATENATE(B2,C2)</f>
        <v>2022Arizona Diamondbacks</v>
      </c>
      <c r="B2" s="1">
        <v>2022.0</v>
      </c>
      <c r="C2" s="1" t="s">
        <v>23</v>
      </c>
      <c r="D2" s="5">
        <v>8.596409E7</v>
      </c>
      <c r="E2" s="2">
        <v>5015678.0</v>
      </c>
      <c r="F2" s="15">
        <v>0.457</v>
      </c>
      <c r="G2" s="5">
        <v>3325000.0</v>
      </c>
      <c r="H2" s="5">
        <v>4588526.0</v>
      </c>
      <c r="I2" s="5">
        <v>3589743.0</v>
      </c>
      <c r="J2" s="5">
        <v>523056.0</v>
      </c>
      <c r="K2" s="5">
        <v>4.1150478E7</v>
      </c>
      <c r="L2" s="5">
        <v>1.11709796E8</v>
      </c>
      <c r="M2" s="6">
        <v>7.0</v>
      </c>
      <c r="N2" s="6">
        <v>7.0</v>
      </c>
      <c r="O2" s="7">
        <v>16.0</v>
      </c>
      <c r="P2" s="9">
        <v>1.13985E7</v>
      </c>
      <c r="Q2" s="7">
        <v>3.0</v>
      </c>
      <c r="R2" s="9">
        <v>2.325E7</v>
      </c>
      <c r="S2" s="17">
        <v>19817.0</v>
      </c>
      <c r="T2" s="18">
        <v>26.5</v>
      </c>
      <c r="U2" s="18">
        <v>30.0</v>
      </c>
      <c r="V2" s="19">
        <v>19.0</v>
      </c>
      <c r="W2" s="2">
        <v>1380.0</v>
      </c>
      <c r="X2" s="18"/>
      <c r="Y2" s="18"/>
      <c r="Z2" s="18"/>
      <c r="AA2" s="18"/>
      <c r="AB2" s="18"/>
      <c r="AC2" s="20"/>
      <c r="AD2" s="21"/>
      <c r="AE2" s="18"/>
      <c r="AF2" s="18"/>
      <c r="AG2" s="22"/>
      <c r="AH2" s="23"/>
    </row>
    <row r="3">
      <c r="A3" s="16" t="str">
        <f t="shared" si="1"/>
        <v>2022Atlanta Braves</v>
      </c>
      <c r="B3" s="1">
        <v>2022.0</v>
      </c>
      <c r="C3" s="1" t="s">
        <v>25</v>
      </c>
      <c r="D3" s="5">
        <v>1.79938888E8</v>
      </c>
      <c r="E3" s="2">
        <v>6222106.0</v>
      </c>
      <c r="F3" s="15">
        <v>0.623</v>
      </c>
      <c r="G3" s="5">
        <v>8667071.0</v>
      </c>
      <c r="H3" s="5">
        <v>3.1301106E7</v>
      </c>
      <c r="I3" s="5">
        <v>2.7258252E7</v>
      </c>
      <c r="J3" s="5">
        <v>1.6E7</v>
      </c>
      <c r="K3" s="5">
        <v>6.0407303E7</v>
      </c>
      <c r="L3" s="5">
        <v>1.5907495E7</v>
      </c>
      <c r="M3" s="6">
        <v>11.0</v>
      </c>
      <c r="N3" s="6">
        <v>11.0</v>
      </c>
      <c r="O3" s="7">
        <v>7.0</v>
      </c>
      <c r="P3" s="9">
        <v>7280000.0</v>
      </c>
      <c r="Q3" s="7">
        <v>7.0</v>
      </c>
      <c r="R3" s="9">
        <v>6.215E7</v>
      </c>
      <c r="S3" s="24">
        <v>38641.0</v>
      </c>
      <c r="T3" s="25">
        <v>27.5</v>
      </c>
      <c r="U3" s="25">
        <v>30.0</v>
      </c>
      <c r="V3" s="26">
        <v>8.0</v>
      </c>
      <c r="W3" s="2">
        <v>2600.0</v>
      </c>
      <c r="X3" s="25"/>
      <c r="Y3" s="25"/>
      <c r="Z3" s="25"/>
      <c r="AA3" s="25"/>
      <c r="AB3" s="25"/>
      <c r="AC3" s="27"/>
      <c r="AD3" s="28"/>
      <c r="AE3" s="25"/>
      <c r="AF3" s="25"/>
      <c r="AG3" s="29"/>
      <c r="AH3" s="30"/>
    </row>
    <row r="4">
      <c r="A4" s="16" t="str">
        <f t="shared" si="1"/>
        <v>2022Baltimore Orioles</v>
      </c>
      <c r="B4" s="1">
        <v>2022.0</v>
      </c>
      <c r="C4" s="1" t="s">
        <v>26</v>
      </c>
      <c r="D4" s="5">
        <v>4.4888388E7</v>
      </c>
      <c r="E4" s="2">
        <v>2835672.0</v>
      </c>
      <c r="F4" s="15">
        <v>0.512</v>
      </c>
      <c r="G4" s="5">
        <v>1636902.0</v>
      </c>
      <c r="H4" s="5">
        <v>3124306.0</v>
      </c>
      <c r="I4" s="5">
        <v>5937098.0</v>
      </c>
      <c r="J4" s="1" t="s">
        <v>24</v>
      </c>
      <c r="K4" s="5">
        <v>1.478984E7</v>
      </c>
      <c r="L4" s="5">
        <v>1.47101977E8</v>
      </c>
      <c r="M4" s="6">
        <v>6.0</v>
      </c>
      <c r="N4" s="6">
        <v>9.0</v>
      </c>
      <c r="O4" s="7">
        <v>19.0</v>
      </c>
      <c r="P4" s="9">
        <v>1.35015E7</v>
      </c>
      <c r="Q4" s="7">
        <v>3.0</v>
      </c>
      <c r="R4" s="9">
        <v>7900000.0</v>
      </c>
      <c r="S4" s="24">
        <v>16893.0</v>
      </c>
      <c r="T4" s="25">
        <v>27.0</v>
      </c>
      <c r="U4" s="25">
        <v>27.7</v>
      </c>
      <c r="V4" s="26">
        <v>22.0</v>
      </c>
      <c r="W4" s="2">
        <v>1713.0</v>
      </c>
      <c r="X4" s="25"/>
      <c r="Y4" s="25"/>
      <c r="Z4" s="25"/>
      <c r="AA4" s="25"/>
      <c r="AB4" s="25"/>
      <c r="AC4" s="27"/>
      <c r="AD4" s="28"/>
      <c r="AE4" s="25"/>
      <c r="AF4" s="25"/>
      <c r="AG4" s="29"/>
      <c r="AH4" s="30"/>
    </row>
    <row r="5">
      <c r="A5" s="16" t="str">
        <f t="shared" si="1"/>
        <v>2022Boston Red Sox</v>
      </c>
      <c r="B5" s="1">
        <v>2022.0</v>
      </c>
      <c r="C5" s="1" t="s">
        <v>27</v>
      </c>
      <c r="D5" s="5">
        <v>2.11812131E8</v>
      </c>
      <c r="E5" s="2">
        <v>4900550.0</v>
      </c>
      <c r="F5" s="15">
        <v>0.481</v>
      </c>
      <c r="G5" s="5">
        <v>454008.0</v>
      </c>
      <c r="H5" s="5">
        <v>3.3251746E7</v>
      </c>
      <c r="I5" s="5">
        <v>1.055E7</v>
      </c>
      <c r="J5" s="5">
        <v>1.935E7</v>
      </c>
      <c r="K5" s="5">
        <v>4.6163402E7</v>
      </c>
      <c r="L5" s="5">
        <v>-6149678.0</v>
      </c>
      <c r="M5" s="6">
        <v>7.0</v>
      </c>
      <c r="N5" s="6">
        <v>11.0</v>
      </c>
      <c r="O5" s="7">
        <v>6.0</v>
      </c>
      <c r="P5" s="9">
        <v>4272000.0</v>
      </c>
      <c r="Q5" s="7">
        <v>6.0</v>
      </c>
      <c r="R5" s="9">
        <v>1.73E8</v>
      </c>
      <c r="S5" s="24">
        <v>32409.0</v>
      </c>
      <c r="T5" s="25">
        <v>28.8</v>
      </c>
      <c r="U5" s="25">
        <v>30.2</v>
      </c>
      <c r="V5" s="26">
        <v>13.0</v>
      </c>
      <c r="W5" s="2">
        <v>4500.0</v>
      </c>
      <c r="X5" s="25"/>
      <c r="Y5" s="25"/>
      <c r="Z5" s="25"/>
      <c r="AA5" s="25"/>
      <c r="AB5" s="25"/>
      <c r="AC5" s="27"/>
      <c r="AD5" s="28"/>
      <c r="AE5" s="25"/>
      <c r="AF5" s="25"/>
      <c r="AG5" s="29"/>
      <c r="AH5" s="30"/>
    </row>
    <row r="6">
      <c r="A6" s="16" t="str">
        <f t="shared" si="1"/>
        <v>2022Chicago Cubs</v>
      </c>
      <c r="B6" s="1">
        <v>2022.0</v>
      </c>
      <c r="C6" s="1" t="s">
        <v>28</v>
      </c>
      <c r="D6" s="5">
        <v>1.51054737E8</v>
      </c>
      <c r="E6" s="2">
        <v>9441957.0</v>
      </c>
      <c r="F6" s="15">
        <v>0.457</v>
      </c>
      <c r="G6" s="5">
        <v>1.6148056E7</v>
      </c>
      <c r="H6" s="5">
        <v>4853440.0</v>
      </c>
      <c r="I6" s="5">
        <v>1.58115E7</v>
      </c>
      <c r="J6" s="5">
        <v>1450000.0</v>
      </c>
      <c r="K6" s="5">
        <v>4.4965508E7</v>
      </c>
      <c r="L6" s="5">
        <v>4.9487662E7</v>
      </c>
      <c r="M6" s="6">
        <v>2.0</v>
      </c>
      <c r="N6" s="6">
        <v>8.0</v>
      </c>
      <c r="O6" s="7">
        <v>16.0</v>
      </c>
      <c r="P6" s="9">
        <v>1.14615E7</v>
      </c>
      <c r="Q6" s="7">
        <v>12.0</v>
      </c>
      <c r="R6" s="9">
        <v>1.15707E8</v>
      </c>
      <c r="S6" s="24">
        <v>32306.0</v>
      </c>
      <c r="T6" s="25">
        <v>27.9</v>
      </c>
      <c r="U6" s="25">
        <v>29.5</v>
      </c>
      <c r="V6" s="26">
        <v>11.0</v>
      </c>
      <c r="W6" s="2">
        <v>4100.0</v>
      </c>
      <c r="X6" s="25"/>
      <c r="Y6" s="25"/>
      <c r="Z6" s="25"/>
      <c r="AA6" s="25"/>
      <c r="AB6" s="25"/>
      <c r="AC6" s="27"/>
      <c r="AD6" s="28"/>
      <c r="AE6" s="25"/>
      <c r="AF6" s="25"/>
      <c r="AG6" s="29"/>
      <c r="AH6" s="30"/>
    </row>
    <row r="7">
      <c r="A7" s="16" t="str">
        <f t="shared" si="1"/>
        <v>2022Chicago White Sox</v>
      </c>
      <c r="B7" s="1">
        <v>2022.0</v>
      </c>
      <c r="C7" s="1" t="s">
        <v>29</v>
      </c>
      <c r="D7" s="5">
        <v>2.03205326E8</v>
      </c>
      <c r="E7" s="2">
        <v>9441957.0</v>
      </c>
      <c r="F7" s="15">
        <v>0.5</v>
      </c>
      <c r="G7" s="5">
        <v>1.8319228E7</v>
      </c>
      <c r="H7" s="5">
        <v>4.333973E7</v>
      </c>
      <c r="I7" s="5">
        <v>2.3887177E7</v>
      </c>
      <c r="J7" s="5">
        <v>1386067.0</v>
      </c>
      <c r="K7" s="5">
        <v>6.7765527E7</v>
      </c>
      <c r="L7" s="5">
        <v>1.43687E7</v>
      </c>
      <c r="M7" s="6">
        <v>3.0</v>
      </c>
      <c r="N7" s="6">
        <v>4.0</v>
      </c>
      <c r="O7" s="7">
        <v>15.0</v>
      </c>
      <c r="P7" s="9">
        <v>1.07034E7</v>
      </c>
      <c r="Q7" s="7">
        <v>6.0</v>
      </c>
      <c r="R7" s="9">
        <v>6.725E7</v>
      </c>
      <c r="S7" s="24">
        <v>24807.0</v>
      </c>
      <c r="T7" s="25">
        <v>29.3</v>
      </c>
      <c r="U7" s="25">
        <v>29.6</v>
      </c>
      <c r="V7" s="26">
        <v>11.0</v>
      </c>
      <c r="W7" s="2">
        <v>2050.0</v>
      </c>
      <c r="X7" s="25"/>
      <c r="Y7" s="25"/>
      <c r="Z7" s="25"/>
      <c r="AA7" s="25"/>
      <c r="AB7" s="25"/>
      <c r="AC7" s="27"/>
      <c r="AD7" s="28"/>
      <c r="AE7" s="25"/>
      <c r="AF7" s="25"/>
      <c r="AG7" s="29"/>
      <c r="AH7" s="30"/>
    </row>
    <row r="8">
      <c r="A8" s="16" t="str">
        <f t="shared" si="1"/>
        <v>2022Cincinnati Reds</v>
      </c>
      <c r="B8" s="1">
        <v>2022.0</v>
      </c>
      <c r="C8" s="1" t="s">
        <v>30</v>
      </c>
      <c r="D8" s="5">
        <v>1.15467321E8</v>
      </c>
      <c r="E8" s="2">
        <v>2265051.0</v>
      </c>
      <c r="F8" s="15">
        <v>0.383</v>
      </c>
      <c r="G8" s="5">
        <v>415368.0</v>
      </c>
      <c r="H8" s="5">
        <v>1.0078264E7</v>
      </c>
      <c r="I8" s="5">
        <v>1650084.0</v>
      </c>
      <c r="J8" s="1" t="s">
        <v>24</v>
      </c>
      <c r="K8" s="5">
        <v>1.0402296E7</v>
      </c>
      <c r="L8" s="5">
        <v>1.04978503E8</v>
      </c>
      <c r="M8" s="6">
        <v>8.0</v>
      </c>
      <c r="N8" s="6">
        <v>18.0</v>
      </c>
      <c r="O8" s="7">
        <v>19.0</v>
      </c>
      <c r="P8" s="9">
        <v>1.38275E7</v>
      </c>
      <c r="Q8" s="7">
        <v>5.0</v>
      </c>
      <c r="R8" s="9">
        <v>1.4825E7</v>
      </c>
      <c r="S8" s="24">
        <v>17232.0</v>
      </c>
      <c r="T8" s="25">
        <v>29.4</v>
      </c>
      <c r="U8" s="25">
        <v>27.9</v>
      </c>
      <c r="V8" s="26">
        <v>22.0</v>
      </c>
      <c r="W8" s="2">
        <v>1190.0</v>
      </c>
      <c r="X8" s="25"/>
      <c r="Y8" s="25"/>
      <c r="Z8" s="25"/>
      <c r="AA8" s="25"/>
      <c r="AB8" s="25"/>
      <c r="AC8" s="27"/>
      <c r="AD8" s="28"/>
      <c r="AE8" s="25"/>
      <c r="AF8" s="25"/>
      <c r="AG8" s="29"/>
      <c r="AH8" s="30"/>
    </row>
    <row r="9">
      <c r="A9" s="16" t="str">
        <f t="shared" si="1"/>
        <v>2022Cleveland Guardians</v>
      </c>
      <c r="B9" s="1">
        <v>2022.0</v>
      </c>
      <c r="C9" s="1" t="s">
        <v>31</v>
      </c>
      <c r="D9" s="5">
        <v>6.6477492E7</v>
      </c>
      <c r="E9" s="2">
        <v>2063132.0</v>
      </c>
      <c r="F9" s="15">
        <v>0.568</v>
      </c>
      <c r="G9" s="5">
        <v>4915384.0</v>
      </c>
      <c r="H9" s="5">
        <v>2.9623082E7</v>
      </c>
      <c r="I9" s="5">
        <v>3161506.0</v>
      </c>
      <c r="J9" s="1" t="s">
        <v>24</v>
      </c>
      <c r="K9" s="5">
        <v>1.8807906E7</v>
      </c>
      <c r="L9" s="5">
        <v>1.38407119E8</v>
      </c>
      <c r="M9" s="6">
        <v>7.0</v>
      </c>
      <c r="N9" s="6">
        <v>5.0</v>
      </c>
      <c r="O9" s="7">
        <v>21.0</v>
      </c>
      <c r="P9" s="9">
        <v>1.563789E8</v>
      </c>
      <c r="Q9" s="7">
        <v>2.0</v>
      </c>
      <c r="R9" s="9">
        <v>3900000.0</v>
      </c>
      <c r="S9" s="24">
        <v>15998.0</v>
      </c>
      <c r="T9" s="25">
        <v>25.9</v>
      </c>
      <c r="U9" s="25">
        <v>26.3</v>
      </c>
      <c r="V9" s="26">
        <v>9.0</v>
      </c>
      <c r="W9" s="2">
        <v>1300.0</v>
      </c>
      <c r="X9" s="25"/>
      <c r="Y9" s="25"/>
      <c r="Z9" s="25"/>
      <c r="AA9" s="25"/>
      <c r="AB9" s="25"/>
      <c r="AC9" s="27"/>
      <c r="AD9" s="28"/>
      <c r="AE9" s="25"/>
      <c r="AF9" s="25"/>
      <c r="AG9" s="29"/>
      <c r="AH9" s="30"/>
    </row>
    <row r="10">
      <c r="A10" s="16" t="str">
        <f t="shared" si="1"/>
        <v>2022Colorado Rockies</v>
      </c>
      <c r="B10" s="1">
        <v>2022.0</v>
      </c>
      <c r="C10" s="1" t="s">
        <v>32</v>
      </c>
      <c r="D10" s="5">
        <v>1.40012218E8</v>
      </c>
      <c r="E10" s="2">
        <v>2985871.0</v>
      </c>
      <c r="F10" s="15">
        <v>0.42</v>
      </c>
      <c r="G10" s="5">
        <v>3542286.0</v>
      </c>
      <c r="H10" s="5">
        <v>2.0884733E7</v>
      </c>
      <c r="I10" s="5">
        <v>1.1038333E7</v>
      </c>
      <c r="J10" s="1" t="s">
        <v>24</v>
      </c>
      <c r="K10" s="5">
        <v>3.1494677E7</v>
      </c>
      <c r="L10" s="5">
        <v>5.7748642E7</v>
      </c>
      <c r="M10" s="6">
        <v>8.0</v>
      </c>
      <c r="N10" s="6">
        <v>2.0</v>
      </c>
      <c r="O10" s="7">
        <v>14.0</v>
      </c>
      <c r="P10" s="9">
        <v>2.37635E7</v>
      </c>
      <c r="Q10" s="7">
        <v>5.0</v>
      </c>
      <c r="R10" s="9">
        <v>1.9535E8</v>
      </c>
      <c r="S10" s="24">
        <v>32067.0</v>
      </c>
      <c r="T10" s="25">
        <v>29.0</v>
      </c>
      <c r="U10" s="25">
        <v>29.1</v>
      </c>
      <c r="V10" s="26">
        <v>10.0</v>
      </c>
      <c r="W10" s="2">
        <v>1475.0</v>
      </c>
      <c r="X10" s="25"/>
      <c r="Y10" s="25"/>
      <c r="Z10" s="25"/>
      <c r="AA10" s="25"/>
      <c r="AB10" s="25"/>
      <c r="AC10" s="27"/>
      <c r="AD10" s="28"/>
      <c r="AE10" s="25"/>
      <c r="AF10" s="25"/>
      <c r="AG10" s="29"/>
      <c r="AH10" s="30"/>
    </row>
    <row r="11">
      <c r="A11" s="16" t="str">
        <f t="shared" si="1"/>
        <v>2022Detroit Tigers</v>
      </c>
      <c r="B11" s="1">
        <v>2022.0</v>
      </c>
      <c r="C11" s="1" t="s">
        <v>33</v>
      </c>
      <c r="D11" s="5">
        <v>1.36287588E8</v>
      </c>
      <c r="E11" s="2">
        <v>4345761.0</v>
      </c>
      <c r="F11" s="15">
        <v>0.407</v>
      </c>
      <c r="G11" s="5">
        <v>8460400.0</v>
      </c>
      <c r="H11" s="5">
        <v>3.567111E7</v>
      </c>
      <c r="I11" s="5">
        <v>2294770.0</v>
      </c>
      <c r="J11" s="5">
        <v>3.2E7</v>
      </c>
      <c r="K11" s="5">
        <v>2.733658E7</v>
      </c>
      <c r="L11" s="5">
        <v>7.7640718E7</v>
      </c>
      <c r="M11" s="6">
        <v>8.0</v>
      </c>
      <c r="N11" s="6">
        <v>4.0</v>
      </c>
      <c r="O11" s="7">
        <v>16.0</v>
      </c>
      <c r="P11" s="9">
        <v>1.13235E7</v>
      </c>
      <c r="Q11" s="7">
        <v>4.0</v>
      </c>
      <c r="R11" s="9">
        <v>2.355E8</v>
      </c>
      <c r="S11" s="24">
        <v>19214.0</v>
      </c>
      <c r="T11" s="25">
        <v>27.9</v>
      </c>
      <c r="U11" s="25">
        <v>27.5</v>
      </c>
      <c r="V11" s="26">
        <v>13.0</v>
      </c>
      <c r="W11" s="2">
        <v>1450.0</v>
      </c>
      <c r="X11" s="25"/>
      <c r="Y11" s="25"/>
      <c r="Z11" s="25"/>
      <c r="AA11" s="25"/>
      <c r="AB11" s="25"/>
      <c r="AC11" s="27"/>
      <c r="AD11" s="28"/>
      <c r="AE11" s="25"/>
      <c r="AF11" s="25"/>
      <c r="AG11" s="29"/>
      <c r="AH11" s="30"/>
    </row>
    <row r="12">
      <c r="A12" s="16" t="str">
        <f t="shared" si="1"/>
        <v>2022Houston Astros</v>
      </c>
      <c r="B12" s="1">
        <v>2022.0</v>
      </c>
      <c r="C12" s="1" t="s">
        <v>34</v>
      </c>
      <c r="D12" s="5">
        <v>1.83791796E8</v>
      </c>
      <c r="E12" s="2">
        <v>7340118.0</v>
      </c>
      <c r="F12" s="15">
        <v>0.654</v>
      </c>
      <c r="G12" s="5">
        <v>7461568.0</v>
      </c>
      <c r="H12" s="5">
        <v>5.8005501E7</v>
      </c>
      <c r="I12" s="5">
        <v>2615540.0</v>
      </c>
      <c r="J12" s="5">
        <v>764600.0</v>
      </c>
      <c r="K12" s="5">
        <v>7.6567521E7</v>
      </c>
      <c r="L12" s="5">
        <v>1.931377E7</v>
      </c>
      <c r="M12" s="6">
        <v>6.0</v>
      </c>
      <c r="N12" s="6">
        <v>6.0</v>
      </c>
      <c r="O12" s="7">
        <v>15.0</v>
      </c>
      <c r="P12" s="9">
        <v>4.0754E7</v>
      </c>
      <c r="Q12" s="7">
        <v>3.0</v>
      </c>
      <c r="R12" s="9">
        <v>6.91E7</v>
      </c>
      <c r="S12" s="24">
        <v>33198.0</v>
      </c>
      <c r="T12" s="25">
        <v>29.3</v>
      </c>
      <c r="U12" s="25">
        <v>29.4</v>
      </c>
      <c r="V12" s="26">
        <v>5.0</v>
      </c>
      <c r="W12" s="2">
        <v>2250.0</v>
      </c>
      <c r="X12" s="25"/>
      <c r="Y12" s="25"/>
      <c r="Z12" s="25"/>
      <c r="AA12" s="25"/>
      <c r="AB12" s="25"/>
      <c r="AC12" s="27"/>
      <c r="AD12" s="28"/>
      <c r="AE12" s="25"/>
      <c r="AF12" s="25"/>
      <c r="AG12" s="29"/>
      <c r="AH12" s="30"/>
    </row>
    <row r="13">
      <c r="A13" s="16" t="str">
        <f t="shared" si="1"/>
        <v>2022Kansas City Royals</v>
      </c>
      <c r="B13" s="1">
        <v>2022.0</v>
      </c>
      <c r="C13" s="1" t="s">
        <v>35</v>
      </c>
      <c r="D13" s="5">
        <v>9.2613711E7</v>
      </c>
      <c r="E13" s="2">
        <v>2209494.0</v>
      </c>
      <c r="F13" s="15">
        <v>0.401</v>
      </c>
      <c r="G13" s="5">
        <v>1.8476904E7</v>
      </c>
      <c r="H13" s="5">
        <v>9942282.0</v>
      </c>
      <c r="I13" s="5">
        <v>6218984.0</v>
      </c>
      <c r="J13" s="5">
        <v>603822.0</v>
      </c>
      <c r="K13" s="5">
        <v>2.7486836E7</v>
      </c>
      <c r="L13" s="5">
        <v>1.15675699E8</v>
      </c>
      <c r="M13" s="6">
        <v>8.0</v>
      </c>
      <c r="N13" s="6">
        <v>17.0</v>
      </c>
      <c r="O13" s="7">
        <v>14.0</v>
      </c>
      <c r="P13" s="9">
        <v>9920900.0</v>
      </c>
      <c r="Q13" s="7">
        <v>2.0</v>
      </c>
      <c r="R13" s="9">
        <v>1.3975E7</v>
      </c>
      <c r="S13" s="24">
        <v>15774.0</v>
      </c>
      <c r="T13" s="25">
        <v>27.1</v>
      </c>
      <c r="U13" s="25">
        <v>27.3</v>
      </c>
      <c r="V13" s="26">
        <v>19.0</v>
      </c>
      <c r="W13" s="2">
        <v>1200.0</v>
      </c>
      <c r="X13" s="25"/>
      <c r="Y13" s="25"/>
      <c r="Z13" s="25"/>
      <c r="AA13" s="25"/>
      <c r="AB13" s="25"/>
      <c r="AC13" s="27"/>
      <c r="AD13" s="28"/>
      <c r="AE13" s="25"/>
      <c r="AF13" s="25"/>
      <c r="AG13" s="29"/>
      <c r="AH13" s="30"/>
    </row>
    <row r="14">
      <c r="A14" s="16" t="str">
        <f t="shared" si="1"/>
        <v>2022Los Angeles Angels</v>
      </c>
      <c r="B14" s="1">
        <v>2022.0</v>
      </c>
      <c r="C14" s="1" t="s">
        <v>36</v>
      </c>
      <c r="D14" s="5">
        <v>1.79877811E8</v>
      </c>
      <c r="E14" s="2">
        <v>1.2872322E7</v>
      </c>
      <c r="F14" s="15">
        <v>0.451</v>
      </c>
      <c r="G14" s="5">
        <v>4776922.0</v>
      </c>
      <c r="H14" s="5">
        <v>4.307908E7</v>
      </c>
      <c r="I14" s="5">
        <v>3.8415343E7</v>
      </c>
      <c r="J14" s="1" t="s">
        <v>24</v>
      </c>
      <c r="K14" s="5">
        <v>3.1832908E7</v>
      </c>
      <c r="L14" s="5">
        <v>3.6730956E7</v>
      </c>
      <c r="M14" s="6">
        <v>3.0</v>
      </c>
      <c r="N14" s="6">
        <v>8.0</v>
      </c>
      <c r="O14" s="7">
        <v>18.0</v>
      </c>
      <c r="P14" s="9">
        <v>1.3025E7</v>
      </c>
      <c r="Q14" s="7">
        <v>8.0</v>
      </c>
      <c r="R14" s="9">
        <v>1.2375E8</v>
      </c>
      <c r="S14" s="24">
        <v>30339.0</v>
      </c>
      <c r="T14" s="25">
        <v>28.0</v>
      </c>
      <c r="U14" s="25">
        <v>27.4</v>
      </c>
      <c r="V14" s="26">
        <v>11.0</v>
      </c>
      <c r="W14" s="2">
        <v>2700.0</v>
      </c>
      <c r="X14" s="25"/>
      <c r="Y14" s="25"/>
      <c r="Z14" s="25"/>
      <c r="AA14" s="25"/>
      <c r="AB14" s="25"/>
      <c r="AC14" s="27"/>
      <c r="AD14" s="28"/>
      <c r="AE14" s="25"/>
      <c r="AF14" s="25"/>
      <c r="AG14" s="29"/>
      <c r="AH14" s="30"/>
    </row>
    <row r="15">
      <c r="A15" s="16" t="str">
        <f t="shared" si="1"/>
        <v>2022Los Angeles Dodgers</v>
      </c>
      <c r="B15" s="1">
        <v>2022.0</v>
      </c>
      <c r="C15" s="1" t="s">
        <v>37</v>
      </c>
      <c r="D15" s="5">
        <v>2.70381426E8</v>
      </c>
      <c r="E15" s="2">
        <v>1.2872322E7</v>
      </c>
      <c r="F15" s="15">
        <v>0.685</v>
      </c>
      <c r="G15" s="5">
        <v>3480000.0</v>
      </c>
      <c r="H15" s="5">
        <v>7.022384E7</v>
      </c>
      <c r="I15" s="5">
        <v>5.852086E7</v>
      </c>
      <c r="J15" s="5">
        <v>1.3E7</v>
      </c>
      <c r="K15" s="5">
        <v>8.5779222E7</v>
      </c>
      <c r="L15" s="5">
        <v>-6.3330382E7</v>
      </c>
      <c r="M15" s="6">
        <v>4.0</v>
      </c>
      <c r="N15" s="6">
        <v>8.0</v>
      </c>
      <c r="O15" s="7">
        <v>12.0</v>
      </c>
      <c r="P15" s="9">
        <v>8640000.0</v>
      </c>
      <c r="Q15" s="7">
        <v>9.0</v>
      </c>
      <c r="R15" s="9">
        <v>2.678E8</v>
      </c>
      <c r="S15" s="24">
        <v>47672.0</v>
      </c>
      <c r="T15" s="25">
        <v>29.6</v>
      </c>
      <c r="U15" s="25">
        <v>28.8</v>
      </c>
      <c r="V15" s="26">
        <v>0.0</v>
      </c>
      <c r="W15" s="2">
        <v>4800.0</v>
      </c>
      <c r="X15" s="25"/>
      <c r="Y15" s="25"/>
      <c r="Z15" s="25"/>
      <c r="AA15" s="25"/>
      <c r="AB15" s="25"/>
      <c r="AC15" s="27"/>
      <c r="AD15" s="28"/>
      <c r="AE15" s="25"/>
      <c r="AF15" s="25"/>
      <c r="AG15" s="29"/>
      <c r="AH15" s="30"/>
    </row>
    <row r="16">
      <c r="A16" s="16" t="str">
        <f t="shared" si="1"/>
        <v>2022Miami Marlins</v>
      </c>
      <c r="B16" s="1">
        <v>2022.0</v>
      </c>
      <c r="C16" s="1" t="s">
        <v>38</v>
      </c>
      <c r="D16" s="5">
        <v>8.2954422E7</v>
      </c>
      <c r="E16" s="2">
        <v>6139340.0</v>
      </c>
      <c r="F16" s="15">
        <v>0.426</v>
      </c>
      <c r="G16" s="5">
        <v>2953826.0</v>
      </c>
      <c r="H16" s="5">
        <v>1.6363436E7</v>
      </c>
      <c r="I16" s="5">
        <v>1.359633E7</v>
      </c>
      <c r="J16" s="1" t="s">
        <v>24</v>
      </c>
      <c r="K16" s="5">
        <v>1.6428388E7</v>
      </c>
      <c r="L16" s="5">
        <v>1.15651827E8</v>
      </c>
      <c r="M16" s="6">
        <v>10.0</v>
      </c>
      <c r="N16" s="6">
        <v>9.0</v>
      </c>
      <c r="O16" s="7">
        <v>14.0</v>
      </c>
      <c r="P16" s="9">
        <v>6.5223E7</v>
      </c>
      <c r="Q16" s="7">
        <v>2.0</v>
      </c>
      <c r="R16" s="9">
        <v>8.9E7</v>
      </c>
      <c r="S16" s="24">
        <v>11204.0</v>
      </c>
      <c r="T16" s="25">
        <v>28.9</v>
      </c>
      <c r="U16" s="25">
        <v>27.6</v>
      </c>
      <c r="V16" s="26">
        <v>16.0</v>
      </c>
      <c r="W16" s="2">
        <v>1000.0</v>
      </c>
      <c r="X16" s="25"/>
      <c r="Y16" s="25"/>
      <c r="Z16" s="25"/>
      <c r="AA16" s="25"/>
      <c r="AB16" s="25"/>
      <c r="AC16" s="27"/>
      <c r="AD16" s="28"/>
      <c r="AE16" s="25"/>
      <c r="AF16" s="25"/>
      <c r="AG16" s="29"/>
      <c r="AH16" s="30"/>
    </row>
    <row r="17">
      <c r="A17" s="16" t="str">
        <f t="shared" si="1"/>
        <v>2022Milwaukee Brewers</v>
      </c>
      <c r="B17" s="1">
        <v>2022.0</v>
      </c>
      <c r="C17" s="1" t="s">
        <v>39</v>
      </c>
      <c r="D17" s="5">
        <v>1.30769325E8</v>
      </c>
      <c r="E17" s="2">
        <v>1559792.0</v>
      </c>
      <c r="F17" s="15">
        <v>0.531</v>
      </c>
      <c r="G17" s="5">
        <v>7000000.0</v>
      </c>
      <c r="H17" s="5">
        <v>2.0706302E7</v>
      </c>
      <c r="I17" s="5">
        <v>3.0511094E7</v>
      </c>
      <c r="J17" s="5">
        <v>8500000.0</v>
      </c>
      <c r="K17" s="5">
        <v>2.7025693E7</v>
      </c>
      <c r="L17" s="5">
        <v>7.699365E7</v>
      </c>
      <c r="M17" s="6">
        <v>13.0</v>
      </c>
      <c r="N17" s="6">
        <v>11.0</v>
      </c>
      <c r="O17" s="7">
        <v>9.0</v>
      </c>
      <c r="P17" s="9">
        <v>8205200.0</v>
      </c>
      <c r="Q17" s="7">
        <v>3.0</v>
      </c>
      <c r="R17" s="9">
        <v>1.29E7</v>
      </c>
      <c r="S17" s="24">
        <v>29906.0</v>
      </c>
      <c r="T17" s="25">
        <v>29.1</v>
      </c>
      <c r="U17" s="25">
        <v>28.6</v>
      </c>
      <c r="V17" s="26">
        <v>6.0</v>
      </c>
      <c r="W17" s="2">
        <v>1605.0</v>
      </c>
      <c r="X17" s="25"/>
      <c r="Y17" s="25"/>
      <c r="Z17" s="25"/>
      <c r="AA17" s="25"/>
      <c r="AB17" s="25"/>
      <c r="AC17" s="27"/>
      <c r="AD17" s="28"/>
      <c r="AE17" s="25"/>
      <c r="AF17" s="25"/>
      <c r="AG17" s="29"/>
      <c r="AH17" s="30"/>
    </row>
    <row r="18">
      <c r="A18" s="16" t="str">
        <f t="shared" si="1"/>
        <v>2022Minnesota Twins</v>
      </c>
      <c r="B18" s="1">
        <v>2022.0</v>
      </c>
      <c r="C18" s="1" t="s">
        <v>40</v>
      </c>
      <c r="D18" s="5">
        <v>1.49030158E8</v>
      </c>
      <c r="E18" s="2">
        <v>3693729.0</v>
      </c>
      <c r="F18" s="15">
        <v>0.481</v>
      </c>
      <c r="G18" s="5">
        <v>9713050.0</v>
      </c>
      <c r="H18" s="5">
        <v>4.507793E7</v>
      </c>
      <c r="I18" s="5">
        <v>8422040.0</v>
      </c>
      <c r="J18" s="1" t="s">
        <v>24</v>
      </c>
      <c r="K18" s="5">
        <v>1.3845166E7</v>
      </c>
      <c r="L18" s="5">
        <v>5.6801435E7</v>
      </c>
      <c r="M18" s="6">
        <v>7.0</v>
      </c>
      <c r="N18" s="6">
        <v>12.0</v>
      </c>
      <c r="O18" s="7">
        <v>12.0</v>
      </c>
      <c r="P18" s="9">
        <v>1.077775E8</v>
      </c>
      <c r="Q18" s="7">
        <v>4.0</v>
      </c>
      <c r="R18" s="9">
        <v>1.1655E8</v>
      </c>
      <c r="S18" s="24">
        <v>22236.0</v>
      </c>
      <c r="T18" s="25">
        <v>26.9</v>
      </c>
      <c r="U18" s="25">
        <v>28.9</v>
      </c>
      <c r="V18" s="26">
        <v>10.0</v>
      </c>
      <c r="W18" s="2">
        <v>1390.0</v>
      </c>
      <c r="X18" s="25"/>
      <c r="Y18" s="25"/>
      <c r="Z18" s="25"/>
      <c r="AA18" s="25"/>
      <c r="AB18" s="25"/>
      <c r="AC18" s="27"/>
      <c r="AD18" s="28"/>
      <c r="AE18" s="25"/>
      <c r="AF18" s="25"/>
      <c r="AG18" s="29"/>
      <c r="AH18" s="30"/>
    </row>
    <row r="19">
      <c r="A19" s="16" t="str">
        <f t="shared" si="1"/>
        <v>2022New York Mets</v>
      </c>
      <c r="B19" s="1">
        <v>2022.0</v>
      </c>
      <c r="C19" s="1" t="s">
        <v>41</v>
      </c>
      <c r="D19" s="5">
        <v>2.68292506E8</v>
      </c>
      <c r="E19" s="2">
        <v>1.9617869E7</v>
      </c>
      <c r="F19" s="15">
        <v>0.623</v>
      </c>
      <c r="G19" s="5">
        <v>9059230.0</v>
      </c>
      <c r="H19" s="5">
        <v>5.547115E7</v>
      </c>
      <c r="I19" s="5">
        <v>3.5551276E7</v>
      </c>
      <c r="J19" s="5">
        <v>2888496.0</v>
      </c>
      <c r="K19" s="5">
        <v>1.28092737E8</v>
      </c>
      <c r="L19" s="5">
        <v>-6.9842423E7</v>
      </c>
      <c r="M19" s="6">
        <v>14.0</v>
      </c>
      <c r="N19" s="6">
        <v>9.0</v>
      </c>
      <c r="O19" s="7">
        <v>3.0</v>
      </c>
      <c r="P19" s="9">
        <v>2130000.0</v>
      </c>
      <c r="Q19" s="7">
        <v>7.0</v>
      </c>
      <c r="R19" s="9">
        <v>2.5927E8</v>
      </c>
      <c r="S19" s="24">
        <v>31663.0</v>
      </c>
      <c r="T19" s="25">
        <v>29.7</v>
      </c>
      <c r="U19" s="25">
        <v>31.2</v>
      </c>
      <c r="V19" s="26">
        <v>4.0</v>
      </c>
      <c r="W19" s="2">
        <v>2900.0</v>
      </c>
      <c r="X19" s="25"/>
      <c r="Y19" s="25"/>
      <c r="Z19" s="25"/>
      <c r="AA19" s="25"/>
      <c r="AB19" s="25"/>
      <c r="AC19" s="27"/>
      <c r="AD19" s="28"/>
      <c r="AE19" s="25"/>
      <c r="AF19" s="25"/>
      <c r="AG19" s="29"/>
      <c r="AH19" s="30"/>
    </row>
    <row r="20">
      <c r="A20" s="16" t="str">
        <f t="shared" si="1"/>
        <v>2022New York Yankees</v>
      </c>
      <c r="B20" s="1">
        <v>2022.0</v>
      </c>
      <c r="C20" s="1" t="s">
        <v>42</v>
      </c>
      <c r="D20" s="5">
        <v>2.529572E8</v>
      </c>
      <c r="E20" s="2">
        <v>1.9617869E7</v>
      </c>
      <c r="F20" s="15">
        <v>0.611</v>
      </c>
      <c r="G20" s="5">
        <v>1655000.0</v>
      </c>
      <c r="H20" s="5">
        <v>4.4869766E7</v>
      </c>
      <c r="I20" s="5">
        <v>6.043845E7</v>
      </c>
      <c r="J20" s="5">
        <v>2.3E7</v>
      </c>
      <c r="K20" s="5">
        <v>8.4713587E7</v>
      </c>
      <c r="L20" s="5">
        <v>-3.7753417E7</v>
      </c>
      <c r="M20" s="6">
        <v>14.0</v>
      </c>
      <c r="N20" s="6">
        <v>15.0</v>
      </c>
      <c r="O20" s="7">
        <v>7.0</v>
      </c>
      <c r="P20" s="9">
        <v>4972500.0</v>
      </c>
      <c r="Q20" s="7">
        <v>3.0</v>
      </c>
      <c r="R20" s="9">
        <v>3.54E7</v>
      </c>
      <c r="S20" s="24">
        <v>38719.0</v>
      </c>
      <c r="T20" s="25">
        <v>30.3</v>
      </c>
      <c r="U20" s="25">
        <v>29.2</v>
      </c>
      <c r="V20" s="26">
        <v>6.0</v>
      </c>
      <c r="W20" s="2">
        <v>7100.0</v>
      </c>
      <c r="X20" s="25"/>
      <c r="Y20" s="25"/>
      <c r="Z20" s="25"/>
      <c r="AA20" s="25"/>
      <c r="AB20" s="25"/>
      <c r="AC20" s="27"/>
      <c r="AD20" s="28"/>
      <c r="AE20" s="25"/>
      <c r="AF20" s="25"/>
      <c r="AG20" s="29"/>
      <c r="AH20" s="30"/>
    </row>
    <row r="21">
      <c r="A21" s="16" t="str">
        <f t="shared" si="1"/>
        <v>2022Oakland Athletics</v>
      </c>
      <c r="B21" s="1">
        <v>2022.0</v>
      </c>
      <c r="C21" s="1" t="s">
        <v>43</v>
      </c>
      <c r="D21" s="5">
        <v>4.84439E7</v>
      </c>
      <c r="E21" s="2">
        <v>4579599.0</v>
      </c>
      <c r="F21" s="15">
        <v>0.37</v>
      </c>
      <c r="G21" s="5">
        <v>1867300.0</v>
      </c>
      <c r="H21" s="5">
        <v>3553854.0</v>
      </c>
      <c r="I21" s="5">
        <v>3967513.0</v>
      </c>
      <c r="J21" s="5">
        <v>162637.0</v>
      </c>
      <c r="K21" s="5">
        <v>5645656.0</v>
      </c>
      <c r="L21" s="5">
        <v>1.64674635E8</v>
      </c>
      <c r="M21" s="6">
        <v>7.0</v>
      </c>
      <c r="N21" s="6">
        <v>19.0</v>
      </c>
      <c r="O21" s="7">
        <v>19.0</v>
      </c>
      <c r="P21" s="9">
        <v>1.337E7</v>
      </c>
      <c r="Q21" s="7">
        <v>2.0</v>
      </c>
      <c r="R21" s="9">
        <v>1700000.0</v>
      </c>
      <c r="S21" s="24">
        <v>9849.0</v>
      </c>
      <c r="T21" s="25">
        <v>28.3</v>
      </c>
      <c r="U21" s="25">
        <v>28.0</v>
      </c>
      <c r="V21" s="26">
        <v>31.0</v>
      </c>
      <c r="W21" s="2">
        <v>1180.0</v>
      </c>
      <c r="X21" s="25"/>
      <c r="Y21" s="25"/>
      <c r="Z21" s="25"/>
      <c r="AA21" s="25"/>
      <c r="AB21" s="25"/>
      <c r="AC21" s="27"/>
      <c r="AD21" s="28"/>
      <c r="AE21" s="25"/>
      <c r="AF21" s="25"/>
      <c r="AG21" s="29"/>
      <c r="AH21" s="30"/>
    </row>
    <row r="22">
      <c r="A22" s="16" t="str">
        <f t="shared" si="1"/>
        <v>2022Philadelphia Phillies</v>
      </c>
      <c r="B22" s="1">
        <v>2022.0</v>
      </c>
      <c r="C22" s="1" t="s">
        <v>44</v>
      </c>
      <c r="D22" s="5">
        <v>2.44484097E8</v>
      </c>
      <c r="E22" s="2">
        <v>6241164.0</v>
      </c>
      <c r="F22" s="15">
        <v>0.537</v>
      </c>
      <c r="G22" s="5">
        <v>2.45795E7</v>
      </c>
      <c r="H22" s="5">
        <v>2.499753E7</v>
      </c>
      <c r="I22" s="5">
        <v>3.9864676E7</v>
      </c>
      <c r="J22" s="5">
        <v>2.7638462E7</v>
      </c>
      <c r="K22" s="5">
        <v>7.4677627E7</v>
      </c>
      <c r="L22" s="5">
        <v>-1.4413284E7</v>
      </c>
      <c r="M22" s="6">
        <v>4.0</v>
      </c>
      <c r="N22" s="6">
        <v>11.0</v>
      </c>
      <c r="O22" s="7">
        <v>15.0</v>
      </c>
      <c r="P22" s="9">
        <v>1.06029E7</v>
      </c>
      <c r="Q22" s="7">
        <v>7.0</v>
      </c>
      <c r="R22" s="9">
        <v>2.0415E8</v>
      </c>
      <c r="S22" s="24">
        <v>28108.0</v>
      </c>
      <c r="T22" s="25">
        <v>28.2</v>
      </c>
      <c r="U22" s="25">
        <v>29.2</v>
      </c>
      <c r="V22" s="26">
        <v>8.0</v>
      </c>
      <c r="W22" s="2">
        <v>2575.0</v>
      </c>
      <c r="X22" s="25"/>
      <c r="Y22" s="25"/>
      <c r="Z22" s="25"/>
      <c r="AA22" s="25"/>
      <c r="AB22" s="25"/>
      <c r="AC22" s="27"/>
      <c r="AD22" s="28"/>
      <c r="AE22" s="25"/>
      <c r="AF22" s="25"/>
      <c r="AG22" s="29"/>
      <c r="AH22" s="30"/>
    </row>
    <row r="23">
      <c r="A23" s="16" t="str">
        <f t="shared" si="1"/>
        <v>2022Pittsburgh Pirates</v>
      </c>
      <c r="B23" s="1">
        <v>2022.0</v>
      </c>
      <c r="C23" s="1" t="s">
        <v>45</v>
      </c>
      <c r="D23" s="5">
        <v>5.6184032E7</v>
      </c>
      <c r="E23" s="2">
        <v>2349172.0</v>
      </c>
      <c r="F23" s="15">
        <v>0.383</v>
      </c>
      <c r="G23" s="5">
        <v>903810.0</v>
      </c>
      <c r="H23" s="5">
        <v>1.365598E7</v>
      </c>
      <c r="I23" s="5">
        <v>9357660.0</v>
      </c>
      <c r="J23" s="1" t="s">
        <v>24</v>
      </c>
      <c r="K23" s="5">
        <v>6555053.0</v>
      </c>
      <c r="L23" s="5">
        <v>1.54600611E8</v>
      </c>
      <c r="M23" s="6">
        <v>4.0</v>
      </c>
      <c r="N23" s="6">
        <v>12.0</v>
      </c>
      <c r="O23" s="7">
        <v>23.0</v>
      </c>
      <c r="P23" s="9">
        <v>1.65368E7</v>
      </c>
      <c r="Q23" s="7">
        <v>7.0</v>
      </c>
      <c r="R23" s="9">
        <v>1.6225E7</v>
      </c>
      <c r="S23" s="24">
        <v>15524.0</v>
      </c>
      <c r="T23" s="25">
        <v>26.3</v>
      </c>
      <c r="U23" s="25">
        <v>27.3</v>
      </c>
      <c r="V23" s="26">
        <v>18.0</v>
      </c>
      <c r="W23" s="2">
        <v>1320.0</v>
      </c>
      <c r="X23" s="25"/>
      <c r="Y23" s="25"/>
      <c r="Z23" s="25"/>
      <c r="AA23" s="25"/>
      <c r="AB23" s="25"/>
      <c r="AC23" s="27"/>
      <c r="AD23" s="28"/>
      <c r="AE23" s="25"/>
      <c r="AF23" s="25"/>
      <c r="AG23" s="29"/>
      <c r="AH23" s="30"/>
    </row>
    <row r="24">
      <c r="A24" s="16" t="str">
        <f t="shared" si="1"/>
        <v>2022San Diego Padres</v>
      </c>
      <c r="B24" s="1">
        <v>2022.0</v>
      </c>
      <c r="C24" s="1" t="s">
        <v>46</v>
      </c>
      <c r="D24" s="5">
        <v>2.24511694E8</v>
      </c>
      <c r="E24" s="2">
        <v>3276208.0</v>
      </c>
      <c r="F24" s="15">
        <v>0.549</v>
      </c>
      <c r="G24" s="5">
        <v>3632662.0</v>
      </c>
      <c r="H24" s="5">
        <v>4.3620928E7</v>
      </c>
      <c r="I24" s="5">
        <v>3.7137333E7</v>
      </c>
      <c r="J24" s="1" t="s">
        <v>24</v>
      </c>
      <c r="K24" s="5">
        <v>8.9543109E7</v>
      </c>
      <c r="L24" s="5">
        <v>-5082125.0</v>
      </c>
      <c r="M24" s="6">
        <v>9.0</v>
      </c>
      <c r="N24" s="6">
        <v>18.0</v>
      </c>
      <c r="O24" s="7">
        <v>11.0</v>
      </c>
      <c r="P24" s="9">
        <v>7879000.0</v>
      </c>
      <c r="Q24" s="7">
        <v>2.0</v>
      </c>
      <c r="R24" s="9">
        <v>3.25E7</v>
      </c>
      <c r="S24" s="24">
        <v>36882.0</v>
      </c>
      <c r="T24" s="25">
        <v>28.2</v>
      </c>
      <c r="U24" s="25">
        <v>30.3</v>
      </c>
      <c r="V24" s="26">
        <v>14.0</v>
      </c>
      <c r="W24" s="2">
        <v>1750.0</v>
      </c>
      <c r="X24" s="25"/>
      <c r="Y24" s="25"/>
      <c r="Z24" s="25"/>
      <c r="AA24" s="25"/>
      <c r="AB24" s="25"/>
      <c r="AC24" s="27"/>
      <c r="AD24" s="28"/>
      <c r="AE24" s="25"/>
      <c r="AF24" s="25"/>
      <c r="AG24" s="29"/>
      <c r="AH24" s="30"/>
    </row>
    <row r="25">
      <c r="A25" s="16" t="str">
        <f t="shared" si="1"/>
        <v>2022San Francisco Giants</v>
      </c>
      <c r="B25" s="1">
        <v>2022.0</v>
      </c>
      <c r="C25" s="1" t="s">
        <v>47</v>
      </c>
      <c r="D25" s="5">
        <v>1.62453046E8</v>
      </c>
      <c r="E25" s="2">
        <v>4579599.0</v>
      </c>
      <c r="F25" s="15">
        <v>0.5</v>
      </c>
      <c r="G25" s="5">
        <v>1071820.0</v>
      </c>
      <c r="H25" s="5">
        <v>1.8170156E7</v>
      </c>
      <c r="I25" s="5">
        <v>6376150.0</v>
      </c>
      <c r="J25" s="5">
        <v>3500000.0</v>
      </c>
      <c r="K25" s="5">
        <v>1.4128074E7</v>
      </c>
      <c r="L25" s="5">
        <v>5.8576893E7</v>
      </c>
      <c r="M25" s="6">
        <v>7.0</v>
      </c>
      <c r="N25" s="6">
        <v>21.0</v>
      </c>
      <c r="O25" s="7">
        <v>14.0</v>
      </c>
      <c r="P25" s="9">
        <v>1.68429E7</v>
      </c>
      <c r="Q25" s="7">
        <v>2.0</v>
      </c>
      <c r="R25" s="9">
        <v>1.17E8</v>
      </c>
      <c r="S25" s="24">
        <v>30650.0</v>
      </c>
      <c r="T25" s="25">
        <v>30.0</v>
      </c>
      <c r="U25" s="25">
        <v>29.1</v>
      </c>
      <c r="V25" s="26">
        <v>9.0</v>
      </c>
      <c r="W25" s="2">
        <v>3700.0</v>
      </c>
      <c r="X25" s="25"/>
      <c r="Y25" s="25"/>
      <c r="Z25" s="25"/>
      <c r="AA25" s="25"/>
      <c r="AB25" s="25"/>
      <c r="AC25" s="27"/>
      <c r="AD25" s="28"/>
      <c r="AE25" s="25"/>
      <c r="AF25" s="25"/>
      <c r="AG25" s="29"/>
      <c r="AH25" s="30"/>
    </row>
    <row r="26">
      <c r="A26" s="16" t="str">
        <f t="shared" si="1"/>
        <v>2022Seattle Mariners</v>
      </c>
      <c r="B26" s="1">
        <v>2022.0</v>
      </c>
      <c r="C26" s="1" t="s">
        <v>48</v>
      </c>
      <c r="D26" s="5">
        <v>1.15838907E8</v>
      </c>
      <c r="E26" s="2">
        <v>4034248.0</v>
      </c>
      <c r="F26" s="15">
        <v>0.556</v>
      </c>
      <c r="G26" s="5">
        <v>2797878.0</v>
      </c>
      <c r="H26" s="5">
        <v>3.0183281E7</v>
      </c>
      <c r="I26" s="5">
        <v>1.1049366E7</v>
      </c>
      <c r="J26" s="1" t="s">
        <v>24</v>
      </c>
      <c r="K26" s="5">
        <v>4.2815383E7</v>
      </c>
      <c r="L26" s="5">
        <v>8.486205E7</v>
      </c>
      <c r="M26" s="6">
        <v>11.0</v>
      </c>
      <c r="N26" s="6">
        <v>14.0</v>
      </c>
      <c r="O26" s="7">
        <v>12.0</v>
      </c>
      <c r="P26" s="9">
        <v>8626500.0</v>
      </c>
      <c r="Q26" s="7">
        <v>6.0</v>
      </c>
      <c r="R26" s="9">
        <v>1.362E8</v>
      </c>
      <c r="S26" s="24">
        <v>28238.0</v>
      </c>
      <c r="T26" s="25">
        <v>27.6</v>
      </c>
      <c r="U26" s="25">
        <v>27.9</v>
      </c>
      <c r="V26" s="26">
        <v>7.0</v>
      </c>
      <c r="W26" s="2">
        <v>2200.0</v>
      </c>
      <c r="X26" s="25"/>
      <c r="Y26" s="25"/>
      <c r="Z26" s="25"/>
      <c r="AA26" s="25"/>
      <c r="AB26" s="25"/>
      <c r="AC26" s="27"/>
      <c r="AD26" s="28"/>
      <c r="AE26" s="25"/>
      <c r="AF26" s="25"/>
      <c r="AG26" s="29"/>
      <c r="AH26" s="30"/>
    </row>
    <row r="27">
      <c r="A27" s="16" t="str">
        <f t="shared" si="1"/>
        <v>2022St. Louis Cardinals</v>
      </c>
      <c r="B27" s="1">
        <v>2022.0</v>
      </c>
      <c r="C27" s="1" t="s">
        <v>49</v>
      </c>
      <c r="D27" s="5">
        <v>1.56428325E8</v>
      </c>
      <c r="E27" s="2">
        <v>2801319.0</v>
      </c>
      <c r="F27" s="15">
        <v>0.574</v>
      </c>
      <c r="G27" s="5">
        <v>1.07183E7</v>
      </c>
      <c r="H27" s="5">
        <v>5.6619066E7</v>
      </c>
      <c r="I27" s="5">
        <v>7110821.0</v>
      </c>
      <c r="J27" s="5">
        <v>3080750.0</v>
      </c>
      <c r="K27" s="5">
        <v>5.7194604E7</v>
      </c>
      <c r="L27" s="5">
        <v>5.5560333E7</v>
      </c>
      <c r="M27" s="6">
        <v>7.0</v>
      </c>
      <c r="N27" s="6">
        <v>4.0</v>
      </c>
      <c r="O27" s="7">
        <v>11.0</v>
      </c>
      <c r="P27" s="9">
        <v>9635350.0</v>
      </c>
      <c r="Q27" s="7">
        <v>5.0</v>
      </c>
      <c r="R27" s="9">
        <v>5.82E7</v>
      </c>
      <c r="S27" s="24">
        <v>40994.0</v>
      </c>
      <c r="T27" s="25">
        <v>28.8</v>
      </c>
      <c r="U27" s="25">
        <v>29.4</v>
      </c>
      <c r="V27" s="26">
        <v>9.0</v>
      </c>
      <c r="W27" s="2">
        <v>2550.0</v>
      </c>
      <c r="X27" s="25"/>
      <c r="Y27" s="25"/>
      <c r="Z27" s="25"/>
      <c r="AA27" s="25"/>
      <c r="AB27" s="25"/>
      <c r="AC27" s="27"/>
      <c r="AD27" s="28"/>
      <c r="AE27" s="25"/>
      <c r="AF27" s="25"/>
      <c r="AG27" s="29"/>
      <c r="AH27" s="30"/>
    </row>
    <row r="28">
      <c r="A28" s="16" t="str">
        <f t="shared" si="1"/>
        <v>2022Tampa Bay Rays</v>
      </c>
      <c r="B28" s="1">
        <v>2022.0</v>
      </c>
      <c r="C28" s="1" t="s">
        <v>50</v>
      </c>
      <c r="D28" s="5">
        <v>9.8342073E7</v>
      </c>
      <c r="E28" s="2">
        <v>3290730.0</v>
      </c>
      <c r="F28" s="15">
        <v>0.531</v>
      </c>
      <c r="G28" s="5">
        <v>2043438.0</v>
      </c>
      <c r="H28" s="5">
        <v>9177735.0</v>
      </c>
      <c r="I28" s="5">
        <v>1.0391075E7</v>
      </c>
      <c r="J28" s="1" t="s">
        <v>24</v>
      </c>
      <c r="K28" s="5">
        <v>2.9256768E7</v>
      </c>
      <c r="L28" s="5">
        <v>1.0473834E8</v>
      </c>
      <c r="M28" s="6">
        <v>14.0</v>
      </c>
      <c r="N28" s="6">
        <v>15.0</v>
      </c>
      <c r="O28" s="7">
        <v>16.0</v>
      </c>
      <c r="P28" s="9">
        <v>2.111729E8</v>
      </c>
      <c r="Q28" s="7">
        <v>3.0</v>
      </c>
      <c r="R28" s="9">
        <v>1.89E7</v>
      </c>
      <c r="S28" s="24">
        <v>13927.0</v>
      </c>
      <c r="T28" s="25">
        <v>27.0</v>
      </c>
      <c r="U28" s="25">
        <v>29.1</v>
      </c>
      <c r="V28" s="26">
        <v>9.0</v>
      </c>
      <c r="W28" s="2">
        <v>1250.0</v>
      </c>
      <c r="X28" s="25"/>
      <c r="Y28" s="25"/>
      <c r="Z28" s="25"/>
      <c r="AA28" s="25"/>
      <c r="AB28" s="25"/>
      <c r="AC28" s="27"/>
      <c r="AD28" s="28"/>
      <c r="AE28" s="25"/>
      <c r="AF28" s="25"/>
      <c r="AG28" s="29"/>
      <c r="AH28" s="30"/>
    </row>
    <row r="29">
      <c r="A29" s="16" t="str">
        <f t="shared" si="1"/>
        <v>2022Texas Rangers</v>
      </c>
      <c r="B29" s="1">
        <v>2022.0</v>
      </c>
      <c r="C29" s="1" t="s">
        <v>51</v>
      </c>
      <c r="D29" s="5">
        <v>1.50037446E8</v>
      </c>
      <c r="E29" s="2">
        <v>7943685.0</v>
      </c>
      <c r="F29" s="15">
        <v>0.42</v>
      </c>
      <c r="G29" s="5">
        <v>1025526.0</v>
      </c>
      <c r="H29" s="5">
        <v>6.1185202E7</v>
      </c>
      <c r="I29" s="5">
        <v>6590896.0</v>
      </c>
      <c r="J29" s="1" t="s">
        <v>24</v>
      </c>
      <c r="K29" s="5">
        <v>3.1737462E7</v>
      </c>
      <c r="L29" s="5">
        <v>6.9494854E7</v>
      </c>
      <c r="M29" s="6">
        <v>4.0</v>
      </c>
      <c r="N29" s="6">
        <v>10.0</v>
      </c>
      <c r="O29" s="7">
        <v>19.0</v>
      </c>
      <c r="P29" s="9">
        <v>1.44705E7</v>
      </c>
      <c r="Q29" s="7">
        <v>7.0</v>
      </c>
      <c r="R29" s="9">
        <v>5.807E8</v>
      </c>
      <c r="S29" s="24">
        <v>24832.0</v>
      </c>
      <c r="T29" s="25">
        <v>28.0</v>
      </c>
      <c r="U29" s="25">
        <v>28.3</v>
      </c>
      <c r="V29" s="26">
        <v>12.0</v>
      </c>
      <c r="W29" s="2">
        <v>2225.0</v>
      </c>
      <c r="X29" s="25"/>
      <c r="Y29" s="25"/>
      <c r="Z29" s="25"/>
      <c r="AA29" s="25"/>
      <c r="AB29" s="25"/>
      <c r="AC29" s="27"/>
      <c r="AD29" s="28"/>
      <c r="AE29" s="25"/>
      <c r="AF29" s="25"/>
      <c r="AG29" s="29"/>
      <c r="AH29" s="30"/>
    </row>
    <row r="30">
      <c r="A30" s="16" t="str">
        <f t="shared" si="1"/>
        <v>2022Toronto Blue Jays</v>
      </c>
      <c r="B30" s="1">
        <v>2022.0</v>
      </c>
      <c r="C30" s="1" t="s">
        <v>52</v>
      </c>
      <c r="D30" s="5">
        <v>1.7701398E8</v>
      </c>
      <c r="E30" s="2">
        <v>6685621.0</v>
      </c>
      <c r="F30" s="15">
        <v>0.568</v>
      </c>
      <c r="G30" s="5">
        <v>2890914.0</v>
      </c>
      <c r="H30" s="5">
        <v>2.663264E7</v>
      </c>
      <c r="I30" s="5">
        <v>3.4100179E7</v>
      </c>
      <c r="J30" s="5">
        <v>1.065E7</v>
      </c>
      <c r="K30" s="5">
        <v>6.7401081E7</v>
      </c>
      <c r="L30" s="5">
        <v>3.1456213E7</v>
      </c>
      <c r="M30" s="6">
        <v>12.0</v>
      </c>
      <c r="N30" s="6">
        <v>13.0</v>
      </c>
      <c r="O30" s="7">
        <v>23.0</v>
      </c>
      <c r="P30" s="9">
        <v>1.4682485E8</v>
      </c>
      <c r="Q30" s="7">
        <v>4.0</v>
      </c>
      <c r="R30" s="9">
        <v>1.57E8</v>
      </c>
      <c r="S30" s="24">
        <v>32763.0</v>
      </c>
      <c r="T30" s="25">
        <v>27.1</v>
      </c>
      <c r="U30" s="25">
        <v>29.7</v>
      </c>
      <c r="V30" s="26">
        <v>3.0</v>
      </c>
      <c r="W30" s="2">
        <v>2100.0</v>
      </c>
      <c r="X30" s="25"/>
      <c r="Y30" s="25"/>
      <c r="Z30" s="25"/>
      <c r="AA30" s="25"/>
      <c r="AB30" s="25"/>
      <c r="AC30" s="27"/>
      <c r="AD30" s="28"/>
      <c r="AE30" s="25"/>
      <c r="AF30" s="25"/>
      <c r="AG30" s="29"/>
      <c r="AH30" s="30"/>
    </row>
    <row r="31">
      <c r="A31" s="16" t="str">
        <f t="shared" si="1"/>
        <v>2022Washington Nationals</v>
      </c>
      <c r="B31" s="1">
        <v>2022.0</v>
      </c>
      <c r="C31" s="1" t="s">
        <v>53</v>
      </c>
      <c r="D31" s="5">
        <v>1.26809535E8</v>
      </c>
      <c r="E31" s="2">
        <v>6373756.0</v>
      </c>
      <c r="F31" s="15">
        <v>0.34</v>
      </c>
      <c r="G31" s="5">
        <v>935505.0</v>
      </c>
      <c r="H31" s="5">
        <v>6126886.0</v>
      </c>
      <c r="I31" s="5">
        <v>2797182.0</v>
      </c>
      <c r="J31" s="5">
        <v>1.391648E7</v>
      </c>
      <c r="K31" s="5">
        <v>3.5212456E7</v>
      </c>
      <c r="L31" s="5">
        <v>6.9499647E7</v>
      </c>
      <c r="M31" s="6">
        <v>8.0</v>
      </c>
      <c r="N31" s="6">
        <v>7.0</v>
      </c>
      <c r="O31" s="7">
        <v>14.0</v>
      </c>
      <c r="P31" s="9">
        <v>9932700.0</v>
      </c>
      <c r="Q31" s="7">
        <v>5.0</v>
      </c>
      <c r="R31" s="9">
        <v>2.375E7</v>
      </c>
      <c r="S31" s="31">
        <v>25017.0</v>
      </c>
      <c r="T31" s="32">
        <v>28.7</v>
      </c>
      <c r="U31" s="32">
        <v>29.7</v>
      </c>
      <c r="V31" s="33">
        <v>8.0</v>
      </c>
      <c r="W31" s="2">
        <v>2000.0</v>
      </c>
      <c r="X31" s="32"/>
      <c r="Y31" s="32"/>
      <c r="Z31" s="32"/>
      <c r="AA31" s="32"/>
      <c r="AB31" s="32"/>
      <c r="AC31" s="34"/>
      <c r="AD31" s="35"/>
      <c r="AE31" s="32"/>
      <c r="AF31" s="32"/>
      <c r="AG31" s="36"/>
      <c r="AH31" s="37"/>
    </row>
    <row r="32">
      <c r="E32" s="11"/>
      <c r="F32" s="38"/>
      <c r="T32" s="2"/>
      <c r="U32" s="2"/>
      <c r="AC32" s="10"/>
      <c r="AG32" s="10"/>
    </row>
    <row r="33">
      <c r="E33" s="11"/>
      <c r="F33" s="38"/>
      <c r="T33" s="2"/>
      <c r="U33" s="2"/>
      <c r="AC33" s="5"/>
      <c r="AD33" s="13"/>
      <c r="AG33" s="10"/>
    </row>
    <row r="34">
      <c r="E34" s="11"/>
      <c r="F34" s="38"/>
    </row>
    <row r="35">
      <c r="E35" s="11"/>
      <c r="F35" s="38"/>
    </row>
    <row r="36">
      <c r="E36" s="11"/>
      <c r="F36" s="38"/>
    </row>
    <row r="37">
      <c r="E37" s="11"/>
      <c r="F37" s="38"/>
    </row>
    <row r="38">
      <c r="E38" s="11"/>
      <c r="F38" s="38"/>
    </row>
    <row r="39">
      <c r="E39" s="11"/>
      <c r="F39" s="38"/>
    </row>
    <row r="40">
      <c r="E40" s="11"/>
      <c r="F40" s="38"/>
    </row>
    <row r="41">
      <c r="E41" s="11"/>
      <c r="F41" s="38"/>
    </row>
    <row r="42">
      <c r="E42" s="11"/>
      <c r="F42" s="38"/>
    </row>
    <row r="43">
      <c r="E43" s="11"/>
      <c r="F43" s="38"/>
    </row>
    <row r="44">
      <c r="E44" s="11"/>
      <c r="F44" s="38"/>
    </row>
    <row r="45">
      <c r="E45" s="11"/>
      <c r="F45" s="38"/>
    </row>
    <row r="46">
      <c r="E46" s="11"/>
      <c r="F46" s="38"/>
    </row>
    <row r="47">
      <c r="E47" s="11"/>
      <c r="F47" s="38"/>
    </row>
    <row r="48">
      <c r="E48" s="11"/>
      <c r="F48" s="38"/>
    </row>
    <row r="49">
      <c r="E49" s="11"/>
      <c r="F49" s="38"/>
    </row>
    <row r="50">
      <c r="E50" s="11"/>
      <c r="F50" s="38"/>
    </row>
    <row r="51">
      <c r="E51" s="11"/>
      <c r="F51" s="38"/>
    </row>
    <row r="52">
      <c r="E52" s="11"/>
      <c r="F52" s="38"/>
    </row>
    <row r="53">
      <c r="E53" s="11"/>
      <c r="F53" s="38"/>
    </row>
    <row r="54">
      <c r="E54" s="11"/>
      <c r="F54" s="38"/>
    </row>
    <row r="55">
      <c r="E55" s="11"/>
      <c r="F55" s="38"/>
    </row>
    <row r="56">
      <c r="E56" s="11"/>
      <c r="F56" s="38"/>
    </row>
    <row r="57">
      <c r="E57" s="11"/>
      <c r="F57" s="38"/>
    </row>
    <row r="58">
      <c r="E58" s="11"/>
      <c r="F58" s="38"/>
    </row>
    <row r="59">
      <c r="E59" s="11"/>
      <c r="F59" s="38"/>
    </row>
    <row r="60">
      <c r="E60" s="11"/>
      <c r="F60" s="38"/>
    </row>
    <row r="61">
      <c r="E61" s="11"/>
      <c r="F61" s="38"/>
    </row>
    <row r="62">
      <c r="E62" s="11"/>
      <c r="F62" s="38"/>
    </row>
    <row r="63">
      <c r="E63" s="11"/>
      <c r="F63" s="38"/>
    </row>
    <row r="64">
      <c r="E64" s="11"/>
      <c r="F64" s="38"/>
    </row>
    <row r="65">
      <c r="E65" s="11"/>
      <c r="F65" s="38"/>
    </row>
    <row r="66">
      <c r="E66" s="11"/>
      <c r="F66" s="38"/>
    </row>
    <row r="67">
      <c r="E67" s="11"/>
      <c r="F67" s="38"/>
    </row>
    <row r="68">
      <c r="E68" s="11"/>
      <c r="F68" s="38"/>
    </row>
    <row r="69">
      <c r="E69" s="11"/>
      <c r="F69" s="38"/>
    </row>
    <row r="70">
      <c r="E70" s="11"/>
      <c r="F70" s="38"/>
    </row>
    <row r="71">
      <c r="E71" s="11"/>
      <c r="F71" s="38"/>
    </row>
    <row r="72">
      <c r="E72" s="11"/>
      <c r="F72" s="38"/>
    </row>
    <row r="73">
      <c r="E73" s="11"/>
      <c r="F73" s="38"/>
    </row>
    <row r="74">
      <c r="E74" s="11"/>
      <c r="F74" s="38"/>
    </row>
    <row r="75">
      <c r="E75" s="11"/>
      <c r="F75" s="38"/>
    </row>
    <row r="76">
      <c r="E76" s="11"/>
      <c r="F76" s="38"/>
    </row>
    <row r="77">
      <c r="E77" s="11"/>
      <c r="F77" s="38"/>
    </row>
    <row r="78">
      <c r="E78" s="11"/>
      <c r="F78" s="38"/>
    </row>
    <row r="79">
      <c r="E79" s="11"/>
      <c r="F79" s="38"/>
    </row>
    <row r="80">
      <c r="E80" s="11"/>
      <c r="F80" s="38"/>
    </row>
    <row r="81">
      <c r="E81" s="11"/>
      <c r="F81" s="38"/>
    </row>
    <row r="82">
      <c r="E82" s="11"/>
      <c r="F82" s="38"/>
    </row>
    <row r="83">
      <c r="E83" s="11"/>
      <c r="F83" s="38"/>
    </row>
    <row r="84">
      <c r="E84" s="11"/>
      <c r="F84" s="38"/>
    </row>
    <row r="85">
      <c r="E85" s="11"/>
      <c r="F85" s="38"/>
    </row>
    <row r="86">
      <c r="E86" s="11"/>
      <c r="F86" s="38"/>
    </row>
    <row r="87">
      <c r="E87" s="11"/>
      <c r="F87" s="38"/>
    </row>
    <row r="88">
      <c r="E88" s="11"/>
      <c r="F88" s="38"/>
    </row>
    <row r="89">
      <c r="E89" s="11"/>
      <c r="F89" s="38"/>
    </row>
    <row r="90">
      <c r="E90" s="11"/>
      <c r="F90" s="38"/>
    </row>
    <row r="91">
      <c r="E91" s="11"/>
      <c r="F91" s="38"/>
    </row>
    <row r="92">
      <c r="E92" s="11"/>
      <c r="F92" s="38"/>
    </row>
    <row r="93">
      <c r="E93" s="11"/>
      <c r="F93" s="38"/>
    </row>
    <row r="94">
      <c r="E94" s="11"/>
      <c r="F94" s="38"/>
    </row>
    <row r="95">
      <c r="E95" s="11"/>
      <c r="F95" s="38"/>
    </row>
    <row r="96">
      <c r="E96" s="11"/>
      <c r="F96" s="38"/>
    </row>
    <row r="97">
      <c r="E97" s="11"/>
      <c r="F97" s="38"/>
    </row>
    <row r="98">
      <c r="E98" s="11"/>
      <c r="F98" s="38"/>
    </row>
    <row r="99">
      <c r="E99" s="11"/>
      <c r="F99" s="38"/>
    </row>
    <row r="100">
      <c r="E100" s="11"/>
      <c r="F100" s="38"/>
    </row>
    <row r="101">
      <c r="E101" s="11"/>
      <c r="F101" s="38"/>
    </row>
    <row r="102">
      <c r="E102" s="11"/>
      <c r="F102" s="38"/>
    </row>
    <row r="103">
      <c r="E103" s="11"/>
      <c r="F103" s="38"/>
    </row>
    <row r="104">
      <c r="E104" s="11"/>
      <c r="F104" s="38"/>
    </row>
    <row r="105">
      <c r="E105" s="11"/>
      <c r="F105" s="38"/>
    </row>
    <row r="106">
      <c r="E106" s="11"/>
      <c r="F106" s="38"/>
    </row>
    <row r="107">
      <c r="E107" s="11"/>
      <c r="F107" s="38"/>
    </row>
    <row r="108">
      <c r="E108" s="11"/>
      <c r="F108" s="38"/>
    </row>
    <row r="109">
      <c r="E109" s="11"/>
      <c r="F109" s="38"/>
    </row>
    <row r="110">
      <c r="E110" s="11"/>
      <c r="F110" s="38"/>
    </row>
    <row r="111">
      <c r="E111" s="11"/>
      <c r="F111" s="38"/>
    </row>
    <row r="112">
      <c r="E112" s="11"/>
      <c r="F112" s="38"/>
    </row>
    <row r="113">
      <c r="E113" s="11"/>
      <c r="F113" s="38"/>
    </row>
    <row r="114">
      <c r="E114" s="11"/>
      <c r="F114" s="38"/>
    </row>
    <row r="115">
      <c r="E115" s="11"/>
      <c r="F115" s="38"/>
    </row>
    <row r="116">
      <c r="E116" s="11"/>
      <c r="F116" s="38"/>
    </row>
    <row r="117">
      <c r="E117" s="11"/>
      <c r="F117" s="38"/>
    </row>
    <row r="118">
      <c r="E118" s="11"/>
      <c r="F118" s="38"/>
    </row>
    <row r="119">
      <c r="E119" s="11"/>
      <c r="F119" s="38"/>
    </row>
    <row r="120">
      <c r="E120" s="11"/>
      <c r="F120" s="38"/>
    </row>
    <row r="121">
      <c r="E121" s="11"/>
      <c r="F121" s="38"/>
    </row>
    <row r="122">
      <c r="E122" s="11"/>
      <c r="F122" s="38"/>
    </row>
    <row r="123">
      <c r="E123" s="11"/>
      <c r="F123" s="38"/>
    </row>
    <row r="124">
      <c r="E124" s="11"/>
      <c r="F124" s="38"/>
    </row>
    <row r="125">
      <c r="E125" s="11"/>
      <c r="F125" s="38"/>
    </row>
    <row r="126">
      <c r="E126" s="11"/>
      <c r="F126" s="38"/>
    </row>
    <row r="127">
      <c r="E127" s="11"/>
      <c r="F127" s="38"/>
    </row>
    <row r="128">
      <c r="E128" s="11"/>
      <c r="F128" s="38"/>
    </row>
    <row r="129">
      <c r="E129" s="11"/>
      <c r="F129" s="38"/>
    </row>
    <row r="130">
      <c r="E130" s="11"/>
      <c r="F130" s="38"/>
    </row>
    <row r="131">
      <c r="E131" s="11"/>
      <c r="F131" s="38"/>
    </row>
    <row r="132">
      <c r="E132" s="11"/>
      <c r="F132" s="38"/>
    </row>
    <row r="133">
      <c r="E133" s="11"/>
      <c r="F133" s="38"/>
    </row>
    <row r="134">
      <c r="E134" s="11"/>
      <c r="F134" s="38"/>
    </row>
    <row r="135">
      <c r="E135" s="11"/>
      <c r="F135" s="38"/>
    </row>
    <row r="136">
      <c r="E136" s="11"/>
      <c r="F136" s="38"/>
    </row>
    <row r="137">
      <c r="E137" s="11"/>
      <c r="F137" s="38"/>
    </row>
    <row r="138">
      <c r="E138" s="11"/>
      <c r="F138" s="38"/>
    </row>
    <row r="139">
      <c r="E139" s="11"/>
      <c r="F139" s="38"/>
    </row>
    <row r="140">
      <c r="E140" s="11"/>
      <c r="F140" s="38"/>
    </row>
    <row r="141">
      <c r="E141" s="11"/>
      <c r="F141" s="38"/>
    </row>
    <row r="142">
      <c r="E142" s="11"/>
      <c r="F142" s="38"/>
    </row>
    <row r="143">
      <c r="E143" s="11"/>
      <c r="F143" s="38"/>
    </row>
    <row r="144">
      <c r="E144" s="11"/>
      <c r="F144" s="38"/>
    </row>
    <row r="145">
      <c r="E145" s="11"/>
      <c r="F145" s="38"/>
    </row>
    <row r="146">
      <c r="E146" s="11"/>
      <c r="F146" s="38"/>
    </row>
    <row r="147">
      <c r="E147" s="11"/>
      <c r="F147" s="38"/>
    </row>
    <row r="148">
      <c r="E148" s="11"/>
      <c r="F148" s="38"/>
    </row>
    <row r="149">
      <c r="E149" s="11"/>
      <c r="F149" s="38"/>
    </row>
    <row r="150">
      <c r="E150" s="11"/>
      <c r="F150" s="38"/>
    </row>
    <row r="151">
      <c r="E151" s="11"/>
      <c r="F151" s="38"/>
    </row>
    <row r="152">
      <c r="E152" s="11"/>
      <c r="F152" s="38"/>
    </row>
    <row r="153">
      <c r="E153" s="11"/>
      <c r="F153" s="38"/>
    </row>
    <row r="154">
      <c r="E154" s="11"/>
      <c r="F154" s="38"/>
    </row>
    <row r="155">
      <c r="E155" s="11"/>
      <c r="F155" s="38"/>
    </row>
    <row r="156">
      <c r="E156" s="11"/>
      <c r="F156" s="38"/>
    </row>
    <row r="157">
      <c r="E157" s="11"/>
      <c r="F157" s="38"/>
    </row>
    <row r="158">
      <c r="E158" s="11"/>
      <c r="F158" s="38"/>
    </row>
    <row r="159">
      <c r="E159" s="11"/>
      <c r="F159" s="38"/>
    </row>
    <row r="160">
      <c r="E160" s="11"/>
      <c r="F160" s="38"/>
    </row>
    <row r="161">
      <c r="E161" s="11"/>
      <c r="F161" s="38"/>
    </row>
    <row r="162">
      <c r="E162" s="11"/>
      <c r="F162" s="38"/>
    </row>
    <row r="163">
      <c r="E163" s="11"/>
      <c r="F163" s="38"/>
    </row>
    <row r="164">
      <c r="E164" s="11"/>
      <c r="F164" s="38"/>
    </row>
    <row r="165">
      <c r="E165" s="11"/>
      <c r="F165" s="38"/>
    </row>
    <row r="166">
      <c r="E166" s="11"/>
      <c r="F166" s="38"/>
    </row>
    <row r="167">
      <c r="E167" s="11"/>
      <c r="F167" s="38"/>
    </row>
    <row r="168">
      <c r="E168" s="11"/>
      <c r="F168" s="38"/>
    </row>
    <row r="169">
      <c r="E169" s="11"/>
      <c r="F169" s="38"/>
    </row>
    <row r="170">
      <c r="E170" s="11"/>
      <c r="F170" s="38"/>
    </row>
    <row r="171">
      <c r="E171" s="11"/>
      <c r="F171" s="38"/>
    </row>
    <row r="172">
      <c r="E172" s="11"/>
      <c r="F172" s="38"/>
    </row>
    <row r="173">
      <c r="E173" s="11"/>
      <c r="F173" s="38"/>
    </row>
    <row r="174">
      <c r="E174" s="11"/>
      <c r="F174" s="38"/>
    </row>
    <row r="175">
      <c r="E175" s="11"/>
      <c r="F175" s="38"/>
    </row>
    <row r="176">
      <c r="E176" s="11"/>
      <c r="F176" s="38"/>
    </row>
    <row r="177">
      <c r="E177" s="11"/>
      <c r="F177" s="38"/>
    </row>
    <row r="178">
      <c r="E178" s="11"/>
      <c r="F178" s="38"/>
    </row>
    <row r="179">
      <c r="E179" s="11"/>
      <c r="F179" s="38"/>
    </row>
    <row r="180">
      <c r="E180" s="11"/>
      <c r="F180" s="38"/>
    </row>
    <row r="181">
      <c r="E181" s="11"/>
      <c r="F181" s="38"/>
    </row>
    <row r="182">
      <c r="E182" s="11"/>
      <c r="F182" s="38"/>
    </row>
    <row r="183">
      <c r="E183" s="11"/>
      <c r="F183" s="38"/>
    </row>
    <row r="184">
      <c r="E184" s="11"/>
      <c r="F184" s="38"/>
    </row>
    <row r="185">
      <c r="E185" s="11"/>
      <c r="F185" s="38"/>
    </row>
    <row r="186">
      <c r="E186" s="11"/>
      <c r="F186" s="38"/>
    </row>
    <row r="187">
      <c r="E187" s="11"/>
      <c r="F187" s="38"/>
    </row>
    <row r="188">
      <c r="E188" s="11"/>
      <c r="F188" s="38"/>
    </row>
    <row r="189">
      <c r="E189" s="11"/>
      <c r="F189" s="38"/>
    </row>
    <row r="190">
      <c r="E190" s="11"/>
      <c r="F190" s="38"/>
    </row>
    <row r="191">
      <c r="E191" s="11"/>
      <c r="F191" s="38"/>
    </row>
    <row r="192">
      <c r="E192" s="11"/>
      <c r="F192" s="38"/>
    </row>
    <row r="193">
      <c r="E193" s="11"/>
      <c r="F193" s="38"/>
    </row>
    <row r="194">
      <c r="E194" s="11"/>
      <c r="F194" s="38"/>
    </row>
    <row r="195">
      <c r="E195" s="11"/>
      <c r="F195" s="38"/>
    </row>
    <row r="196">
      <c r="E196" s="11"/>
      <c r="F196" s="38"/>
    </row>
    <row r="197">
      <c r="E197" s="11"/>
      <c r="F197" s="38"/>
    </row>
    <row r="198">
      <c r="E198" s="11"/>
      <c r="F198" s="38"/>
    </row>
    <row r="199">
      <c r="E199" s="11"/>
      <c r="F199" s="38"/>
    </row>
    <row r="200">
      <c r="E200" s="11"/>
      <c r="F200" s="38"/>
    </row>
    <row r="201">
      <c r="E201" s="11"/>
      <c r="F201" s="38"/>
    </row>
    <row r="202">
      <c r="E202" s="11"/>
      <c r="F202" s="38"/>
    </row>
    <row r="203">
      <c r="E203" s="11"/>
      <c r="F203" s="38"/>
    </row>
    <row r="204">
      <c r="E204" s="11"/>
      <c r="F204" s="38"/>
    </row>
    <row r="205">
      <c r="E205" s="11"/>
      <c r="F205" s="38"/>
    </row>
    <row r="206">
      <c r="E206" s="11"/>
      <c r="F206" s="38"/>
    </row>
    <row r="207">
      <c r="E207" s="11"/>
      <c r="F207" s="38"/>
    </row>
    <row r="208">
      <c r="E208" s="11"/>
      <c r="F208" s="38"/>
    </row>
    <row r="209">
      <c r="E209" s="11"/>
      <c r="F209" s="38"/>
    </row>
    <row r="210">
      <c r="E210" s="11"/>
      <c r="F210" s="38"/>
    </row>
    <row r="211">
      <c r="E211" s="11"/>
      <c r="F211" s="38"/>
    </row>
    <row r="212">
      <c r="E212" s="11"/>
      <c r="F212" s="38"/>
    </row>
    <row r="213">
      <c r="E213" s="11"/>
      <c r="F213" s="38"/>
    </row>
    <row r="214">
      <c r="E214" s="11"/>
      <c r="F214" s="38"/>
    </row>
    <row r="215">
      <c r="E215" s="11"/>
      <c r="F215" s="38"/>
    </row>
    <row r="216">
      <c r="E216" s="11"/>
      <c r="F216" s="38"/>
    </row>
    <row r="217">
      <c r="E217" s="11"/>
      <c r="F217" s="38"/>
    </row>
    <row r="218">
      <c r="E218" s="11"/>
      <c r="F218" s="38"/>
    </row>
    <row r="219">
      <c r="E219" s="11"/>
      <c r="F219" s="38"/>
    </row>
    <row r="220">
      <c r="E220" s="11"/>
      <c r="F220" s="38"/>
    </row>
    <row r="221">
      <c r="E221" s="11"/>
      <c r="F221" s="38"/>
    </row>
    <row r="222">
      <c r="E222" s="11"/>
      <c r="F222" s="38"/>
    </row>
    <row r="223">
      <c r="E223" s="11"/>
      <c r="F223" s="38"/>
    </row>
    <row r="224">
      <c r="E224" s="11"/>
      <c r="F224" s="38"/>
    </row>
    <row r="225">
      <c r="E225" s="11"/>
      <c r="F225" s="38"/>
    </row>
    <row r="226">
      <c r="E226" s="11"/>
      <c r="F226" s="38"/>
    </row>
    <row r="227">
      <c r="E227" s="11"/>
      <c r="F227" s="38"/>
    </row>
    <row r="228">
      <c r="E228" s="11"/>
      <c r="F228" s="38"/>
    </row>
    <row r="229">
      <c r="E229" s="11"/>
      <c r="F229" s="38"/>
    </row>
    <row r="230">
      <c r="E230" s="11"/>
      <c r="F230" s="38"/>
    </row>
    <row r="231">
      <c r="E231" s="11"/>
      <c r="F231" s="38"/>
    </row>
    <row r="232">
      <c r="E232" s="11"/>
      <c r="F232" s="38"/>
    </row>
    <row r="233">
      <c r="E233" s="11"/>
      <c r="F233" s="38"/>
    </row>
    <row r="234">
      <c r="E234" s="11"/>
      <c r="F234" s="38"/>
    </row>
    <row r="235">
      <c r="E235" s="11"/>
      <c r="F235" s="38"/>
    </row>
    <row r="236">
      <c r="E236" s="11"/>
      <c r="F236" s="38"/>
    </row>
    <row r="237">
      <c r="E237" s="11"/>
      <c r="F237" s="38"/>
    </row>
    <row r="238">
      <c r="E238" s="11"/>
      <c r="F238" s="38"/>
    </row>
    <row r="239">
      <c r="E239" s="11"/>
      <c r="F239" s="38"/>
    </row>
    <row r="240">
      <c r="E240" s="11"/>
      <c r="F240" s="38"/>
    </row>
    <row r="241">
      <c r="E241" s="11"/>
      <c r="F241" s="38"/>
    </row>
    <row r="242">
      <c r="E242" s="11"/>
      <c r="F242" s="38"/>
    </row>
    <row r="243">
      <c r="E243" s="11"/>
      <c r="F243" s="38"/>
    </row>
    <row r="244">
      <c r="E244" s="11"/>
      <c r="F244" s="38"/>
    </row>
    <row r="245">
      <c r="E245" s="11"/>
      <c r="F245" s="38"/>
    </row>
    <row r="246">
      <c r="E246" s="11"/>
      <c r="F246" s="38"/>
    </row>
    <row r="247">
      <c r="E247" s="11"/>
      <c r="F247" s="38"/>
    </row>
    <row r="248">
      <c r="E248" s="11"/>
      <c r="F248" s="38"/>
    </row>
    <row r="249">
      <c r="E249" s="11"/>
      <c r="F249" s="38"/>
    </row>
    <row r="250">
      <c r="E250" s="11"/>
      <c r="F250" s="38"/>
    </row>
    <row r="251">
      <c r="E251" s="11"/>
      <c r="F251" s="38"/>
    </row>
    <row r="252">
      <c r="E252" s="11"/>
      <c r="F252" s="38"/>
    </row>
    <row r="253">
      <c r="E253" s="11"/>
      <c r="F253" s="38"/>
    </row>
    <row r="254">
      <c r="E254" s="11"/>
      <c r="F254" s="38"/>
    </row>
    <row r="255">
      <c r="E255" s="11"/>
      <c r="F255" s="38"/>
    </row>
    <row r="256">
      <c r="E256" s="11"/>
      <c r="F256" s="38"/>
    </row>
    <row r="257">
      <c r="E257" s="11"/>
      <c r="F257" s="38"/>
    </row>
    <row r="258">
      <c r="E258" s="11"/>
      <c r="F258" s="38"/>
    </row>
    <row r="259">
      <c r="E259" s="11"/>
      <c r="F259" s="38"/>
    </row>
    <row r="260">
      <c r="E260" s="11"/>
      <c r="F260" s="38"/>
    </row>
    <row r="261">
      <c r="E261" s="11"/>
      <c r="F261" s="38"/>
    </row>
    <row r="262">
      <c r="E262" s="11"/>
      <c r="F262" s="38"/>
    </row>
    <row r="263">
      <c r="E263" s="11"/>
      <c r="F263" s="38"/>
    </row>
    <row r="264">
      <c r="E264" s="11"/>
      <c r="F264" s="38"/>
    </row>
    <row r="265">
      <c r="E265" s="11"/>
      <c r="F265" s="38"/>
    </row>
    <row r="266">
      <c r="E266" s="11"/>
      <c r="F266" s="38"/>
    </row>
    <row r="267">
      <c r="E267" s="11"/>
      <c r="F267" s="38"/>
    </row>
    <row r="268">
      <c r="E268" s="11"/>
      <c r="F268" s="38"/>
    </row>
    <row r="269">
      <c r="E269" s="11"/>
      <c r="F269" s="38"/>
    </row>
    <row r="270">
      <c r="E270" s="11"/>
      <c r="F270" s="38"/>
    </row>
    <row r="271">
      <c r="E271" s="11"/>
      <c r="F271" s="38"/>
    </row>
    <row r="272">
      <c r="E272" s="11"/>
      <c r="F272" s="38"/>
    </row>
    <row r="273">
      <c r="E273" s="11"/>
      <c r="F273" s="38"/>
    </row>
    <row r="274">
      <c r="E274" s="11"/>
      <c r="F274" s="38"/>
    </row>
    <row r="275">
      <c r="E275" s="11"/>
      <c r="F275" s="38"/>
    </row>
    <row r="276">
      <c r="E276" s="11"/>
      <c r="F276" s="38"/>
    </row>
    <row r="277">
      <c r="E277" s="11"/>
      <c r="F277" s="38"/>
    </row>
    <row r="278">
      <c r="E278" s="11"/>
      <c r="F278" s="38"/>
    </row>
    <row r="279">
      <c r="E279" s="11"/>
      <c r="F279" s="38"/>
    </row>
    <row r="280">
      <c r="E280" s="11"/>
      <c r="F280" s="38"/>
    </row>
    <row r="281">
      <c r="E281" s="11"/>
      <c r="F281" s="38"/>
    </row>
    <row r="282">
      <c r="E282" s="11"/>
      <c r="F282" s="38"/>
    </row>
    <row r="283">
      <c r="E283" s="11"/>
      <c r="F283" s="38"/>
    </row>
    <row r="284">
      <c r="E284" s="11"/>
      <c r="F284" s="38"/>
    </row>
    <row r="285">
      <c r="E285" s="11"/>
      <c r="F285" s="38"/>
    </row>
    <row r="286">
      <c r="E286" s="11"/>
      <c r="F286" s="38"/>
    </row>
    <row r="287">
      <c r="E287" s="11"/>
      <c r="F287" s="38"/>
    </row>
    <row r="288">
      <c r="E288" s="11"/>
      <c r="F288" s="38"/>
    </row>
    <row r="289">
      <c r="E289" s="11"/>
      <c r="F289" s="38"/>
    </row>
    <row r="290">
      <c r="E290" s="11"/>
      <c r="F290" s="38"/>
    </row>
    <row r="291">
      <c r="E291" s="11"/>
      <c r="F291" s="38"/>
    </row>
    <row r="292">
      <c r="E292" s="11"/>
      <c r="F292" s="38"/>
    </row>
    <row r="293">
      <c r="E293" s="11"/>
      <c r="F293" s="38"/>
    </row>
    <row r="294">
      <c r="E294" s="11"/>
      <c r="F294" s="38"/>
    </row>
    <row r="295">
      <c r="E295" s="11"/>
      <c r="F295" s="38"/>
    </row>
    <row r="296">
      <c r="E296" s="11"/>
      <c r="F296" s="38"/>
    </row>
    <row r="297">
      <c r="E297" s="11"/>
      <c r="F297" s="38"/>
    </row>
    <row r="298">
      <c r="E298" s="11"/>
      <c r="F298" s="38"/>
    </row>
    <row r="299">
      <c r="E299" s="11"/>
      <c r="F299" s="38"/>
    </row>
    <row r="300">
      <c r="E300" s="11"/>
      <c r="F300" s="38"/>
    </row>
    <row r="301">
      <c r="E301" s="11"/>
      <c r="F301" s="38"/>
    </row>
    <row r="302">
      <c r="E302" s="11"/>
      <c r="F302" s="38"/>
    </row>
    <row r="303">
      <c r="E303" s="11"/>
      <c r="F303" s="38"/>
    </row>
    <row r="304">
      <c r="E304" s="11"/>
      <c r="F304" s="38"/>
    </row>
    <row r="305">
      <c r="E305" s="11"/>
      <c r="F305" s="38"/>
    </row>
    <row r="306">
      <c r="E306" s="11"/>
      <c r="F306" s="38"/>
    </row>
    <row r="307">
      <c r="E307" s="11"/>
      <c r="F307" s="38"/>
    </row>
    <row r="308">
      <c r="E308" s="11"/>
      <c r="F308" s="38"/>
    </row>
    <row r="309">
      <c r="E309" s="11"/>
      <c r="F309" s="38"/>
    </row>
    <row r="310">
      <c r="E310" s="11"/>
      <c r="F310" s="38"/>
    </row>
    <row r="311">
      <c r="E311" s="11"/>
      <c r="F311" s="38"/>
    </row>
    <row r="312">
      <c r="E312" s="11"/>
      <c r="F312" s="38"/>
    </row>
    <row r="313">
      <c r="E313" s="11"/>
      <c r="F313" s="38"/>
    </row>
    <row r="314">
      <c r="E314" s="11"/>
      <c r="F314" s="38"/>
    </row>
    <row r="315">
      <c r="E315" s="11"/>
      <c r="F315" s="38"/>
    </row>
    <row r="316">
      <c r="E316" s="11"/>
      <c r="F316" s="38"/>
    </row>
    <row r="317">
      <c r="E317" s="11"/>
      <c r="F317" s="38"/>
    </row>
    <row r="318">
      <c r="E318" s="11"/>
      <c r="F318" s="38"/>
    </row>
    <row r="319">
      <c r="E319" s="11"/>
      <c r="F319" s="38"/>
    </row>
    <row r="320">
      <c r="E320" s="11"/>
      <c r="F320" s="38"/>
    </row>
    <row r="321">
      <c r="E321" s="11"/>
      <c r="F321" s="38"/>
    </row>
    <row r="322">
      <c r="E322" s="11"/>
      <c r="F322" s="38"/>
    </row>
    <row r="323">
      <c r="E323" s="11"/>
      <c r="F323" s="38"/>
    </row>
    <row r="324">
      <c r="E324" s="11"/>
      <c r="F324" s="38"/>
    </row>
    <row r="325">
      <c r="E325" s="11"/>
      <c r="F325" s="38"/>
    </row>
    <row r="326">
      <c r="E326" s="11"/>
      <c r="F326" s="38"/>
    </row>
    <row r="327">
      <c r="E327" s="11"/>
      <c r="F327" s="38"/>
    </row>
    <row r="328">
      <c r="E328" s="11"/>
      <c r="F328" s="38"/>
    </row>
    <row r="329">
      <c r="E329" s="11"/>
      <c r="F329" s="38"/>
    </row>
    <row r="330">
      <c r="E330" s="11"/>
      <c r="F330" s="38"/>
    </row>
    <row r="331">
      <c r="E331" s="11"/>
      <c r="F331" s="38"/>
    </row>
    <row r="332">
      <c r="E332" s="11"/>
      <c r="F332" s="38"/>
    </row>
    <row r="333">
      <c r="E333" s="11"/>
      <c r="F333" s="38"/>
    </row>
    <row r="334">
      <c r="E334" s="11"/>
      <c r="F334" s="38"/>
    </row>
    <row r="335">
      <c r="E335" s="11"/>
      <c r="F335" s="38"/>
    </row>
    <row r="336">
      <c r="E336" s="11"/>
      <c r="F336" s="38"/>
    </row>
    <row r="337">
      <c r="E337" s="11"/>
      <c r="F337" s="38"/>
    </row>
    <row r="338">
      <c r="E338" s="11"/>
      <c r="F338" s="38"/>
    </row>
    <row r="339">
      <c r="E339" s="11"/>
      <c r="F339" s="38"/>
    </row>
    <row r="340">
      <c r="E340" s="11"/>
      <c r="F340" s="38"/>
    </row>
    <row r="341">
      <c r="E341" s="11"/>
      <c r="F341" s="38"/>
    </row>
    <row r="342">
      <c r="E342" s="11"/>
      <c r="F342" s="38"/>
    </row>
    <row r="343">
      <c r="E343" s="11"/>
      <c r="F343" s="38"/>
    </row>
    <row r="344">
      <c r="E344" s="11"/>
      <c r="F344" s="38"/>
    </row>
    <row r="345">
      <c r="E345" s="11"/>
      <c r="F345" s="38"/>
    </row>
    <row r="346">
      <c r="E346" s="11"/>
      <c r="F346" s="38"/>
    </row>
    <row r="347">
      <c r="E347" s="11"/>
      <c r="F347" s="38"/>
    </row>
    <row r="348">
      <c r="E348" s="11"/>
      <c r="F348" s="38"/>
    </row>
    <row r="349">
      <c r="E349" s="11"/>
      <c r="F349" s="38"/>
    </row>
    <row r="350">
      <c r="E350" s="11"/>
      <c r="F350" s="38"/>
    </row>
    <row r="351">
      <c r="E351" s="11"/>
      <c r="F351" s="38"/>
    </row>
    <row r="352">
      <c r="E352" s="11"/>
      <c r="F352" s="38"/>
    </row>
    <row r="353">
      <c r="E353" s="11"/>
      <c r="F353" s="38"/>
    </row>
    <row r="354">
      <c r="E354" s="11"/>
      <c r="F354" s="38"/>
    </row>
    <row r="355">
      <c r="E355" s="11"/>
      <c r="F355" s="38"/>
    </row>
    <row r="356">
      <c r="E356" s="11"/>
      <c r="F356" s="38"/>
    </row>
    <row r="357">
      <c r="E357" s="11"/>
      <c r="F357" s="38"/>
    </row>
    <row r="358">
      <c r="E358" s="11"/>
      <c r="F358" s="38"/>
    </row>
    <row r="359">
      <c r="E359" s="11"/>
      <c r="F359" s="38"/>
    </row>
    <row r="360">
      <c r="E360" s="11"/>
      <c r="F360" s="38"/>
    </row>
    <row r="361">
      <c r="E361" s="11"/>
      <c r="F361" s="38"/>
    </row>
    <row r="362">
      <c r="E362" s="11"/>
      <c r="F362" s="38"/>
    </row>
    <row r="363">
      <c r="E363" s="11"/>
      <c r="F363" s="38"/>
    </row>
    <row r="364">
      <c r="E364" s="11"/>
      <c r="F364" s="38"/>
    </row>
    <row r="365">
      <c r="E365" s="11"/>
      <c r="F365" s="38"/>
    </row>
    <row r="366">
      <c r="E366" s="11"/>
      <c r="F366" s="38"/>
    </row>
    <row r="367">
      <c r="E367" s="11"/>
      <c r="F367" s="38"/>
    </row>
    <row r="368">
      <c r="E368" s="11"/>
      <c r="F368" s="38"/>
    </row>
    <row r="369">
      <c r="E369" s="11"/>
      <c r="F369" s="38"/>
    </row>
    <row r="370">
      <c r="E370" s="11"/>
      <c r="F370" s="38"/>
    </row>
    <row r="371">
      <c r="E371" s="11"/>
      <c r="F371" s="38"/>
    </row>
    <row r="372">
      <c r="E372" s="11"/>
      <c r="F372" s="38"/>
    </row>
    <row r="373">
      <c r="E373" s="11"/>
      <c r="F373" s="38"/>
    </row>
    <row r="374">
      <c r="E374" s="11"/>
      <c r="F374" s="38"/>
    </row>
    <row r="375">
      <c r="E375" s="11"/>
      <c r="F375" s="38"/>
    </row>
    <row r="376">
      <c r="E376" s="11"/>
      <c r="F376" s="38"/>
    </row>
    <row r="377">
      <c r="E377" s="11"/>
      <c r="F377" s="38"/>
    </row>
    <row r="378">
      <c r="E378" s="11"/>
      <c r="F378" s="38"/>
    </row>
    <row r="379">
      <c r="E379" s="11"/>
      <c r="F379" s="38"/>
    </row>
    <row r="380">
      <c r="E380" s="11"/>
      <c r="F380" s="38"/>
    </row>
    <row r="381">
      <c r="E381" s="11"/>
      <c r="F381" s="38"/>
    </row>
    <row r="382">
      <c r="E382" s="11"/>
      <c r="F382" s="38"/>
    </row>
    <row r="383">
      <c r="E383" s="11"/>
      <c r="F383" s="38"/>
    </row>
    <row r="384">
      <c r="E384" s="11"/>
      <c r="F384" s="38"/>
    </row>
    <row r="385">
      <c r="E385" s="11"/>
      <c r="F385" s="38"/>
    </row>
    <row r="386">
      <c r="E386" s="11"/>
      <c r="F386" s="38"/>
    </row>
    <row r="387">
      <c r="E387" s="11"/>
      <c r="F387" s="38"/>
    </row>
    <row r="388">
      <c r="E388" s="11"/>
      <c r="F388" s="38"/>
    </row>
    <row r="389">
      <c r="E389" s="11"/>
      <c r="F389" s="38"/>
    </row>
    <row r="390">
      <c r="E390" s="11"/>
      <c r="F390" s="38"/>
    </row>
    <row r="391">
      <c r="E391" s="11"/>
      <c r="F391" s="38"/>
    </row>
    <row r="392">
      <c r="E392" s="11"/>
      <c r="F392" s="38"/>
    </row>
    <row r="393">
      <c r="E393" s="11"/>
      <c r="F393" s="38"/>
    </row>
    <row r="394">
      <c r="E394" s="11"/>
      <c r="F394" s="38"/>
    </row>
    <row r="395">
      <c r="E395" s="11"/>
      <c r="F395" s="38"/>
    </row>
    <row r="396">
      <c r="E396" s="11"/>
      <c r="F396" s="38"/>
    </row>
    <row r="397">
      <c r="E397" s="11"/>
      <c r="F397" s="38"/>
    </row>
    <row r="398">
      <c r="E398" s="11"/>
      <c r="F398" s="38"/>
    </row>
    <row r="399">
      <c r="E399" s="11"/>
      <c r="F399" s="38"/>
    </row>
    <row r="400">
      <c r="E400" s="11"/>
      <c r="F400" s="38"/>
    </row>
    <row r="401">
      <c r="E401" s="11"/>
      <c r="F401" s="38"/>
    </row>
    <row r="402">
      <c r="E402" s="11"/>
      <c r="F402" s="38"/>
    </row>
    <row r="403">
      <c r="E403" s="11"/>
      <c r="F403" s="38"/>
    </row>
    <row r="404">
      <c r="E404" s="11"/>
      <c r="F404" s="38"/>
    </row>
    <row r="405">
      <c r="E405" s="11"/>
      <c r="F405" s="38"/>
    </row>
    <row r="406">
      <c r="E406" s="11"/>
      <c r="F406" s="38"/>
    </row>
    <row r="407">
      <c r="E407" s="11"/>
      <c r="F407" s="38"/>
    </row>
    <row r="408">
      <c r="E408" s="11"/>
      <c r="F408" s="38"/>
    </row>
    <row r="409">
      <c r="E409" s="11"/>
      <c r="F409" s="38"/>
    </row>
    <row r="410">
      <c r="E410" s="11"/>
      <c r="F410" s="38"/>
    </row>
    <row r="411">
      <c r="E411" s="11"/>
      <c r="F411" s="38"/>
    </row>
    <row r="412">
      <c r="E412" s="11"/>
      <c r="F412" s="38"/>
    </row>
    <row r="413">
      <c r="E413" s="11"/>
      <c r="F413" s="38"/>
    </row>
    <row r="414">
      <c r="E414" s="11"/>
      <c r="F414" s="38"/>
    </row>
    <row r="415">
      <c r="E415" s="11"/>
      <c r="F415" s="38"/>
    </row>
    <row r="416">
      <c r="E416" s="11"/>
      <c r="F416" s="38"/>
    </row>
    <row r="417">
      <c r="E417" s="11"/>
      <c r="F417" s="38"/>
    </row>
    <row r="418">
      <c r="E418" s="11"/>
      <c r="F418" s="38"/>
    </row>
    <row r="419">
      <c r="E419" s="11"/>
      <c r="F419" s="38"/>
    </row>
    <row r="420">
      <c r="E420" s="11"/>
      <c r="F420" s="38"/>
    </row>
    <row r="421">
      <c r="E421" s="11"/>
      <c r="F421" s="38"/>
    </row>
    <row r="422">
      <c r="E422" s="11"/>
      <c r="F422" s="38"/>
    </row>
    <row r="423">
      <c r="E423" s="11"/>
      <c r="F423" s="38"/>
    </row>
    <row r="424">
      <c r="E424" s="11"/>
      <c r="F424" s="38"/>
    </row>
    <row r="425">
      <c r="E425" s="11"/>
      <c r="F425" s="38"/>
    </row>
    <row r="426">
      <c r="E426" s="11"/>
      <c r="F426" s="38"/>
    </row>
    <row r="427">
      <c r="E427" s="11"/>
      <c r="F427" s="38"/>
    </row>
    <row r="428">
      <c r="E428" s="11"/>
      <c r="F428" s="38"/>
    </row>
    <row r="429">
      <c r="E429" s="11"/>
      <c r="F429" s="38"/>
    </row>
    <row r="430">
      <c r="E430" s="11"/>
      <c r="F430" s="38"/>
    </row>
    <row r="431">
      <c r="E431" s="11"/>
      <c r="F431" s="38"/>
    </row>
    <row r="432">
      <c r="E432" s="11"/>
      <c r="F432" s="38"/>
    </row>
    <row r="433">
      <c r="E433" s="11"/>
      <c r="F433" s="38"/>
    </row>
    <row r="434">
      <c r="E434" s="11"/>
      <c r="F434" s="38"/>
    </row>
    <row r="435">
      <c r="E435" s="11"/>
      <c r="F435" s="38"/>
    </row>
    <row r="436">
      <c r="E436" s="11"/>
      <c r="F436" s="38"/>
    </row>
    <row r="437">
      <c r="E437" s="11"/>
      <c r="F437" s="38"/>
    </row>
    <row r="438">
      <c r="E438" s="11"/>
      <c r="F438" s="38"/>
    </row>
    <row r="439">
      <c r="E439" s="11"/>
      <c r="F439" s="38"/>
    </row>
    <row r="440">
      <c r="E440" s="11"/>
      <c r="F440" s="38"/>
    </row>
    <row r="441">
      <c r="E441" s="11"/>
      <c r="F441" s="38"/>
    </row>
    <row r="442">
      <c r="E442" s="11"/>
      <c r="F442" s="38"/>
    </row>
    <row r="443">
      <c r="E443" s="11"/>
      <c r="F443" s="38"/>
    </row>
    <row r="444">
      <c r="E444" s="11"/>
      <c r="F444" s="38"/>
    </row>
    <row r="445">
      <c r="E445" s="11"/>
      <c r="F445" s="38"/>
    </row>
    <row r="446">
      <c r="E446" s="11"/>
      <c r="F446" s="38"/>
    </row>
    <row r="447">
      <c r="E447" s="11"/>
      <c r="F447" s="38"/>
    </row>
    <row r="448">
      <c r="E448" s="11"/>
      <c r="F448" s="38"/>
    </row>
    <row r="449">
      <c r="E449" s="11"/>
      <c r="F449" s="38"/>
    </row>
    <row r="450">
      <c r="E450" s="11"/>
      <c r="F450" s="38"/>
    </row>
    <row r="451">
      <c r="E451" s="11"/>
      <c r="F451" s="38"/>
    </row>
    <row r="452">
      <c r="E452" s="11"/>
      <c r="F452" s="38"/>
    </row>
    <row r="453">
      <c r="E453" s="11"/>
      <c r="F453" s="38"/>
    </row>
    <row r="454">
      <c r="E454" s="11"/>
      <c r="F454" s="38"/>
    </row>
    <row r="455">
      <c r="E455" s="11"/>
      <c r="F455" s="38"/>
    </row>
    <row r="456">
      <c r="E456" s="11"/>
      <c r="F456" s="38"/>
    </row>
    <row r="457">
      <c r="E457" s="11"/>
      <c r="F457" s="38"/>
    </row>
    <row r="458">
      <c r="E458" s="11"/>
      <c r="F458" s="38"/>
    </row>
    <row r="459">
      <c r="E459" s="11"/>
      <c r="F459" s="38"/>
    </row>
    <row r="460">
      <c r="E460" s="11"/>
      <c r="F460" s="38"/>
    </row>
    <row r="461">
      <c r="E461" s="11"/>
      <c r="F461" s="38"/>
    </row>
    <row r="462">
      <c r="E462" s="11"/>
      <c r="F462" s="38"/>
    </row>
    <row r="463">
      <c r="E463" s="11"/>
      <c r="F463" s="38"/>
    </row>
    <row r="464">
      <c r="E464" s="11"/>
      <c r="F464" s="38"/>
    </row>
    <row r="465">
      <c r="E465" s="11"/>
      <c r="F465" s="38"/>
    </row>
    <row r="466">
      <c r="E466" s="11"/>
      <c r="F466" s="38"/>
    </row>
    <row r="467">
      <c r="E467" s="11"/>
      <c r="F467" s="38"/>
    </row>
    <row r="468">
      <c r="E468" s="11"/>
      <c r="F468" s="38"/>
    </row>
    <row r="469">
      <c r="E469" s="11"/>
      <c r="F469" s="38"/>
    </row>
    <row r="470">
      <c r="E470" s="11"/>
      <c r="F470" s="38"/>
    </row>
    <row r="471">
      <c r="E471" s="11"/>
      <c r="F471" s="38"/>
    </row>
    <row r="472">
      <c r="E472" s="11"/>
      <c r="F472" s="38"/>
    </row>
    <row r="473">
      <c r="E473" s="11"/>
      <c r="F473" s="38"/>
    </row>
    <row r="474">
      <c r="E474" s="11"/>
      <c r="F474" s="38"/>
    </row>
    <row r="475">
      <c r="E475" s="11"/>
      <c r="F475" s="38"/>
    </row>
    <row r="476">
      <c r="E476" s="11"/>
      <c r="F476" s="38"/>
    </row>
    <row r="477">
      <c r="E477" s="11"/>
      <c r="F477" s="38"/>
    </row>
    <row r="478">
      <c r="E478" s="11"/>
      <c r="F478" s="38"/>
    </row>
    <row r="479">
      <c r="E479" s="11"/>
      <c r="F479" s="38"/>
    </row>
    <row r="480">
      <c r="E480" s="11"/>
      <c r="F480" s="38"/>
    </row>
    <row r="481">
      <c r="E481" s="11"/>
      <c r="F481" s="38"/>
    </row>
    <row r="482">
      <c r="E482" s="11"/>
      <c r="F482" s="38"/>
    </row>
    <row r="483">
      <c r="E483" s="11"/>
      <c r="F483" s="38"/>
    </row>
    <row r="484">
      <c r="E484" s="11"/>
      <c r="F484" s="38"/>
    </row>
    <row r="485">
      <c r="E485" s="11"/>
      <c r="F485" s="38"/>
    </row>
    <row r="486">
      <c r="E486" s="11"/>
      <c r="F486" s="38"/>
    </row>
    <row r="487">
      <c r="E487" s="11"/>
      <c r="F487" s="38"/>
    </row>
    <row r="488">
      <c r="E488" s="11"/>
      <c r="F488" s="38"/>
    </row>
    <row r="489">
      <c r="E489" s="11"/>
      <c r="F489" s="38"/>
    </row>
    <row r="490">
      <c r="E490" s="11"/>
      <c r="F490" s="38"/>
    </row>
    <row r="491">
      <c r="E491" s="11"/>
      <c r="F491" s="38"/>
    </row>
    <row r="492">
      <c r="E492" s="11"/>
      <c r="F492" s="38"/>
    </row>
    <row r="493">
      <c r="E493" s="11"/>
      <c r="F493" s="38"/>
    </row>
    <row r="494">
      <c r="E494" s="11"/>
      <c r="F494" s="38"/>
    </row>
    <row r="495">
      <c r="E495" s="11"/>
      <c r="F495" s="38"/>
    </row>
    <row r="496">
      <c r="E496" s="11"/>
      <c r="F496" s="38"/>
    </row>
    <row r="497">
      <c r="E497" s="11"/>
      <c r="F497" s="38"/>
    </row>
    <row r="498">
      <c r="E498" s="11"/>
      <c r="F498" s="38"/>
    </row>
    <row r="499">
      <c r="E499" s="11"/>
      <c r="F499" s="38"/>
    </row>
    <row r="500">
      <c r="E500" s="11"/>
      <c r="F500" s="38"/>
    </row>
    <row r="501">
      <c r="E501" s="11"/>
      <c r="F501" s="38"/>
    </row>
    <row r="502">
      <c r="E502" s="11"/>
      <c r="F502" s="38"/>
    </row>
    <row r="503">
      <c r="E503" s="11"/>
      <c r="F503" s="38"/>
    </row>
    <row r="504">
      <c r="E504" s="11"/>
      <c r="F504" s="38"/>
    </row>
    <row r="505">
      <c r="E505" s="11"/>
      <c r="F505" s="38"/>
    </row>
    <row r="506">
      <c r="E506" s="11"/>
      <c r="F506" s="38"/>
    </row>
    <row r="507">
      <c r="E507" s="11"/>
      <c r="F507" s="38"/>
    </row>
    <row r="508">
      <c r="E508" s="11"/>
      <c r="F508" s="38"/>
    </row>
    <row r="509">
      <c r="E509" s="11"/>
      <c r="F509" s="38"/>
    </row>
    <row r="510">
      <c r="E510" s="11"/>
      <c r="F510" s="38"/>
    </row>
    <row r="511">
      <c r="E511" s="11"/>
      <c r="F511" s="38"/>
    </row>
    <row r="512">
      <c r="E512" s="11"/>
      <c r="F512" s="38"/>
    </row>
    <row r="513">
      <c r="E513" s="11"/>
      <c r="F513" s="38"/>
    </row>
    <row r="514">
      <c r="E514" s="11"/>
      <c r="F514" s="38"/>
    </row>
    <row r="515">
      <c r="E515" s="11"/>
      <c r="F515" s="38"/>
    </row>
    <row r="516">
      <c r="E516" s="11"/>
      <c r="F516" s="38"/>
    </row>
    <row r="517">
      <c r="E517" s="11"/>
      <c r="F517" s="38"/>
    </row>
    <row r="518">
      <c r="E518" s="11"/>
      <c r="F518" s="38"/>
    </row>
    <row r="519">
      <c r="E519" s="11"/>
      <c r="F519" s="38"/>
    </row>
    <row r="520">
      <c r="E520" s="11"/>
      <c r="F520" s="38"/>
    </row>
    <row r="521">
      <c r="E521" s="11"/>
      <c r="F521" s="38"/>
    </row>
    <row r="522">
      <c r="E522" s="11"/>
      <c r="F522" s="38"/>
    </row>
    <row r="523">
      <c r="E523" s="11"/>
      <c r="F523" s="38"/>
    </row>
    <row r="524">
      <c r="E524" s="11"/>
      <c r="F524" s="38"/>
    </row>
    <row r="525">
      <c r="E525" s="11"/>
      <c r="F525" s="38"/>
    </row>
    <row r="526">
      <c r="E526" s="11"/>
      <c r="F526" s="38"/>
    </row>
    <row r="527">
      <c r="E527" s="11"/>
      <c r="F527" s="38"/>
    </row>
    <row r="528">
      <c r="E528" s="11"/>
      <c r="F528" s="38"/>
    </row>
    <row r="529">
      <c r="E529" s="11"/>
      <c r="F529" s="38"/>
    </row>
    <row r="530">
      <c r="E530" s="11"/>
      <c r="F530" s="38"/>
    </row>
    <row r="531">
      <c r="E531" s="11"/>
      <c r="F531" s="38"/>
    </row>
    <row r="532">
      <c r="E532" s="11"/>
      <c r="F532" s="38"/>
    </row>
    <row r="533">
      <c r="E533" s="11"/>
      <c r="F533" s="38"/>
    </row>
    <row r="534">
      <c r="E534" s="11"/>
      <c r="F534" s="38"/>
    </row>
    <row r="535">
      <c r="E535" s="11"/>
      <c r="F535" s="38"/>
    </row>
    <row r="536">
      <c r="E536" s="11"/>
      <c r="F536" s="38"/>
    </row>
    <row r="537">
      <c r="E537" s="11"/>
      <c r="F537" s="38"/>
    </row>
    <row r="538">
      <c r="E538" s="11"/>
      <c r="F538" s="38"/>
    </row>
    <row r="539">
      <c r="E539" s="11"/>
      <c r="F539" s="38"/>
    </row>
    <row r="540">
      <c r="E540" s="11"/>
      <c r="F540" s="38"/>
    </row>
    <row r="541">
      <c r="E541" s="11"/>
      <c r="F541" s="38"/>
    </row>
    <row r="542">
      <c r="E542" s="11"/>
      <c r="F542" s="38"/>
    </row>
    <row r="543">
      <c r="E543" s="11"/>
      <c r="F543" s="38"/>
    </row>
    <row r="544">
      <c r="E544" s="11"/>
      <c r="F544" s="38"/>
    </row>
    <row r="545">
      <c r="E545" s="11"/>
      <c r="F545" s="38"/>
    </row>
    <row r="546">
      <c r="E546" s="11"/>
      <c r="F546" s="38"/>
    </row>
    <row r="547">
      <c r="E547" s="11"/>
      <c r="F547" s="38"/>
    </row>
    <row r="548">
      <c r="E548" s="11"/>
      <c r="F548" s="38"/>
    </row>
    <row r="549">
      <c r="E549" s="11"/>
      <c r="F549" s="38"/>
    </row>
    <row r="550">
      <c r="E550" s="11"/>
      <c r="F550" s="38"/>
    </row>
    <row r="551">
      <c r="E551" s="11"/>
      <c r="F551" s="38"/>
    </row>
    <row r="552">
      <c r="E552" s="11"/>
      <c r="F552" s="38"/>
    </row>
    <row r="553">
      <c r="E553" s="11"/>
      <c r="F553" s="38"/>
    </row>
    <row r="554">
      <c r="E554" s="11"/>
      <c r="F554" s="38"/>
    </row>
    <row r="555">
      <c r="E555" s="11"/>
      <c r="F555" s="38"/>
    </row>
    <row r="556">
      <c r="E556" s="11"/>
      <c r="F556" s="38"/>
    </row>
    <row r="557">
      <c r="E557" s="11"/>
      <c r="F557" s="38"/>
    </row>
    <row r="558">
      <c r="E558" s="11"/>
      <c r="F558" s="38"/>
    </row>
    <row r="559">
      <c r="E559" s="11"/>
      <c r="F559" s="38"/>
    </row>
    <row r="560">
      <c r="E560" s="11"/>
      <c r="F560" s="38"/>
    </row>
    <row r="561">
      <c r="E561" s="11"/>
      <c r="F561" s="38"/>
    </row>
    <row r="562">
      <c r="E562" s="11"/>
      <c r="F562" s="38"/>
    </row>
    <row r="563">
      <c r="E563" s="11"/>
      <c r="F563" s="38"/>
    </row>
    <row r="564">
      <c r="E564" s="11"/>
      <c r="F564" s="38"/>
    </row>
    <row r="565">
      <c r="E565" s="11"/>
      <c r="F565" s="38"/>
    </row>
    <row r="566">
      <c r="E566" s="11"/>
      <c r="F566" s="38"/>
    </row>
    <row r="567">
      <c r="E567" s="11"/>
      <c r="F567" s="38"/>
    </row>
    <row r="568">
      <c r="E568" s="11"/>
      <c r="F568" s="38"/>
    </row>
    <row r="569">
      <c r="E569" s="11"/>
      <c r="F569" s="38"/>
    </row>
    <row r="570">
      <c r="E570" s="11"/>
      <c r="F570" s="38"/>
    </row>
    <row r="571">
      <c r="E571" s="11"/>
      <c r="F571" s="38"/>
    </row>
    <row r="572">
      <c r="E572" s="11"/>
      <c r="F572" s="38"/>
    </row>
    <row r="573">
      <c r="E573" s="11"/>
      <c r="F573" s="38"/>
    </row>
    <row r="574">
      <c r="E574" s="11"/>
      <c r="F574" s="38"/>
    </row>
    <row r="575">
      <c r="E575" s="11"/>
      <c r="F575" s="38"/>
    </row>
    <row r="576">
      <c r="E576" s="11"/>
      <c r="F576" s="38"/>
    </row>
    <row r="577">
      <c r="E577" s="11"/>
      <c r="F577" s="38"/>
    </row>
    <row r="578">
      <c r="E578" s="11"/>
      <c r="F578" s="38"/>
    </row>
    <row r="579">
      <c r="E579" s="11"/>
      <c r="F579" s="38"/>
    </row>
    <row r="580">
      <c r="E580" s="11"/>
      <c r="F580" s="38"/>
    </row>
    <row r="581">
      <c r="E581" s="11"/>
      <c r="F581" s="38"/>
    </row>
    <row r="582">
      <c r="E582" s="11"/>
      <c r="F582" s="38"/>
    </row>
    <row r="583">
      <c r="E583" s="11"/>
      <c r="F583" s="38"/>
    </row>
    <row r="584">
      <c r="E584" s="11"/>
      <c r="F584" s="38"/>
    </row>
    <row r="585">
      <c r="E585" s="11"/>
      <c r="F585" s="38"/>
    </row>
    <row r="586">
      <c r="E586" s="11"/>
      <c r="F586" s="38"/>
    </row>
    <row r="587">
      <c r="E587" s="11"/>
      <c r="F587" s="38"/>
    </row>
    <row r="588">
      <c r="E588" s="11"/>
      <c r="F588" s="38"/>
    </row>
    <row r="589">
      <c r="E589" s="11"/>
      <c r="F589" s="38"/>
    </row>
    <row r="590">
      <c r="E590" s="11"/>
      <c r="F590" s="38"/>
    </row>
    <row r="591">
      <c r="E591" s="11"/>
      <c r="F591" s="38"/>
    </row>
    <row r="592">
      <c r="E592" s="11"/>
      <c r="F592" s="38"/>
    </row>
    <row r="593">
      <c r="E593" s="11"/>
      <c r="F593" s="38"/>
    </row>
    <row r="594">
      <c r="E594" s="11"/>
      <c r="F594" s="38"/>
    </row>
    <row r="595">
      <c r="E595" s="11"/>
      <c r="F595" s="38"/>
    </row>
    <row r="596">
      <c r="E596" s="11"/>
      <c r="F596" s="38"/>
    </row>
    <row r="597">
      <c r="E597" s="11"/>
      <c r="F597" s="38"/>
    </row>
    <row r="598">
      <c r="E598" s="11"/>
      <c r="F598" s="38"/>
    </row>
    <row r="599">
      <c r="E599" s="11"/>
      <c r="F599" s="38"/>
    </row>
    <row r="600">
      <c r="E600" s="11"/>
      <c r="F600" s="38"/>
    </row>
    <row r="601">
      <c r="E601" s="11"/>
      <c r="F601" s="38"/>
    </row>
    <row r="602">
      <c r="E602" s="11"/>
      <c r="F602" s="38"/>
    </row>
    <row r="603">
      <c r="E603" s="11"/>
      <c r="F603" s="38"/>
    </row>
    <row r="604">
      <c r="E604" s="11"/>
      <c r="F604" s="38"/>
    </row>
    <row r="605">
      <c r="E605" s="11"/>
      <c r="F605" s="38"/>
    </row>
    <row r="606">
      <c r="E606" s="11"/>
      <c r="F606" s="38"/>
    </row>
    <row r="607">
      <c r="E607" s="11"/>
      <c r="F607" s="38"/>
    </row>
    <row r="608">
      <c r="E608" s="11"/>
      <c r="F608" s="38"/>
    </row>
    <row r="609">
      <c r="E609" s="11"/>
      <c r="F609" s="38"/>
    </row>
    <row r="610">
      <c r="E610" s="11"/>
      <c r="F610" s="38"/>
    </row>
    <row r="611">
      <c r="E611" s="11"/>
      <c r="F611" s="38"/>
    </row>
    <row r="612">
      <c r="E612" s="11"/>
      <c r="F612" s="38"/>
    </row>
    <row r="613">
      <c r="E613" s="11"/>
      <c r="F613" s="38"/>
    </row>
    <row r="614">
      <c r="E614" s="11"/>
      <c r="F614" s="38"/>
    </row>
    <row r="615">
      <c r="E615" s="11"/>
      <c r="F615" s="38"/>
    </row>
    <row r="616">
      <c r="E616" s="11"/>
      <c r="F616" s="38"/>
    </row>
    <row r="617">
      <c r="E617" s="11"/>
      <c r="F617" s="38"/>
    </row>
    <row r="618">
      <c r="E618" s="11"/>
      <c r="F618" s="38"/>
    </row>
    <row r="619">
      <c r="E619" s="11"/>
      <c r="F619" s="38"/>
    </row>
    <row r="620">
      <c r="E620" s="11"/>
      <c r="F620" s="38"/>
    </row>
    <row r="621">
      <c r="E621" s="11"/>
      <c r="F621" s="38"/>
    </row>
    <row r="622">
      <c r="E622" s="11"/>
      <c r="F622" s="38"/>
    </row>
    <row r="623">
      <c r="E623" s="11"/>
      <c r="F623" s="38"/>
    </row>
    <row r="624">
      <c r="E624" s="11"/>
      <c r="F624" s="38"/>
    </row>
    <row r="625">
      <c r="E625" s="11"/>
      <c r="F625" s="38"/>
    </row>
    <row r="626">
      <c r="E626" s="11"/>
      <c r="F626" s="38"/>
    </row>
    <row r="627">
      <c r="E627" s="11"/>
      <c r="F627" s="38"/>
    </row>
    <row r="628">
      <c r="E628" s="11"/>
      <c r="F628" s="38"/>
    </row>
    <row r="629">
      <c r="E629" s="11"/>
      <c r="F629" s="38"/>
    </row>
    <row r="630">
      <c r="E630" s="11"/>
      <c r="F630" s="38"/>
    </row>
    <row r="631">
      <c r="E631" s="11"/>
      <c r="F631" s="38"/>
    </row>
    <row r="632">
      <c r="E632" s="11"/>
      <c r="F632" s="38"/>
    </row>
    <row r="633">
      <c r="E633" s="11"/>
      <c r="F633" s="38"/>
    </row>
    <row r="634">
      <c r="E634" s="11"/>
      <c r="F634" s="38"/>
    </row>
    <row r="635">
      <c r="E635" s="11"/>
      <c r="F635" s="38"/>
    </row>
    <row r="636">
      <c r="E636" s="11"/>
      <c r="F636" s="38"/>
    </row>
    <row r="637">
      <c r="E637" s="11"/>
      <c r="F637" s="38"/>
    </row>
    <row r="638">
      <c r="E638" s="11"/>
      <c r="F638" s="38"/>
    </row>
    <row r="639">
      <c r="E639" s="11"/>
      <c r="F639" s="38"/>
    </row>
    <row r="640">
      <c r="E640" s="11"/>
      <c r="F640" s="38"/>
    </row>
    <row r="641">
      <c r="E641" s="11"/>
      <c r="F641" s="38"/>
    </row>
    <row r="642">
      <c r="E642" s="11"/>
      <c r="F642" s="38"/>
    </row>
    <row r="643">
      <c r="E643" s="11"/>
      <c r="F643" s="38"/>
    </row>
    <row r="644">
      <c r="E644" s="11"/>
      <c r="F644" s="38"/>
    </row>
    <row r="645">
      <c r="E645" s="11"/>
      <c r="F645" s="38"/>
    </row>
    <row r="646">
      <c r="E646" s="11"/>
      <c r="F646" s="38"/>
    </row>
    <row r="647">
      <c r="E647" s="11"/>
      <c r="F647" s="38"/>
    </row>
    <row r="648">
      <c r="E648" s="11"/>
      <c r="F648" s="38"/>
    </row>
    <row r="649">
      <c r="E649" s="11"/>
      <c r="F649" s="38"/>
    </row>
    <row r="650">
      <c r="E650" s="11"/>
      <c r="F650" s="38"/>
    </row>
    <row r="651">
      <c r="E651" s="11"/>
      <c r="F651" s="38"/>
    </row>
    <row r="652">
      <c r="E652" s="11"/>
      <c r="F652" s="38"/>
    </row>
    <row r="653">
      <c r="E653" s="11"/>
      <c r="F653" s="38"/>
    </row>
    <row r="654">
      <c r="E654" s="11"/>
      <c r="F654" s="38"/>
    </row>
    <row r="655">
      <c r="E655" s="11"/>
      <c r="F655" s="38"/>
    </row>
    <row r="656">
      <c r="E656" s="11"/>
      <c r="F656" s="38"/>
    </row>
    <row r="657">
      <c r="E657" s="11"/>
      <c r="F657" s="38"/>
    </row>
    <row r="658">
      <c r="E658" s="11"/>
      <c r="F658" s="38"/>
    </row>
    <row r="659">
      <c r="E659" s="11"/>
      <c r="F659" s="38"/>
    </row>
    <row r="660">
      <c r="E660" s="11"/>
      <c r="F660" s="38"/>
    </row>
    <row r="661">
      <c r="E661" s="11"/>
      <c r="F661" s="38"/>
    </row>
    <row r="662">
      <c r="E662" s="11"/>
      <c r="F662" s="38"/>
    </row>
    <row r="663">
      <c r="E663" s="11"/>
      <c r="F663" s="38"/>
    </row>
    <row r="664">
      <c r="E664" s="11"/>
      <c r="F664" s="38"/>
    </row>
    <row r="665">
      <c r="E665" s="11"/>
      <c r="F665" s="38"/>
    </row>
    <row r="666">
      <c r="E666" s="11"/>
      <c r="F666" s="38"/>
    </row>
    <row r="667">
      <c r="E667" s="11"/>
      <c r="F667" s="38"/>
    </row>
    <row r="668">
      <c r="E668" s="11"/>
      <c r="F668" s="38"/>
    </row>
    <row r="669">
      <c r="E669" s="11"/>
      <c r="F669" s="38"/>
    </row>
    <row r="670">
      <c r="E670" s="11"/>
      <c r="F670" s="38"/>
    </row>
    <row r="671">
      <c r="E671" s="11"/>
      <c r="F671" s="38"/>
    </row>
    <row r="672">
      <c r="E672" s="11"/>
      <c r="F672" s="38"/>
    </row>
    <row r="673">
      <c r="E673" s="11"/>
      <c r="F673" s="38"/>
    </row>
    <row r="674">
      <c r="E674" s="11"/>
      <c r="F674" s="38"/>
    </row>
    <row r="675">
      <c r="E675" s="11"/>
      <c r="F675" s="38"/>
    </row>
    <row r="676">
      <c r="E676" s="11"/>
      <c r="F676" s="38"/>
    </row>
    <row r="677">
      <c r="E677" s="11"/>
      <c r="F677" s="38"/>
    </row>
    <row r="678">
      <c r="E678" s="11"/>
      <c r="F678" s="38"/>
    </row>
    <row r="679">
      <c r="E679" s="11"/>
      <c r="F679" s="38"/>
    </row>
    <row r="680">
      <c r="E680" s="11"/>
      <c r="F680" s="38"/>
    </row>
    <row r="681">
      <c r="E681" s="11"/>
      <c r="F681" s="38"/>
    </row>
    <row r="682">
      <c r="E682" s="11"/>
      <c r="F682" s="38"/>
    </row>
    <row r="683">
      <c r="E683" s="11"/>
      <c r="F683" s="38"/>
    </row>
    <row r="684">
      <c r="E684" s="11"/>
      <c r="F684" s="38"/>
    </row>
    <row r="685">
      <c r="E685" s="11"/>
      <c r="F685" s="38"/>
    </row>
    <row r="686">
      <c r="E686" s="11"/>
      <c r="F686" s="38"/>
    </row>
    <row r="687">
      <c r="E687" s="11"/>
      <c r="F687" s="38"/>
    </row>
    <row r="688">
      <c r="E688" s="11"/>
      <c r="F688" s="38"/>
    </row>
    <row r="689">
      <c r="E689" s="11"/>
      <c r="F689" s="38"/>
    </row>
    <row r="690">
      <c r="E690" s="11"/>
      <c r="F690" s="38"/>
    </row>
    <row r="691">
      <c r="E691" s="11"/>
      <c r="F691" s="38"/>
    </row>
    <row r="692">
      <c r="E692" s="11"/>
      <c r="F692" s="38"/>
    </row>
    <row r="693">
      <c r="E693" s="11"/>
      <c r="F693" s="38"/>
    </row>
    <row r="694">
      <c r="E694" s="11"/>
      <c r="F694" s="38"/>
    </row>
    <row r="695">
      <c r="E695" s="11"/>
      <c r="F695" s="38"/>
    </row>
    <row r="696">
      <c r="E696" s="11"/>
      <c r="F696" s="38"/>
    </row>
    <row r="697">
      <c r="E697" s="11"/>
      <c r="F697" s="38"/>
    </row>
    <row r="698">
      <c r="E698" s="11"/>
      <c r="F698" s="38"/>
    </row>
    <row r="699">
      <c r="E699" s="11"/>
      <c r="F699" s="38"/>
    </row>
    <row r="700">
      <c r="E700" s="11"/>
      <c r="F700" s="38"/>
    </row>
    <row r="701">
      <c r="E701" s="11"/>
      <c r="F701" s="38"/>
    </row>
    <row r="702">
      <c r="E702" s="11"/>
      <c r="F702" s="38"/>
    </row>
    <row r="703">
      <c r="E703" s="11"/>
      <c r="F703" s="38"/>
    </row>
    <row r="704">
      <c r="E704" s="11"/>
      <c r="F704" s="38"/>
    </row>
    <row r="705">
      <c r="E705" s="11"/>
      <c r="F705" s="38"/>
    </row>
    <row r="706">
      <c r="E706" s="11"/>
      <c r="F706" s="38"/>
    </row>
    <row r="707">
      <c r="E707" s="11"/>
      <c r="F707" s="38"/>
    </row>
    <row r="708">
      <c r="E708" s="11"/>
      <c r="F708" s="38"/>
    </row>
    <row r="709">
      <c r="E709" s="11"/>
      <c r="F709" s="38"/>
    </row>
    <row r="710">
      <c r="E710" s="11"/>
      <c r="F710" s="38"/>
    </row>
    <row r="711">
      <c r="E711" s="11"/>
      <c r="F711" s="38"/>
    </row>
    <row r="712">
      <c r="E712" s="11"/>
      <c r="F712" s="38"/>
    </row>
    <row r="713">
      <c r="E713" s="11"/>
      <c r="F713" s="38"/>
    </row>
    <row r="714">
      <c r="E714" s="11"/>
      <c r="F714" s="38"/>
    </row>
    <row r="715">
      <c r="E715" s="11"/>
      <c r="F715" s="38"/>
    </row>
    <row r="716">
      <c r="E716" s="11"/>
      <c r="F716" s="38"/>
    </row>
    <row r="717">
      <c r="E717" s="11"/>
      <c r="F717" s="38"/>
    </row>
    <row r="718">
      <c r="E718" s="11"/>
      <c r="F718" s="38"/>
    </row>
    <row r="719">
      <c r="E719" s="11"/>
      <c r="F719" s="38"/>
    </row>
    <row r="720">
      <c r="E720" s="11"/>
      <c r="F720" s="38"/>
    </row>
    <row r="721">
      <c r="E721" s="11"/>
      <c r="F721" s="38"/>
    </row>
    <row r="722">
      <c r="E722" s="11"/>
      <c r="F722" s="38"/>
    </row>
    <row r="723">
      <c r="E723" s="11"/>
      <c r="F723" s="38"/>
    </row>
    <row r="724">
      <c r="E724" s="11"/>
      <c r="F724" s="38"/>
    </row>
    <row r="725">
      <c r="E725" s="11"/>
      <c r="F725" s="38"/>
    </row>
    <row r="726">
      <c r="E726" s="11"/>
      <c r="F726" s="38"/>
    </row>
    <row r="727">
      <c r="E727" s="11"/>
      <c r="F727" s="38"/>
    </row>
    <row r="728">
      <c r="E728" s="11"/>
      <c r="F728" s="38"/>
    </row>
    <row r="729">
      <c r="E729" s="11"/>
      <c r="F729" s="38"/>
    </row>
    <row r="730">
      <c r="E730" s="11"/>
      <c r="F730" s="38"/>
    </row>
    <row r="731">
      <c r="E731" s="11"/>
      <c r="F731" s="38"/>
    </row>
    <row r="732">
      <c r="E732" s="11"/>
      <c r="F732" s="38"/>
    </row>
    <row r="733">
      <c r="E733" s="11"/>
      <c r="F733" s="38"/>
    </row>
    <row r="734">
      <c r="E734" s="11"/>
      <c r="F734" s="38"/>
    </row>
    <row r="735">
      <c r="E735" s="11"/>
      <c r="F735" s="38"/>
    </row>
    <row r="736">
      <c r="E736" s="11"/>
      <c r="F736" s="38"/>
    </row>
    <row r="737">
      <c r="E737" s="11"/>
      <c r="F737" s="38"/>
    </row>
    <row r="738">
      <c r="E738" s="11"/>
      <c r="F738" s="38"/>
    </row>
    <row r="739">
      <c r="E739" s="11"/>
      <c r="F739" s="38"/>
    </row>
    <row r="740">
      <c r="E740" s="11"/>
      <c r="F740" s="38"/>
    </row>
    <row r="741">
      <c r="E741" s="11"/>
      <c r="F741" s="38"/>
    </row>
    <row r="742">
      <c r="E742" s="11"/>
      <c r="F742" s="38"/>
    </row>
    <row r="743">
      <c r="E743" s="11"/>
      <c r="F743" s="38"/>
    </row>
    <row r="744">
      <c r="E744" s="11"/>
      <c r="F744" s="38"/>
    </row>
    <row r="745">
      <c r="E745" s="11"/>
      <c r="F745" s="38"/>
    </row>
    <row r="746">
      <c r="E746" s="11"/>
      <c r="F746" s="38"/>
    </row>
    <row r="747">
      <c r="E747" s="11"/>
      <c r="F747" s="38"/>
    </row>
    <row r="748">
      <c r="E748" s="11"/>
      <c r="F748" s="38"/>
    </row>
    <row r="749">
      <c r="E749" s="11"/>
      <c r="F749" s="38"/>
    </row>
    <row r="750">
      <c r="E750" s="11"/>
      <c r="F750" s="38"/>
    </row>
    <row r="751">
      <c r="E751" s="11"/>
      <c r="F751" s="38"/>
    </row>
    <row r="752">
      <c r="E752" s="11"/>
      <c r="F752" s="38"/>
    </row>
    <row r="753">
      <c r="E753" s="11"/>
      <c r="F753" s="38"/>
    </row>
    <row r="754">
      <c r="E754" s="11"/>
      <c r="F754" s="38"/>
    </row>
    <row r="755">
      <c r="E755" s="11"/>
      <c r="F755" s="38"/>
    </row>
    <row r="756">
      <c r="E756" s="11"/>
      <c r="F756" s="38"/>
    </row>
    <row r="757">
      <c r="E757" s="11"/>
      <c r="F757" s="38"/>
    </row>
    <row r="758">
      <c r="E758" s="11"/>
      <c r="F758" s="38"/>
    </row>
    <row r="759">
      <c r="E759" s="11"/>
      <c r="F759" s="38"/>
    </row>
    <row r="760">
      <c r="E760" s="11"/>
      <c r="F760" s="38"/>
    </row>
    <row r="761">
      <c r="E761" s="11"/>
      <c r="F761" s="38"/>
    </row>
    <row r="762">
      <c r="E762" s="11"/>
      <c r="F762" s="38"/>
    </row>
    <row r="763">
      <c r="E763" s="11"/>
      <c r="F763" s="38"/>
    </row>
    <row r="764">
      <c r="E764" s="11"/>
      <c r="F764" s="38"/>
    </row>
    <row r="765">
      <c r="E765" s="11"/>
      <c r="F765" s="38"/>
    </row>
    <row r="766">
      <c r="E766" s="11"/>
      <c r="F766" s="38"/>
    </row>
    <row r="767">
      <c r="E767" s="11"/>
      <c r="F767" s="38"/>
    </row>
    <row r="768">
      <c r="E768" s="11"/>
      <c r="F768" s="38"/>
    </row>
    <row r="769">
      <c r="E769" s="11"/>
      <c r="F769" s="38"/>
    </row>
    <row r="770">
      <c r="E770" s="11"/>
      <c r="F770" s="38"/>
    </row>
    <row r="771">
      <c r="E771" s="11"/>
      <c r="F771" s="38"/>
    </row>
    <row r="772">
      <c r="E772" s="11"/>
      <c r="F772" s="38"/>
    </row>
    <row r="773">
      <c r="E773" s="11"/>
      <c r="F773" s="38"/>
    </row>
    <row r="774">
      <c r="E774" s="11"/>
      <c r="F774" s="38"/>
    </row>
    <row r="775">
      <c r="E775" s="11"/>
      <c r="F775" s="38"/>
    </row>
    <row r="776">
      <c r="E776" s="11"/>
      <c r="F776" s="38"/>
    </row>
    <row r="777">
      <c r="E777" s="11"/>
      <c r="F777" s="38"/>
    </row>
    <row r="778">
      <c r="E778" s="11"/>
      <c r="F778" s="38"/>
    </row>
    <row r="779">
      <c r="E779" s="11"/>
      <c r="F779" s="38"/>
    </row>
    <row r="780">
      <c r="E780" s="11"/>
      <c r="F780" s="38"/>
    </row>
    <row r="781">
      <c r="E781" s="11"/>
      <c r="F781" s="38"/>
    </row>
    <row r="782">
      <c r="E782" s="11"/>
      <c r="F782" s="38"/>
    </row>
    <row r="783">
      <c r="E783" s="11"/>
      <c r="F783" s="38"/>
    </row>
    <row r="784">
      <c r="E784" s="11"/>
      <c r="F784" s="38"/>
    </row>
    <row r="785">
      <c r="E785" s="11"/>
      <c r="F785" s="38"/>
    </row>
    <row r="786">
      <c r="E786" s="11"/>
      <c r="F786" s="38"/>
    </row>
    <row r="787">
      <c r="E787" s="11"/>
      <c r="F787" s="38"/>
    </row>
    <row r="788">
      <c r="E788" s="11"/>
      <c r="F788" s="38"/>
    </row>
    <row r="789">
      <c r="E789" s="11"/>
      <c r="F789" s="38"/>
    </row>
    <row r="790">
      <c r="E790" s="11"/>
      <c r="F790" s="38"/>
    </row>
    <row r="791">
      <c r="E791" s="11"/>
      <c r="F791" s="38"/>
    </row>
    <row r="792">
      <c r="E792" s="11"/>
      <c r="F792" s="38"/>
    </row>
    <row r="793">
      <c r="E793" s="11"/>
      <c r="F793" s="38"/>
    </row>
    <row r="794">
      <c r="E794" s="11"/>
      <c r="F794" s="38"/>
    </row>
    <row r="795">
      <c r="E795" s="11"/>
      <c r="F795" s="38"/>
    </row>
    <row r="796">
      <c r="E796" s="11"/>
      <c r="F796" s="38"/>
    </row>
    <row r="797">
      <c r="E797" s="11"/>
      <c r="F797" s="38"/>
    </row>
    <row r="798">
      <c r="E798" s="11"/>
      <c r="F798" s="38"/>
    </row>
    <row r="799">
      <c r="E799" s="11"/>
      <c r="F799" s="38"/>
    </row>
    <row r="800">
      <c r="E800" s="11"/>
      <c r="F800" s="38"/>
    </row>
    <row r="801">
      <c r="E801" s="11"/>
      <c r="F801" s="38"/>
    </row>
    <row r="802">
      <c r="E802" s="11"/>
      <c r="F802" s="38"/>
    </row>
    <row r="803">
      <c r="E803" s="11"/>
      <c r="F803" s="38"/>
    </row>
    <row r="804">
      <c r="E804" s="11"/>
      <c r="F804" s="38"/>
    </row>
    <row r="805">
      <c r="E805" s="11"/>
      <c r="F805" s="38"/>
    </row>
    <row r="806">
      <c r="E806" s="11"/>
      <c r="F806" s="38"/>
    </row>
    <row r="807">
      <c r="E807" s="11"/>
      <c r="F807" s="38"/>
    </row>
    <row r="808">
      <c r="E808" s="11"/>
      <c r="F808" s="38"/>
    </row>
    <row r="809">
      <c r="E809" s="11"/>
      <c r="F809" s="38"/>
    </row>
    <row r="810">
      <c r="E810" s="11"/>
      <c r="F810" s="38"/>
    </row>
    <row r="811">
      <c r="E811" s="11"/>
      <c r="F811" s="38"/>
    </row>
    <row r="812">
      <c r="E812" s="11"/>
      <c r="F812" s="38"/>
    </row>
    <row r="813">
      <c r="E813" s="11"/>
      <c r="F813" s="38"/>
    </row>
    <row r="814">
      <c r="E814" s="11"/>
      <c r="F814" s="38"/>
    </row>
    <row r="815">
      <c r="E815" s="11"/>
      <c r="F815" s="38"/>
    </row>
    <row r="816">
      <c r="E816" s="11"/>
      <c r="F816" s="38"/>
    </row>
    <row r="817">
      <c r="E817" s="11"/>
      <c r="F817" s="38"/>
    </row>
    <row r="818">
      <c r="E818" s="11"/>
      <c r="F818" s="38"/>
    </row>
    <row r="819">
      <c r="E819" s="11"/>
      <c r="F819" s="38"/>
    </row>
    <row r="820">
      <c r="E820" s="11"/>
      <c r="F820" s="38"/>
    </row>
    <row r="821">
      <c r="E821" s="11"/>
      <c r="F821" s="38"/>
    </row>
    <row r="822">
      <c r="E822" s="11"/>
      <c r="F822" s="38"/>
    </row>
    <row r="823">
      <c r="E823" s="11"/>
      <c r="F823" s="38"/>
    </row>
    <row r="824">
      <c r="E824" s="11"/>
      <c r="F824" s="38"/>
    </row>
    <row r="825">
      <c r="E825" s="11"/>
      <c r="F825" s="38"/>
    </row>
    <row r="826">
      <c r="E826" s="11"/>
      <c r="F826" s="38"/>
    </row>
    <row r="827">
      <c r="E827" s="11"/>
      <c r="F827" s="38"/>
    </row>
    <row r="828">
      <c r="E828" s="11"/>
      <c r="F828" s="38"/>
    </row>
    <row r="829">
      <c r="E829" s="11"/>
      <c r="F829" s="38"/>
    </row>
    <row r="830">
      <c r="E830" s="11"/>
      <c r="F830" s="38"/>
    </row>
    <row r="831">
      <c r="E831" s="11"/>
      <c r="F831" s="38"/>
    </row>
    <row r="832">
      <c r="E832" s="11"/>
      <c r="F832" s="38"/>
    </row>
    <row r="833">
      <c r="E833" s="11"/>
      <c r="F833" s="38"/>
    </row>
    <row r="834">
      <c r="E834" s="11"/>
      <c r="F834" s="38"/>
    </row>
    <row r="835">
      <c r="E835" s="11"/>
      <c r="F835" s="38"/>
    </row>
    <row r="836">
      <c r="E836" s="11"/>
      <c r="F836" s="38"/>
    </row>
    <row r="837">
      <c r="E837" s="11"/>
      <c r="F837" s="38"/>
    </row>
    <row r="838">
      <c r="E838" s="11"/>
      <c r="F838" s="38"/>
    </row>
    <row r="839">
      <c r="E839" s="11"/>
      <c r="F839" s="38"/>
    </row>
    <row r="840">
      <c r="E840" s="11"/>
      <c r="F840" s="38"/>
    </row>
    <row r="841">
      <c r="E841" s="11"/>
      <c r="F841" s="38"/>
    </row>
    <row r="842">
      <c r="E842" s="11"/>
      <c r="F842" s="38"/>
    </row>
    <row r="843">
      <c r="E843" s="11"/>
      <c r="F843" s="38"/>
    </row>
    <row r="844">
      <c r="E844" s="11"/>
      <c r="F844" s="38"/>
    </row>
    <row r="845">
      <c r="E845" s="11"/>
      <c r="F845" s="38"/>
    </row>
    <row r="846">
      <c r="E846" s="11"/>
      <c r="F846" s="38"/>
    </row>
    <row r="847">
      <c r="E847" s="11"/>
      <c r="F847" s="38"/>
    </row>
    <row r="848">
      <c r="E848" s="11"/>
      <c r="F848" s="38"/>
    </row>
    <row r="849">
      <c r="E849" s="11"/>
      <c r="F849" s="38"/>
    </row>
    <row r="850">
      <c r="E850" s="11"/>
      <c r="F850" s="38"/>
    </row>
    <row r="851">
      <c r="E851" s="11"/>
      <c r="F851" s="38"/>
    </row>
    <row r="852">
      <c r="E852" s="11"/>
      <c r="F852" s="38"/>
    </row>
    <row r="853">
      <c r="E853" s="11"/>
      <c r="F853" s="38"/>
    </row>
    <row r="854">
      <c r="E854" s="11"/>
      <c r="F854" s="38"/>
    </row>
    <row r="855">
      <c r="E855" s="11"/>
      <c r="F855" s="38"/>
    </row>
    <row r="856">
      <c r="E856" s="11"/>
      <c r="F856" s="38"/>
    </row>
    <row r="857">
      <c r="E857" s="11"/>
      <c r="F857" s="38"/>
    </row>
    <row r="858">
      <c r="E858" s="11"/>
      <c r="F858" s="38"/>
    </row>
    <row r="859">
      <c r="E859" s="11"/>
      <c r="F859" s="38"/>
    </row>
    <row r="860">
      <c r="E860" s="11"/>
      <c r="F860" s="38"/>
    </row>
    <row r="861">
      <c r="E861" s="11"/>
      <c r="F861" s="38"/>
    </row>
    <row r="862">
      <c r="E862" s="11"/>
      <c r="F862" s="38"/>
    </row>
    <row r="863">
      <c r="E863" s="11"/>
      <c r="F863" s="38"/>
    </row>
    <row r="864">
      <c r="E864" s="11"/>
      <c r="F864" s="38"/>
    </row>
    <row r="865">
      <c r="E865" s="11"/>
      <c r="F865" s="38"/>
    </row>
    <row r="866">
      <c r="E866" s="11"/>
      <c r="F866" s="38"/>
    </row>
    <row r="867">
      <c r="E867" s="11"/>
      <c r="F867" s="38"/>
    </row>
    <row r="868">
      <c r="E868" s="11"/>
      <c r="F868" s="38"/>
    </row>
    <row r="869">
      <c r="E869" s="11"/>
      <c r="F869" s="38"/>
    </row>
    <row r="870">
      <c r="E870" s="11"/>
      <c r="F870" s="38"/>
    </row>
    <row r="871">
      <c r="E871" s="11"/>
      <c r="F871" s="38"/>
    </row>
    <row r="872">
      <c r="E872" s="11"/>
      <c r="F872" s="38"/>
    </row>
    <row r="873">
      <c r="E873" s="11"/>
      <c r="F873" s="38"/>
    </row>
    <row r="874">
      <c r="E874" s="11"/>
      <c r="F874" s="38"/>
    </row>
    <row r="875">
      <c r="E875" s="11"/>
      <c r="F875" s="38"/>
    </row>
    <row r="876">
      <c r="E876" s="11"/>
      <c r="F876" s="38"/>
    </row>
    <row r="877">
      <c r="E877" s="11"/>
      <c r="F877" s="38"/>
    </row>
    <row r="878">
      <c r="E878" s="11"/>
      <c r="F878" s="38"/>
    </row>
    <row r="879">
      <c r="E879" s="11"/>
      <c r="F879" s="38"/>
    </row>
    <row r="880">
      <c r="E880" s="11"/>
      <c r="F880" s="38"/>
    </row>
    <row r="881">
      <c r="E881" s="11"/>
      <c r="F881" s="38"/>
    </row>
    <row r="882">
      <c r="E882" s="11"/>
      <c r="F882" s="38"/>
    </row>
    <row r="883">
      <c r="E883" s="11"/>
      <c r="F883" s="38"/>
    </row>
    <row r="884">
      <c r="E884" s="11"/>
      <c r="F884" s="38"/>
    </row>
    <row r="885">
      <c r="E885" s="11"/>
      <c r="F885" s="38"/>
    </row>
    <row r="886">
      <c r="E886" s="11"/>
      <c r="F886" s="38"/>
    </row>
    <row r="887">
      <c r="E887" s="11"/>
      <c r="F887" s="38"/>
    </row>
    <row r="888">
      <c r="E888" s="11"/>
      <c r="F888" s="38"/>
    </row>
    <row r="889">
      <c r="E889" s="11"/>
      <c r="F889" s="38"/>
    </row>
    <row r="890">
      <c r="E890" s="11"/>
      <c r="F890" s="38"/>
    </row>
    <row r="891">
      <c r="E891" s="11"/>
      <c r="F891" s="38"/>
    </row>
    <row r="892">
      <c r="E892" s="11"/>
      <c r="F892" s="38"/>
    </row>
    <row r="893">
      <c r="E893" s="11"/>
      <c r="F893" s="38"/>
    </row>
    <row r="894">
      <c r="E894" s="11"/>
      <c r="F894" s="38"/>
    </row>
    <row r="895">
      <c r="E895" s="11"/>
      <c r="F895" s="38"/>
    </row>
    <row r="896">
      <c r="E896" s="11"/>
      <c r="F896" s="38"/>
    </row>
    <row r="897">
      <c r="E897" s="11"/>
      <c r="F897" s="38"/>
    </row>
    <row r="898">
      <c r="E898" s="11"/>
      <c r="F898" s="38"/>
    </row>
    <row r="899">
      <c r="E899" s="11"/>
      <c r="F899" s="38"/>
    </row>
    <row r="900">
      <c r="E900" s="11"/>
      <c r="F900" s="38"/>
    </row>
    <row r="901">
      <c r="E901" s="11"/>
      <c r="F901" s="38"/>
    </row>
    <row r="902">
      <c r="E902" s="11"/>
      <c r="F902" s="38"/>
    </row>
    <row r="903">
      <c r="E903" s="11"/>
      <c r="F903" s="38"/>
    </row>
    <row r="904">
      <c r="E904" s="11"/>
      <c r="F904" s="38"/>
    </row>
    <row r="905">
      <c r="E905" s="11"/>
      <c r="F905" s="38"/>
    </row>
    <row r="906">
      <c r="E906" s="11"/>
      <c r="F906" s="38"/>
    </row>
    <row r="907">
      <c r="E907" s="11"/>
      <c r="F907" s="38"/>
    </row>
    <row r="908">
      <c r="E908" s="11"/>
      <c r="F908" s="38"/>
    </row>
    <row r="909">
      <c r="E909" s="11"/>
      <c r="F909" s="38"/>
    </row>
    <row r="910">
      <c r="E910" s="11"/>
      <c r="F910" s="38"/>
    </row>
    <row r="911">
      <c r="E911" s="11"/>
      <c r="F911" s="38"/>
    </row>
    <row r="912">
      <c r="E912" s="11"/>
      <c r="F912" s="38"/>
    </row>
    <row r="913">
      <c r="E913" s="11"/>
      <c r="F913" s="38"/>
    </row>
    <row r="914">
      <c r="E914" s="11"/>
      <c r="F914" s="38"/>
    </row>
    <row r="915">
      <c r="E915" s="11"/>
      <c r="F915" s="38"/>
    </row>
    <row r="916">
      <c r="E916" s="11"/>
      <c r="F916" s="38"/>
    </row>
    <row r="917">
      <c r="E917" s="11"/>
      <c r="F917" s="38"/>
    </row>
    <row r="918">
      <c r="E918" s="11"/>
      <c r="F918" s="38"/>
    </row>
    <row r="919">
      <c r="E919" s="11"/>
      <c r="F919" s="38"/>
    </row>
    <row r="920">
      <c r="E920" s="11"/>
      <c r="F920" s="38"/>
    </row>
    <row r="921">
      <c r="E921" s="11"/>
      <c r="F921" s="38"/>
    </row>
    <row r="922">
      <c r="E922" s="11"/>
      <c r="F922" s="38"/>
    </row>
    <row r="923">
      <c r="E923" s="11"/>
      <c r="F923" s="38"/>
    </row>
    <row r="924">
      <c r="E924" s="11"/>
      <c r="F924" s="38"/>
    </row>
    <row r="925">
      <c r="E925" s="11"/>
      <c r="F925" s="38"/>
    </row>
    <row r="926">
      <c r="E926" s="11"/>
      <c r="F926" s="38"/>
    </row>
    <row r="927">
      <c r="E927" s="11"/>
      <c r="F927" s="38"/>
    </row>
    <row r="928">
      <c r="E928" s="11"/>
      <c r="F928" s="38"/>
    </row>
    <row r="929">
      <c r="E929" s="11"/>
      <c r="F929" s="38"/>
    </row>
    <row r="930">
      <c r="E930" s="11"/>
      <c r="F930" s="38"/>
    </row>
    <row r="931">
      <c r="E931" s="11"/>
      <c r="F931" s="38"/>
    </row>
    <row r="932">
      <c r="E932" s="11"/>
      <c r="F932" s="38"/>
    </row>
    <row r="933">
      <c r="E933" s="11"/>
      <c r="F933" s="38"/>
    </row>
    <row r="934">
      <c r="E934" s="11"/>
      <c r="F934" s="38"/>
    </row>
    <row r="935">
      <c r="E935" s="11"/>
      <c r="F935" s="38"/>
    </row>
    <row r="936">
      <c r="E936" s="11"/>
      <c r="F936" s="38"/>
    </row>
    <row r="937">
      <c r="E937" s="11"/>
      <c r="F937" s="38"/>
    </row>
    <row r="938">
      <c r="E938" s="11"/>
      <c r="F938" s="38"/>
    </row>
    <row r="939">
      <c r="E939" s="11"/>
      <c r="F939" s="38"/>
    </row>
    <row r="940">
      <c r="E940" s="11"/>
      <c r="F940" s="38"/>
    </row>
    <row r="941">
      <c r="E941" s="11"/>
      <c r="F941" s="38"/>
    </row>
    <row r="942">
      <c r="E942" s="11"/>
      <c r="F942" s="38"/>
    </row>
    <row r="943">
      <c r="E943" s="11"/>
      <c r="F943" s="38"/>
    </row>
    <row r="944">
      <c r="E944" s="11"/>
      <c r="F944" s="38"/>
    </row>
    <row r="945">
      <c r="E945" s="11"/>
      <c r="F945" s="38"/>
    </row>
    <row r="946">
      <c r="E946" s="11"/>
      <c r="F946" s="38"/>
    </row>
    <row r="947">
      <c r="E947" s="11"/>
      <c r="F947" s="38"/>
    </row>
    <row r="948">
      <c r="E948" s="11"/>
      <c r="F948" s="38"/>
    </row>
    <row r="949">
      <c r="E949" s="11"/>
      <c r="F949" s="38"/>
    </row>
    <row r="950">
      <c r="E950" s="11"/>
      <c r="F950" s="38"/>
    </row>
    <row r="951">
      <c r="E951" s="11"/>
      <c r="F951" s="38"/>
    </row>
    <row r="952">
      <c r="E952" s="11"/>
      <c r="F952" s="38"/>
    </row>
    <row r="953">
      <c r="E953" s="11"/>
      <c r="F953" s="38"/>
    </row>
    <row r="954">
      <c r="E954" s="11"/>
      <c r="F954" s="38"/>
    </row>
    <row r="955">
      <c r="E955" s="11"/>
      <c r="F955" s="38"/>
    </row>
    <row r="956">
      <c r="E956" s="11"/>
      <c r="F956" s="38"/>
    </row>
    <row r="957">
      <c r="E957" s="11"/>
      <c r="F957" s="38"/>
    </row>
    <row r="958">
      <c r="E958" s="11"/>
      <c r="F958" s="38"/>
    </row>
    <row r="959">
      <c r="E959" s="11"/>
      <c r="F959" s="38"/>
    </row>
    <row r="960">
      <c r="E960" s="11"/>
      <c r="F960" s="38"/>
    </row>
    <row r="961">
      <c r="E961" s="11"/>
      <c r="F961" s="38"/>
    </row>
    <row r="962">
      <c r="E962" s="11"/>
      <c r="F962" s="38"/>
    </row>
    <row r="963">
      <c r="E963" s="11"/>
      <c r="F963" s="38"/>
    </row>
    <row r="964">
      <c r="E964" s="11"/>
      <c r="F964" s="38"/>
    </row>
    <row r="965">
      <c r="E965" s="11"/>
      <c r="F965" s="38"/>
    </row>
    <row r="966">
      <c r="E966" s="11"/>
      <c r="F966" s="38"/>
    </row>
    <row r="967">
      <c r="E967" s="11"/>
      <c r="F967" s="38"/>
    </row>
    <row r="968">
      <c r="E968" s="11"/>
      <c r="F968" s="38"/>
    </row>
    <row r="969">
      <c r="E969" s="11"/>
      <c r="F969" s="38"/>
    </row>
    <row r="970">
      <c r="E970" s="11"/>
      <c r="F970" s="38"/>
    </row>
    <row r="971">
      <c r="E971" s="11"/>
      <c r="F971" s="38"/>
    </row>
    <row r="972">
      <c r="E972" s="11"/>
      <c r="F972" s="38"/>
    </row>
    <row r="973">
      <c r="E973" s="11"/>
      <c r="F973" s="38"/>
    </row>
    <row r="974">
      <c r="E974" s="11"/>
      <c r="F974" s="38"/>
    </row>
    <row r="975">
      <c r="E975" s="11"/>
      <c r="F975" s="38"/>
    </row>
    <row r="976">
      <c r="E976" s="11"/>
      <c r="F976" s="38"/>
    </row>
    <row r="977">
      <c r="E977" s="11"/>
      <c r="F977" s="38"/>
    </row>
    <row r="978">
      <c r="E978" s="11"/>
      <c r="F978" s="38"/>
    </row>
    <row r="979">
      <c r="E979" s="11"/>
      <c r="F979" s="38"/>
    </row>
    <row r="980">
      <c r="E980" s="11"/>
      <c r="F980" s="38"/>
    </row>
    <row r="981">
      <c r="E981" s="11"/>
      <c r="F981" s="38"/>
    </row>
    <row r="982">
      <c r="E982" s="11"/>
      <c r="F982" s="38"/>
    </row>
    <row r="983">
      <c r="E983" s="11"/>
      <c r="F983" s="38"/>
    </row>
    <row r="984">
      <c r="E984" s="11"/>
      <c r="F984" s="38"/>
    </row>
    <row r="985">
      <c r="E985" s="11"/>
      <c r="F985" s="38"/>
    </row>
    <row r="986">
      <c r="E986" s="11"/>
      <c r="F986" s="38"/>
    </row>
    <row r="987">
      <c r="E987" s="11"/>
      <c r="F987" s="38"/>
    </row>
    <row r="988">
      <c r="E988" s="11"/>
      <c r="F988" s="38"/>
    </row>
    <row r="989">
      <c r="E989" s="11"/>
      <c r="F989" s="38"/>
    </row>
    <row r="990">
      <c r="E990" s="11"/>
      <c r="F990" s="38"/>
    </row>
    <row r="991">
      <c r="E991" s="11"/>
      <c r="F991" s="38"/>
    </row>
    <row r="992">
      <c r="E992" s="11"/>
      <c r="F992" s="38"/>
    </row>
    <row r="993">
      <c r="E993" s="11"/>
      <c r="F993" s="38"/>
    </row>
    <row r="994">
      <c r="E994" s="11"/>
      <c r="F994" s="38"/>
    </row>
    <row r="995">
      <c r="E995" s="11"/>
      <c r="F995" s="38"/>
    </row>
    <row r="996">
      <c r="E996" s="11"/>
      <c r="F996" s="38"/>
    </row>
    <row r="997">
      <c r="E997" s="11"/>
      <c r="F997" s="38"/>
    </row>
    <row r="998">
      <c r="E998" s="11"/>
      <c r="F998" s="38"/>
    </row>
    <row r="999">
      <c r="E999" s="11"/>
      <c r="F999" s="38"/>
    </row>
    <row r="1000">
      <c r="E1000" s="11"/>
      <c r="F1000" s="38"/>
    </row>
    <row r="1001">
      <c r="E1001" s="11"/>
      <c r="F1001" s="38"/>
    </row>
    <row r="1002">
      <c r="E1002" s="11"/>
      <c r="F1002" s="38"/>
      <c r="I1002" s="14"/>
    </row>
  </sheetData>
  <hyperlinks>
    <hyperlink r:id="rId1" ref="O2"/>
    <hyperlink r:id="rId2" ref="Q2"/>
    <hyperlink r:id="rId3" ref="O3"/>
    <hyperlink r:id="rId4" ref="Q3"/>
    <hyperlink r:id="rId5" ref="O4"/>
    <hyperlink r:id="rId6" ref="Q4"/>
    <hyperlink r:id="rId7" ref="O5"/>
    <hyperlink r:id="rId8" ref="Q5"/>
    <hyperlink r:id="rId9" ref="O6"/>
    <hyperlink r:id="rId10" ref="Q6"/>
    <hyperlink r:id="rId11" ref="O7"/>
    <hyperlink r:id="rId12" ref="Q7"/>
    <hyperlink r:id="rId13" ref="O8"/>
    <hyperlink r:id="rId14" ref="Q8"/>
    <hyperlink r:id="rId15" ref="O9"/>
    <hyperlink r:id="rId16" ref="Q9"/>
    <hyperlink r:id="rId17" ref="O10"/>
    <hyperlink r:id="rId18" ref="Q10"/>
    <hyperlink r:id="rId19" ref="O11"/>
    <hyperlink r:id="rId20" ref="Q11"/>
    <hyperlink r:id="rId21" ref="O12"/>
    <hyperlink r:id="rId22" ref="Q12"/>
    <hyperlink r:id="rId23" ref="O13"/>
    <hyperlink r:id="rId24" ref="Q13"/>
    <hyperlink r:id="rId25" ref="O14"/>
    <hyperlink r:id="rId26" ref="Q14"/>
    <hyperlink r:id="rId27" ref="O15"/>
    <hyperlink r:id="rId28" ref="Q15"/>
    <hyperlink r:id="rId29" ref="O16"/>
    <hyperlink r:id="rId30" ref="Q16"/>
    <hyperlink r:id="rId31" ref="O17"/>
    <hyperlink r:id="rId32" ref="Q17"/>
    <hyperlink r:id="rId33" ref="O18"/>
    <hyperlink r:id="rId34" ref="Q18"/>
    <hyperlink r:id="rId35" ref="O19"/>
    <hyperlink r:id="rId36" ref="Q19"/>
    <hyperlink r:id="rId37" ref="O20"/>
    <hyperlink r:id="rId38" ref="Q20"/>
    <hyperlink r:id="rId39" ref="O21"/>
    <hyperlink r:id="rId40" ref="Q21"/>
    <hyperlink r:id="rId41" ref="O22"/>
    <hyperlink r:id="rId42" ref="Q22"/>
    <hyperlink r:id="rId43" ref="O23"/>
    <hyperlink r:id="rId44" ref="Q23"/>
    <hyperlink r:id="rId45" ref="O24"/>
    <hyperlink r:id="rId46" ref="Q24"/>
    <hyperlink r:id="rId47" ref="O25"/>
    <hyperlink r:id="rId48" ref="Q25"/>
    <hyperlink r:id="rId49" ref="O26"/>
    <hyperlink r:id="rId50" ref="Q26"/>
    <hyperlink r:id="rId51" ref="O27"/>
    <hyperlink r:id="rId52" ref="Q27"/>
    <hyperlink r:id="rId53" ref="O28"/>
    <hyperlink r:id="rId54" ref="Q28"/>
    <hyperlink r:id="rId55" ref="O29"/>
    <hyperlink r:id="rId56" ref="Q29"/>
    <hyperlink r:id="rId57" ref="O30"/>
    <hyperlink r:id="rId58" ref="Q30"/>
    <hyperlink r:id="rId59" ref="O31"/>
    <hyperlink r:id="rId60" ref="Q31"/>
  </hyperlinks>
  <drawing r:id="rId6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2.88"/>
  </cols>
  <sheetData>
    <row r="1">
      <c r="A1" s="226" t="s">
        <v>406</v>
      </c>
      <c r="B1" s="3" t="s">
        <v>5</v>
      </c>
      <c r="C1" s="226" t="s">
        <v>188</v>
      </c>
      <c r="D1" s="232" t="s">
        <v>189</v>
      </c>
      <c r="E1" s="53" t="s">
        <v>190</v>
      </c>
      <c r="F1" s="233" t="s">
        <v>191</v>
      </c>
      <c r="G1" s="53" t="s">
        <v>192</v>
      </c>
      <c r="H1" s="234" t="s">
        <v>3</v>
      </c>
      <c r="I1" s="234" t="s">
        <v>6</v>
      </c>
      <c r="J1" s="234" t="s">
        <v>7</v>
      </c>
      <c r="K1" s="65" t="s">
        <v>8</v>
      </c>
      <c r="L1" s="234" t="s">
        <v>10</v>
      </c>
      <c r="M1" s="234" t="s">
        <v>11</v>
      </c>
    </row>
    <row r="2">
      <c r="A2" s="1" t="s">
        <v>155</v>
      </c>
      <c r="B2" s="3">
        <v>0.52</v>
      </c>
      <c r="C2" s="1">
        <v>34.3</v>
      </c>
      <c r="D2" s="228">
        <v>10.3</v>
      </c>
      <c r="E2" s="229">
        <v>3.8</v>
      </c>
      <c r="F2" s="229">
        <v>9.700000000000001</v>
      </c>
      <c r="G2" s="229">
        <v>8.9</v>
      </c>
      <c r="H2" s="68">
        <v>1.19257651E8</v>
      </c>
      <c r="I2" s="68">
        <v>819275.0</v>
      </c>
      <c r="J2" s="68">
        <v>2.5969601E7</v>
      </c>
      <c r="K2" s="68">
        <v>9819142.0</v>
      </c>
      <c r="L2" s="68">
        <v>2.365598E7</v>
      </c>
      <c r="M2" s="68">
        <v>7.8393015E7</v>
      </c>
    </row>
    <row r="3">
      <c r="A3" s="1" t="s">
        <v>104</v>
      </c>
      <c r="B3" s="3">
        <v>0.64</v>
      </c>
      <c r="C3" s="1">
        <v>55.3</v>
      </c>
      <c r="D3" s="228">
        <v>15.9</v>
      </c>
      <c r="E3" s="229">
        <v>3.6</v>
      </c>
      <c r="F3" s="229">
        <v>19.2</v>
      </c>
      <c r="G3" s="229">
        <v>12.7</v>
      </c>
      <c r="H3" s="68">
        <v>2.06239131E8</v>
      </c>
      <c r="I3" s="68">
        <v>1.2E7</v>
      </c>
      <c r="J3" s="68">
        <v>4.6893307E7</v>
      </c>
      <c r="K3" s="68">
        <v>5.0224518E7</v>
      </c>
      <c r="L3" s="68">
        <v>4.9068682E7</v>
      </c>
      <c r="M3" s="68">
        <v>-1.5797681E7</v>
      </c>
    </row>
    <row r="4">
      <c r="A4" s="1" t="s">
        <v>156</v>
      </c>
      <c r="B4" s="3">
        <v>0.62</v>
      </c>
      <c r="C4" s="1">
        <v>44.3</v>
      </c>
      <c r="D4" s="228">
        <v>16.3</v>
      </c>
      <c r="E4" s="229">
        <v>3.4</v>
      </c>
      <c r="F4" s="229">
        <v>12.6</v>
      </c>
      <c r="G4" s="229">
        <v>7.3</v>
      </c>
      <c r="H4" s="68">
        <v>7.1061047E7</v>
      </c>
      <c r="I4" s="68">
        <v>1733900.0</v>
      </c>
      <c r="J4" s="68">
        <v>1.3971787E7</v>
      </c>
      <c r="K4" s="68">
        <v>1.5245811E7</v>
      </c>
      <c r="L4" s="68">
        <v>2.2208236E7</v>
      </c>
      <c r="M4" s="68">
        <v>1.43591713E8</v>
      </c>
    </row>
    <row r="5">
      <c r="A5" s="1" t="s">
        <v>105</v>
      </c>
      <c r="B5" s="3">
        <v>0.48</v>
      </c>
      <c r="C5" s="1">
        <v>36.3</v>
      </c>
      <c r="D5" s="228">
        <v>17.4</v>
      </c>
      <c r="E5" s="229">
        <v>1.6</v>
      </c>
      <c r="F5" s="229">
        <v>6.300000000000001</v>
      </c>
      <c r="G5" s="229">
        <v>7.6</v>
      </c>
      <c r="H5" s="68">
        <v>1.82926796E8</v>
      </c>
      <c r="I5" s="68">
        <v>1947000.0</v>
      </c>
      <c r="J5" s="68">
        <v>4.899754E7</v>
      </c>
      <c r="K5" s="68">
        <v>3.1432265E7</v>
      </c>
      <c r="L5" s="68">
        <v>4.5687052E7</v>
      </c>
      <c r="M5" s="68">
        <v>7232680.0</v>
      </c>
    </row>
    <row r="6">
      <c r="A6" s="1" t="s">
        <v>106</v>
      </c>
      <c r="B6" s="3">
        <v>0.51</v>
      </c>
      <c r="C6" s="1">
        <v>37.7</v>
      </c>
      <c r="D6" s="228">
        <v>13.8</v>
      </c>
      <c r="E6" s="229">
        <v>1.0</v>
      </c>
      <c r="F6" s="229">
        <v>11.6</v>
      </c>
      <c r="G6" s="229">
        <v>10.0</v>
      </c>
      <c r="H6" s="68">
        <v>1.88909358E8</v>
      </c>
      <c r="I6" s="68">
        <v>6995488.0</v>
      </c>
      <c r="J6" s="68">
        <v>1.7353556E7</v>
      </c>
      <c r="K6" s="68">
        <v>4.2530326E7</v>
      </c>
      <c r="L6" s="68">
        <v>6.7371735E7</v>
      </c>
      <c r="M6" s="68">
        <v>2697158.0</v>
      </c>
    </row>
    <row r="7">
      <c r="A7" s="1" t="s">
        <v>107</v>
      </c>
      <c r="B7" s="3">
        <v>0.38</v>
      </c>
      <c r="C7" s="1">
        <v>11.8</v>
      </c>
      <c r="D7" s="228">
        <v>11.4</v>
      </c>
      <c r="E7" s="229">
        <v>-1.5</v>
      </c>
      <c r="F7" s="229">
        <v>0.0</v>
      </c>
      <c r="G7" s="229">
        <v>2.1</v>
      </c>
      <c r="H7" s="68">
        <v>1.62863836E8</v>
      </c>
      <c r="I7" s="68">
        <v>1.8664197E7</v>
      </c>
      <c r="J7" s="68">
        <v>3.471807E7</v>
      </c>
      <c r="K7" s="68">
        <v>9841740.0</v>
      </c>
      <c r="L7" s="68">
        <v>2.0335276E7</v>
      </c>
      <c r="M7" s="68">
        <v>3.2424642E7</v>
      </c>
    </row>
    <row r="8">
      <c r="A8" s="1" t="s">
        <v>157</v>
      </c>
      <c r="B8" s="3">
        <v>0.51</v>
      </c>
      <c r="C8" s="1">
        <v>30.9</v>
      </c>
      <c r="D8" s="228">
        <v>15.0</v>
      </c>
      <c r="E8" s="229">
        <v>1.3</v>
      </c>
      <c r="F8" s="229">
        <v>7.6</v>
      </c>
      <c r="G8" s="229">
        <v>5.5</v>
      </c>
      <c r="H8" s="68">
        <v>9.6577288E7</v>
      </c>
      <c r="I8" s="68">
        <v>1915000.0</v>
      </c>
      <c r="J8" s="68">
        <v>2.7393556E7</v>
      </c>
      <c r="K8" s="68">
        <v>4711222.0</v>
      </c>
      <c r="L8" s="68">
        <v>1.0796067E7</v>
      </c>
      <c r="M8" s="68">
        <v>1.19970643E8</v>
      </c>
    </row>
    <row r="9">
      <c r="A9" s="1" t="s">
        <v>158</v>
      </c>
      <c r="B9" s="3">
        <v>0.47</v>
      </c>
      <c r="C9" s="1">
        <v>30.5</v>
      </c>
      <c r="D9" s="228">
        <v>13.7</v>
      </c>
      <c r="E9" s="229">
        <v>-0.1</v>
      </c>
      <c r="F9" s="229">
        <v>10.499999999999998</v>
      </c>
      <c r="G9" s="229">
        <v>4.8</v>
      </c>
      <c r="H9" s="68">
        <v>9.1861627E7</v>
      </c>
      <c r="I9" s="68">
        <v>1664197.0</v>
      </c>
      <c r="J9" s="68">
        <v>1.9804017E7</v>
      </c>
      <c r="K9" s="68">
        <v>5928563.0</v>
      </c>
      <c r="L9" s="68">
        <v>2.7485135E7</v>
      </c>
      <c r="M9" s="68">
        <v>9.6336198E7</v>
      </c>
    </row>
    <row r="10">
      <c r="A10" s="1" t="s">
        <v>108</v>
      </c>
      <c r="B10" s="3">
        <v>0.36</v>
      </c>
      <c r="C10" s="1">
        <v>9.3</v>
      </c>
      <c r="D10" s="228">
        <v>2.1</v>
      </c>
      <c r="E10" s="229">
        <v>0.6</v>
      </c>
      <c r="F10" s="229">
        <v>3.6999999999999997</v>
      </c>
      <c r="G10" s="229">
        <v>2.8</v>
      </c>
      <c r="H10" s="68">
        <v>1.71026607E8</v>
      </c>
      <c r="I10" s="68">
        <v>6212264.0</v>
      </c>
      <c r="J10" s="68">
        <v>1.6049748E7</v>
      </c>
      <c r="K10" s="68">
        <v>4.3952694E7</v>
      </c>
      <c r="L10" s="68">
        <v>8967035.0</v>
      </c>
      <c r="M10" s="68">
        <v>3.8518049E7</v>
      </c>
    </row>
    <row r="11">
      <c r="A11" s="1" t="s">
        <v>159</v>
      </c>
      <c r="B11" s="3">
        <v>0.48</v>
      </c>
      <c r="C11" s="1">
        <v>22.7</v>
      </c>
      <c r="D11" s="228">
        <v>14.5</v>
      </c>
      <c r="E11" s="229">
        <v>0.2</v>
      </c>
      <c r="F11" s="229">
        <v>1.7999999999999998</v>
      </c>
      <c r="G11" s="229">
        <v>6.0</v>
      </c>
      <c r="H11" s="68">
        <v>1.21494514E8</v>
      </c>
      <c r="I11" s="68">
        <v>892453.0</v>
      </c>
      <c r="J11" s="68">
        <v>2.5088555E7</v>
      </c>
      <c r="K11" s="68">
        <v>2292031.0</v>
      </c>
      <c r="L11" s="68">
        <v>2.2220496E7</v>
      </c>
      <c r="M11" s="68">
        <v>8.6520261E7</v>
      </c>
    </row>
    <row r="12">
      <c r="A12" s="1" t="s">
        <v>109</v>
      </c>
      <c r="B12" s="3">
        <v>0.56</v>
      </c>
      <c r="C12" s="1">
        <v>46.4</v>
      </c>
      <c r="D12" s="228">
        <v>14.4</v>
      </c>
      <c r="E12" s="229">
        <v>1.7</v>
      </c>
      <c r="F12" s="229">
        <v>12.899999999999999</v>
      </c>
      <c r="G12" s="229">
        <v>12.6</v>
      </c>
      <c r="H12" s="68">
        <v>2.37107748E8</v>
      </c>
      <c r="I12" s="68">
        <v>4720300.0</v>
      </c>
      <c r="J12" s="68">
        <v>8.1820712E7</v>
      </c>
      <c r="K12" s="68">
        <v>2.6317833E7</v>
      </c>
      <c r="L12" s="68">
        <v>9.8411565E7</v>
      </c>
      <c r="M12" s="68">
        <v>6727295.0</v>
      </c>
    </row>
    <row r="13">
      <c r="A13" s="1" t="s">
        <v>160</v>
      </c>
      <c r="B13" s="3">
        <v>0.35</v>
      </c>
      <c r="C13" s="1">
        <v>14.4</v>
      </c>
      <c r="D13" s="228">
        <v>2.9</v>
      </c>
      <c r="E13" s="229">
        <v>1.7</v>
      </c>
      <c r="F13" s="229">
        <v>5.5</v>
      </c>
      <c r="G13" s="229">
        <v>3.0</v>
      </c>
      <c r="H13" s="68">
        <v>9.6083853E7</v>
      </c>
      <c r="I13" s="68">
        <v>2.007742E7</v>
      </c>
      <c r="J13" s="68">
        <v>4322348.0</v>
      </c>
      <c r="K13" s="68">
        <v>3472534.0</v>
      </c>
      <c r="L13" s="68">
        <v>2.6369699E7</v>
      </c>
      <c r="M13" s="68">
        <v>1.1356288E8</v>
      </c>
    </row>
    <row r="14">
      <c r="A14" s="1" t="s">
        <v>110</v>
      </c>
      <c r="B14" s="3">
        <v>0.45</v>
      </c>
      <c r="C14" s="1">
        <v>26.1</v>
      </c>
      <c r="D14" s="228">
        <v>11.0</v>
      </c>
      <c r="E14" s="229">
        <v>0.9</v>
      </c>
      <c r="F14" s="229">
        <v>2.9000000000000004</v>
      </c>
      <c r="G14" s="229">
        <v>6.0</v>
      </c>
      <c r="H14" s="68">
        <v>2.30534276E8</v>
      </c>
      <c r="I14" s="68">
        <v>2073876.0</v>
      </c>
      <c r="J14" s="68">
        <v>1.6265168E7</v>
      </c>
      <c r="K14" s="68">
        <v>1.2443019E7</v>
      </c>
      <c r="L14" s="68">
        <v>1.2987096E7</v>
      </c>
      <c r="M14" s="68">
        <v>28654.0</v>
      </c>
    </row>
    <row r="15">
      <c r="A15" s="1" t="s">
        <v>183</v>
      </c>
      <c r="B15" s="3">
        <v>0.62</v>
      </c>
      <c r="C15" s="1">
        <v>45.1</v>
      </c>
      <c r="D15" s="228">
        <v>13.2</v>
      </c>
      <c r="E15" s="229">
        <v>2.7</v>
      </c>
      <c r="F15" s="229">
        <v>14.8</v>
      </c>
      <c r="G15" s="229">
        <v>10.4</v>
      </c>
      <c r="H15" s="68">
        <v>2.40278296E8</v>
      </c>
      <c r="I15" s="68">
        <v>8750000.0</v>
      </c>
      <c r="J15" s="68">
        <v>8.8735961E7</v>
      </c>
      <c r="K15" s="68">
        <v>9442500.0</v>
      </c>
      <c r="L15" s="68">
        <v>3.2777507E7</v>
      </c>
      <c r="M15" s="68">
        <v>-3.5198867E7</v>
      </c>
    </row>
    <row r="16">
      <c r="A16" s="1" t="s">
        <v>161</v>
      </c>
      <c r="B16" s="3">
        <v>0.52</v>
      </c>
      <c r="C16" s="1">
        <v>33.5</v>
      </c>
      <c r="D16" s="228">
        <v>22.9</v>
      </c>
      <c r="E16" s="229">
        <v>-0.6</v>
      </c>
      <c r="F16" s="229">
        <v>5.9</v>
      </c>
      <c r="G16" s="229">
        <v>2.9</v>
      </c>
      <c r="H16" s="68">
        <v>1.05435809E8</v>
      </c>
      <c r="I16" s="68">
        <v>4080000.0</v>
      </c>
      <c r="J16" s="68">
        <v>2.1863899E7</v>
      </c>
      <c r="K16" s="68">
        <v>2223500.0</v>
      </c>
      <c r="L16" s="68">
        <v>2.0815118E7</v>
      </c>
      <c r="M16" s="68">
        <v>9.8090834E7</v>
      </c>
    </row>
    <row r="17">
      <c r="A17" s="1" t="s">
        <v>162</v>
      </c>
      <c r="B17" s="3">
        <v>0.57</v>
      </c>
      <c r="C17" s="1">
        <v>36.8</v>
      </c>
      <c r="D17" s="228">
        <v>18.6</v>
      </c>
      <c r="E17" s="229">
        <v>3.4</v>
      </c>
      <c r="F17" s="229">
        <v>6.300000000000001</v>
      </c>
      <c r="G17" s="229">
        <v>6.9</v>
      </c>
      <c r="H17" s="68">
        <v>1.25338345E8</v>
      </c>
      <c r="I17" s="68">
        <v>3539000.0</v>
      </c>
      <c r="J17" s="68">
        <v>1.7515018E7</v>
      </c>
      <c r="K17" s="68">
        <v>2.4210674E7</v>
      </c>
      <c r="L17" s="68">
        <v>4.1074865E7</v>
      </c>
      <c r="M17" s="68">
        <v>8.1214931E7</v>
      </c>
    </row>
    <row r="18">
      <c r="A18" s="1" t="s">
        <v>111</v>
      </c>
      <c r="B18" s="3">
        <v>0.54</v>
      </c>
      <c r="C18" s="1">
        <v>46.3</v>
      </c>
      <c r="D18" s="228">
        <v>20.8</v>
      </c>
      <c r="E18" s="229">
        <v>2.4</v>
      </c>
      <c r="F18" s="229">
        <v>10.399999999999999</v>
      </c>
      <c r="G18" s="229">
        <v>7.8</v>
      </c>
      <c r="H18" s="68">
        <v>1.5610454E8</v>
      </c>
      <c r="I18" s="68">
        <v>1.074165E7</v>
      </c>
      <c r="J18" s="68">
        <v>1.822344E7</v>
      </c>
      <c r="K18" s="68">
        <v>1.4328365E7</v>
      </c>
      <c r="L18" s="68">
        <v>3.4674066E7</v>
      </c>
      <c r="M18" s="68">
        <v>5.5899675E7</v>
      </c>
    </row>
    <row r="19">
      <c r="A19" s="1" t="s">
        <v>184</v>
      </c>
      <c r="B19" s="3">
        <v>0.46</v>
      </c>
      <c r="C19" s="1">
        <v>30.4</v>
      </c>
      <c r="D19" s="228">
        <v>15.1</v>
      </c>
      <c r="E19" s="229">
        <v>0.2</v>
      </c>
      <c r="F19" s="229">
        <v>8.6</v>
      </c>
      <c r="G19" s="229">
        <v>5.9</v>
      </c>
      <c r="H19" s="68">
        <v>3.43605067E8</v>
      </c>
      <c r="I19" s="68">
        <v>8731613.0</v>
      </c>
      <c r="J19" s="68">
        <v>5.1703852E7</v>
      </c>
      <c r="K19" s="68">
        <v>1980650.0</v>
      </c>
      <c r="L19" s="68">
        <v>4.0241491E7</v>
      </c>
      <c r="M19" s="68">
        <v>-1.41676003E8</v>
      </c>
    </row>
    <row r="20">
      <c r="A20" s="1" t="s">
        <v>185</v>
      </c>
      <c r="B20" s="3">
        <v>0.51</v>
      </c>
      <c r="C20" s="1">
        <v>28.4</v>
      </c>
      <c r="D20" s="228">
        <v>20.0</v>
      </c>
      <c r="E20" s="229">
        <v>0.1</v>
      </c>
      <c r="F20" s="229">
        <v>6.2</v>
      </c>
      <c r="G20" s="229">
        <v>1.1</v>
      </c>
      <c r="H20" s="68">
        <v>2.7865115E8</v>
      </c>
      <c r="I20" s="68">
        <v>2077105.0</v>
      </c>
      <c r="J20" s="68">
        <v>3.2602911E7</v>
      </c>
      <c r="K20" s="68">
        <v>7.291107E7</v>
      </c>
      <c r="L20" s="68">
        <v>7.3975539E7</v>
      </c>
      <c r="M20" s="68">
        <v>-6.3332629E7</v>
      </c>
    </row>
    <row r="21">
      <c r="A21" s="1" t="s">
        <v>163</v>
      </c>
      <c r="B21" s="3">
        <v>0.31</v>
      </c>
      <c r="C21" s="1">
        <v>5.2</v>
      </c>
      <c r="D21" s="228">
        <v>0.2</v>
      </c>
      <c r="E21" s="229">
        <v>0.8</v>
      </c>
      <c r="F21" s="229">
        <v>2.0999999999999996</v>
      </c>
      <c r="G21" s="229">
        <v>1.4</v>
      </c>
      <c r="H21" s="68">
        <v>6.2243227E7</v>
      </c>
      <c r="I21" s="68">
        <v>1723228.0</v>
      </c>
      <c r="J21" s="68">
        <v>1.2530495E7</v>
      </c>
      <c r="K21" s="68">
        <v>2956942.0</v>
      </c>
      <c r="L21" s="68">
        <v>1.3985732E7</v>
      </c>
      <c r="M21" s="68">
        <v>1.51240148E8</v>
      </c>
    </row>
    <row r="22">
      <c r="A22" s="1" t="s">
        <v>186</v>
      </c>
      <c r="B22" s="3">
        <v>0.56</v>
      </c>
      <c r="C22" s="1">
        <v>45.3</v>
      </c>
      <c r="D22" s="228">
        <v>21.6</v>
      </c>
      <c r="E22" s="229">
        <v>3.6</v>
      </c>
      <c r="F22" s="229">
        <v>8.4</v>
      </c>
      <c r="G22" s="229">
        <v>7.6</v>
      </c>
      <c r="H22" s="68">
        <v>2.45419295E8</v>
      </c>
      <c r="I22" s="68">
        <v>2.4616E7</v>
      </c>
      <c r="J22" s="68">
        <v>5.7317238E7</v>
      </c>
      <c r="K22" s="68">
        <v>4.2749019E7</v>
      </c>
      <c r="L22" s="68">
        <v>9.3927296E7</v>
      </c>
      <c r="M22" s="68">
        <v>-2.2327012E7</v>
      </c>
    </row>
    <row r="23">
      <c r="A23" s="1" t="s">
        <v>164</v>
      </c>
      <c r="B23" s="3">
        <v>0.47</v>
      </c>
      <c r="C23" s="1">
        <v>21.0</v>
      </c>
      <c r="D23" s="228">
        <v>10.7</v>
      </c>
      <c r="E23" s="229">
        <v>-0.9</v>
      </c>
      <c r="F23" s="229">
        <v>6.1000000000000005</v>
      </c>
      <c r="G23" s="229">
        <v>3.1</v>
      </c>
      <c r="H23" s="68">
        <v>7.5695975E7</v>
      </c>
      <c r="I23" s="68">
        <v>1358721.0</v>
      </c>
      <c r="J23" s="68">
        <v>1.325646E7</v>
      </c>
      <c r="K23" s="68">
        <v>8978714.0</v>
      </c>
      <c r="L23" s="68">
        <v>7352166.0</v>
      </c>
      <c r="M23" s="68">
        <v>1.43225066E8</v>
      </c>
    </row>
    <row r="24">
      <c r="A24" s="1" t="s">
        <v>187</v>
      </c>
      <c r="B24" s="3">
        <v>0.51</v>
      </c>
      <c r="C24" s="1">
        <v>44.8</v>
      </c>
      <c r="D24" s="228">
        <v>15.7</v>
      </c>
      <c r="E24" s="229">
        <v>2.5</v>
      </c>
      <c r="F24" s="229">
        <v>13.100000000000001</v>
      </c>
      <c r="G24" s="229">
        <v>12.0</v>
      </c>
      <c r="H24" s="68">
        <v>2.56045688E8</v>
      </c>
      <c r="I24" s="68">
        <v>313551.0</v>
      </c>
      <c r="J24" s="68">
        <v>5.3307559E7</v>
      </c>
      <c r="K24" s="68">
        <v>3.3058632E7</v>
      </c>
      <c r="L24" s="68">
        <v>7.7943813E7</v>
      </c>
      <c r="M24" s="68">
        <v>-5.8204162E7</v>
      </c>
    </row>
    <row r="25">
      <c r="A25" s="1" t="s">
        <v>112</v>
      </c>
      <c r="B25" s="3">
        <v>0.49</v>
      </c>
      <c r="C25" s="1">
        <v>25.3</v>
      </c>
      <c r="D25" s="228">
        <v>17.8</v>
      </c>
      <c r="E25" s="229">
        <v>3.4</v>
      </c>
      <c r="F25" s="229">
        <v>9.6</v>
      </c>
      <c r="G25" s="229">
        <v>9.5</v>
      </c>
      <c r="H25" s="68">
        <v>1.87398165E8</v>
      </c>
      <c r="I25" s="68">
        <v>1242585.0</v>
      </c>
      <c r="J25" s="68">
        <v>2.5307424E7</v>
      </c>
      <c r="K25" s="68">
        <v>4.8696616E7</v>
      </c>
      <c r="L25" s="68">
        <v>5.5319206E7</v>
      </c>
      <c r="M25" s="68">
        <v>1.4547017E7</v>
      </c>
    </row>
    <row r="26">
      <c r="A26" s="1" t="s">
        <v>165</v>
      </c>
      <c r="B26" s="3">
        <v>0.54</v>
      </c>
      <c r="C26" s="1">
        <v>42.7</v>
      </c>
      <c r="D26" s="228">
        <v>16.5</v>
      </c>
      <c r="E26" s="229">
        <v>0.3</v>
      </c>
      <c r="F26" s="229">
        <v>3.7</v>
      </c>
      <c r="G26" s="229">
        <v>2.6</v>
      </c>
      <c r="H26" s="68">
        <v>1.27966903E8</v>
      </c>
      <c r="I26" s="68">
        <v>831849.0</v>
      </c>
      <c r="J26" s="68">
        <v>3.0875714E7</v>
      </c>
      <c r="K26" s="68">
        <v>2.0906902E7</v>
      </c>
      <c r="L26" s="68">
        <v>1.9532483E7</v>
      </c>
      <c r="M26" s="68">
        <v>4.9638184E7</v>
      </c>
    </row>
    <row r="27">
      <c r="A27" s="1" t="s">
        <v>113</v>
      </c>
      <c r="B27" s="3">
        <v>0.44</v>
      </c>
      <c r="C27" s="1">
        <v>25.0</v>
      </c>
      <c r="D27" s="228">
        <v>6.8</v>
      </c>
      <c r="E27" s="229">
        <v>3.7</v>
      </c>
      <c r="F27" s="229">
        <v>7.999999999999999</v>
      </c>
      <c r="G27" s="229">
        <v>4.6</v>
      </c>
      <c r="H27" s="68">
        <v>1.53793028E8</v>
      </c>
      <c r="I27" s="68">
        <v>1220001.0</v>
      </c>
      <c r="J27" s="68">
        <v>3.1852917E7</v>
      </c>
      <c r="K27" s="68">
        <v>941434.0</v>
      </c>
      <c r="L27" s="68">
        <v>4.989448E7</v>
      </c>
      <c r="M27" s="68">
        <v>4.653435E7</v>
      </c>
    </row>
    <row r="28">
      <c r="A28" s="1" t="s">
        <v>166</v>
      </c>
      <c r="B28" s="3">
        <v>0.61</v>
      </c>
      <c r="C28" s="1">
        <v>52.9</v>
      </c>
      <c r="D28" s="228">
        <v>17.5</v>
      </c>
      <c r="E28" s="229">
        <v>1.2</v>
      </c>
      <c r="F28" s="229">
        <v>19.200000000000003</v>
      </c>
      <c r="G28" s="229">
        <v>9.7</v>
      </c>
      <c r="H28" s="68">
        <v>7.9354272E7</v>
      </c>
      <c r="I28" s="68">
        <v>1628712.0</v>
      </c>
      <c r="J28" s="68">
        <v>8116799.0</v>
      </c>
      <c r="K28" s="68">
        <v>1.411191E7</v>
      </c>
      <c r="L28" s="68">
        <v>2.8887289E7</v>
      </c>
      <c r="M28" s="68">
        <v>1.01157249E8</v>
      </c>
    </row>
    <row r="29">
      <c r="A29" s="1" t="s">
        <v>114</v>
      </c>
      <c r="B29" s="3">
        <v>0.56</v>
      </c>
      <c r="C29" s="1">
        <v>48.1</v>
      </c>
      <c r="D29" s="228">
        <v>13.3</v>
      </c>
      <c r="E29" s="229">
        <v>2.9</v>
      </c>
      <c r="F29" s="229">
        <v>19.7</v>
      </c>
      <c r="G29" s="229">
        <v>9.2</v>
      </c>
      <c r="H29" s="68">
        <v>2.51332754E8</v>
      </c>
      <c r="I29" s="68">
        <v>6285462.0</v>
      </c>
      <c r="J29" s="68">
        <v>6.772275E7</v>
      </c>
      <c r="K29" s="68">
        <v>4820238.0</v>
      </c>
      <c r="L29" s="68">
        <v>6.9999738E7</v>
      </c>
      <c r="M29" s="68">
        <v>-9135712.0</v>
      </c>
    </row>
    <row r="30">
      <c r="A30" s="1" t="s">
        <v>115</v>
      </c>
      <c r="B30" s="3">
        <v>0.55</v>
      </c>
      <c r="C30" s="1">
        <v>45.5</v>
      </c>
      <c r="D30" s="228">
        <v>14.8</v>
      </c>
      <c r="E30" s="229">
        <v>2.9</v>
      </c>
      <c r="F30" s="229">
        <v>13.3</v>
      </c>
      <c r="G30" s="229">
        <v>9.6</v>
      </c>
      <c r="H30" s="68">
        <v>2.14630885E8</v>
      </c>
      <c r="I30" s="68">
        <v>987947.0</v>
      </c>
      <c r="J30" s="68">
        <v>5.2107851E7</v>
      </c>
      <c r="K30" s="68">
        <v>3.6259247E7</v>
      </c>
      <c r="L30" s="68">
        <v>1.04845809E8</v>
      </c>
      <c r="M30" s="68">
        <v>-2.4798413E7</v>
      </c>
    </row>
    <row r="31">
      <c r="A31" s="1" t="s">
        <v>167</v>
      </c>
      <c r="B31" s="3">
        <v>0.44</v>
      </c>
      <c r="C31" s="1">
        <v>24.5</v>
      </c>
      <c r="D31" s="228">
        <v>7.3</v>
      </c>
      <c r="E31" s="229">
        <v>2.2</v>
      </c>
      <c r="F31" s="229">
        <v>8.3</v>
      </c>
      <c r="G31" s="229">
        <v>5.0</v>
      </c>
      <c r="H31" s="68">
        <v>9.3378663E7</v>
      </c>
      <c r="I31" s="68">
        <v>1506614.0</v>
      </c>
      <c r="J31" s="68">
        <v>6605492.0</v>
      </c>
      <c r="K31" s="68">
        <v>3126839.0</v>
      </c>
      <c r="L31" s="68">
        <v>3.8710071E7</v>
      </c>
      <c r="M31" s="68">
        <v>9.8351758E7</v>
      </c>
    </row>
    <row r="32">
      <c r="B32" s="12"/>
      <c r="D32" s="230"/>
      <c r="E32" s="231"/>
      <c r="F32" s="231"/>
      <c r="G32" s="231"/>
      <c r="H32" s="56"/>
      <c r="I32" s="56"/>
      <c r="J32" s="56"/>
      <c r="K32" s="237"/>
      <c r="L32" s="70"/>
      <c r="M32" s="56"/>
    </row>
    <row r="33">
      <c r="B33" s="12"/>
      <c r="D33" s="230"/>
      <c r="E33" s="231"/>
      <c r="F33" s="231"/>
      <c r="G33" s="231"/>
      <c r="H33" s="56"/>
      <c r="I33" s="56"/>
      <c r="J33" s="56"/>
      <c r="K33" s="237"/>
      <c r="L33" s="70"/>
      <c r="M33" s="56"/>
    </row>
    <row r="34">
      <c r="B34" s="12"/>
      <c r="D34" s="230"/>
      <c r="E34" s="231"/>
      <c r="F34" s="231"/>
      <c r="G34" s="231"/>
      <c r="H34" s="56"/>
      <c r="I34" s="56"/>
      <c r="J34" s="56"/>
      <c r="K34" s="237"/>
      <c r="L34" s="70"/>
      <c r="M34" s="56"/>
    </row>
    <row r="35">
      <c r="B35" s="12"/>
      <c r="D35" s="230"/>
      <c r="E35" s="231"/>
      <c r="F35" s="231"/>
      <c r="G35" s="231"/>
      <c r="H35" s="56"/>
      <c r="I35" s="56"/>
      <c r="J35" s="56"/>
      <c r="K35" s="237"/>
      <c r="L35" s="56"/>
      <c r="M35" s="56"/>
    </row>
    <row r="36">
      <c r="B36" s="12"/>
      <c r="D36" s="230"/>
      <c r="E36" s="231"/>
      <c r="F36" s="231"/>
      <c r="G36" s="231"/>
      <c r="H36" s="56"/>
      <c r="I36" s="56"/>
      <c r="J36" s="56"/>
      <c r="K36" s="237"/>
      <c r="L36" s="56"/>
      <c r="M36" s="56"/>
    </row>
    <row r="37">
      <c r="B37" s="12"/>
      <c r="D37" s="230"/>
      <c r="E37" s="231"/>
      <c r="F37" s="231"/>
      <c r="G37" s="231"/>
      <c r="H37" s="56"/>
      <c r="I37" s="56"/>
      <c r="J37" s="56"/>
      <c r="K37" s="237"/>
      <c r="L37" s="56"/>
      <c r="M37" s="56"/>
    </row>
    <row r="38">
      <c r="B38" s="12"/>
      <c r="D38" s="230"/>
      <c r="E38" s="231"/>
      <c r="F38" s="231"/>
      <c r="G38" s="231"/>
      <c r="H38" s="56"/>
      <c r="I38" s="56"/>
      <c r="J38" s="56"/>
      <c r="K38" s="237"/>
      <c r="L38" s="56"/>
      <c r="M38" s="56"/>
    </row>
    <row r="39">
      <c r="B39" s="12"/>
      <c r="D39" s="230"/>
      <c r="E39" s="231"/>
      <c r="F39" s="231"/>
      <c r="G39" s="231"/>
      <c r="H39" s="56"/>
      <c r="I39" s="56"/>
      <c r="J39" s="56"/>
      <c r="K39" s="237"/>
      <c r="L39" s="56"/>
      <c r="M39" s="56"/>
    </row>
    <row r="40">
      <c r="B40" s="12"/>
      <c r="D40" s="230"/>
      <c r="E40" s="231"/>
      <c r="F40" s="231"/>
      <c r="G40" s="231"/>
      <c r="H40" s="56"/>
      <c r="I40" s="56"/>
      <c r="J40" s="56"/>
      <c r="K40" s="237"/>
      <c r="L40" s="56"/>
      <c r="M40" s="56"/>
    </row>
    <row r="41">
      <c r="B41" s="12"/>
      <c r="D41" s="230"/>
      <c r="E41" s="231"/>
      <c r="F41" s="231"/>
      <c r="G41" s="231"/>
      <c r="H41" s="56"/>
      <c r="I41" s="56"/>
      <c r="J41" s="56"/>
      <c r="K41" s="237"/>
      <c r="L41" s="56"/>
      <c r="M41" s="56"/>
    </row>
    <row r="42">
      <c r="B42" s="12"/>
      <c r="D42" s="230"/>
      <c r="E42" s="231"/>
      <c r="F42" s="231"/>
      <c r="G42" s="231"/>
      <c r="H42" s="56"/>
      <c r="I42" s="56"/>
      <c r="J42" s="56"/>
      <c r="K42" s="237"/>
      <c r="L42" s="56"/>
      <c r="M42" s="56"/>
    </row>
    <row r="43">
      <c r="B43" s="12"/>
      <c r="D43" s="230"/>
      <c r="E43" s="231"/>
      <c r="F43" s="231"/>
      <c r="G43" s="231"/>
      <c r="H43" s="56"/>
      <c r="I43" s="56"/>
      <c r="J43" s="56"/>
      <c r="K43" s="237"/>
      <c r="L43" s="56"/>
      <c r="M43" s="56"/>
    </row>
    <row r="44">
      <c r="B44" s="12"/>
      <c r="D44" s="230"/>
      <c r="E44" s="231"/>
      <c r="F44" s="231"/>
      <c r="G44" s="231"/>
      <c r="H44" s="56"/>
      <c r="I44" s="56"/>
      <c r="J44" s="56"/>
      <c r="K44" s="237"/>
      <c r="L44" s="56"/>
      <c r="M44" s="56"/>
    </row>
    <row r="45">
      <c r="B45" s="12"/>
      <c r="D45" s="230"/>
      <c r="E45" s="231"/>
      <c r="F45" s="231"/>
      <c r="G45" s="231"/>
      <c r="H45" s="56"/>
      <c r="I45" s="56"/>
      <c r="J45" s="56"/>
      <c r="K45" s="237"/>
      <c r="L45" s="56"/>
      <c r="M45" s="56"/>
    </row>
    <row r="46">
      <c r="B46" s="12"/>
      <c r="D46" s="230"/>
      <c r="E46" s="231"/>
      <c r="F46" s="231"/>
      <c r="G46" s="231"/>
      <c r="H46" s="56"/>
      <c r="I46" s="56"/>
      <c r="J46" s="56"/>
      <c r="K46" s="237"/>
      <c r="L46" s="56"/>
      <c r="M46" s="56"/>
    </row>
    <row r="47">
      <c r="B47" s="12"/>
      <c r="D47" s="230"/>
      <c r="E47" s="231"/>
      <c r="F47" s="231"/>
      <c r="G47" s="231"/>
      <c r="H47" s="56"/>
      <c r="I47" s="56"/>
      <c r="J47" s="56"/>
      <c r="K47" s="237"/>
      <c r="L47" s="56"/>
      <c r="M47" s="56"/>
    </row>
    <row r="48">
      <c r="B48" s="12"/>
      <c r="D48" s="230"/>
      <c r="E48" s="231"/>
      <c r="F48" s="231"/>
      <c r="G48" s="231"/>
      <c r="H48" s="56"/>
      <c r="I48" s="56"/>
      <c r="J48" s="56"/>
      <c r="K48" s="237"/>
      <c r="L48" s="56"/>
      <c r="M48" s="56"/>
    </row>
    <row r="49">
      <c r="B49" s="12"/>
      <c r="D49" s="230"/>
      <c r="E49" s="231"/>
      <c r="F49" s="231"/>
      <c r="G49" s="231"/>
      <c r="H49" s="56"/>
      <c r="I49" s="56"/>
      <c r="J49" s="56"/>
      <c r="K49" s="237"/>
      <c r="L49" s="56"/>
      <c r="M49" s="56"/>
    </row>
    <row r="50">
      <c r="B50" s="12"/>
      <c r="D50" s="230"/>
      <c r="E50" s="231"/>
      <c r="F50" s="231"/>
      <c r="G50" s="231"/>
      <c r="H50" s="56"/>
      <c r="I50" s="56"/>
      <c r="J50" s="56"/>
      <c r="K50" s="237"/>
      <c r="L50" s="56"/>
      <c r="M50" s="56"/>
    </row>
    <row r="51">
      <c r="B51" s="12"/>
      <c r="D51" s="230"/>
      <c r="E51" s="231"/>
      <c r="F51" s="231"/>
      <c r="G51" s="231"/>
      <c r="H51" s="56"/>
      <c r="I51" s="56"/>
      <c r="J51" s="56"/>
      <c r="K51" s="237"/>
      <c r="L51" s="56"/>
      <c r="M51" s="56"/>
    </row>
    <row r="52">
      <c r="B52" s="12"/>
      <c r="D52" s="230"/>
      <c r="E52" s="231"/>
      <c r="F52" s="231"/>
      <c r="G52" s="231"/>
      <c r="H52" s="56"/>
      <c r="I52" s="56"/>
      <c r="J52" s="56"/>
      <c r="K52" s="237"/>
      <c r="L52" s="56"/>
      <c r="M52" s="56"/>
    </row>
    <row r="53">
      <c r="B53" s="12"/>
      <c r="D53" s="230"/>
      <c r="E53" s="231"/>
      <c r="F53" s="231"/>
      <c r="G53" s="231"/>
      <c r="H53" s="56"/>
      <c r="I53" s="56"/>
      <c r="J53" s="56"/>
      <c r="K53" s="237"/>
      <c r="L53" s="56"/>
      <c r="M53" s="56"/>
    </row>
    <row r="54">
      <c r="B54" s="12"/>
      <c r="D54" s="230"/>
      <c r="E54" s="231"/>
      <c r="F54" s="231"/>
      <c r="G54" s="231"/>
      <c r="H54" s="56"/>
      <c r="I54" s="56"/>
      <c r="J54" s="56"/>
      <c r="K54" s="237"/>
      <c r="L54" s="56"/>
      <c r="M54" s="56"/>
    </row>
    <row r="55">
      <c r="B55" s="12"/>
      <c r="D55" s="230"/>
      <c r="E55" s="231"/>
      <c r="F55" s="231"/>
      <c r="G55" s="231"/>
      <c r="H55" s="56"/>
      <c r="I55" s="56"/>
      <c r="J55" s="56"/>
      <c r="K55" s="237"/>
      <c r="L55" s="56"/>
      <c r="M55" s="56"/>
    </row>
    <row r="56">
      <c r="B56" s="12"/>
      <c r="D56" s="230"/>
      <c r="E56" s="231"/>
      <c r="F56" s="231"/>
      <c r="G56" s="231"/>
      <c r="H56" s="56"/>
      <c r="I56" s="56"/>
      <c r="J56" s="56"/>
      <c r="K56" s="237"/>
      <c r="L56" s="56"/>
      <c r="M56" s="56"/>
    </row>
    <row r="57">
      <c r="B57" s="12"/>
      <c r="D57" s="230"/>
      <c r="E57" s="231"/>
      <c r="F57" s="231"/>
      <c r="G57" s="231"/>
      <c r="H57" s="56"/>
      <c r="I57" s="56"/>
      <c r="J57" s="56"/>
      <c r="K57" s="237"/>
      <c r="L57" s="56"/>
      <c r="M57" s="56"/>
    </row>
    <row r="58">
      <c r="B58" s="12"/>
      <c r="D58" s="230"/>
      <c r="E58" s="231"/>
      <c r="F58" s="231"/>
      <c r="G58" s="231"/>
      <c r="H58" s="56"/>
      <c r="I58" s="56"/>
      <c r="J58" s="56"/>
      <c r="K58" s="237"/>
      <c r="L58" s="56"/>
      <c r="M58" s="56"/>
    </row>
    <row r="59">
      <c r="B59" s="12"/>
      <c r="D59" s="230"/>
      <c r="E59" s="231"/>
      <c r="F59" s="231"/>
      <c r="G59" s="231"/>
      <c r="H59" s="56"/>
      <c r="I59" s="56"/>
      <c r="J59" s="56"/>
      <c r="K59" s="237"/>
      <c r="L59" s="56"/>
      <c r="M59" s="56"/>
    </row>
    <row r="60">
      <c r="B60" s="12"/>
      <c r="D60" s="230"/>
      <c r="E60" s="231"/>
      <c r="F60" s="231"/>
      <c r="G60" s="231"/>
      <c r="H60" s="56"/>
      <c r="I60" s="56"/>
      <c r="J60" s="56"/>
      <c r="K60" s="237"/>
      <c r="L60" s="56"/>
      <c r="M60" s="56"/>
    </row>
    <row r="61">
      <c r="B61" s="12"/>
      <c r="D61" s="230"/>
      <c r="E61" s="231"/>
      <c r="F61" s="231"/>
      <c r="G61" s="231"/>
      <c r="H61" s="56"/>
      <c r="I61" s="56"/>
      <c r="J61" s="56"/>
      <c r="K61" s="237"/>
      <c r="L61" s="56"/>
      <c r="M61" s="56"/>
    </row>
    <row r="62">
      <c r="B62" s="12"/>
      <c r="D62" s="230"/>
      <c r="E62" s="231"/>
      <c r="F62" s="231"/>
      <c r="G62" s="231"/>
      <c r="H62" s="56"/>
      <c r="I62" s="56"/>
      <c r="J62" s="56"/>
      <c r="K62" s="237"/>
      <c r="L62" s="56"/>
      <c r="M62" s="56"/>
    </row>
    <row r="63">
      <c r="B63" s="12"/>
      <c r="D63" s="230"/>
      <c r="E63" s="231"/>
      <c r="F63" s="231"/>
      <c r="G63" s="231"/>
      <c r="H63" s="56"/>
      <c r="I63" s="56"/>
      <c r="J63" s="56"/>
      <c r="K63" s="237"/>
      <c r="L63" s="56"/>
      <c r="M63" s="56"/>
    </row>
    <row r="64">
      <c r="B64" s="12"/>
      <c r="D64" s="230"/>
      <c r="E64" s="231"/>
      <c r="F64" s="231"/>
      <c r="G64" s="231"/>
      <c r="H64" s="56"/>
      <c r="I64" s="56"/>
      <c r="J64" s="56"/>
      <c r="K64" s="237"/>
      <c r="L64" s="56"/>
      <c r="M64" s="56"/>
    </row>
    <row r="65">
      <c r="B65" s="12"/>
      <c r="D65" s="230"/>
      <c r="E65" s="231"/>
      <c r="F65" s="231"/>
      <c r="G65" s="231"/>
      <c r="H65" s="56"/>
      <c r="I65" s="56"/>
      <c r="J65" s="56"/>
      <c r="K65" s="237"/>
      <c r="L65" s="56"/>
      <c r="M65" s="56"/>
    </row>
    <row r="66">
      <c r="B66" s="12"/>
      <c r="D66" s="230"/>
      <c r="E66" s="231"/>
      <c r="F66" s="231"/>
      <c r="G66" s="231"/>
      <c r="H66" s="56"/>
      <c r="I66" s="56"/>
      <c r="J66" s="56"/>
      <c r="K66" s="237"/>
      <c r="L66" s="56"/>
      <c r="M66" s="56"/>
    </row>
    <row r="67">
      <c r="B67" s="12"/>
      <c r="D67" s="230"/>
      <c r="E67" s="231"/>
      <c r="F67" s="231"/>
      <c r="G67" s="231"/>
      <c r="H67" s="56"/>
      <c r="I67" s="56"/>
      <c r="J67" s="56"/>
      <c r="K67" s="237"/>
      <c r="L67" s="56"/>
      <c r="M67" s="56"/>
    </row>
    <row r="68">
      <c r="B68" s="12"/>
      <c r="D68" s="230"/>
      <c r="E68" s="231"/>
      <c r="F68" s="231"/>
      <c r="G68" s="231"/>
      <c r="H68" s="56"/>
      <c r="I68" s="56"/>
      <c r="J68" s="56"/>
      <c r="K68" s="237"/>
      <c r="L68" s="56"/>
      <c r="M68" s="56"/>
    </row>
    <row r="69">
      <c r="B69" s="12"/>
      <c r="D69" s="230"/>
      <c r="E69" s="231"/>
      <c r="F69" s="231"/>
      <c r="G69" s="231"/>
      <c r="H69" s="56"/>
      <c r="I69" s="56"/>
      <c r="J69" s="56"/>
      <c r="K69" s="237"/>
      <c r="L69" s="56"/>
      <c r="M69" s="56"/>
    </row>
    <row r="70">
      <c r="B70" s="12"/>
      <c r="D70" s="230"/>
      <c r="E70" s="231"/>
      <c r="F70" s="231"/>
      <c r="G70" s="231"/>
      <c r="H70" s="56"/>
      <c r="I70" s="56"/>
      <c r="J70" s="56"/>
      <c r="K70" s="237"/>
      <c r="L70" s="56"/>
      <c r="M70" s="56"/>
    </row>
    <row r="71">
      <c r="B71" s="12"/>
      <c r="D71" s="230"/>
      <c r="E71" s="231"/>
      <c r="F71" s="231"/>
      <c r="G71" s="231"/>
      <c r="H71" s="56"/>
      <c r="I71" s="56"/>
      <c r="J71" s="56"/>
      <c r="K71" s="237"/>
      <c r="L71" s="56"/>
      <c r="M71" s="56"/>
    </row>
    <row r="72">
      <c r="B72" s="12"/>
      <c r="D72" s="230"/>
      <c r="E72" s="231"/>
      <c r="F72" s="231"/>
      <c r="G72" s="231"/>
      <c r="H72" s="56"/>
      <c r="I72" s="56"/>
      <c r="J72" s="56"/>
      <c r="K72" s="237"/>
      <c r="L72" s="56"/>
      <c r="M72" s="56"/>
    </row>
    <row r="73">
      <c r="B73" s="12"/>
      <c r="D73" s="230"/>
      <c r="E73" s="231"/>
      <c r="F73" s="231"/>
      <c r="G73" s="231"/>
      <c r="H73" s="56"/>
      <c r="I73" s="56"/>
      <c r="J73" s="56"/>
      <c r="K73" s="237"/>
      <c r="L73" s="56"/>
      <c r="M73" s="56"/>
    </row>
    <row r="74">
      <c r="B74" s="12"/>
      <c r="D74" s="230"/>
      <c r="E74" s="231"/>
      <c r="F74" s="231"/>
      <c r="G74" s="231"/>
      <c r="H74" s="56"/>
      <c r="I74" s="56"/>
      <c r="J74" s="56"/>
      <c r="K74" s="237"/>
      <c r="L74" s="56"/>
      <c r="M74" s="56"/>
    </row>
    <row r="75">
      <c r="B75" s="12"/>
      <c r="D75" s="230"/>
      <c r="E75" s="231"/>
      <c r="F75" s="231"/>
      <c r="G75" s="231"/>
      <c r="H75" s="56"/>
      <c r="I75" s="56"/>
      <c r="J75" s="56"/>
      <c r="K75" s="237"/>
      <c r="L75" s="56"/>
      <c r="M75" s="56"/>
    </row>
    <row r="76">
      <c r="B76" s="12"/>
      <c r="D76" s="230"/>
      <c r="E76" s="231"/>
      <c r="F76" s="231"/>
      <c r="G76" s="231"/>
      <c r="H76" s="56"/>
      <c r="I76" s="56"/>
      <c r="J76" s="56"/>
      <c r="K76" s="237"/>
      <c r="L76" s="56"/>
      <c r="M76" s="56"/>
    </row>
    <row r="77">
      <c r="B77" s="12"/>
      <c r="D77" s="230"/>
      <c r="E77" s="231"/>
      <c r="F77" s="231"/>
      <c r="G77" s="231"/>
      <c r="H77" s="56"/>
      <c r="I77" s="56"/>
      <c r="J77" s="56"/>
      <c r="K77" s="237"/>
      <c r="L77" s="56"/>
      <c r="M77" s="56"/>
    </row>
    <row r="78">
      <c r="B78" s="12"/>
      <c r="D78" s="230"/>
      <c r="E78" s="231"/>
      <c r="F78" s="231"/>
      <c r="G78" s="231"/>
      <c r="H78" s="56"/>
      <c r="I78" s="56"/>
      <c r="J78" s="56"/>
      <c r="K78" s="237"/>
      <c r="L78" s="56"/>
      <c r="M78" s="56"/>
    </row>
    <row r="79">
      <c r="B79" s="12"/>
      <c r="D79" s="230"/>
      <c r="E79" s="231"/>
      <c r="F79" s="231"/>
      <c r="G79" s="231"/>
      <c r="H79" s="56"/>
      <c r="I79" s="56"/>
      <c r="J79" s="56"/>
      <c r="K79" s="237"/>
      <c r="L79" s="56"/>
      <c r="M79" s="56"/>
    </row>
    <row r="80">
      <c r="B80" s="12"/>
      <c r="D80" s="230"/>
      <c r="E80" s="231"/>
      <c r="F80" s="231"/>
      <c r="G80" s="231"/>
      <c r="H80" s="56"/>
      <c r="I80" s="56"/>
      <c r="J80" s="56"/>
      <c r="K80" s="237"/>
      <c r="L80" s="56"/>
      <c r="M80" s="56"/>
    </row>
    <row r="81">
      <c r="B81" s="12"/>
      <c r="D81" s="230"/>
      <c r="E81" s="231"/>
      <c r="F81" s="231"/>
      <c r="G81" s="231"/>
      <c r="H81" s="56"/>
      <c r="I81" s="56"/>
      <c r="J81" s="56"/>
      <c r="K81" s="237"/>
      <c r="L81" s="56"/>
      <c r="M81" s="56"/>
    </row>
    <row r="82">
      <c r="B82" s="12"/>
      <c r="D82" s="230"/>
      <c r="E82" s="231"/>
      <c r="F82" s="231"/>
      <c r="G82" s="231"/>
      <c r="H82" s="56"/>
      <c r="I82" s="56"/>
      <c r="J82" s="56"/>
      <c r="K82" s="237"/>
      <c r="L82" s="56"/>
      <c r="M82" s="56"/>
    </row>
    <row r="83">
      <c r="B83" s="12"/>
      <c r="D83" s="230"/>
      <c r="E83" s="231"/>
      <c r="F83" s="231"/>
      <c r="G83" s="231"/>
      <c r="H83" s="56"/>
      <c r="I83" s="56"/>
      <c r="J83" s="56"/>
      <c r="K83" s="237"/>
      <c r="L83" s="56"/>
      <c r="M83" s="56"/>
    </row>
    <row r="84">
      <c r="B84" s="12"/>
      <c r="D84" s="230"/>
      <c r="E84" s="231"/>
      <c r="F84" s="231"/>
      <c r="G84" s="231"/>
      <c r="H84" s="56"/>
      <c r="I84" s="56"/>
      <c r="J84" s="56"/>
      <c r="K84" s="237"/>
      <c r="L84" s="56"/>
      <c r="M84" s="56"/>
    </row>
    <row r="85">
      <c r="B85" s="12"/>
      <c r="D85" s="230"/>
      <c r="E85" s="231"/>
      <c r="F85" s="231"/>
      <c r="G85" s="231"/>
      <c r="H85" s="56"/>
      <c r="I85" s="56"/>
      <c r="J85" s="56"/>
      <c r="K85" s="237"/>
      <c r="L85" s="56"/>
      <c r="M85" s="56"/>
    </row>
    <row r="86">
      <c r="B86" s="12"/>
      <c r="D86" s="230"/>
      <c r="E86" s="231"/>
      <c r="F86" s="231"/>
      <c r="G86" s="231"/>
      <c r="H86" s="56"/>
      <c r="I86" s="56"/>
      <c r="J86" s="56"/>
      <c r="K86" s="237"/>
      <c r="L86" s="56"/>
      <c r="M86" s="56"/>
    </row>
    <row r="87">
      <c r="B87" s="12"/>
      <c r="D87" s="230"/>
      <c r="E87" s="231"/>
      <c r="F87" s="231"/>
      <c r="G87" s="231"/>
      <c r="H87" s="56"/>
      <c r="I87" s="56"/>
      <c r="J87" s="56"/>
      <c r="K87" s="237"/>
      <c r="L87" s="56"/>
      <c r="M87" s="56"/>
    </row>
    <row r="88">
      <c r="B88" s="12"/>
      <c r="D88" s="230"/>
      <c r="E88" s="231"/>
      <c r="F88" s="231"/>
      <c r="G88" s="231"/>
      <c r="H88" s="56"/>
      <c r="I88" s="56"/>
      <c r="J88" s="56"/>
      <c r="K88" s="237"/>
      <c r="L88" s="56"/>
      <c r="M88" s="56"/>
    </row>
    <row r="89">
      <c r="B89" s="12"/>
      <c r="D89" s="230"/>
      <c r="E89" s="231"/>
      <c r="F89" s="231"/>
      <c r="G89" s="231"/>
      <c r="H89" s="56"/>
      <c r="I89" s="56"/>
      <c r="J89" s="56"/>
      <c r="K89" s="237"/>
      <c r="L89" s="56"/>
      <c r="M89" s="56"/>
    </row>
    <row r="90">
      <c r="B90" s="12"/>
      <c r="D90" s="230"/>
      <c r="E90" s="231"/>
      <c r="F90" s="231"/>
      <c r="G90" s="231"/>
      <c r="H90" s="56"/>
      <c r="I90" s="56"/>
      <c r="J90" s="56"/>
      <c r="K90" s="237"/>
      <c r="L90" s="56"/>
      <c r="M90" s="56"/>
    </row>
    <row r="91">
      <c r="B91" s="12"/>
      <c r="D91" s="230"/>
      <c r="E91" s="231"/>
      <c r="F91" s="231"/>
      <c r="G91" s="231"/>
      <c r="H91" s="56"/>
      <c r="I91" s="56"/>
      <c r="J91" s="56"/>
      <c r="K91" s="237"/>
      <c r="L91" s="56"/>
      <c r="M91" s="56"/>
    </row>
    <row r="92">
      <c r="B92" s="12"/>
      <c r="D92" s="230"/>
      <c r="E92" s="231"/>
      <c r="F92" s="231"/>
      <c r="G92" s="231"/>
      <c r="H92" s="56"/>
      <c r="I92" s="56"/>
      <c r="J92" s="56"/>
      <c r="K92" s="237"/>
      <c r="L92" s="56"/>
      <c r="M92" s="56"/>
    </row>
    <row r="93">
      <c r="B93" s="12"/>
      <c r="D93" s="230"/>
      <c r="E93" s="231"/>
      <c r="F93" s="231"/>
      <c r="G93" s="231"/>
      <c r="H93" s="56"/>
      <c r="I93" s="56"/>
      <c r="J93" s="56"/>
      <c r="K93" s="237"/>
      <c r="L93" s="56"/>
      <c r="M93" s="56"/>
    </row>
    <row r="94">
      <c r="B94" s="12"/>
      <c r="D94" s="230"/>
      <c r="E94" s="231"/>
      <c r="F94" s="231"/>
      <c r="G94" s="231"/>
      <c r="H94" s="56"/>
      <c r="I94" s="56"/>
      <c r="J94" s="56"/>
      <c r="K94" s="237"/>
      <c r="L94" s="56"/>
      <c r="M94" s="56"/>
    </row>
    <row r="95">
      <c r="B95" s="12"/>
      <c r="D95" s="230"/>
      <c r="E95" s="231"/>
      <c r="F95" s="231"/>
      <c r="G95" s="231"/>
      <c r="H95" s="56"/>
      <c r="I95" s="56"/>
      <c r="J95" s="56"/>
      <c r="K95" s="237"/>
      <c r="L95" s="56"/>
      <c r="M95" s="56"/>
    </row>
    <row r="96">
      <c r="B96" s="12"/>
      <c r="D96" s="230"/>
      <c r="E96" s="231"/>
      <c r="F96" s="231"/>
      <c r="G96" s="231"/>
      <c r="H96" s="56"/>
      <c r="I96" s="56"/>
      <c r="J96" s="56"/>
      <c r="K96" s="237"/>
      <c r="L96" s="56"/>
      <c r="M96" s="56"/>
    </row>
    <row r="97">
      <c r="B97" s="12"/>
      <c r="D97" s="230"/>
      <c r="E97" s="231"/>
      <c r="F97" s="231"/>
      <c r="G97" s="231"/>
      <c r="H97" s="56"/>
      <c r="I97" s="56"/>
      <c r="J97" s="56"/>
      <c r="K97" s="237"/>
      <c r="L97" s="56"/>
      <c r="M97" s="56"/>
    </row>
    <row r="98">
      <c r="B98" s="12"/>
      <c r="D98" s="230"/>
      <c r="E98" s="231"/>
      <c r="F98" s="231"/>
      <c r="G98" s="231"/>
      <c r="H98" s="56"/>
      <c r="I98" s="56"/>
      <c r="J98" s="56"/>
      <c r="K98" s="237"/>
      <c r="L98" s="56"/>
      <c r="M98" s="56"/>
    </row>
    <row r="99">
      <c r="B99" s="12"/>
      <c r="D99" s="230"/>
      <c r="E99" s="231"/>
      <c r="F99" s="231"/>
      <c r="G99" s="231"/>
      <c r="H99" s="56"/>
      <c r="I99" s="56"/>
      <c r="J99" s="56"/>
      <c r="K99" s="237"/>
      <c r="L99" s="56"/>
      <c r="M99" s="56"/>
    </row>
    <row r="100">
      <c r="B100" s="12"/>
      <c r="D100" s="230"/>
      <c r="E100" s="231"/>
      <c r="F100" s="231"/>
      <c r="G100" s="231"/>
      <c r="H100" s="56"/>
      <c r="I100" s="56"/>
      <c r="J100" s="56"/>
      <c r="K100" s="237"/>
      <c r="L100" s="56"/>
      <c r="M100" s="56"/>
    </row>
    <row r="101">
      <c r="B101" s="12"/>
      <c r="D101" s="230"/>
      <c r="E101" s="231"/>
      <c r="F101" s="231"/>
      <c r="G101" s="231"/>
      <c r="H101" s="56"/>
      <c r="I101" s="56"/>
      <c r="J101" s="56"/>
      <c r="K101" s="237"/>
      <c r="L101" s="56"/>
      <c r="M101" s="56"/>
    </row>
    <row r="102">
      <c r="B102" s="12"/>
      <c r="D102" s="230"/>
      <c r="E102" s="231"/>
      <c r="F102" s="231"/>
      <c r="G102" s="231"/>
      <c r="H102" s="56"/>
      <c r="I102" s="56"/>
      <c r="J102" s="56"/>
      <c r="K102" s="237"/>
      <c r="L102" s="56"/>
      <c r="M102" s="56"/>
    </row>
    <row r="103">
      <c r="B103" s="12"/>
      <c r="D103" s="230"/>
      <c r="E103" s="231"/>
      <c r="F103" s="231"/>
      <c r="G103" s="231"/>
      <c r="H103" s="56"/>
      <c r="I103" s="56"/>
      <c r="J103" s="56"/>
      <c r="K103" s="237"/>
      <c r="L103" s="56"/>
      <c r="M103" s="56"/>
    </row>
    <row r="104">
      <c r="B104" s="12"/>
      <c r="D104" s="230"/>
      <c r="E104" s="231"/>
      <c r="F104" s="231"/>
      <c r="G104" s="231"/>
      <c r="H104" s="56"/>
      <c r="I104" s="56"/>
      <c r="J104" s="56"/>
      <c r="K104" s="237"/>
      <c r="L104" s="56"/>
      <c r="M104" s="56"/>
    </row>
    <row r="105">
      <c r="B105" s="12"/>
      <c r="D105" s="230"/>
      <c r="E105" s="231"/>
      <c r="F105" s="231"/>
      <c r="G105" s="231"/>
      <c r="H105" s="56"/>
      <c r="I105" s="56"/>
      <c r="J105" s="56"/>
      <c r="K105" s="237"/>
      <c r="L105" s="56"/>
      <c r="M105" s="56"/>
    </row>
    <row r="106">
      <c r="B106" s="12"/>
      <c r="D106" s="230"/>
      <c r="E106" s="231"/>
      <c r="F106" s="231"/>
      <c r="G106" s="231"/>
      <c r="H106" s="56"/>
      <c r="I106" s="56"/>
      <c r="J106" s="56"/>
      <c r="K106" s="237"/>
      <c r="L106" s="56"/>
      <c r="M106" s="56"/>
    </row>
    <row r="107">
      <c r="B107" s="12"/>
      <c r="D107" s="230"/>
      <c r="E107" s="231"/>
      <c r="F107" s="231"/>
      <c r="G107" s="231"/>
      <c r="H107" s="56"/>
      <c r="I107" s="56"/>
      <c r="J107" s="56"/>
      <c r="K107" s="237"/>
      <c r="L107" s="56"/>
      <c r="M107" s="56"/>
    </row>
    <row r="108">
      <c r="B108" s="12"/>
      <c r="D108" s="230"/>
      <c r="E108" s="231"/>
      <c r="F108" s="231"/>
      <c r="G108" s="231"/>
      <c r="H108" s="56"/>
      <c r="I108" s="56"/>
      <c r="J108" s="56"/>
      <c r="K108" s="237"/>
      <c r="L108" s="56"/>
      <c r="M108" s="56"/>
    </row>
    <row r="109">
      <c r="B109" s="12"/>
      <c r="D109" s="230"/>
      <c r="E109" s="231"/>
      <c r="F109" s="231"/>
      <c r="G109" s="231"/>
      <c r="H109" s="56"/>
      <c r="I109" s="56"/>
      <c r="J109" s="56"/>
      <c r="K109" s="237"/>
      <c r="L109" s="56"/>
      <c r="M109" s="56"/>
    </row>
    <row r="110">
      <c r="B110" s="12"/>
      <c r="D110" s="230"/>
      <c r="E110" s="231"/>
      <c r="F110" s="231"/>
      <c r="G110" s="231"/>
      <c r="H110" s="56"/>
      <c r="I110" s="56"/>
      <c r="J110" s="56"/>
      <c r="K110" s="237"/>
      <c r="L110" s="56"/>
      <c r="M110" s="56"/>
    </row>
    <row r="111">
      <c r="B111" s="12"/>
      <c r="D111" s="230"/>
      <c r="E111" s="231"/>
      <c r="F111" s="231"/>
      <c r="G111" s="231"/>
      <c r="H111" s="56"/>
      <c r="I111" s="56"/>
      <c r="J111" s="56"/>
      <c r="K111" s="237"/>
      <c r="L111" s="56"/>
      <c r="M111" s="56"/>
    </row>
    <row r="112">
      <c r="B112" s="12"/>
      <c r="D112" s="230"/>
      <c r="E112" s="231"/>
      <c r="F112" s="231"/>
      <c r="G112" s="231"/>
      <c r="H112" s="56"/>
      <c r="I112" s="56"/>
      <c r="J112" s="56"/>
      <c r="K112" s="237"/>
      <c r="L112" s="56"/>
      <c r="M112" s="56"/>
    </row>
    <row r="113">
      <c r="B113" s="12"/>
      <c r="D113" s="230"/>
      <c r="E113" s="231"/>
      <c r="F113" s="231"/>
      <c r="G113" s="231"/>
      <c r="H113" s="56"/>
      <c r="I113" s="56"/>
      <c r="J113" s="56"/>
      <c r="K113" s="237"/>
      <c r="L113" s="56"/>
      <c r="M113" s="56"/>
    </row>
    <row r="114">
      <c r="B114" s="12"/>
      <c r="D114" s="230"/>
      <c r="E114" s="231"/>
      <c r="F114" s="231"/>
      <c r="G114" s="231"/>
      <c r="H114" s="56"/>
      <c r="I114" s="56"/>
      <c r="J114" s="56"/>
      <c r="K114" s="237"/>
      <c r="L114" s="56"/>
      <c r="M114" s="56"/>
    </row>
    <row r="115">
      <c r="B115" s="12"/>
      <c r="D115" s="230"/>
      <c r="E115" s="231"/>
      <c r="F115" s="231"/>
      <c r="G115" s="231"/>
      <c r="H115" s="56"/>
      <c r="I115" s="56"/>
      <c r="J115" s="56"/>
      <c r="K115" s="237"/>
      <c r="L115" s="56"/>
      <c r="M115" s="56"/>
    </row>
    <row r="116">
      <c r="B116" s="12"/>
      <c r="D116" s="230"/>
      <c r="E116" s="231"/>
      <c r="F116" s="231"/>
      <c r="G116" s="231"/>
      <c r="H116" s="56"/>
      <c r="I116" s="56"/>
      <c r="J116" s="56"/>
      <c r="K116" s="237"/>
      <c r="L116" s="56"/>
      <c r="M116" s="56"/>
    </row>
    <row r="117">
      <c r="B117" s="12"/>
      <c r="D117" s="230"/>
      <c r="E117" s="231"/>
      <c r="F117" s="231"/>
      <c r="G117" s="231"/>
      <c r="H117" s="56"/>
      <c r="I117" s="56"/>
      <c r="J117" s="56"/>
      <c r="K117" s="237"/>
      <c r="L117" s="56"/>
      <c r="M117" s="56"/>
    </row>
    <row r="118">
      <c r="B118" s="12"/>
      <c r="D118" s="230"/>
      <c r="E118" s="231"/>
      <c r="F118" s="231"/>
      <c r="G118" s="231"/>
      <c r="H118" s="56"/>
      <c r="I118" s="56"/>
      <c r="J118" s="56"/>
      <c r="K118" s="237"/>
      <c r="L118" s="56"/>
      <c r="M118" s="56"/>
    </row>
    <row r="119">
      <c r="B119" s="12"/>
      <c r="D119" s="230"/>
      <c r="E119" s="231"/>
      <c r="F119" s="231"/>
      <c r="G119" s="231"/>
      <c r="H119" s="56"/>
      <c r="I119" s="56"/>
      <c r="J119" s="56"/>
      <c r="K119" s="237"/>
      <c r="L119" s="56"/>
      <c r="M119" s="56"/>
    </row>
    <row r="120">
      <c r="B120" s="12"/>
      <c r="D120" s="230"/>
      <c r="E120" s="231"/>
      <c r="F120" s="231"/>
      <c r="G120" s="231"/>
      <c r="H120" s="56"/>
      <c r="I120" s="56"/>
      <c r="J120" s="56"/>
      <c r="K120" s="237"/>
      <c r="L120" s="56"/>
      <c r="M120" s="56"/>
    </row>
    <row r="121">
      <c r="B121" s="12"/>
      <c r="D121" s="230"/>
      <c r="E121" s="231"/>
      <c r="F121" s="231"/>
      <c r="G121" s="231"/>
      <c r="H121" s="56"/>
      <c r="I121" s="56"/>
      <c r="J121" s="56"/>
      <c r="K121" s="237"/>
      <c r="L121" s="56"/>
      <c r="M121" s="56"/>
    </row>
    <row r="122">
      <c r="B122" s="12"/>
      <c r="D122" s="230"/>
      <c r="E122" s="231"/>
      <c r="F122" s="231"/>
      <c r="G122" s="231"/>
      <c r="H122" s="56"/>
      <c r="I122" s="56"/>
      <c r="J122" s="56"/>
      <c r="K122" s="237"/>
      <c r="L122" s="56"/>
      <c r="M122" s="56"/>
    </row>
    <row r="123">
      <c r="B123" s="12"/>
      <c r="D123" s="230"/>
      <c r="E123" s="231"/>
      <c r="F123" s="231"/>
      <c r="G123" s="231"/>
      <c r="H123" s="56"/>
      <c r="I123" s="56"/>
      <c r="J123" s="56"/>
      <c r="K123" s="237"/>
      <c r="L123" s="56"/>
      <c r="M123" s="56"/>
    </row>
    <row r="124">
      <c r="B124" s="12"/>
      <c r="D124" s="230"/>
      <c r="E124" s="231"/>
      <c r="F124" s="231"/>
      <c r="G124" s="231"/>
      <c r="H124" s="56"/>
      <c r="I124" s="56"/>
      <c r="J124" s="56"/>
      <c r="K124" s="237"/>
      <c r="L124" s="56"/>
      <c r="M124" s="56"/>
    </row>
    <row r="125">
      <c r="B125" s="12"/>
      <c r="D125" s="230"/>
      <c r="E125" s="231"/>
      <c r="F125" s="231"/>
      <c r="G125" s="231"/>
      <c r="H125" s="56"/>
      <c r="I125" s="56"/>
      <c r="J125" s="56"/>
      <c r="K125" s="237"/>
      <c r="L125" s="56"/>
      <c r="M125" s="56"/>
    </row>
    <row r="126">
      <c r="B126" s="12"/>
      <c r="D126" s="230"/>
      <c r="E126" s="231"/>
      <c r="F126" s="231"/>
      <c r="G126" s="231"/>
      <c r="H126" s="56"/>
      <c r="I126" s="56"/>
      <c r="J126" s="56"/>
      <c r="K126" s="237"/>
      <c r="L126" s="56"/>
      <c r="M126" s="56"/>
    </row>
    <row r="127">
      <c r="B127" s="12"/>
      <c r="D127" s="230"/>
      <c r="E127" s="231"/>
      <c r="F127" s="231"/>
      <c r="G127" s="231"/>
      <c r="H127" s="56"/>
      <c r="I127" s="56"/>
      <c r="J127" s="56"/>
      <c r="K127" s="237"/>
      <c r="L127" s="56"/>
      <c r="M127" s="56"/>
    </row>
    <row r="128">
      <c r="B128" s="12"/>
      <c r="D128" s="230"/>
      <c r="E128" s="231"/>
      <c r="F128" s="231"/>
      <c r="G128" s="231"/>
      <c r="H128" s="56"/>
      <c r="I128" s="56"/>
      <c r="J128" s="56"/>
      <c r="K128" s="237"/>
      <c r="L128" s="56"/>
      <c r="M128" s="56"/>
    </row>
    <row r="129">
      <c r="B129" s="12"/>
      <c r="D129" s="230"/>
      <c r="E129" s="231"/>
      <c r="F129" s="231"/>
      <c r="G129" s="231"/>
      <c r="H129" s="56"/>
      <c r="I129" s="56"/>
      <c r="J129" s="56"/>
      <c r="K129" s="237"/>
      <c r="L129" s="56"/>
      <c r="M129" s="56"/>
    </row>
    <row r="130">
      <c r="B130" s="12"/>
      <c r="D130" s="230"/>
      <c r="E130" s="231"/>
      <c r="F130" s="231"/>
      <c r="G130" s="231"/>
      <c r="H130" s="56"/>
      <c r="I130" s="56"/>
      <c r="J130" s="56"/>
      <c r="K130" s="237"/>
      <c r="L130" s="56"/>
      <c r="M130" s="56"/>
    </row>
    <row r="131">
      <c r="B131" s="12"/>
      <c r="D131" s="230"/>
      <c r="E131" s="231"/>
      <c r="F131" s="231"/>
      <c r="G131" s="231"/>
      <c r="H131" s="56"/>
      <c r="I131" s="56"/>
      <c r="J131" s="56"/>
      <c r="K131" s="237"/>
      <c r="L131" s="56"/>
      <c r="M131" s="56"/>
    </row>
    <row r="132">
      <c r="B132" s="12"/>
      <c r="D132" s="230"/>
      <c r="E132" s="231"/>
      <c r="F132" s="231"/>
      <c r="G132" s="231"/>
      <c r="H132" s="56"/>
      <c r="I132" s="56"/>
      <c r="J132" s="56"/>
      <c r="K132" s="237"/>
      <c r="L132" s="56"/>
      <c r="M132" s="56"/>
    </row>
    <row r="133">
      <c r="B133" s="12"/>
      <c r="D133" s="230"/>
      <c r="E133" s="231"/>
      <c r="F133" s="231"/>
      <c r="G133" s="231"/>
      <c r="H133" s="56"/>
      <c r="I133" s="56"/>
      <c r="J133" s="56"/>
      <c r="K133" s="237"/>
      <c r="L133" s="56"/>
      <c r="M133" s="56"/>
    </row>
    <row r="134">
      <c r="B134" s="12"/>
      <c r="D134" s="230"/>
      <c r="E134" s="231"/>
      <c r="F134" s="231"/>
      <c r="G134" s="231"/>
      <c r="H134" s="56"/>
      <c r="I134" s="56"/>
      <c r="J134" s="56"/>
      <c r="K134" s="237"/>
      <c r="L134" s="56"/>
      <c r="M134" s="56"/>
    </row>
    <row r="135">
      <c r="B135" s="12"/>
      <c r="D135" s="230"/>
      <c r="E135" s="231"/>
      <c r="F135" s="231"/>
      <c r="G135" s="231"/>
      <c r="H135" s="56"/>
      <c r="I135" s="56"/>
      <c r="J135" s="56"/>
      <c r="K135" s="237"/>
      <c r="L135" s="56"/>
      <c r="M135" s="56"/>
    </row>
    <row r="136">
      <c r="B136" s="12"/>
      <c r="D136" s="230"/>
      <c r="E136" s="231"/>
      <c r="F136" s="231"/>
      <c r="G136" s="231"/>
      <c r="H136" s="56"/>
      <c r="I136" s="56"/>
      <c r="J136" s="56"/>
      <c r="K136" s="237"/>
      <c r="L136" s="56"/>
      <c r="M136" s="56"/>
    </row>
    <row r="137">
      <c r="B137" s="12"/>
      <c r="D137" s="230"/>
      <c r="E137" s="231"/>
      <c r="F137" s="231"/>
      <c r="G137" s="231"/>
      <c r="H137" s="56"/>
      <c r="I137" s="56"/>
      <c r="J137" s="56"/>
      <c r="K137" s="237"/>
      <c r="L137" s="56"/>
      <c r="M137" s="56"/>
    </row>
    <row r="138">
      <c r="B138" s="12"/>
      <c r="D138" s="230"/>
      <c r="E138" s="231"/>
      <c r="F138" s="231"/>
      <c r="G138" s="231"/>
      <c r="H138" s="56"/>
      <c r="I138" s="56"/>
      <c r="J138" s="56"/>
      <c r="K138" s="237"/>
      <c r="L138" s="56"/>
      <c r="M138" s="56"/>
    </row>
    <row r="139">
      <c r="B139" s="12"/>
      <c r="D139" s="230"/>
      <c r="E139" s="231"/>
      <c r="F139" s="231"/>
      <c r="G139" s="231"/>
      <c r="H139" s="56"/>
      <c r="I139" s="56"/>
      <c r="J139" s="56"/>
      <c r="K139" s="237"/>
      <c r="L139" s="56"/>
      <c r="M139" s="56"/>
    </row>
    <row r="140">
      <c r="B140" s="12"/>
      <c r="D140" s="230"/>
      <c r="E140" s="231"/>
      <c r="F140" s="231"/>
      <c r="G140" s="231"/>
      <c r="H140" s="56"/>
      <c r="I140" s="56"/>
      <c r="J140" s="56"/>
      <c r="K140" s="237"/>
      <c r="L140" s="56"/>
      <c r="M140" s="56"/>
    </row>
    <row r="141">
      <c r="B141" s="12"/>
      <c r="D141" s="230"/>
      <c r="E141" s="231"/>
      <c r="F141" s="231"/>
      <c r="G141" s="231"/>
      <c r="H141" s="56"/>
      <c r="I141" s="56"/>
      <c r="J141" s="56"/>
      <c r="K141" s="237"/>
      <c r="L141" s="56"/>
      <c r="M141" s="56"/>
    </row>
    <row r="142">
      <c r="B142" s="12"/>
      <c r="D142" s="230"/>
      <c r="E142" s="231"/>
      <c r="F142" s="231"/>
      <c r="G142" s="231"/>
      <c r="H142" s="56"/>
      <c r="I142" s="56"/>
      <c r="J142" s="56"/>
      <c r="K142" s="237"/>
      <c r="L142" s="56"/>
      <c r="M142" s="56"/>
    </row>
    <row r="143">
      <c r="B143" s="12"/>
      <c r="D143" s="230"/>
      <c r="E143" s="231"/>
      <c r="F143" s="231"/>
      <c r="G143" s="231"/>
      <c r="H143" s="56"/>
      <c r="I143" s="56"/>
      <c r="J143" s="56"/>
      <c r="K143" s="237"/>
      <c r="L143" s="56"/>
      <c r="M143" s="56"/>
    </row>
    <row r="144">
      <c r="B144" s="12"/>
      <c r="D144" s="230"/>
      <c r="E144" s="231"/>
      <c r="F144" s="231"/>
      <c r="G144" s="231"/>
      <c r="H144" s="56"/>
      <c r="I144" s="56"/>
      <c r="J144" s="56"/>
      <c r="K144" s="237"/>
      <c r="L144" s="56"/>
      <c r="M144" s="56"/>
    </row>
    <row r="145">
      <c r="B145" s="12"/>
      <c r="D145" s="230"/>
      <c r="E145" s="231"/>
      <c r="F145" s="231"/>
      <c r="G145" s="231"/>
      <c r="H145" s="56"/>
      <c r="I145" s="56"/>
      <c r="J145" s="56"/>
      <c r="K145" s="237"/>
      <c r="L145" s="56"/>
      <c r="M145" s="56"/>
    </row>
    <row r="146">
      <c r="B146" s="12"/>
      <c r="D146" s="230"/>
      <c r="E146" s="231"/>
      <c r="F146" s="231"/>
      <c r="G146" s="231"/>
      <c r="H146" s="56"/>
      <c r="I146" s="56"/>
      <c r="J146" s="56"/>
      <c r="K146" s="237"/>
      <c r="L146" s="56"/>
      <c r="M146" s="56"/>
    </row>
    <row r="147">
      <c r="B147" s="12"/>
      <c r="D147" s="230"/>
      <c r="E147" s="231"/>
      <c r="F147" s="231"/>
      <c r="G147" s="231"/>
      <c r="H147" s="56"/>
      <c r="I147" s="56"/>
      <c r="J147" s="56"/>
      <c r="K147" s="237"/>
      <c r="L147" s="56"/>
      <c r="M147" s="56"/>
    </row>
    <row r="148">
      <c r="B148" s="12"/>
      <c r="D148" s="230"/>
      <c r="E148" s="231"/>
      <c r="F148" s="231"/>
      <c r="G148" s="231"/>
      <c r="H148" s="56"/>
      <c r="I148" s="56"/>
      <c r="J148" s="56"/>
      <c r="K148" s="237"/>
      <c r="L148" s="56"/>
      <c r="M148" s="56"/>
    </row>
    <row r="149">
      <c r="B149" s="12"/>
      <c r="D149" s="230"/>
      <c r="E149" s="231"/>
      <c r="F149" s="231"/>
      <c r="G149" s="231"/>
      <c r="H149" s="56"/>
      <c r="I149" s="56"/>
      <c r="J149" s="56"/>
      <c r="K149" s="237"/>
      <c r="L149" s="56"/>
      <c r="M149" s="56"/>
    </row>
    <row r="150">
      <c r="B150" s="12"/>
      <c r="D150" s="230"/>
      <c r="E150" s="231"/>
      <c r="F150" s="231"/>
      <c r="G150" s="231"/>
      <c r="H150" s="56"/>
      <c r="I150" s="56"/>
      <c r="J150" s="56"/>
      <c r="K150" s="237"/>
      <c r="L150" s="56"/>
      <c r="M150" s="56"/>
    </row>
    <row r="151">
      <c r="B151" s="12"/>
      <c r="D151" s="230"/>
      <c r="E151" s="231"/>
      <c r="F151" s="231"/>
      <c r="G151" s="231"/>
      <c r="H151" s="56"/>
      <c r="I151" s="56"/>
      <c r="J151" s="56"/>
      <c r="K151" s="237"/>
      <c r="L151" s="56"/>
      <c r="M151" s="56"/>
    </row>
    <row r="152">
      <c r="B152" s="12"/>
      <c r="D152" s="230"/>
      <c r="E152" s="231"/>
      <c r="F152" s="231"/>
      <c r="G152" s="231"/>
      <c r="H152" s="56"/>
      <c r="I152" s="56"/>
      <c r="J152" s="56"/>
      <c r="K152" s="237"/>
      <c r="L152" s="56"/>
      <c r="M152" s="56"/>
    </row>
    <row r="153">
      <c r="B153" s="12"/>
      <c r="D153" s="230"/>
      <c r="E153" s="231"/>
      <c r="F153" s="231"/>
      <c r="G153" s="231"/>
      <c r="H153" s="56"/>
      <c r="I153" s="56"/>
      <c r="J153" s="56"/>
      <c r="K153" s="237"/>
      <c r="L153" s="56"/>
      <c r="M153" s="56"/>
    </row>
    <row r="154">
      <c r="B154" s="12"/>
      <c r="D154" s="230"/>
      <c r="E154" s="231"/>
      <c r="F154" s="231"/>
      <c r="G154" s="231"/>
      <c r="H154" s="56"/>
      <c r="I154" s="56"/>
      <c r="J154" s="56"/>
      <c r="K154" s="237"/>
      <c r="L154" s="56"/>
      <c r="M154" s="56"/>
    </row>
    <row r="155">
      <c r="B155" s="12"/>
      <c r="D155" s="230"/>
      <c r="E155" s="231"/>
      <c r="F155" s="231"/>
      <c r="G155" s="231"/>
      <c r="H155" s="56"/>
      <c r="I155" s="56"/>
      <c r="J155" s="56"/>
      <c r="K155" s="237"/>
      <c r="L155" s="56"/>
      <c r="M155" s="56"/>
    </row>
    <row r="156">
      <c r="B156" s="12"/>
      <c r="D156" s="230"/>
      <c r="E156" s="231"/>
      <c r="F156" s="231"/>
      <c r="G156" s="231"/>
      <c r="H156" s="56"/>
      <c r="I156" s="56"/>
      <c r="J156" s="56"/>
      <c r="K156" s="237"/>
      <c r="L156" s="56"/>
      <c r="M156" s="56"/>
    </row>
    <row r="157">
      <c r="B157" s="12"/>
      <c r="D157" s="230"/>
      <c r="E157" s="231"/>
      <c r="F157" s="231"/>
      <c r="G157" s="231"/>
      <c r="H157" s="56"/>
      <c r="I157" s="56"/>
      <c r="J157" s="56"/>
      <c r="K157" s="237"/>
      <c r="L157" s="56"/>
      <c r="M157" s="56"/>
    </row>
    <row r="158">
      <c r="B158" s="12"/>
      <c r="D158" s="230"/>
      <c r="E158" s="231"/>
      <c r="F158" s="231"/>
      <c r="G158" s="231"/>
      <c r="H158" s="56"/>
      <c r="I158" s="56"/>
      <c r="J158" s="56"/>
      <c r="K158" s="237"/>
      <c r="L158" s="56"/>
      <c r="M158" s="56"/>
    </row>
    <row r="159">
      <c r="B159" s="12"/>
      <c r="D159" s="230"/>
      <c r="E159" s="231"/>
      <c r="F159" s="231"/>
      <c r="G159" s="231"/>
      <c r="H159" s="56"/>
      <c r="I159" s="56"/>
      <c r="J159" s="56"/>
      <c r="K159" s="237"/>
      <c r="L159" s="56"/>
      <c r="M159" s="56"/>
    </row>
    <row r="160">
      <c r="B160" s="12"/>
      <c r="D160" s="230"/>
      <c r="E160" s="231"/>
      <c r="F160" s="231"/>
      <c r="G160" s="231"/>
      <c r="H160" s="56"/>
      <c r="I160" s="56"/>
      <c r="J160" s="56"/>
      <c r="K160" s="237"/>
      <c r="L160" s="56"/>
      <c r="M160" s="56"/>
    </row>
    <row r="161">
      <c r="B161" s="12"/>
      <c r="D161" s="230"/>
      <c r="E161" s="231"/>
      <c r="F161" s="231"/>
      <c r="G161" s="231"/>
      <c r="H161" s="56"/>
      <c r="I161" s="56"/>
      <c r="J161" s="56"/>
      <c r="K161" s="237"/>
      <c r="L161" s="56"/>
      <c r="M161" s="56"/>
    </row>
    <row r="162">
      <c r="B162" s="12"/>
      <c r="D162" s="230"/>
      <c r="E162" s="231"/>
      <c r="F162" s="231"/>
      <c r="G162" s="231"/>
      <c r="H162" s="56"/>
      <c r="I162" s="56"/>
      <c r="J162" s="56"/>
      <c r="K162" s="237"/>
      <c r="L162" s="56"/>
      <c r="M162" s="56"/>
    </row>
    <row r="163">
      <c r="B163" s="12"/>
      <c r="D163" s="230"/>
      <c r="E163" s="231"/>
      <c r="F163" s="231"/>
      <c r="G163" s="231"/>
      <c r="H163" s="56"/>
      <c r="I163" s="56"/>
      <c r="J163" s="56"/>
      <c r="K163" s="237"/>
      <c r="L163" s="56"/>
      <c r="M163" s="56"/>
    </row>
    <row r="164">
      <c r="B164" s="12"/>
      <c r="D164" s="230"/>
      <c r="E164" s="231"/>
      <c r="F164" s="231"/>
      <c r="G164" s="231"/>
      <c r="H164" s="56"/>
      <c r="I164" s="56"/>
      <c r="J164" s="56"/>
      <c r="K164" s="237"/>
      <c r="L164" s="56"/>
      <c r="M164" s="56"/>
    </row>
    <row r="165">
      <c r="B165" s="12"/>
      <c r="D165" s="230"/>
      <c r="E165" s="231"/>
      <c r="F165" s="231"/>
      <c r="G165" s="231"/>
      <c r="H165" s="56"/>
      <c r="I165" s="56"/>
      <c r="J165" s="56"/>
      <c r="K165" s="237"/>
      <c r="L165" s="56"/>
      <c r="M165" s="56"/>
    </row>
    <row r="166">
      <c r="B166" s="12"/>
      <c r="D166" s="230"/>
      <c r="E166" s="231"/>
      <c r="F166" s="231"/>
      <c r="G166" s="231"/>
      <c r="H166" s="56"/>
      <c r="I166" s="56"/>
      <c r="J166" s="56"/>
      <c r="K166" s="237"/>
      <c r="L166" s="56"/>
      <c r="M166" s="56"/>
    </row>
    <row r="167">
      <c r="B167" s="12"/>
      <c r="D167" s="230"/>
      <c r="E167" s="231"/>
      <c r="F167" s="231"/>
      <c r="G167" s="231"/>
      <c r="H167" s="56"/>
      <c r="I167" s="56"/>
      <c r="J167" s="56"/>
      <c r="K167" s="237"/>
      <c r="L167" s="56"/>
      <c r="M167" s="56"/>
    </row>
    <row r="168">
      <c r="B168" s="12"/>
      <c r="D168" s="230"/>
      <c r="E168" s="231"/>
      <c r="F168" s="231"/>
      <c r="G168" s="231"/>
      <c r="H168" s="56"/>
      <c r="I168" s="56"/>
      <c r="J168" s="56"/>
      <c r="K168" s="237"/>
      <c r="L168" s="56"/>
      <c r="M168" s="56"/>
    </row>
    <row r="169">
      <c r="B169" s="12"/>
      <c r="D169" s="230"/>
      <c r="E169" s="231"/>
      <c r="F169" s="231"/>
      <c r="G169" s="231"/>
      <c r="H169" s="56"/>
      <c r="I169" s="56"/>
      <c r="J169" s="56"/>
      <c r="K169" s="237"/>
      <c r="L169" s="56"/>
      <c r="M169" s="56"/>
    </row>
    <row r="170">
      <c r="B170" s="12"/>
      <c r="D170" s="230"/>
      <c r="E170" s="231"/>
      <c r="F170" s="231"/>
      <c r="G170" s="231"/>
      <c r="H170" s="56"/>
      <c r="I170" s="56"/>
      <c r="J170" s="56"/>
      <c r="K170" s="237"/>
      <c r="L170" s="56"/>
      <c r="M170" s="56"/>
    </row>
    <row r="171">
      <c r="B171" s="12"/>
      <c r="D171" s="230"/>
      <c r="E171" s="231"/>
      <c r="F171" s="231"/>
      <c r="G171" s="231"/>
      <c r="H171" s="56"/>
      <c r="I171" s="56"/>
      <c r="J171" s="56"/>
      <c r="K171" s="237"/>
      <c r="L171" s="56"/>
      <c r="M171" s="56"/>
    </row>
    <row r="172">
      <c r="B172" s="12"/>
      <c r="D172" s="230"/>
      <c r="E172" s="231"/>
      <c r="F172" s="231"/>
      <c r="G172" s="231"/>
      <c r="H172" s="56"/>
      <c r="I172" s="56"/>
      <c r="J172" s="56"/>
      <c r="K172" s="237"/>
      <c r="L172" s="56"/>
      <c r="M172" s="56"/>
    </row>
    <row r="173">
      <c r="B173" s="12"/>
      <c r="D173" s="230"/>
      <c r="E173" s="231"/>
      <c r="F173" s="231"/>
      <c r="G173" s="231"/>
      <c r="H173" s="56"/>
      <c r="I173" s="56"/>
      <c r="J173" s="56"/>
      <c r="K173" s="237"/>
      <c r="L173" s="56"/>
      <c r="M173" s="56"/>
    </row>
    <row r="174">
      <c r="B174" s="12"/>
      <c r="D174" s="230"/>
      <c r="E174" s="231"/>
      <c r="F174" s="231"/>
      <c r="G174" s="231"/>
      <c r="H174" s="56"/>
      <c r="I174" s="56"/>
      <c r="J174" s="56"/>
      <c r="K174" s="237"/>
      <c r="L174" s="56"/>
      <c r="M174" s="56"/>
    </row>
    <row r="175">
      <c r="B175" s="12"/>
      <c r="D175" s="230"/>
      <c r="E175" s="231"/>
      <c r="F175" s="231"/>
      <c r="G175" s="231"/>
      <c r="H175" s="56"/>
      <c r="I175" s="56"/>
      <c r="J175" s="56"/>
      <c r="K175" s="237"/>
      <c r="L175" s="56"/>
      <c r="M175" s="56"/>
    </row>
    <row r="176">
      <c r="B176" s="12"/>
      <c r="D176" s="230"/>
      <c r="E176" s="231"/>
      <c r="F176" s="231"/>
      <c r="G176" s="231"/>
      <c r="H176" s="56"/>
      <c r="I176" s="56"/>
      <c r="J176" s="56"/>
      <c r="K176" s="237"/>
      <c r="L176" s="56"/>
      <c r="M176" s="56"/>
    </row>
    <row r="177">
      <c r="B177" s="12"/>
      <c r="D177" s="230"/>
      <c r="E177" s="231"/>
      <c r="F177" s="231"/>
      <c r="G177" s="231"/>
      <c r="H177" s="56"/>
      <c r="I177" s="56"/>
      <c r="J177" s="56"/>
      <c r="K177" s="237"/>
      <c r="L177" s="56"/>
      <c r="M177" s="56"/>
    </row>
    <row r="178">
      <c r="B178" s="12"/>
      <c r="D178" s="230"/>
      <c r="E178" s="231"/>
      <c r="F178" s="231"/>
      <c r="G178" s="231"/>
      <c r="H178" s="56"/>
      <c r="I178" s="56"/>
      <c r="J178" s="56"/>
      <c r="K178" s="237"/>
      <c r="L178" s="56"/>
      <c r="M178" s="56"/>
    </row>
    <row r="179">
      <c r="B179" s="12"/>
      <c r="D179" s="230"/>
      <c r="E179" s="231"/>
      <c r="F179" s="231"/>
      <c r="G179" s="231"/>
      <c r="H179" s="56"/>
      <c r="I179" s="56"/>
      <c r="J179" s="56"/>
      <c r="K179" s="237"/>
      <c r="L179" s="56"/>
      <c r="M179" s="56"/>
    </row>
    <row r="180">
      <c r="B180" s="12"/>
      <c r="D180" s="230"/>
      <c r="E180" s="231"/>
      <c r="F180" s="231"/>
      <c r="G180" s="231"/>
      <c r="H180" s="56"/>
      <c r="I180" s="56"/>
      <c r="J180" s="56"/>
      <c r="K180" s="237"/>
      <c r="L180" s="56"/>
      <c r="M180" s="56"/>
    </row>
    <row r="181">
      <c r="B181" s="12"/>
      <c r="D181" s="230"/>
      <c r="E181" s="231"/>
      <c r="F181" s="231"/>
      <c r="G181" s="231"/>
      <c r="H181" s="56"/>
      <c r="I181" s="56"/>
      <c r="J181" s="56"/>
      <c r="K181" s="237"/>
      <c r="L181" s="56"/>
      <c r="M181" s="56"/>
    </row>
    <row r="182">
      <c r="B182" s="12"/>
      <c r="D182" s="230"/>
      <c r="E182" s="231"/>
      <c r="F182" s="231"/>
      <c r="G182" s="231"/>
      <c r="H182" s="56"/>
      <c r="I182" s="56"/>
      <c r="J182" s="56"/>
      <c r="K182" s="237"/>
      <c r="L182" s="56"/>
      <c r="M182" s="56"/>
    </row>
    <row r="183">
      <c r="B183" s="12"/>
      <c r="D183" s="230"/>
      <c r="E183" s="231"/>
      <c r="F183" s="231"/>
      <c r="G183" s="231"/>
      <c r="H183" s="56"/>
      <c r="I183" s="56"/>
      <c r="J183" s="56"/>
      <c r="K183" s="237"/>
      <c r="L183" s="56"/>
      <c r="M183" s="56"/>
    </row>
    <row r="184">
      <c r="B184" s="12"/>
      <c r="D184" s="230"/>
      <c r="E184" s="231"/>
      <c r="F184" s="231"/>
      <c r="G184" s="231"/>
      <c r="H184" s="56"/>
      <c r="I184" s="56"/>
      <c r="J184" s="56"/>
      <c r="K184" s="237"/>
      <c r="L184" s="56"/>
      <c r="M184" s="56"/>
    </row>
    <row r="185">
      <c r="B185" s="12"/>
      <c r="D185" s="230"/>
      <c r="E185" s="231"/>
      <c r="F185" s="231"/>
      <c r="G185" s="231"/>
      <c r="H185" s="56"/>
      <c r="I185" s="56"/>
      <c r="J185" s="56"/>
      <c r="K185" s="237"/>
      <c r="L185" s="56"/>
      <c r="M185" s="56"/>
    </row>
    <row r="186">
      <c r="B186" s="12"/>
      <c r="D186" s="230"/>
      <c r="E186" s="231"/>
      <c r="F186" s="231"/>
      <c r="G186" s="231"/>
      <c r="H186" s="56"/>
      <c r="I186" s="56"/>
      <c r="J186" s="56"/>
      <c r="K186" s="237"/>
      <c r="L186" s="56"/>
      <c r="M186" s="56"/>
    </row>
    <row r="187">
      <c r="B187" s="12"/>
      <c r="D187" s="230"/>
      <c r="E187" s="231"/>
      <c r="F187" s="231"/>
      <c r="G187" s="231"/>
      <c r="H187" s="56"/>
      <c r="I187" s="56"/>
      <c r="J187" s="56"/>
      <c r="K187" s="237"/>
      <c r="L187" s="56"/>
      <c r="M187" s="56"/>
    </row>
    <row r="188">
      <c r="B188" s="12"/>
      <c r="D188" s="230"/>
      <c r="E188" s="231"/>
      <c r="F188" s="231"/>
      <c r="G188" s="231"/>
      <c r="H188" s="56"/>
      <c r="I188" s="56"/>
      <c r="J188" s="56"/>
      <c r="K188" s="237"/>
      <c r="L188" s="56"/>
      <c r="M188" s="56"/>
    </row>
    <row r="189">
      <c r="B189" s="12"/>
      <c r="D189" s="230"/>
      <c r="E189" s="231"/>
      <c r="F189" s="231"/>
      <c r="G189" s="231"/>
      <c r="H189" s="56"/>
      <c r="I189" s="56"/>
      <c r="J189" s="56"/>
      <c r="K189" s="237"/>
      <c r="L189" s="56"/>
      <c r="M189" s="56"/>
    </row>
    <row r="190">
      <c r="B190" s="12"/>
      <c r="D190" s="230"/>
      <c r="E190" s="231"/>
      <c r="F190" s="231"/>
      <c r="G190" s="231"/>
      <c r="H190" s="56"/>
      <c r="I190" s="56"/>
      <c r="J190" s="56"/>
      <c r="K190" s="237"/>
      <c r="L190" s="56"/>
      <c r="M190" s="56"/>
    </row>
    <row r="191">
      <c r="B191" s="12"/>
      <c r="D191" s="230"/>
      <c r="E191" s="231"/>
      <c r="F191" s="231"/>
      <c r="G191" s="231"/>
      <c r="H191" s="56"/>
      <c r="I191" s="56"/>
      <c r="J191" s="56"/>
      <c r="K191" s="237"/>
      <c r="L191" s="56"/>
      <c r="M191" s="56"/>
    </row>
    <row r="192">
      <c r="B192" s="12"/>
      <c r="D192" s="230"/>
      <c r="E192" s="231"/>
      <c r="F192" s="231"/>
      <c r="G192" s="231"/>
      <c r="H192" s="56"/>
      <c r="I192" s="56"/>
      <c r="J192" s="56"/>
      <c r="K192" s="237"/>
      <c r="L192" s="56"/>
      <c r="M192" s="56"/>
    </row>
    <row r="193">
      <c r="B193" s="12"/>
      <c r="D193" s="230"/>
      <c r="E193" s="231"/>
      <c r="F193" s="231"/>
      <c r="G193" s="231"/>
      <c r="H193" s="56"/>
      <c r="I193" s="56"/>
      <c r="J193" s="56"/>
      <c r="K193" s="237"/>
      <c r="L193" s="56"/>
      <c r="M193" s="56"/>
    </row>
    <row r="194">
      <c r="B194" s="12"/>
      <c r="D194" s="230"/>
      <c r="E194" s="231"/>
      <c r="F194" s="231"/>
      <c r="G194" s="231"/>
      <c r="H194" s="56"/>
      <c r="I194" s="56"/>
      <c r="J194" s="56"/>
      <c r="K194" s="237"/>
      <c r="L194" s="56"/>
      <c r="M194" s="56"/>
    </row>
    <row r="195">
      <c r="B195" s="12"/>
      <c r="D195" s="230"/>
      <c r="E195" s="231"/>
      <c r="F195" s="231"/>
      <c r="G195" s="231"/>
      <c r="H195" s="56"/>
      <c r="I195" s="56"/>
      <c r="J195" s="56"/>
      <c r="K195" s="237"/>
      <c r="L195" s="56"/>
      <c r="M195" s="56"/>
    </row>
    <row r="196">
      <c r="B196" s="12"/>
      <c r="D196" s="230"/>
      <c r="E196" s="231"/>
      <c r="F196" s="231"/>
      <c r="G196" s="231"/>
      <c r="H196" s="56"/>
      <c r="I196" s="56"/>
      <c r="J196" s="56"/>
      <c r="K196" s="237"/>
      <c r="L196" s="56"/>
      <c r="M196" s="56"/>
    </row>
    <row r="197">
      <c r="B197" s="12"/>
      <c r="D197" s="230"/>
      <c r="E197" s="231"/>
      <c r="F197" s="231"/>
      <c r="G197" s="231"/>
      <c r="H197" s="56"/>
      <c r="I197" s="56"/>
      <c r="J197" s="56"/>
      <c r="K197" s="237"/>
      <c r="L197" s="56"/>
      <c r="M197" s="56"/>
    </row>
    <row r="198">
      <c r="B198" s="12"/>
      <c r="D198" s="230"/>
      <c r="E198" s="231"/>
      <c r="F198" s="231"/>
      <c r="G198" s="231"/>
      <c r="H198" s="56"/>
      <c r="I198" s="56"/>
      <c r="J198" s="56"/>
      <c r="K198" s="237"/>
      <c r="L198" s="56"/>
      <c r="M198" s="56"/>
    </row>
    <row r="199">
      <c r="B199" s="12"/>
      <c r="D199" s="230"/>
      <c r="E199" s="231"/>
      <c r="F199" s="231"/>
      <c r="G199" s="231"/>
      <c r="H199" s="56"/>
      <c r="I199" s="56"/>
      <c r="J199" s="56"/>
      <c r="K199" s="237"/>
      <c r="L199" s="56"/>
      <c r="M199" s="56"/>
    </row>
    <row r="200">
      <c r="B200" s="12"/>
      <c r="D200" s="230"/>
      <c r="E200" s="231"/>
      <c r="F200" s="231"/>
      <c r="G200" s="231"/>
      <c r="H200" s="56"/>
      <c r="I200" s="56"/>
      <c r="J200" s="56"/>
      <c r="K200" s="237"/>
      <c r="L200" s="56"/>
      <c r="M200" s="56"/>
    </row>
    <row r="201">
      <c r="B201" s="12"/>
      <c r="D201" s="230"/>
      <c r="E201" s="231"/>
      <c r="F201" s="231"/>
      <c r="G201" s="231"/>
      <c r="H201" s="56"/>
      <c r="I201" s="56"/>
      <c r="J201" s="56"/>
      <c r="K201" s="237"/>
      <c r="L201" s="56"/>
      <c r="M201" s="56"/>
    </row>
    <row r="202">
      <c r="B202" s="12"/>
      <c r="D202" s="230"/>
      <c r="E202" s="231"/>
      <c r="F202" s="231"/>
      <c r="G202" s="231"/>
      <c r="H202" s="56"/>
      <c r="I202" s="56"/>
      <c r="J202" s="56"/>
      <c r="K202" s="237"/>
      <c r="L202" s="56"/>
      <c r="M202" s="56"/>
    </row>
    <row r="203">
      <c r="B203" s="12"/>
      <c r="D203" s="230"/>
      <c r="E203" s="231"/>
      <c r="F203" s="231"/>
      <c r="G203" s="231"/>
      <c r="H203" s="56"/>
      <c r="I203" s="56"/>
      <c r="J203" s="56"/>
      <c r="K203" s="237"/>
      <c r="L203" s="56"/>
      <c r="M203" s="56"/>
    </row>
    <row r="204">
      <c r="B204" s="12"/>
      <c r="D204" s="230"/>
      <c r="E204" s="231"/>
      <c r="F204" s="231"/>
      <c r="G204" s="231"/>
      <c r="H204" s="56"/>
      <c r="I204" s="56"/>
      <c r="J204" s="56"/>
      <c r="K204" s="237"/>
      <c r="L204" s="56"/>
      <c r="M204" s="56"/>
    </row>
    <row r="205">
      <c r="B205" s="12"/>
      <c r="D205" s="230"/>
      <c r="E205" s="231"/>
      <c r="F205" s="231"/>
      <c r="G205" s="231"/>
      <c r="H205" s="56"/>
      <c r="I205" s="56"/>
      <c r="J205" s="56"/>
      <c r="K205" s="237"/>
      <c r="L205" s="56"/>
      <c r="M205" s="56"/>
    </row>
    <row r="206">
      <c r="B206" s="12"/>
      <c r="D206" s="230"/>
      <c r="E206" s="231"/>
      <c r="F206" s="231"/>
      <c r="G206" s="231"/>
      <c r="H206" s="56"/>
      <c r="I206" s="56"/>
      <c r="J206" s="56"/>
      <c r="K206" s="237"/>
      <c r="L206" s="56"/>
      <c r="M206" s="56"/>
    </row>
    <row r="207">
      <c r="B207" s="12"/>
      <c r="D207" s="230"/>
      <c r="E207" s="231"/>
      <c r="F207" s="231"/>
      <c r="G207" s="231"/>
      <c r="H207" s="56"/>
      <c r="I207" s="56"/>
      <c r="J207" s="56"/>
      <c r="K207" s="237"/>
      <c r="L207" s="56"/>
      <c r="M207" s="56"/>
    </row>
    <row r="208">
      <c r="B208" s="12"/>
      <c r="D208" s="230"/>
      <c r="E208" s="231"/>
      <c r="F208" s="231"/>
      <c r="G208" s="231"/>
      <c r="H208" s="56"/>
      <c r="I208" s="56"/>
      <c r="J208" s="56"/>
      <c r="K208" s="237"/>
      <c r="L208" s="56"/>
      <c r="M208" s="56"/>
    </row>
    <row r="209">
      <c r="B209" s="12"/>
      <c r="D209" s="230"/>
      <c r="E209" s="231"/>
      <c r="F209" s="231"/>
      <c r="G209" s="231"/>
      <c r="H209" s="56"/>
      <c r="I209" s="56"/>
      <c r="J209" s="56"/>
      <c r="K209" s="237"/>
      <c r="L209" s="56"/>
      <c r="M209" s="56"/>
    </row>
    <row r="210">
      <c r="B210" s="12"/>
      <c r="D210" s="230"/>
      <c r="E210" s="231"/>
      <c r="F210" s="231"/>
      <c r="G210" s="231"/>
      <c r="H210" s="56"/>
      <c r="I210" s="56"/>
      <c r="J210" s="56"/>
      <c r="K210" s="237"/>
      <c r="L210" s="56"/>
      <c r="M210" s="56"/>
    </row>
    <row r="211">
      <c r="B211" s="12"/>
      <c r="D211" s="230"/>
      <c r="E211" s="231"/>
      <c r="F211" s="231"/>
      <c r="G211" s="231"/>
      <c r="H211" s="56"/>
      <c r="I211" s="56"/>
      <c r="J211" s="56"/>
      <c r="K211" s="237"/>
      <c r="L211" s="56"/>
      <c r="M211" s="56"/>
    </row>
    <row r="212">
      <c r="B212" s="12"/>
      <c r="D212" s="230"/>
      <c r="E212" s="231"/>
      <c r="F212" s="231"/>
      <c r="G212" s="231"/>
      <c r="H212" s="56"/>
      <c r="I212" s="56"/>
      <c r="J212" s="56"/>
      <c r="K212" s="237"/>
      <c r="L212" s="56"/>
      <c r="M212" s="56"/>
    </row>
    <row r="213">
      <c r="B213" s="12"/>
      <c r="D213" s="230"/>
      <c r="E213" s="231"/>
      <c r="F213" s="231"/>
      <c r="G213" s="231"/>
      <c r="H213" s="56"/>
      <c r="I213" s="56"/>
      <c r="J213" s="56"/>
      <c r="K213" s="237"/>
      <c r="L213" s="56"/>
      <c r="M213" s="56"/>
    </row>
    <row r="214">
      <c r="B214" s="12"/>
      <c r="D214" s="230"/>
      <c r="E214" s="231"/>
      <c r="F214" s="231"/>
      <c r="G214" s="231"/>
      <c r="H214" s="56"/>
      <c r="I214" s="56"/>
      <c r="J214" s="56"/>
      <c r="K214" s="237"/>
      <c r="L214" s="56"/>
      <c r="M214" s="56"/>
    </row>
    <row r="215">
      <c r="B215" s="12"/>
      <c r="D215" s="230"/>
      <c r="E215" s="231"/>
      <c r="F215" s="231"/>
      <c r="G215" s="231"/>
      <c r="H215" s="56"/>
      <c r="I215" s="56"/>
      <c r="J215" s="56"/>
      <c r="K215" s="237"/>
      <c r="L215" s="56"/>
      <c r="M215" s="56"/>
    </row>
    <row r="216">
      <c r="B216" s="12"/>
      <c r="D216" s="230"/>
      <c r="E216" s="231"/>
      <c r="F216" s="231"/>
      <c r="G216" s="231"/>
      <c r="H216" s="56"/>
      <c r="I216" s="56"/>
      <c r="J216" s="56"/>
      <c r="K216" s="237"/>
      <c r="L216" s="56"/>
      <c r="M216" s="56"/>
    </row>
    <row r="217">
      <c r="B217" s="12"/>
      <c r="D217" s="230"/>
      <c r="E217" s="231"/>
      <c r="F217" s="231"/>
      <c r="G217" s="231"/>
      <c r="H217" s="56"/>
      <c r="I217" s="56"/>
      <c r="J217" s="56"/>
      <c r="K217" s="237"/>
      <c r="L217" s="56"/>
      <c r="M217" s="56"/>
    </row>
    <row r="218">
      <c r="B218" s="12"/>
      <c r="D218" s="230"/>
      <c r="E218" s="231"/>
      <c r="F218" s="231"/>
      <c r="G218" s="231"/>
      <c r="H218" s="56"/>
      <c r="I218" s="56"/>
      <c r="J218" s="56"/>
      <c r="K218" s="237"/>
      <c r="L218" s="56"/>
      <c r="M218" s="56"/>
    </row>
    <row r="219">
      <c r="B219" s="12"/>
      <c r="D219" s="230"/>
      <c r="E219" s="231"/>
      <c r="F219" s="231"/>
      <c r="G219" s="231"/>
      <c r="H219" s="56"/>
      <c r="I219" s="56"/>
      <c r="J219" s="56"/>
      <c r="K219" s="237"/>
      <c r="L219" s="56"/>
      <c r="M219" s="56"/>
    </row>
    <row r="220">
      <c r="B220" s="12"/>
      <c r="D220" s="230"/>
      <c r="E220" s="231"/>
      <c r="F220" s="231"/>
      <c r="G220" s="231"/>
      <c r="H220" s="56"/>
      <c r="I220" s="56"/>
      <c r="J220" s="56"/>
      <c r="K220" s="237"/>
      <c r="L220" s="56"/>
      <c r="M220" s="56"/>
    </row>
    <row r="221">
      <c r="B221" s="12"/>
      <c r="D221" s="230"/>
      <c r="E221" s="231"/>
      <c r="F221" s="231"/>
      <c r="G221" s="231"/>
      <c r="H221" s="56"/>
      <c r="I221" s="56"/>
      <c r="J221" s="56"/>
      <c r="K221" s="237"/>
      <c r="L221" s="56"/>
      <c r="M221" s="56"/>
    </row>
    <row r="222">
      <c r="B222" s="12"/>
      <c r="D222" s="230"/>
      <c r="E222" s="231"/>
      <c r="F222" s="231"/>
      <c r="G222" s="231"/>
      <c r="H222" s="56"/>
      <c r="I222" s="56"/>
      <c r="J222" s="56"/>
      <c r="K222" s="237"/>
      <c r="L222" s="56"/>
      <c r="M222" s="56"/>
    </row>
    <row r="223">
      <c r="B223" s="12"/>
      <c r="D223" s="230"/>
      <c r="E223" s="231"/>
      <c r="F223" s="231"/>
      <c r="G223" s="231"/>
      <c r="H223" s="56"/>
      <c r="I223" s="56"/>
      <c r="J223" s="56"/>
      <c r="K223" s="237"/>
      <c r="L223" s="56"/>
      <c r="M223" s="56"/>
    </row>
    <row r="224">
      <c r="B224" s="12"/>
      <c r="D224" s="230"/>
      <c r="E224" s="231"/>
      <c r="F224" s="231"/>
      <c r="G224" s="231"/>
      <c r="H224" s="56"/>
      <c r="I224" s="56"/>
      <c r="J224" s="56"/>
      <c r="K224" s="237"/>
      <c r="L224" s="56"/>
      <c r="M224" s="56"/>
    </row>
    <row r="225">
      <c r="B225" s="12"/>
      <c r="D225" s="230"/>
      <c r="E225" s="231"/>
      <c r="F225" s="231"/>
      <c r="G225" s="231"/>
      <c r="H225" s="56"/>
      <c r="I225" s="56"/>
      <c r="J225" s="56"/>
      <c r="K225" s="237"/>
      <c r="L225" s="56"/>
      <c r="M225" s="56"/>
    </row>
    <row r="226">
      <c r="B226" s="12"/>
      <c r="D226" s="230"/>
      <c r="E226" s="231"/>
      <c r="F226" s="231"/>
      <c r="G226" s="231"/>
      <c r="H226" s="56"/>
      <c r="I226" s="56"/>
      <c r="J226" s="56"/>
      <c r="K226" s="237"/>
      <c r="L226" s="56"/>
      <c r="M226" s="56"/>
    </row>
    <row r="227">
      <c r="B227" s="12"/>
      <c r="D227" s="230"/>
      <c r="E227" s="231"/>
      <c r="F227" s="231"/>
      <c r="G227" s="231"/>
      <c r="H227" s="56"/>
      <c r="I227" s="56"/>
      <c r="J227" s="56"/>
      <c r="K227" s="237"/>
      <c r="L227" s="56"/>
      <c r="M227" s="56"/>
    </row>
    <row r="228">
      <c r="B228" s="12"/>
      <c r="D228" s="230"/>
      <c r="E228" s="231"/>
      <c r="F228" s="231"/>
      <c r="G228" s="231"/>
      <c r="H228" s="56"/>
      <c r="I228" s="56"/>
      <c r="J228" s="56"/>
      <c r="K228" s="237"/>
      <c r="L228" s="56"/>
      <c r="M228" s="56"/>
    </row>
    <row r="229">
      <c r="B229" s="12"/>
      <c r="D229" s="230"/>
      <c r="E229" s="231"/>
      <c r="F229" s="231"/>
      <c r="G229" s="231"/>
      <c r="H229" s="56"/>
      <c r="I229" s="56"/>
      <c r="J229" s="56"/>
      <c r="K229" s="237"/>
      <c r="L229" s="56"/>
      <c r="M229" s="56"/>
    </row>
    <row r="230">
      <c r="B230" s="12"/>
      <c r="D230" s="230"/>
      <c r="E230" s="231"/>
      <c r="F230" s="231"/>
      <c r="G230" s="231"/>
      <c r="H230" s="56"/>
      <c r="I230" s="56"/>
      <c r="J230" s="56"/>
      <c r="K230" s="237"/>
      <c r="L230" s="56"/>
      <c r="M230" s="56"/>
    </row>
    <row r="231">
      <c r="B231" s="12"/>
      <c r="D231" s="230"/>
      <c r="E231" s="231"/>
      <c r="F231" s="231"/>
      <c r="G231" s="231"/>
      <c r="H231" s="56"/>
      <c r="I231" s="56"/>
      <c r="J231" s="56"/>
      <c r="K231" s="237"/>
      <c r="L231" s="56"/>
      <c r="M231" s="56"/>
    </row>
    <row r="232">
      <c r="B232" s="12"/>
      <c r="D232" s="230"/>
      <c r="E232" s="231"/>
      <c r="F232" s="231"/>
      <c r="G232" s="231"/>
      <c r="H232" s="56"/>
      <c r="I232" s="56"/>
      <c r="J232" s="56"/>
      <c r="K232" s="237"/>
      <c r="L232" s="56"/>
      <c r="M232" s="56"/>
    </row>
    <row r="233">
      <c r="B233" s="12"/>
      <c r="D233" s="230"/>
      <c r="E233" s="231"/>
      <c r="F233" s="231"/>
      <c r="G233" s="231"/>
      <c r="H233" s="56"/>
      <c r="I233" s="56"/>
      <c r="J233" s="56"/>
      <c r="K233" s="237"/>
      <c r="L233" s="56"/>
      <c r="M233" s="56"/>
    </row>
    <row r="234">
      <c r="B234" s="12"/>
      <c r="D234" s="230"/>
      <c r="E234" s="231"/>
      <c r="F234" s="231"/>
      <c r="G234" s="231"/>
      <c r="H234" s="56"/>
      <c r="I234" s="56"/>
      <c r="J234" s="56"/>
      <c r="K234" s="237"/>
      <c r="L234" s="56"/>
      <c r="M234" s="56"/>
    </row>
    <row r="235">
      <c r="B235" s="12"/>
      <c r="D235" s="230"/>
      <c r="E235" s="231"/>
      <c r="F235" s="231"/>
      <c r="G235" s="231"/>
      <c r="H235" s="56"/>
      <c r="I235" s="56"/>
      <c r="J235" s="56"/>
      <c r="K235" s="237"/>
      <c r="L235" s="56"/>
      <c r="M235" s="56"/>
    </row>
    <row r="236">
      <c r="B236" s="12"/>
      <c r="D236" s="230"/>
      <c r="E236" s="231"/>
      <c r="F236" s="231"/>
      <c r="G236" s="231"/>
      <c r="H236" s="56"/>
      <c r="I236" s="56"/>
      <c r="J236" s="56"/>
      <c r="K236" s="237"/>
      <c r="L236" s="56"/>
      <c r="M236" s="56"/>
    </row>
    <row r="237">
      <c r="B237" s="12"/>
      <c r="D237" s="230"/>
      <c r="E237" s="231"/>
      <c r="F237" s="231"/>
      <c r="G237" s="231"/>
      <c r="H237" s="56"/>
      <c r="I237" s="56"/>
      <c r="J237" s="56"/>
      <c r="K237" s="237"/>
      <c r="L237" s="56"/>
      <c r="M237" s="56"/>
    </row>
    <row r="238">
      <c r="B238" s="12"/>
      <c r="D238" s="230"/>
      <c r="E238" s="231"/>
      <c r="F238" s="231"/>
      <c r="G238" s="231"/>
      <c r="H238" s="56"/>
      <c r="I238" s="56"/>
      <c r="J238" s="56"/>
      <c r="K238" s="237"/>
      <c r="L238" s="56"/>
      <c r="M238" s="56"/>
    </row>
    <row r="239">
      <c r="B239" s="12"/>
      <c r="D239" s="230"/>
      <c r="E239" s="231"/>
      <c r="F239" s="231"/>
      <c r="G239" s="231"/>
      <c r="H239" s="56"/>
      <c r="I239" s="56"/>
      <c r="J239" s="56"/>
      <c r="K239" s="237"/>
      <c r="L239" s="56"/>
      <c r="M239" s="56"/>
    </row>
    <row r="240">
      <c r="B240" s="12"/>
      <c r="D240" s="230"/>
      <c r="E240" s="231"/>
      <c r="F240" s="231"/>
      <c r="G240" s="231"/>
      <c r="H240" s="56"/>
      <c r="I240" s="56"/>
      <c r="J240" s="56"/>
      <c r="K240" s="237"/>
      <c r="L240" s="56"/>
      <c r="M240" s="56"/>
    </row>
    <row r="241">
      <c r="B241" s="12"/>
      <c r="D241" s="230"/>
      <c r="E241" s="231"/>
      <c r="F241" s="231"/>
      <c r="G241" s="231"/>
      <c r="H241" s="56"/>
      <c r="I241" s="56"/>
      <c r="J241" s="56"/>
      <c r="K241" s="237"/>
      <c r="L241" s="56"/>
      <c r="M241" s="56"/>
    </row>
    <row r="242">
      <c r="B242" s="12"/>
      <c r="D242" s="230"/>
      <c r="E242" s="231"/>
      <c r="F242" s="231"/>
      <c r="G242" s="231"/>
      <c r="H242" s="56"/>
      <c r="I242" s="56"/>
      <c r="J242" s="56"/>
      <c r="K242" s="237"/>
      <c r="L242" s="56"/>
      <c r="M242" s="56"/>
    </row>
    <row r="243">
      <c r="B243" s="12"/>
      <c r="D243" s="230"/>
      <c r="E243" s="231"/>
      <c r="F243" s="231"/>
      <c r="G243" s="231"/>
      <c r="H243" s="56"/>
      <c r="I243" s="56"/>
      <c r="J243" s="56"/>
      <c r="K243" s="237"/>
      <c r="L243" s="56"/>
      <c r="M243" s="56"/>
    </row>
    <row r="244">
      <c r="B244" s="12"/>
      <c r="D244" s="230"/>
      <c r="E244" s="231"/>
      <c r="F244" s="231"/>
      <c r="G244" s="231"/>
      <c r="H244" s="56"/>
      <c r="I244" s="56"/>
      <c r="J244" s="56"/>
      <c r="K244" s="237"/>
      <c r="L244" s="56"/>
      <c r="M244" s="56"/>
    </row>
    <row r="245">
      <c r="B245" s="12"/>
      <c r="D245" s="230"/>
      <c r="E245" s="231"/>
      <c r="F245" s="231"/>
      <c r="G245" s="231"/>
      <c r="H245" s="56"/>
      <c r="I245" s="56"/>
      <c r="J245" s="56"/>
      <c r="K245" s="237"/>
      <c r="L245" s="56"/>
      <c r="M245" s="56"/>
    </row>
    <row r="246">
      <c r="B246" s="12"/>
      <c r="D246" s="230"/>
      <c r="E246" s="231"/>
      <c r="F246" s="231"/>
      <c r="G246" s="231"/>
      <c r="H246" s="56"/>
      <c r="I246" s="56"/>
      <c r="J246" s="56"/>
      <c r="K246" s="237"/>
      <c r="L246" s="56"/>
      <c r="M246" s="56"/>
    </row>
    <row r="247">
      <c r="B247" s="12"/>
      <c r="D247" s="230"/>
      <c r="E247" s="231"/>
      <c r="F247" s="231"/>
      <c r="G247" s="231"/>
      <c r="H247" s="56"/>
      <c r="I247" s="56"/>
      <c r="J247" s="56"/>
      <c r="K247" s="237"/>
      <c r="L247" s="56"/>
      <c r="M247" s="56"/>
    </row>
    <row r="248">
      <c r="B248" s="12"/>
      <c r="D248" s="230"/>
      <c r="E248" s="231"/>
      <c r="F248" s="231"/>
      <c r="G248" s="231"/>
      <c r="H248" s="56"/>
      <c r="I248" s="56"/>
      <c r="J248" s="56"/>
      <c r="K248" s="237"/>
      <c r="L248" s="56"/>
      <c r="M248" s="56"/>
    </row>
    <row r="249">
      <c r="B249" s="12"/>
      <c r="D249" s="230"/>
      <c r="E249" s="231"/>
      <c r="F249" s="231"/>
      <c r="G249" s="231"/>
      <c r="H249" s="56"/>
      <c r="I249" s="56"/>
      <c r="J249" s="56"/>
      <c r="K249" s="237"/>
      <c r="L249" s="56"/>
      <c r="M249" s="56"/>
    </row>
    <row r="250">
      <c r="B250" s="12"/>
      <c r="D250" s="230"/>
      <c r="E250" s="231"/>
      <c r="F250" s="231"/>
      <c r="G250" s="231"/>
      <c r="H250" s="56"/>
      <c r="I250" s="56"/>
      <c r="J250" s="56"/>
      <c r="K250" s="237"/>
      <c r="L250" s="56"/>
      <c r="M250" s="56"/>
    </row>
    <row r="251">
      <c r="B251" s="12"/>
      <c r="D251" s="230"/>
      <c r="E251" s="231"/>
      <c r="F251" s="231"/>
      <c r="G251" s="231"/>
      <c r="H251" s="56"/>
      <c r="I251" s="56"/>
      <c r="J251" s="56"/>
      <c r="K251" s="237"/>
      <c r="L251" s="56"/>
      <c r="M251" s="56"/>
    </row>
    <row r="252">
      <c r="B252" s="12"/>
      <c r="D252" s="230"/>
      <c r="E252" s="231"/>
      <c r="F252" s="231"/>
      <c r="G252" s="231"/>
      <c r="H252" s="56"/>
      <c r="I252" s="56"/>
      <c r="J252" s="56"/>
      <c r="K252" s="237"/>
      <c r="L252" s="56"/>
      <c r="M252" s="56"/>
    </row>
    <row r="253">
      <c r="B253" s="12"/>
      <c r="D253" s="230"/>
      <c r="E253" s="231"/>
      <c r="F253" s="231"/>
      <c r="G253" s="231"/>
      <c r="H253" s="56"/>
      <c r="I253" s="56"/>
      <c r="J253" s="56"/>
      <c r="K253" s="237"/>
      <c r="L253" s="56"/>
      <c r="M253" s="56"/>
    </row>
    <row r="254">
      <c r="B254" s="12"/>
      <c r="D254" s="230"/>
      <c r="E254" s="231"/>
      <c r="F254" s="231"/>
      <c r="G254" s="231"/>
      <c r="H254" s="56"/>
      <c r="I254" s="56"/>
      <c r="J254" s="56"/>
      <c r="K254" s="237"/>
      <c r="L254" s="56"/>
      <c r="M254" s="56"/>
    </row>
    <row r="255">
      <c r="B255" s="12"/>
      <c r="D255" s="230"/>
      <c r="E255" s="231"/>
      <c r="F255" s="231"/>
      <c r="G255" s="231"/>
      <c r="H255" s="56"/>
      <c r="I255" s="56"/>
      <c r="J255" s="56"/>
      <c r="K255" s="237"/>
      <c r="L255" s="56"/>
      <c r="M255" s="56"/>
    </row>
    <row r="256">
      <c r="B256" s="12"/>
      <c r="D256" s="230"/>
      <c r="E256" s="231"/>
      <c r="F256" s="231"/>
      <c r="G256" s="231"/>
      <c r="H256" s="56"/>
      <c r="I256" s="56"/>
      <c r="J256" s="56"/>
      <c r="K256" s="237"/>
      <c r="L256" s="56"/>
      <c r="M256" s="56"/>
    </row>
    <row r="257">
      <c r="B257" s="12"/>
      <c r="D257" s="230"/>
      <c r="E257" s="231"/>
      <c r="F257" s="231"/>
      <c r="G257" s="231"/>
      <c r="H257" s="56"/>
      <c r="I257" s="56"/>
      <c r="J257" s="56"/>
      <c r="K257" s="237"/>
      <c r="L257" s="56"/>
      <c r="M257" s="56"/>
    </row>
    <row r="258">
      <c r="B258" s="12"/>
      <c r="D258" s="230"/>
      <c r="E258" s="231"/>
      <c r="F258" s="231"/>
      <c r="G258" s="231"/>
      <c r="H258" s="56"/>
      <c r="I258" s="56"/>
      <c r="J258" s="56"/>
      <c r="K258" s="237"/>
      <c r="L258" s="56"/>
      <c r="M258" s="56"/>
    </row>
    <row r="259">
      <c r="B259" s="12"/>
      <c r="D259" s="230"/>
      <c r="E259" s="231"/>
      <c r="F259" s="231"/>
      <c r="G259" s="231"/>
      <c r="H259" s="56"/>
      <c r="I259" s="56"/>
      <c r="J259" s="56"/>
      <c r="K259" s="237"/>
      <c r="L259" s="56"/>
      <c r="M259" s="56"/>
    </row>
    <row r="260">
      <c r="B260" s="12"/>
      <c r="D260" s="230"/>
      <c r="E260" s="231"/>
      <c r="F260" s="231"/>
      <c r="G260" s="231"/>
      <c r="H260" s="56"/>
      <c r="I260" s="56"/>
      <c r="J260" s="56"/>
      <c r="K260" s="237"/>
      <c r="L260" s="56"/>
      <c r="M260" s="56"/>
    </row>
    <row r="261">
      <c r="B261" s="12"/>
      <c r="D261" s="230"/>
      <c r="E261" s="231"/>
      <c r="F261" s="231"/>
      <c r="G261" s="231"/>
      <c r="H261" s="56"/>
      <c r="I261" s="56"/>
      <c r="J261" s="56"/>
      <c r="K261" s="237"/>
      <c r="L261" s="56"/>
      <c r="M261" s="56"/>
    </row>
    <row r="262">
      <c r="B262" s="12"/>
      <c r="D262" s="230"/>
      <c r="E262" s="231"/>
      <c r="F262" s="231"/>
      <c r="G262" s="231"/>
      <c r="H262" s="56"/>
      <c r="I262" s="56"/>
      <c r="J262" s="56"/>
      <c r="K262" s="237"/>
      <c r="L262" s="56"/>
      <c r="M262" s="56"/>
    </row>
    <row r="263">
      <c r="B263" s="12"/>
      <c r="D263" s="230"/>
      <c r="E263" s="231"/>
      <c r="F263" s="231"/>
      <c r="G263" s="231"/>
      <c r="H263" s="56"/>
      <c r="I263" s="56"/>
      <c r="J263" s="56"/>
      <c r="K263" s="237"/>
      <c r="L263" s="56"/>
      <c r="M263" s="56"/>
    </row>
    <row r="264">
      <c r="B264" s="12"/>
      <c r="D264" s="230"/>
      <c r="E264" s="231"/>
      <c r="F264" s="231"/>
      <c r="G264" s="231"/>
      <c r="H264" s="56"/>
      <c r="I264" s="56"/>
      <c r="J264" s="56"/>
      <c r="K264" s="237"/>
      <c r="L264" s="56"/>
      <c r="M264" s="56"/>
    </row>
    <row r="265">
      <c r="B265" s="12"/>
      <c r="D265" s="230"/>
      <c r="E265" s="231"/>
      <c r="F265" s="231"/>
      <c r="G265" s="231"/>
      <c r="H265" s="56"/>
      <c r="I265" s="56"/>
      <c r="J265" s="56"/>
      <c r="K265" s="237"/>
      <c r="L265" s="56"/>
      <c r="M265" s="56"/>
    </row>
    <row r="266">
      <c r="B266" s="12"/>
      <c r="D266" s="230"/>
      <c r="E266" s="231"/>
      <c r="F266" s="231"/>
      <c r="G266" s="231"/>
      <c r="H266" s="56"/>
      <c r="I266" s="56"/>
      <c r="J266" s="56"/>
      <c r="K266" s="237"/>
      <c r="L266" s="56"/>
      <c r="M266" s="56"/>
    </row>
    <row r="267">
      <c r="B267" s="12"/>
      <c r="D267" s="230"/>
      <c r="E267" s="231"/>
      <c r="F267" s="231"/>
      <c r="G267" s="231"/>
      <c r="H267" s="56"/>
      <c r="I267" s="56"/>
      <c r="J267" s="56"/>
      <c r="K267" s="237"/>
      <c r="L267" s="56"/>
      <c r="M267" s="56"/>
    </row>
    <row r="268">
      <c r="B268" s="12"/>
      <c r="D268" s="230"/>
      <c r="E268" s="231"/>
      <c r="F268" s="231"/>
      <c r="G268" s="231"/>
      <c r="H268" s="56"/>
      <c r="I268" s="56"/>
      <c r="J268" s="56"/>
      <c r="K268" s="237"/>
      <c r="L268" s="56"/>
      <c r="M268" s="56"/>
    </row>
    <row r="269">
      <c r="B269" s="12"/>
      <c r="D269" s="230"/>
      <c r="E269" s="231"/>
      <c r="F269" s="231"/>
      <c r="G269" s="231"/>
      <c r="H269" s="56"/>
      <c r="I269" s="56"/>
      <c r="J269" s="56"/>
      <c r="K269" s="237"/>
      <c r="L269" s="56"/>
      <c r="M269" s="56"/>
    </row>
    <row r="270">
      <c r="B270" s="12"/>
      <c r="D270" s="230"/>
      <c r="E270" s="231"/>
      <c r="F270" s="231"/>
      <c r="G270" s="231"/>
      <c r="H270" s="56"/>
      <c r="I270" s="56"/>
      <c r="J270" s="56"/>
      <c r="K270" s="237"/>
      <c r="L270" s="56"/>
      <c r="M270" s="56"/>
    </row>
    <row r="271">
      <c r="B271" s="12"/>
      <c r="D271" s="230"/>
      <c r="E271" s="231"/>
      <c r="F271" s="231"/>
      <c r="G271" s="231"/>
      <c r="H271" s="56"/>
      <c r="I271" s="56"/>
      <c r="J271" s="56"/>
      <c r="K271" s="237"/>
      <c r="L271" s="56"/>
      <c r="M271" s="56"/>
    </row>
    <row r="272">
      <c r="B272" s="12"/>
      <c r="D272" s="230"/>
      <c r="E272" s="231"/>
      <c r="F272" s="231"/>
      <c r="G272" s="231"/>
      <c r="H272" s="56"/>
      <c r="I272" s="56"/>
      <c r="J272" s="56"/>
      <c r="K272" s="237"/>
      <c r="L272" s="56"/>
      <c r="M272" s="56"/>
    </row>
    <row r="273">
      <c r="B273" s="12"/>
      <c r="D273" s="230"/>
      <c r="E273" s="231"/>
      <c r="F273" s="231"/>
      <c r="G273" s="231"/>
      <c r="H273" s="56"/>
      <c r="I273" s="56"/>
      <c r="J273" s="56"/>
      <c r="K273" s="237"/>
      <c r="L273" s="56"/>
      <c r="M273" s="56"/>
    </row>
    <row r="274">
      <c r="B274" s="12"/>
      <c r="D274" s="230"/>
      <c r="E274" s="231"/>
      <c r="F274" s="231"/>
      <c r="G274" s="231"/>
      <c r="H274" s="56"/>
      <c r="I274" s="56"/>
      <c r="J274" s="56"/>
      <c r="K274" s="237"/>
      <c r="L274" s="56"/>
      <c r="M274" s="56"/>
    </row>
    <row r="275">
      <c r="B275" s="12"/>
      <c r="D275" s="230"/>
      <c r="E275" s="231"/>
      <c r="F275" s="231"/>
      <c r="G275" s="231"/>
      <c r="H275" s="56"/>
      <c r="I275" s="56"/>
      <c r="J275" s="56"/>
      <c r="K275" s="237"/>
      <c r="L275" s="56"/>
      <c r="M275" s="56"/>
    </row>
    <row r="276">
      <c r="B276" s="12"/>
      <c r="D276" s="230"/>
      <c r="E276" s="231"/>
      <c r="F276" s="231"/>
      <c r="G276" s="231"/>
      <c r="H276" s="56"/>
      <c r="I276" s="56"/>
      <c r="J276" s="56"/>
      <c r="K276" s="237"/>
      <c r="L276" s="56"/>
      <c r="M276" s="56"/>
    </row>
    <row r="277">
      <c r="B277" s="12"/>
      <c r="D277" s="230"/>
      <c r="E277" s="231"/>
      <c r="F277" s="231"/>
      <c r="G277" s="231"/>
      <c r="H277" s="56"/>
      <c r="I277" s="56"/>
      <c r="J277" s="56"/>
      <c r="K277" s="237"/>
      <c r="L277" s="56"/>
      <c r="M277" s="56"/>
    </row>
    <row r="278">
      <c r="B278" s="12"/>
      <c r="D278" s="230"/>
      <c r="E278" s="231"/>
      <c r="F278" s="231"/>
      <c r="G278" s="231"/>
      <c r="H278" s="56"/>
      <c r="I278" s="56"/>
      <c r="J278" s="56"/>
      <c r="K278" s="237"/>
      <c r="L278" s="56"/>
      <c r="M278" s="56"/>
    </row>
    <row r="279">
      <c r="B279" s="12"/>
      <c r="D279" s="230"/>
      <c r="E279" s="231"/>
      <c r="F279" s="231"/>
      <c r="G279" s="231"/>
      <c r="H279" s="56"/>
      <c r="I279" s="56"/>
      <c r="J279" s="56"/>
      <c r="K279" s="237"/>
      <c r="L279" s="56"/>
      <c r="M279" s="56"/>
    </row>
    <row r="280">
      <c r="B280" s="12"/>
      <c r="D280" s="230"/>
      <c r="E280" s="231"/>
      <c r="F280" s="231"/>
      <c r="G280" s="231"/>
      <c r="H280" s="56"/>
      <c r="I280" s="56"/>
      <c r="J280" s="56"/>
      <c r="K280" s="237"/>
      <c r="L280" s="56"/>
      <c r="M280" s="56"/>
    </row>
    <row r="281">
      <c r="B281" s="12"/>
      <c r="D281" s="230"/>
      <c r="E281" s="231"/>
      <c r="F281" s="231"/>
      <c r="G281" s="231"/>
      <c r="H281" s="56"/>
      <c r="I281" s="56"/>
      <c r="J281" s="56"/>
      <c r="K281" s="237"/>
      <c r="L281" s="56"/>
      <c r="M281" s="56"/>
    </row>
    <row r="282">
      <c r="B282" s="12"/>
      <c r="D282" s="230"/>
      <c r="E282" s="231"/>
      <c r="F282" s="231"/>
      <c r="G282" s="231"/>
      <c r="H282" s="56"/>
      <c r="I282" s="56"/>
      <c r="J282" s="56"/>
      <c r="K282" s="237"/>
      <c r="L282" s="56"/>
      <c r="M282" s="56"/>
    </row>
    <row r="283">
      <c r="B283" s="12"/>
      <c r="D283" s="230"/>
      <c r="E283" s="231"/>
      <c r="F283" s="231"/>
      <c r="G283" s="231"/>
      <c r="H283" s="56"/>
      <c r="I283" s="56"/>
      <c r="J283" s="56"/>
      <c r="K283" s="237"/>
      <c r="L283" s="56"/>
      <c r="M283" s="56"/>
    </row>
    <row r="284">
      <c r="B284" s="12"/>
      <c r="D284" s="230"/>
      <c r="E284" s="231"/>
      <c r="F284" s="231"/>
      <c r="G284" s="231"/>
      <c r="H284" s="56"/>
      <c r="I284" s="56"/>
      <c r="J284" s="56"/>
      <c r="K284" s="237"/>
      <c r="L284" s="56"/>
      <c r="M284" s="56"/>
    </row>
    <row r="285">
      <c r="B285" s="12"/>
      <c r="D285" s="230"/>
      <c r="E285" s="231"/>
      <c r="F285" s="231"/>
      <c r="G285" s="231"/>
      <c r="H285" s="56"/>
      <c r="I285" s="56"/>
      <c r="J285" s="56"/>
      <c r="K285" s="237"/>
      <c r="L285" s="56"/>
      <c r="M285" s="56"/>
    </row>
    <row r="286">
      <c r="B286" s="12"/>
      <c r="D286" s="230"/>
      <c r="E286" s="231"/>
      <c r="F286" s="231"/>
      <c r="G286" s="231"/>
      <c r="H286" s="56"/>
      <c r="I286" s="56"/>
      <c r="J286" s="56"/>
      <c r="K286" s="237"/>
      <c r="L286" s="56"/>
      <c r="M286" s="56"/>
    </row>
    <row r="287">
      <c r="B287" s="12"/>
      <c r="D287" s="230"/>
      <c r="E287" s="231"/>
      <c r="F287" s="231"/>
      <c r="G287" s="231"/>
      <c r="H287" s="56"/>
      <c r="I287" s="56"/>
      <c r="J287" s="56"/>
      <c r="K287" s="237"/>
      <c r="L287" s="56"/>
      <c r="M287" s="56"/>
    </row>
    <row r="288">
      <c r="B288" s="12"/>
      <c r="D288" s="230"/>
      <c r="E288" s="231"/>
      <c r="F288" s="231"/>
      <c r="G288" s="231"/>
      <c r="H288" s="56"/>
      <c r="I288" s="56"/>
      <c r="J288" s="56"/>
      <c r="K288" s="237"/>
      <c r="L288" s="56"/>
      <c r="M288" s="56"/>
    </row>
    <row r="289">
      <c r="B289" s="12"/>
      <c r="D289" s="230"/>
      <c r="E289" s="231"/>
      <c r="F289" s="231"/>
      <c r="G289" s="231"/>
      <c r="H289" s="56"/>
      <c r="I289" s="56"/>
      <c r="J289" s="56"/>
      <c r="K289" s="237"/>
      <c r="L289" s="56"/>
      <c r="M289" s="56"/>
    </row>
    <row r="290">
      <c r="B290" s="12"/>
      <c r="D290" s="230"/>
      <c r="E290" s="231"/>
      <c r="F290" s="231"/>
      <c r="G290" s="231"/>
      <c r="H290" s="56"/>
      <c r="I290" s="56"/>
      <c r="J290" s="56"/>
      <c r="K290" s="237"/>
      <c r="L290" s="56"/>
      <c r="M290" s="56"/>
    </row>
    <row r="291">
      <c r="B291" s="12"/>
      <c r="D291" s="230"/>
      <c r="E291" s="231"/>
      <c r="F291" s="231"/>
      <c r="G291" s="231"/>
      <c r="H291" s="56"/>
      <c r="I291" s="56"/>
      <c r="J291" s="56"/>
      <c r="K291" s="237"/>
      <c r="L291" s="56"/>
      <c r="M291" s="56"/>
    </row>
    <row r="292">
      <c r="B292" s="12"/>
      <c r="D292" s="230"/>
      <c r="E292" s="231"/>
      <c r="F292" s="231"/>
      <c r="G292" s="231"/>
      <c r="H292" s="56"/>
      <c r="I292" s="56"/>
      <c r="J292" s="56"/>
      <c r="K292" s="237"/>
      <c r="L292" s="56"/>
      <c r="M292" s="56"/>
    </row>
    <row r="293">
      <c r="B293" s="12"/>
      <c r="D293" s="230"/>
      <c r="E293" s="231"/>
      <c r="F293" s="231"/>
      <c r="G293" s="231"/>
      <c r="H293" s="56"/>
      <c r="I293" s="56"/>
      <c r="J293" s="56"/>
      <c r="K293" s="237"/>
      <c r="L293" s="56"/>
      <c r="M293" s="56"/>
    </row>
    <row r="294">
      <c r="B294" s="12"/>
      <c r="D294" s="230"/>
      <c r="E294" s="231"/>
      <c r="F294" s="231"/>
      <c r="G294" s="231"/>
      <c r="H294" s="56"/>
      <c r="I294" s="56"/>
      <c r="J294" s="56"/>
      <c r="K294" s="237"/>
      <c r="L294" s="56"/>
      <c r="M294" s="56"/>
    </row>
    <row r="295">
      <c r="B295" s="12"/>
      <c r="D295" s="230"/>
      <c r="E295" s="231"/>
      <c r="F295" s="231"/>
      <c r="G295" s="231"/>
      <c r="H295" s="56"/>
      <c r="I295" s="56"/>
      <c r="J295" s="56"/>
      <c r="K295" s="237"/>
      <c r="L295" s="56"/>
      <c r="M295" s="56"/>
    </row>
    <row r="296">
      <c r="B296" s="12"/>
      <c r="D296" s="230"/>
      <c r="E296" s="231"/>
      <c r="F296" s="231"/>
      <c r="G296" s="231"/>
      <c r="H296" s="56"/>
      <c r="I296" s="56"/>
      <c r="J296" s="56"/>
      <c r="K296" s="237"/>
      <c r="L296" s="56"/>
      <c r="M296" s="56"/>
    </row>
    <row r="297">
      <c r="B297" s="12"/>
      <c r="D297" s="230"/>
      <c r="E297" s="231"/>
      <c r="F297" s="231"/>
      <c r="G297" s="231"/>
      <c r="H297" s="56"/>
      <c r="I297" s="56"/>
      <c r="J297" s="56"/>
      <c r="K297" s="237"/>
      <c r="L297" s="56"/>
      <c r="M297" s="56"/>
    </row>
    <row r="298">
      <c r="B298" s="12"/>
      <c r="D298" s="230"/>
      <c r="E298" s="231"/>
      <c r="F298" s="231"/>
      <c r="G298" s="231"/>
      <c r="H298" s="56"/>
      <c r="I298" s="56"/>
      <c r="J298" s="56"/>
      <c r="K298" s="237"/>
      <c r="L298" s="56"/>
      <c r="M298" s="56"/>
    </row>
    <row r="299">
      <c r="B299" s="12"/>
      <c r="D299" s="230"/>
      <c r="E299" s="231"/>
      <c r="F299" s="231"/>
      <c r="G299" s="231"/>
      <c r="H299" s="56"/>
      <c r="I299" s="56"/>
      <c r="J299" s="56"/>
      <c r="K299" s="237"/>
      <c r="L299" s="56"/>
      <c r="M299" s="56"/>
    </row>
    <row r="300">
      <c r="B300" s="12"/>
      <c r="D300" s="230"/>
      <c r="E300" s="231"/>
      <c r="F300" s="231"/>
      <c r="G300" s="231"/>
      <c r="H300" s="56"/>
      <c r="I300" s="56"/>
      <c r="J300" s="56"/>
      <c r="K300" s="237"/>
      <c r="L300" s="56"/>
      <c r="M300" s="56"/>
    </row>
    <row r="301">
      <c r="B301" s="12"/>
      <c r="D301" s="230"/>
      <c r="E301" s="231"/>
      <c r="F301" s="231"/>
      <c r="G301" s="231"/>
      <c r="H301" s="56"/>
      <c r="I301" s="56"/>
      <c r="J301" s="56"/>
      <c r="K301" s="237"/>
      <c r="L301" s="56"/>
      <c r="M301" s="56"/>
    </row>
    <row r="302">
      <c r="B302" s="12"/>
      <c r="D302" s="230"/>
      <c r="E302" s="231"/>
      <c r="F302" s="231"/>
      <c r="G302" s="231"/>
      <c r="H302" s="56"/>
      <c r="I302" s="56"/>
      <c r="J302" s="56"/>
      <c r="K302" s="237"/>
      <c r="L302" s="56"/>
      <c r="M302" s="56"/>
    </row>
    <row r="303">
      <c r="B303" s="12"/>
      <c r="D303" s="230"/>
      <c r="E303" s="231"/>
      <c r="F303" s="231"/>
      <c r="G303" s="231"/>
      <c r="H303" s="56"/>
      <c r="I303" s="56"/>
      <c r="J303" s="56"/>
      <c r="K303" s="237"/>
      <c r="L303" s="56"/>
      <c r="M303" s="56"/>
    </row>
    <row r="304">
      <c r="B304" s="12"/>
      <c r="D304" s="230"/>
      <c r="E304" s="231"/>
      <c r="F304" s="231"/>
      <c r="G304" s="231"/>
      <c r="H304" s="56"/>
      <c r="I304" s="56"/>
      <c r="J304" s="56"/>
      <c r="K304" s="237"/>
      <c r="L304" s="56"/>
      <c r="M304" s="56"/>
    </row>
    <row r="305">
      <c r="B305" s="12"/>
      <c r="D305" s="230"/>
      <c r="E305" s="231"/>
      <c r="F305" s="231"/>
      <c r="G305" s="231"/>
      <c r="H305" s="56"/>
      <c r="I305" s="56"/>
      <c r="J305" s="56"/>
      <c r="K305" s="237"/>
      <c r="L305" s="56"/>
      <c r="M305" s="56"/>
    </row>
    <row r="306">
      <c r="B306" s="12"/>
      <c r="D306" s="230"/>
      <c r="E306" s="231"/>
      <c r="F306" s="231"/>
      <c r="G306" s="231"/>
      <c r="H306" s="56"/>
      <c r="I306" s="56"/>
      <c r="J306" s="56"/>
      <c r="K306" s="237"/>
      <c r="L306" s="56"/>
      <c r="M306" s="56"/>
    </row>
    <row r="307">
      <c r="B307" s="12"/>
      <c r="D307" s="230"/>
      <c r="E307" s="231"/>
      <c r="F307" s="231"/>
      <c r="G307" s="231"/>
      <c r="H307" s="56"/>
      <c r="I307" s="56"/>
      <c r="J307" s="56"/>
      <c r="K307" s="237"/>
      <c r="L307" s="56"/>
      <c r="M307" s="56"/>
    </row>
    <row r="308">
      <c r="B308" s="12"/>
      <c r="D308" s="230"/>
      <c r="E308" s="231"/>
      <c r="F308" s="231"/>
      <c r="G308" s="231"/>
      <c r="H308" s="56"/>
      <c r="I308" s="56"/>
      <c r="J308" s="56"/>
      <c r="K308" s="237"/>
      <c r="L308" s="56"/>
      <c r="M308" s="56"/>
    </row>
    <row r="309">
      <c r="B309" s="12"/>
      <c r="D309" s="230"/>
      <c r="E309" s="231"/>
      <c r="F309" s="231"/>
      <c r="G309" s="231"/>
      <c r="H309" s="56"/>
      <c r="I309" s="56"/>
      <c r="J309" s="56"/>
      <c r="K309" s="237"/>
      <c r="L309" s="56"/>
      <c r="M309" s="56"/>
    </row>
    <row r="310">
      <c r="B310" s="12"/>
      <c r="D310" s="230"/>
      <c r="E310" s="231"/>
      <c r="F310" s="231"/>
      <c r="G310" s="231"/>
      <c r="H310" s="56"/>
      <c r="I310" s="56"/>
      <c r="J310" s="56"/>
      <c r="K310" s="237"/>
      <c r="L310" s="56"/>
      <c r="M310" s="56"/>
    </row>
    <row r="311">
      <c r="B311" s="12"/>
      <c r="D311" s="230"/>
      <c r="E311" s="231"/>
      <c r="F311" s="231"/>
      <c r="G311" s="231"/>
      <c r="H311" s="56"/>
      <c r="I311" s="56"/>
      <c r="J311" s="56"/>
      <c r="K311" s="237"/>
      <c r="L311" s="56"/>
      <c r="M311" s="56"/>
    </row>
    <row r="312">
      <c r="B312" s="12"/>
      <c r="D312" s="230"/>
      <c r="E312" s="231"/>
      <c r="F312" s="231"/>
      <c r="G312" s="231"/>
      <c r="H312" s="56"/>
      <c r="I312" s="56"/>
      <c r="J312" s="56"/>
      <c r="K312" s="237"/>
      <c r="L312" s="56"/>
      <c r="M312" s="56"/>
    </row>
    <row r="313">
      <c r="B313" s="12"/>
      <c r="D313" s="230"/>
      <c r="E313" s="231"/>
      <c r="F313" s="231"/>
      <c r="G313" s="231"/>
      <c r="H313" s="56"/>
      <c r="I313" s="56"/>
      <c r="J313" s="56"/>
      <c r="K313" s="237"/>
      <c r="L313" s="56"/>
      <c r="M313" s="56"/>
    </row>
    <row r="314">
      <c r="B314" s="12"/>
      <c r="D314" s="230"/>
      <c r="E314" s="231"/>
      <c r="F314" s="231"/>
      <c r="G314" s="231"/>
      <c r="H314" s="56"/>
      <c r="I314" s="56"/>
      <c r="J314" s="56"/>
      <c r="K314" s="237"/>
      <c r="L314" s="56"/>
      <c r="M314" s="56"/>
    </row>
    <row r="315">
      <c r="B315" s="12"/>
      <c r="D315" s="230"/>
      <c r="E315" s="231"/>
      <c r="F315" s="231"/>
      <c r="G315" s="231"/>
      <c r="H315" s="56"/>
      <c r="I315" s="56"/>
      <c r="J315" s="56"/>
      <c r="K315" s="237"/>
      <c r="L315" s="56"/>
      <c r="M315" s="56"/>
    </row>
    <row r="316">
      <c r="B316" s="12"/>
      <c r="D316" s="230"/>
      <c r="E316" s="231"/>
      <c r="F316" s="231"/>
      <c r="G316" s="231"/>
      <c r="H316" s="56"/>
      <c r="I316" s="56"/>
      <c r="J316" s="56"/>
      <c r="K316" s="237"/>
      <c r="L316" s="56"/>
      <c r="M316" s="56"/>
    </row>
    <row r="317">
      <c r="B317" s="12"/>
      <c r="D317" s="230"/>
      <c r="E317" s="231"/>
      <c r="F317" s="231"/>
      <c r="G317" s="231"/>
      <c r="H317" s="56"/>
      <c r="I317" s="56"/>
      <c r="J317" s="56"/>
      <c r="K317" s="237"/>
      <c r="L317" s="56"/>
      <c r="M317" s="56"/>
    </row>
    <row r="318">
      <c r="B318" s="12"/>
      <c r="D318" s="230"/>
      <c r="E318" s="231"/>
      <c r="F318" s="231"/>
      <c r="G318" s="231"/>
      <c r="H318" s="56"/>
      <c r="I318" s="56"/>
      <c r="J318" s="56"/>
      <c r="K318" s="237"/>
      <c r="L318" s="56"/>
      <c r="M318" s="56"/>
    </row>
    <row r="319">
      <c r="B319" s="12"/>
      <c r="D319" s="230"/>
      <c r="E319" s="231"/>
      <c r="F319" s="231"/>
      <c r="G319" s="231"/>
      <c r="H319" s="56"/>
      <c r="I319" s="56"/>
      <c r="J319" s="56"/>
      <c r="K319" s="237"/>
      <c r="L319" s="56"/>
      <c r="M319" s="56"/>
    </row>
    <row r="320">
      <c r="B320" s="12"/>
      <c r="D320" s="230"/>
      <c r="E320" s="231"/>
      <c r="F320" s="231"/>
      <c r="G320" s="231"/>
      <c r="H320" s="56"/>
      <c r="I320" s="56"/>
      <c r="J320" s="56"/>
      <c r="K320" s="237"/>
      <c r="L320" s="56"/>
      <c r="M320" s="56"/>
    </row>
    <row r="321">
      <c r="B321" s="12"/>
      <c r="D321" s="230"/>
      <c r="E321" s="231"/>
      <c r="F321" s="231"/>
      <c r="G321" s="231"/>
      <c r="H321" s="56"/>
      <c r="I321" s="56"/>
      <c r="J321" s="56"/>
      <c r="K321" s="237"/>
      <c r="L321" s="56"/>
      <c r="M321" s="56"/>
    </row>
    <row r="322">
      <c r="B322" s="12"/>
      <c r="D322" s="230"/>
      <c r="E322" s="231"/>
      <c r="F322" s="231"/>
      <c r="G322" s="231"/>
      <c r="H322" s="56"/>
      <c r="I322" s="56"/>
      <c r="J322" s="56"/>
      <c r="K322" s="237"/>
      <c r="L322" s="56"/>
      <c r="M322" s="56"/>
    </row>
    <row r="323">
      <c r="B323" s="12"/>
      <c r="D323" s="230"/>
      <c r="E323" s="231"/>
      <c r="F323" s="231"/>
      <c r="G323" s="231"/>
      <c r="H323" s="56"/>
      <c r="I323" s="56"/>
      <c r="J323" s="56"/>
      <c r="K323" s="237"/>
      <c r="L323" s="56"/>
      <c r="M323" s="56"/>
    </row>
    <row r="324">
      <c r="B324" s="12"/>
      <c r="D324" s="230"/>
      <c r="E324" s="231"/>
      <c r="F324" s="231"/>
      <c r="G324" s="231"/>
      <c r="H324" s="56"/>
      <c r="I324" s="56"/>
      <c r="J324" s="56"/>
      <c r="K324" s="237"/>
      <c r="L324" s="56"/>
      <c r="M324" s="56"/>
    </row>
    <row r="325">
      <c r="B325" s="12"/>
      <c r="D325" s="230"/>
      <c r="E325" s="231"/>
      <c r="F325" s="231"/>
      <c r="G325" s="231"/>
      <c r="H325" s="56"/>
      <c r="I325" s="56"/>
      <c r="J325" s="56"/>
      <c r="K325" s="237"/>
      <c r="L325" s="56"/>
      <c r="M325" s="56"/>
    </row>
    <row r="326">
      <c r="B326" s="12"/>
      <c r="D326" s="230"/>
      <c r="E326" s="231"/>
      <c r="F326" s="231"/>
      <c r="G326" s="231"/>
      <c r="H326" s="56"/>
      <c r="I326" s="56"/>
      <c r="J326" s="56"/>
      <c r="K326" s="237"/>
      <c r="L326" s="56"/>
      <c r="M326" s="56"/>
    </row>
    <row r="327">
      <c r="B327" s="12"/>
      <c r="D327" s="230"/>
      <c r="E327" s="231"/>
      <c r="F327" s="231"/>
      <c r="G327" s="231"/>
      <c r="H327" s="56"/>
      <c r="I327" s="56"/>
      <c r="J327" s="56"/>
      <c r="K327" s="237"/>
      <c r="L327" s="56"/>
      <c r="M327" s="56"/>
    </row>
    <row r="328">
      <c r="B328" s="12"/>
      <c r="D328" s="230"/>
      <c r="E328" s="231"/>
      <c r="F328" s="231"/>
      <c r="G328" s="231"/>
      <c r="H328" s="56"/>
      <c r="I328" s="56"/>
      <c r="J328" s="56"/>
      <c r="K328" s="237"/>
      <c r="L328" s="56"/>
      <c r="M328" s="56"/>
    </row>
    <row r="329">
      <c r="B329" s="12"/>
      <c r="D329" s="230"/>
      <c r="E329" s="231"/>
      <c r="F329" s="231"/>
      <c r="G329" s="231"/>
      <c r="H329" s="56"/>
      <c r="I329" s="56"/>
      <c r="J329" s="56"/>
      <c r="K329" s="237"/>
      <c r="L329" s="56"/>
      <c r="M329" s="56"/>
    </row>
    <row r="330">
      <c r="B330" s="12"/>
      <c r="D330" s="230"/>
      <c r="E330" s="231"/>
      <c r="F330" s="231"/>
      <c r="G330" s="231"/>
      <c r="H330" s="56"/>
      <c r="I330" s="56"/>
      <c r="J330" s="56"/>
      <c r="K330" s="237"/>
      <c r="L330" s="56"/>
      <c r="M330" s="56"/>
    </row>
    <row r="331">
      <c r="B331" s="12"/>
      <c r="D331" s="230"/>
      <c r="E331" s="231"/>
      <c r="F331" s="231"/>
      <c r="G331" s="231"/>
      <c r="H331" s="56"/>
      <c r="I331" s="56"/>
      <c r="J331" s="56"/>
      <c r="K331" s="237"/>
      <c r="L331" s="56"/>
      <c r="M331" s="56"/>
    </row>
    <row r="332">
      <c r="B332" s="12"/>
      <c r="D332" s="230"/>
      <c r="E332" s="231"/>
      <c r="F332" s="231"/>
      <c r="G332" s="231"/>
      <c r="H332" s="56"/>
      <c r="I332" s="56"/>
      <c r="J332" s="56"/>
      <c r="K332" s="237"/>
      <c r="L332" s="56"/>
      <c r="M332" s="56"/>
    </row>
    <row r="333">
      <c r="B333" s="12"/>
      <c r="D333" s="230"/>
      <c r="E333" s="231"/>
      <c r="F333" s="231"/>
      <c r="G333" s="231"/>
      <c r="H333" s="56"/>
      <c r="I333" s="56"/>
      <c r="J333" s="56"/>
      <c r="K333" s="237"/>
      <c r="L333" s="56"/>
      <c r="M333" s="56"/>
    </row>
    <row r="334">
      <c r="B334" s="12"/>
      <c r="D334" s="230"/>
      <c r="E334" s="231"/>
      <c r="F334" s="231"/>
      <c r="G334" s="231"/>
      <c r="H334" s="56"/>
      <c r="I334" s="56"/>
      <c r="J334" s="56"/>
      <c r="K334" s="237"/>
      <c r="L334" s="56"/>
      <c r="M334" s="56"/>
    </row>
    <row r="335">
      <c r="B335" s="12"/>
      <c r="D335" s="230"/>
      <c r="E335" s="231"/>
      <c r="F335" s="231"/>
      <c r="G335" s="231"/>
      <c r="H335" s="56"/>
      <c r="I335" s="56"/>
      <c r="J335" s="56"/>
      <c r="K335" s="237"/>
      <c r="L335" s="56"/>
      <c r="M335" s="56"/>
    </row>
    <row r="336">
      <c r="B336" s="12"/>
      <c r="D336" s="230"/>
      <c r="E336" s="231"/>
      <c r="F336" s="231"/>
      <c r="G336" s="231"/>
      <c r="H336" s="56"/>
      <c r="I336" s="56"/>
      <c r="J336" s="56"/>
      <c r="K336" s="237"/>
      <c r="L336" s="56"/>
      <c r="M336" s="56"/>
    </row>
    <row r="337">
      <c r="B337" s="12"/>
      <c r="D337" s="230"/>
      <c r="E337" s="231"/>
      <c r="F337" s="231"/>
      <c r="G337" s="231"/>
      <c r="H337" s="56"/>
      <c r="I337" s="56"/>
      <c r="J337" s="56"/>
      <c r="K337" s="237"/>
      <c r="L337" s="56"/>
      <c r="M337" s="56"/>
    </row>
    <row r="338">
      <c r="B338" s="12"/>
      <c r="D338" s="230"/>
      <c r="E338" s="231"/>
      <c r="F338" s="231"/>
      <c r="G338" s="231"/>
      <c r="H338" s="56"/>
      <c r="I338" s="56"/>
      <c r="J338" s="56"/>
      <c r="K338" s="237"/>
      <c r="L338" s="56"/>
      <c r="M338" s="56"/>
    </row>
    <row r="339">
      <c r="B339" s="12"/>
      <c r="D339" s="230"/>
      <c r="E339" s="231"/>
      <c r="F339" s="231"/>
      <c r="G339" s="231"/>
      <c r="H339" s="56"/>
      <c r="I339" s="56"/>
      <c r="J339" s="56"/>
      <c r="K339" s="237"/>
      <c r="L339" s="56"/>
      <c r="M339" s="56"/>
    </row>
    <row r="340">
      <c r="B340" s="12"/>
      <c r="D340" s="230"/>
      <c r="E340" s="231"/>
      <c r="F340" s="231"/>
      <c r="G340" s="231"/>
      <c r="H340" s="56"/>
      <c r="I340" s="56"/>
      <c r="J340" s="56"/>
      <c r="K340" s="237"/>
      <c r="L340" s="56"/>
      <c r="M340" s="56"/>
    </row>
    <row r="341">
      <c r="B341" s="12"/>
      <c r="D341" s="230"/>
      <c r="E341" s="231"/>
      <c r="F341" s="231"/>
      <c r="G341" s="231"/>
      <c r="H341" s="56"/>
      <c r="I341" s="56"/>
      <c r="J341" s="56"/>
      <c r="K341" s="237"/>
      <c r="L341" s="56"/>
      <c r="M341" s="56"/>
    </row>
    <row r="342">
      <c r="B342" s="12"/>
      <c r="D342" s="230"/>
      <c r="E342" s="231"/>
      <c r="F342" s="231"/>
      <c r="G342" s="231"/>
      <c r="H342" s="56"/>
      <c r="I342" s="56"/>
      <c r="J342" s="56"/>
      <c r="K342" s="237"/>
      <c r="L342" s="56"/>
      <c r="M342" s="56"/>
    </row>
    <row r="343">
      <c r="B343" s="12"/>
      <c r="D343" s="230"/>
      <c r="E343" s="231"/>
      <c r="F343" s="231"/>
      <c r="G343" s="231"/>
      <c r="H343" s="56"/>
      <c r="I343" s="56"/>
      <c r="J343" s="56"/>
      <c r="K343" s="237"/>
      <c r="L343" s="56"/>
      <c r="M343" s="56"/>
    </row>
    <row r="344">
      <c r="B344" s="12"/>
      <c r="D344" s="230"/>
      <c r="E344" s="231"/>
      <c r="F344" s="231"/>
      <c r="G344" s="231"/>
      <c r="H344" s="56"/>
      <c r="I344" s="56"/>
      <c r="J344" s="56"/>
      <c r="K344" s="237"/>
      <c r="L344" s="56"/>
      <c r="M344" s="56"/>
    </row>
    <row r="345">
      <c r="B345" s="12"/>
      <c r="D345" s="230"/>
      <c r="E345" s="231"/>
      <c r="F345" s="231"/>
      <c r="G345" s="231"/>
      <c r="H345" s="56"/>
      <c r="I345" s="56"/>
      <c r="J345" s="56"/>
      <c r="K345" s="237"/>
      <c r="L345" s="56"/>
      <c r="M345" s="56"/>
    </row>
    <row r="346">
      <c r="B346" s="12"/>
      <c r="D346" s="230"/>
      <c r="E346" s="231"/>
      <c r="F346" s="231"/>
      <c r="G346" s="231"/>
      <c r="H346" s="56"/>
      <c r="I346" s="56"/>
      <c r="J346" s="56"/>
      <c r="K346" s="237"/>
      <c r="L346" s="56"/>
      <c r="M346" s="56"/>
    </row>
    <row r="347">
      <c r="B347" s="12"/>
      <c r="D347" s="230"/>
      <c r="E347" s="231"/>
      <c r="F347" s="231"/>
      <c r="G347" s="231"/>
      <c r="H347" s="56"/>
      <c r="I347" s="56"/>
      <c r="J347" s="56"/>
      <c r="K347" s="237"/>
      <c r="L347" s="56"/>
      <c r="M347" s="56"/>
    </row>
    <row r="348">
      <c r="B348" s="12"/>
      <c r="D348" s="230"/>
      <c r="E348" s="231"/>
      <c r="F348" s="231"/>
      <c r="G348" s="231"/>
      <c r="H348" s="56"/>
      <c r="I348" s="56"/>
      <c r="J348" s="56"/>
      <c r="K348" s="237"/>
      <c r="L348" s="56"/>
      <c r="M348" s="56"/>
    </row>
    <row r="349">
      <c r="B349" s="12"/>
      <c r="D349" s="230"/>
      <c r="E349" s="231"/>
      <c r="F349" s="231"/>
      <c r="G349" s="231"/>
      <c r="H349" s="56"/>
      <c r="I349" s="56"/>
      <c r="J349" s="56"/>
      <c r="K349" s="237"/>
      <c r="L349" s="56"/>
      <c r="M349" s="56"/>
    </row>
    <row r="350">
      <c r="B350" s="12"/>
      <c r="D350" s="230"/>
      <c r="E350" s="231"/>
      <c r="F350" s="231"/>
      <c r="G350" s="231"/>
      <c r="H350" s="56"/>
      <c r="I350" s="56"/>
      <c r="J350" s="56"/>
      <c r="K350" s="237"/>
      <c r="L350" s="56"/>
      <c r="M350" s="56"/>
    </row>
    <row r="351">
      <c r="B351" s="12"/>
      <c r="D351" s="230"/>
      <c r="E351" s="231"/>
      <c r="F351" s="231"/>
      <c r="G351" s="231"/>
      <c r="H351" s="56"/>
      <c r="I351" s="56"/>
      <c r="J351" s="56"/>
      <c r="K351" s="237"/>
      <c r="L351" s="56"/>
      <c r="M351" s="56"/>
    </row>
    <row r="352">
      <c r="B352" s="12"/>
      <c r="D352" s="230"/>
      <c r="E352" s="231"/>
      <c r="F352" s="231"/>
      <c r="G352" s="231"/>
      <c r="H352" s="56"/>
      <c r="I352" s="56"/>
      <c r="J352" s="56"/>
      <c r="K352" s="237"/>
      <c r="L352" s="56"/>
      <c r="M352" s="56"/>
    </row>
    <row r="353">
      <c r="B353" s="12"/>
      <c r="D353" s="230"/>
      <c r="E353" s="231"/>
      <c r="F353" s="231"/>
      <c r="G353" s="231"/>
      <c r="H353" s="56"/>
      <c r="I353" s="56"/>
      <c r="J353" s="56"/>
      <c r="K353" s="237"/>
      <c r="L353" s="56"/>
      <c r="M353" s="56"/>
    </row>
    <row r="354">
      <c r="B354" s="12"/>
      <c r="D354" s="230"/>
      <c r="E354" s="231"/>
      <c r="F354" s="231"/>
      <c r="G354" s="231"/>
      <c r="H354" s="56"/>
      <c r="I354" s="56"/>
      <c r="J354" s="56"/>
      <c r="K354" s="237"/>
      <c r="L354" s="56"/>
      <c r="M354" s="56"/>
    </row>
    <row r="355">
      <c r="B355" s="12"/>
      <c r="D355" s="230"/>
      <c r="E355" s="231"/>
      <c r="F355" s="231"/>
      <c r="G355" s="231"/>
      <c r="H355" s="56"/>
      <c r="I355" s="56"/>
      <c r="J355" s="56"/>
      <c r="K355" s="237"/>
      <c r="L355" s="56"/>
      <c r="M355" s="56"/>
    </row>
    <row r="356">
      <c r="B356" s="12"/>
      <c r="D356" s="230"/>
      <c r="E356" s="231"/>
      <c r="F356" s="231"/>
      <c r="G356" s="231"/>
      <c r="H356" s="56"/>
      <c r="I356" s="56"/>
      <c r="J356" s="56"/>
      <c r="K356" s="237"/>
      <c r="L356" s="56"/>
      <c r="M356" s="56"/>
    </row>
    <row r="357">
      <c r="B357" s="12"/>
      <c r="D357" s="230"/>
      <c r="E357" s="231"/>
      <c r="F357" s="231"/>
      <c r="G357" s="231"/>
      <c r="H357" s="56"/>
      <c r="I357" s="56"/>
      <c r="J357" s="56"/>
      <c r="K357" s="237"/>
      <c r="L357" s="56"/>
      <c r="M357" s="56"/>
    </row>
    <row r="358">
      <c r="B358" s="12"/>
      <c r="D358" s="230"/>
      <c r="E358" s="231"/>
      <c r="F358" s="231"/>
      <c r="G358" s="231"/>
      <c r="H358" s="56"/>
      <c r="I358" s="56"/>
      <c r="J358" s="56"/>
      <c r="K358" s="237"/>
      <c r="L358" s="56"/>
      <c r="M358" s="56"/>
    </row>
    <row r="359">
      <c r="B359" s="12"/>
      <c r="D359" s="230"/>
      <c r="E359" s="231"/>
      <c r="F359" s="231"/>
      <c r="G359" s="231"/>
      <c r="H359" s="56"/>
      <c r="I359" s="56"/>
      <c r="J359" s="56"/>
      <c r="K359" s="237"/>
      <c r="L359" s="56"/>
      <c r="M359" s="56"/>
    </row>
    <row r="360">
      <c r="B360" s="12"/>
      <c r="D360" s="230"/>
      <c r="E360" s="231"/>
      <c r="F360" s="231"/>
      <c r="G360" s="231"/>
      <c r="H360" s="56"/>
      <c r="I360" s="56"/>
      <c r="J360" s="56"/>
      <c r="K360" s="237"/>
      <c r="L360" s="56"/>
      <c r="M360" s="56"/>
    </row>
    <row r="361">
      <c r="B361" s="12"/>
      <c r="D361" s="230"/>
      <c r="E361" s="231"/>
      <c r="F361" s="231"/>
      <c r="G361" s="231"/>
      <c r="H361" s="56"/>
      <c r="I361" s="56"/>
      <c r="J361" s="56"/>
      <c r="K361" s="237"/>
      <c r="L361" s="56"/>
      <c r="M361" s="56"/>
    </row>
    <row r="362">
      <c r="B362" s="12"/>
      <c r="D362" s="230"/>
      <c r="E362" s="231"/>
      <c r="F362" s="231"/>
      <c r="G362" s="231"/>
      <c r="H362" s="56"/>
      <c r="I362" s="56"/>
      <c r="J362" s="56"/>
      <c r="K362" s="237"/>
      <c r="L362" s="56"/>
      <c r="M362" s="56"/>
    </row>
    <row r="363">
      <c r="B363" s="12"/>
      <c r="D363" s="230"/>
      <c r="E363" s="231"/>
      <c r="F363" s="231"/>
      <c r="G363" s="231"/>
      <c r="H363" s="56"/>
      <c r="I363" s="56"/>
      <c r="J363" s="56"/>
      <c r="K363" s="237"/>
      <c r="L363" s="56"/>
      <c r="M363" s="56"/>
    </row>
    <row r="364">
      <c r="B364" s="12"/>
      <c r="D364" s="230"/>
      <c r="E364" s="231"/>
      <c r="F364" s="231"/>
      <c r="G364" s="231"/>
      <c r="H364" s="56"/>
      <c r="I364" s="56"/>
      <c r="J364" s="56"/>
      <c r="K364" s="237"/>
      <c r="L364" s="56"/>
      <c r="M364" s="56"/>
    </row>
    <row r="365">
      <c r="B365" s="12"/>
      <c r="D365" s="230"/>
      <c r="E365" s="231"/>
      <c r="F365" s="231"/>
      <c r="G365" s="231"/>
      <c r="H365" s="56"/>
      <c r="I365" s="56"/>
      <c r="J365" s="56"/>
      <c r="K365" s="237"/>
      <c r="L365" s="56"/>
      <c r="M365" s="56"/>
    </row>
    <row r="366">
      <c r="B366" s="12"/>
      <c r="D366" s="230"/>
      <c r="E366" s="231"/>
      <c r="F366" s="231"/>
      <c r="G366" s="231"/>
      <c r="H366" s="56"/>
      <c r="I366" s="56"/>
      <c r="J366" s="56"/>
      <c r="K366" s="237"/>
      <c r="L366" s="56"/>
      <c r="M366" s="56"/>
    </row>
    <row r="367">
      <c r="B367" s="12"/>
      <c r="D367" s="230"/>
      <c r="E367" s="231"/>
      <c r="F367" s="231"/>
      <c r="G367" s="231"/>
      <c r="H367" s="56"/>
      <c r="I367" s="56"/>
      <c r="J367" s="56"/>
      <c r="K367" s="237"/>
      <c r="L367" s="56"/>
      <c r="M367" s="56"/>
    </row>
    <row r="368">
      <c r="B368" s="12"/>
      <c r="D368" s="230"/>
      <c r="E368" s="231"/>
      <c r="F368" s="231"/>
      <c r="G368" s="231"/>
      <c r="H368" s="56"/>
      <c r="I368" s="56"/>
      <c r="J368" s="56"/>
      <c r="K368" s="237"/>
      <c r="L368" s="56"/>
      <c r="M368" s="56"/>
    </row>
    <row r="369">
      <c r="B369" s="12"/>
      <c r="D369" s="230"/>
      <c r="E369" s="231"/>
      <c r="F369" s="231"/>
      <c r="G369" s="231"/>
      <c r="H369" s="56"/>
      <c r="I369" s="56"/>
      <c r="J369" s="56"/>
      <c r="K369" s="237"/>
      <c r="L369" s="56"/>
      <c r="M369" s="56"/>
    </row>
    <row r="370">
      <c r="B370" s="12"/>
      <c r="D370" s="230"/>
      <c r="E370" s="231"/>
      <c r="F370" s="231"/>
      <c r="G370" s="231"/>
      <c r="H370" s="56"/>
      <c r="I370" s="56"/>
      <c r="J370" s="56"/>
      <c r="K370" s="237"/>
      <c r="L370" s="56"/>
      <c r="M370" s="56"/>
    </row>
    <row r="371">
      <c r="B371" s="12"/>
      <c r="D371" s="230"/>
      <c r="E371" s="231"/>
      <c r="F371" s="231"/>
      <c r="G371" s="231"/>
      <c r="H371" s="56"/>
      <c r="I371" s="56"/>
      <c r="J371" s="56"/>
      <c r="K371" s="237"/>
      <c r="L371" s="56"/>
      <c r="M371" s="56"/>
    </row>
    <row r="372">
      <c r="B372" s="12"/>
      <c r="D372" s="230"/>
      <c r="E372" s="231"/>
      <c r="F372" s="231"/>
      <c r="G372" s="231"/>
      <c r="H372" s="56"/>
      <c r="I372" s="56"/>
      <c r="J372" s="56"/>
      <c r="K372" s="237"/>
      <c r="L372" s="56"/>
      <c r="M372" s="56"/>
    </row>
    <row r="373">
      <c r="B373" s="12"/>
      <c r="D373" s="230"/>
      <c r="E373" s="231"/>
      <c r="F373" s="231"/>
      <c r="G373" s="231"/>
      <c r="H373" s="56"/>
      <c r="I373" s="56"/>
      <c r="J373" s="56"/>
      <c r="K373" s="237"/>
      <c r="L373" s="56"/>
      <c r="M373" s="56"/>
    </row>
    <row r="374">
      <c r="B374" s="12"/>
      <c r="D374" s="230"/>
      <c r="E374" s="231"/>
      <c r="F374" s="231"/>
      <c r="G374" s="231"/>
      <c r="H374" s="56"/>
      <c r="I374" s="56"/>
      <c r="J374" s="56"/>
      <c r="K374" s="237"/>
      <c r="L374" s="56"/>
      <c r="M374" s="56"/>
    </row>
    <row r="375">
      <c r="B375" s="12"/>
      <c r="D375" s="230"/>
      <c r="E375" s="231"/>
      <c r="F375" s="231"/>
      <c r="G375" s="231"/>
      <c r="H375" s="56"/>
      <c r="I375" s="56"/>
      <c r="J375" s="56"/>
      <c r="K375" s="237"/>
      <c r="L375" s="56"/>
      <c r="M375" s="56"/>
    </row>
    <row r="376">
      <c r="B376" s="12"/>
      <c r="D376" s="230"/>
      <c r="E376" s="231"/>
      <c r="F376" s="231"/>
      <c r="G376" s="231"/>
      <c r="H376" s="56"/>
      <c r="I376" s="56"/>
      <c r="J376" s="56"/>
      <c r="K376" s="237"/>
      <c r="L376" s="56"/>
      <c r="M376" s="56"/>
    </row>
    <row r="377">
      <c r="B377" s="12"/>
      <c r="D377" s="230"/>
      <c r="E377" s="231"/>
      <c r="F377" s="231"/>
      <c r="G377" s="231"/>
      <c r="H377" s="56"/>
      <c r="I377" s="56"/>
      <c r="J377" s="56"/>
      <c r="K377" s="237"/>
      <c r="L377" s="56"/>
      <c r="M377" s="56"/>
    </row>
    <row r="378">
      <c r="B378" s="12"/>
      <c r="D378" s="230"/>
      <c r="E378" s="231"/>
      <c r="F378" s="231"/>
      <c r="G378" s="231"/>
      <c r="H378" s="56"/>
      <c r="I378" s="56"/>
      <c r="J378" s="56"/>
      <c r="K378" s="237"/>
      <c r="L378" s="56"/>
      <c r="M378" s="56"/>
    </row>
    <row r="379">
      <c r="B379" s="12"/>
      <c r="D379" s="230"/>
      <c r="E379" s="231"/>
      <c r="F379" s="231"/>
      <c r="G379" s="231"/>
      <c r="H379" s="56"/>
      <c r="I379" s="56"/>
      <c r="J379" s="56"/>
      <c r="K379" s="237"/>
      <c r="L379" s="56"/>
      <c r="M379" s="56"/>
    </row>
    <row r="380">
      <c r="B380" s="12"/>
      <c r="D380" s="230"/>
      <c r="E380" s="231"/>
      <c r="F380" s="231"/>
      <c r="G380" s="231"/>
      <c r="H380" s="56"/>
      <c r="I380" s="56"/>
      <c r="J380" s="56"/>
      <c r="K380" s="237"/>
      <c r="L380" s="56"/>
      <c r="M380" s="56"/>
    </row>
    <row r="381">
      <c r="B381" s="12"/>
      <c r="D381" s="230"/>
      <c r="E381" s="231"/>
      <c r="F381" s="231"/>
      <c r="G381" s="231"/>
      <c r="H381" s="56"/>
      <c r="I381" s="56"/>
      <c r="J381" s="56"/>
      <c r="K381" s="237"/>
      <c r="L381" s="56"/>
      <c r="M381" s="56"/>
    </row>
    <row r="382">
      <c r="B382" s="12"/>
      <c r="D382" s="230"/>
      <c r="E382" s="231"/>
      <c r="F382" s="231"/>
      <c r="G382" s="231"/>
      <c r="H382" s="56"/>
      <c r="I382" s="56"/>
      <c r="J382" s="56"/>
      <c r="K382" s="237"/>
      <c r="L382" s="56"/>
      <c r="M382" s="56"/>
    </row>
    <row r="383">
      <c r="B383" s="12"/>
      <c r="D383" s="230"/>
      <c r="E383" s="231"/>
      <c r="F383" s="231"/>
      <c r="G383" s="231"/>
      <c r="H383" s="56"/>
      <c r="I383" s="56"/>
      <c r="J383" s="56"/>
      <c r="K383" s="237"/>
      <c r="L383" s="56"/>
      <c r="M383" s="56"/>
    </row>
    <row r="384">
      <c r="B384" s="12"/>
      <c r="D384" s="230"/>
      <c r="E384" s="231"/>
      <c r="F384" s="231"/>
      <c r="G384" s="231"/>
      <c r="H384" s="56"/>
      <c r="I384" s="56"/>
      <c r="J384" s="56"/>
      <c r="K384" s="237"/>
      <c r="L384" s="56"/>
      <c r="M384" s="56"/>
    </row>
    <row r="385">
      <c r="B385" s="12"/>
      <c r="D385" s="230"/>
      <c r="E385" s="231"/>
      <c r="F385" s="231"/>
      <c r="G385" s="231"/>
      <c r="H385" s="56"/>
      <c r="I385" s="56"/>
      <c r="J385" s="56"/>
      <c r="K385" s="237"/>
      <c r="L385" s="56"/>
      <c r="M385" s="56"/>
    </row>
    <row r="386">
      <c r="B386" s="12"/>
      <c r="D386" s="230"/>
      <c r="E386" s="231"/>
      <c r="F386" s="231"/>
      <c r="G386" s="231"/>
      <c r="H386" s="56"/>
      <c r="I386" s="56"/>
      <c r="J386" s="56"/>
      <c r="K386" s="237"/>
      <c r="L386" s="56"/>
      <c r="M386" s="56"/>
    </row>
    <row r="387">
      <c r="B387" s="12"/>
      <c r="D387" s="230"/>
      <c r="E387" s="231"/>
      <c r="F387" s="231"/>
      <c r="G387" s="231"/>
      <c r="H387" s="56"/>
      <c r="I387" s="56"/>
      <c r="J387" s="56"/>
      <c r="K387" s="237"/>
      <c r="L387" s="56"/>
      <c r="M387" s="56"/>
    </row>
    <row r="388">
      <c r="B388" s="12"/>
      <c r="D388" s="230"/>
      <c r="E388" s="231"/>
      <c r="F388" s="231"/>
      <c r="G388" s="231"/>
      <c r="H388" s="56"/>
      <c r="I388" s="56"/>
      <c r="J388" s="56"/>
      <c r="K388" s="237"/>
      <c r="L388" s="56"/>
      <c r="M388" s="56"/>
    </row>
    <row r="389">
      <c r="B389" s="12"/>
      <c r="D389" s="230"/>
      <c r="E389" s="231"/>
      <c r="F389" s="231"/>
      <c r="G389" s="231"/>
      <c r="H389" s="56"/>
      <c r="I389" s="56"/>
      <c r="J389" s="56"/>
      <c r="K389" s="237"/>
      <c r="L389" s="56"/>
      <c r="M389" s="56"/>
    </row>
    <row r="390">
      <c r="B390" s="12"/>
      <c r="D390" s="230"/>
      <c r="E390" s="231"/>
      <c r="F390" s="231"/>
      <c r="G390" s="231"/>
      <c r="H390" s="56"/>
      <c r="I390" s="56"/>
      <c r="J390" s="56"/>
      <c r="K390" s="237"/>
      <c r="L390" s="56"/>
      <c r="M390" s="56"/>
    </row>
    <row r="391">
      <c r="B391" s="12"/>
      <c r="D391" s="230"/>
      <c r="E391" s="231"/>
      <c r="F391" s="231"/>
      <c r="G391" s="231"/>
      <c r="H391" s="56"/>
      <c r="I391" s="56"/>
      <c r="J391" s="56"/>
      <c r="K391" s="237"/>
      <c r="L391" s="56"/>
      <c r="M391" s="56"/>
    </row>
    <row r="392">
      <c r="B392" s="12"/>
      <c r="D392" s="230"/>
      <c r="E392" s="231"/>
      <c r="F392" s="231"/>
      <c r="G392" s="231"/>
      <c r="H392" s="56"/>
      <c r="I392" s="56"/>
      <c r="J392" s="56"/>
      <c r="K392" s="237"/>
      <c r="L392" s="56"/>
      <c r="M392" s="56"/>
    </row>
    <row r="393">
      <c r="B393" s="12"/>
      <c r="D393" s="230"/>
      <c r="E393" s="231"/>
      <c r="F393" s="231"/>
      <c r="G393" s="231"/>
      <c r="H393" s="56"/>
      <c r="I393" s="56"/>
      <c r="J393" s="56"/>
      <c r="K393" s="237"/>
      <c r="L393" s="56"/>
      <c r="M393" s="56"/>
    </row>
    <row r="394">
      <c r="B394" s="12"/>
      <c r="D394" s="230"/>
      <c r="E394" s="231"/>
      <c r="F394" s="231"/>
      <c r="G394" s="231"/>
      <c r="H394" s="56"/>
      <c r="I394" s="56"/>
      <c r="J394" s="56"/>
      <c r="K394" s="237"/>
      <c r="L394" s="56"/>
      <c r="M394" s="56"/>
    </row>
    <row r="395">
      <c r="B395" s="12"/>
      <c r="D395" s="230"/>
      <c r="E395" s="231"/>
      <c r="F395" s="231"/>
      <c r="G395" s="231"/>
      <c r="H395" s="56"/>
      <c r="I395" s="56"/>
      <c r="J395" s="56"/>
      <c r="K395" s="237"/>
      <c r="L395" s="56"/>
      <c r="M395" s="56"/>
    </row>
    <row r="396">
      <c r="B396" s="12"/>
      <c r="D396" s="230"/>
      <c r="E396" s="231"/>
      <c r="F396" s="231"/>
      <c r="G396" s="231"/>
      <c r="H396" s="56"/>
      <c r="I396" s="56"/>
      <c r="J396" s="56"/>
      <c r="K396" s="237"/>
      <c r="L396" s="56"/>
      <c r="M396" s="56"/>
    </row>
    <row r="397">
      <c r="B397" s="12"/>
      <c r="D397" s="230"/>
      <c r="E397" s="231"/>
      <c r="F397" s="231"/>
      <c r="G397" s="231"/>
      <c r="H397" s="56"/>
      <c r="I397" s="56"/>
      <c r="J397" s="56"/>
      <c r="K397" s="237"/>
      <c r="L397" s="56"/>
      <c r="M397" s="56"/>
    </row>
    <row r="398">
      <c r="B398" s="12"/>
      <c r="D398" s="230"/>
      <c r="E398" s="231"/>
      <c r="F398" s="231"/>
      <c r="G398" s="231"/>
      <c r="H398" s="56"/>
      <c r="I398" s="56"/>
      <c r="J398" s="56"/>
      <c r="K398" s="237"/>
      <c r="L398" s="56"/>
      <c r="M398" s="56"/>
    </row>
    <row r="399">
      <c r="B399" s="12"/>
      <c r="D399" s="230"/>
      <c r="E399" s="231"/>
      <c r="F399" s="231"/>
      <c r="G399" s="231"/>
      <c r="H399" s="56"/>
      <c r="I399" s="56"/>
      <c r="J399" s="56"/>
      <c r="K399" s="237"/>
      <c r="L399" s="56"/>
      <c r="M399" s="56"/>
    </row>
    <row r="400">
      <c r="B400" s="12"/>
      <c r="D400" s="230"/>
      <c r="E400" s="231"/>
      <c r="F400" s="231"/>
      <c r="G400" s="231"/>
      <c r="H400" s="56"/>
      <c r="I400" s="56"/>
      <c r="J400" s="56"/>
      <c r="K400" s="237"/>
      <c r="L400" s="56"/>
      <c r="M400" s="56"/>
    </row>
    <row r="401">
      <c r="B401" s="12"/>
      <c r="D401" s="230"/>
      <c r="E401" s="231"/>
      <c r="F401" s="231"/>
      <c r="G401" s="231"/>
      <c r="H401" s="56"/>
      <c r="I401" s="56"/>
      <c r="J401" s="56"/>
      <c r="K401" s="237"/>
      <c r="L401" s="56"/>
      <c r="M401" s="56"/>
    </row>
    <row r="402">
      <c r="B402" s="12"/>
      <c r="D402" s="230"/>
      <c r="E402" s="231"/>
      <c r="F402" s="231"/>
      <c r="G402" s="231"/>
      <c r="H402" s="56"/>
      <c r="I402" s="56"/>
      <c r="J402" s="56"/>
      <c r="K402" s="237"/>
      <c r="L402" s="56"/>
      <c r="M402" s="56"/>
    </row>
    <row r="403">
      <c r="B403" s="12"/>
      <c r="D403" s="230"/>
      <c r="E403" s="231"/>
      <c r="F403" s="231"/>
      <c r="G403" s="231"/>
      <c r="H403" s="56"/>
      <c r="I403" s="56"/>
      <c r="J403" s="56"/>
      <c r="K403" s="237"/>
      <c r="L403" s="56"/>
      <c r="M403" s="56"/>
    </row>
    <row r="404">
      <c r="B404" s="12"/>
      <c r="D404" s="230"/>
      <c r="E404" s="231"/>
      <c r="F404" s="231"/>
      <c r="G404" s="231"/>
      <c r="H404" s="56"/>
      <c r="I404" s="56"/>
      <c r="J404" s="56"/>
      <c r="K404" s="237"/>
      <c r="L404" s="56"/>
      <c r="M404" s="56"/>
    </row>
    <row r="405">
      <c r="B405" s="12"/>
      <c r="D405" s="230"/>
      <c r="E405" s="231"/>
      <c r="F405" s="231"/>
      <c r="G405" s="231"/>
      <c r="H405" s="56"/>
      <c r="I405" s="56"/>
      <c r="J405" s="56"/>
      <c r="K405" s="237"/>
      <c r="L405" s="56"/>
      <c r="M405" s="56"/>
    </row>
    <row r="406">
      <c r="B406" s="12"/>
      <c r="D406" s="230"/>
      <c r="E406" s="231"/>
      <c r="F406" s="231"/>
      <c r="G406" s="231"/>
      <c r="H406" s="56"/>
      <c r="I406" s="56"/>
      <c r="J406" s="56"/>
      <c r="K406" s="237"/>
      <c r="L406" s="56"/>
      <c r="M406" s="56"/>
    </row>
    <row r="407">
      <c r="B407" s="12"/>
      <c r="D407" s="230"/>
      <c r="E407" s="231"/>
      <c r="F407" s="231"/>
      <c r="G407" s="231"/>
      <c r="H407" s="56"/>
      <c r="I407" s="56"/>
      <c r="J407" s="56"/>
      <c r="K407" s="237"/>
      <c r="L407" s="56"/>
      <c r="M407" s="56"/>
    </row>
    <row r="408">
      <c r="B408" s="12"/>
      <c r="D408" s="230"/>
      <c r="E408" s="231"/>
      <c r="F408" s="231"/>
      <c r="G408" s="231"/>
      <c r="H408" s="56"/>
      <c r="I408" s="56"/>
      <c r="J408" s="56"/>
      <c r="K408" s="237"/>
      <c r="L408" s="56"/>
      <c r="M408" s="56"/>
    </row>
    <row r="409">
      <c r="B409" s="12"/>
      <c r="D409" s="230"/>
      <c r="E409" s="231"/>
      <c r="F409" s="231"/>
      <c r="G409" s="231"/>
      <c r="H409" s="56"/>
      <c r="I409" s="56"/>
      <c r="J409" s="56"/>
      <c r="K409" s="237"/>
      <c r="L409" s="56"/>
      <c r="M409" s="56"/>
    </row>
    <row r="410">
      <c r="B410" s="12"/>
      <c r="D410" s="230"/>
      <c r="E410" s="231"/>
      <c r="F410" s="231"/>
      <c r="G410" s="231"/>
      <c r="H410" s="56"/>
      <c r="I410" s="56"/>
      <c r="J410" s="56"/>
      <c r="K410" s="237"/>
      <c r="L410" s="56"/>
      <c r="M410" s="56"/>
    </row>
    <row r="411">
      <c r="B411" s="12"/>
      <c r="D411" s="230"/>
      <c r="E411" s="231"/>
      <c r="F411" s="231"/>
      <c r="G411" s="231"/>
      <c r="H411" s="56"/>
      <c r="I411" s="56"/>
      <c r="J411" s="56"/>
      <c r="K411" s="237"/>
      <c r="L411" s="56"/>
      <c r="M411" s="56"/>
    </row>
    <row r="412">
      <c r="B412" s="12"/>
      <c r="D412" s="230"/>
      <c r="E412" s="231"/>
      <c r="F412" s="231"/>
      <c r="G412" s="231"/>
      <c r="H412" s="56"/>
      <c r="I412" s="56"/>
      <c r="J412" s="56"/>
      <c r="K412" s="237"/>
      <c r="L412" s="56"/>
      <c r="M412" s="56"/>
    </row>
    <row r="413">
      <c r="B413" s="12"/>
      <c r="D413" s="230"/>
      <c r="E413" s="231"/>
      <c r="F413" s="231"/>
      <c r="G413" s="231"/>
      <c r="H413" s="56"/>
      <c r="I413" s="56"/>
      <c r="J413" s="56"/>
      <c r="K413" s="237"/>
      <c r="L413" s="56"/>
      <c r="M413" s="56"/>
    </row>
    <row r="414">
      <c r="B414" s="12"/>
      <c r="D414" s="230"/>
      <c r="E414" s="231"/>
      <c r="F414" s="231"/>
      <c r="G414" s="231"/>
      <c r="H414" s="56"/>
      <c r="I414" s="56"/>
      <c r="J414" s="56"/>
      <c r="K414" s="237"/>
      <c r="L414" s="56"/>
      <c r="M414" s="56"/>
    </row>
    <row r="415">
      <c r="B415" s="12"/>
      <c r="D415" s="230"/>
      <c r="E415" s="231"/>
      <c r="F415" s="231"/>
      <c r="G415" s="231"/>
      <c r="H415" s="56"/>
      <c r="I415" s="56"/>
      <c r="J415" s="56"/>
      <c r="K415" s="237"/>
      <c r="L415" s="56"/>
      <c r="M415" s="56"/>
    </row>
    <row r="416">
      <c r="B416" s="12"/>
      <c r="D416" s="230"/>
      <c r="E416" s="231"/>
      <c r="F416" s="231"/>
      <c r="G416" s="231"/>
      <c r="H416" s="56"/>
      <c r="I416" s="56"/>
      <c r="J416" s="56"/>
      <c r="K416" s="237"/>
      <c r="L416" s="56"/>
      <c r="M416" s="56"/>
    </row>
    <row r="417">
      <c r="B417" s="12"/>
      <c r="D417" s="230"/>
      <c r="E417" s="231"/>
      <c r="F417" s="231"/>
      <c r="G417" s="231"/>
      <c r="H417" s="56"/>
      <c r="I417" s="56"/>
      <c r="J417" s="56"/>
      <c r="K417" s="237"/>
      <c r="L417" s="56"/>
      <c r="M417" s="56"/>
    </row>
    <row r="418">
      <c r="B418" s="12"/>
      <c r="D418" s="230"/>
      <c r="E418" s="231"/>
      <c r="F418" s="231"/>
      <c r="G418" s="231"/>
      <c r="H418" s="56"/>
      <c r="I418" s="56"/>
      <c r="J418" s="56"/>
      <c r="K418" s="237"/>
      <c r="L418" s="56"/>
      <c r="M418" s="56"/>
    </row>
    <row r="419">
      <c r="B419" s="12"/>
      <c r="D419" s="230"/>
      <c r="E419" s="231"/>
      <c r="F419" s="231"/>
      <c r="G419" s="231"/>
      <c r="H419" s="56"/>
      <c r="I419" s="56"/>
      <c r="J419" s="56"/>
      <c r="K419" s="237"/>
      <c r="L419" s="56"/>
      <c r="M419" s="56"/>
    </row>
    <row r="420">
      <c r="B420" s="12"/>
      <c r="D420" s="230"/>
      <c r="E420" s="231"/>
      <c r="F420" s="231"/>
      <c r="G420" s="231"/>
      <c r="H420" s="56"/>
      <c r="I420" s="56"/>
      <c r="J420" s="56"/>
      <c r="K420" s="237"/>
      <c r="L420" s="56"/>
      <c r="M420" s="56"/>
    </row>
    <row r="421">
      <c r="B421" s="12"/>
      <c r="D421" s="230"/>
      <c r="E421" s="231"/>
      <c r="F421" s="231"/>
      <c r="G421" s="231"/>
      <c r="H421" s="56"/>
      <c r="I421" s="56"/>
      <c r="J421" s="56"/>
      <c r="K421" s="237"/>
      <c r="L421" s="56"/>
      <c r="M421" s="56"/>
    </row>
    <row r="422">
      <c r="B422" s="12"/>
      <c r="D422" s="230"/>
      <c r="E422" s="231"/>
      <c r="F422" s="231"/>
      <c r="G422" s="231"/>
      <c r="H422" s="56"/>
      <c r="I422" s="56"/>
      <c r="J422" s="56"/>
      <c r="K422" s="237"/>
      <c r="L422" s="56"/>
      <c r="M422" s="56"/>
    </row>
    <row r="423">
      <c r="B423" s="12"/>
      <c r="D423" s="230"/>
      <c r="E423" s="231"/>
      <c r="F423" s="231"/>
      <c r="G423" s="231"/>
      <c r="H423" s="56"/>
      <c r="I423" s="56"/>
      <c r="J423" s="56"/>
      <c r="K423" s="237"/>
      <c r="L423" s="56"/>
      <c r="M423" s="56"/>
    </row>
    <row r="424">
      <c r="B424" s="12"/>
      <c r="D424" s="230"/>
      <c r="E424" s="231"/>
      <c r="F424" s="231"/>
      <c r="G424" s="231"/>
      <c r="H424" s="56"/>
      <c r="I424" s="56"/>
      <c r="J424" s="56"/>
      <c r="K424" s="237"/>
      <c r="L424" s="56"/>
      <c r="M424" s="56"/>
    </row>
    <row r="425">
      <c r="B425" s="12"/>
      <c r="D425" s="230"/>
      <c r="E425" s="231"/>
      <c r="F425" s="231"/>
      <c r="G425" s="231"/>
      <c r="H425" s="56"/>
      <c r="I425" s="56"/>
      <c r="J425" s="56"/>
      <c r="K425" s="237"/>
      <c r="L425" s="56"/>
      <c r="M425" s="56"/>
    </row>
    <row r="426">
      <c r="B426" s="12"/>
      <c r="D426" s="230"/>
      <c r="E426" s="231"/>
      <c r="F426" s="231"/>
      <c r="G426" s="231"/>
      <c r="H426" s="56"/>
      <c r="I426" s="56"/>
      <c r="J426" s="56"/>
      <c r="K426" s="237"/>
      <c r="L426" s="56"/>
      <c r="M426" s="56"/>
    </row>
    <row r="427">
      <c r="B427" s="12"/>
      <c r="D427" s="230"/>
      <c r="E427" s="231"/>
      <c r="F427" s="231"/>
      <c r="G427" s="231"/>
      <c r="H427" s="56"/>
      <c r="I427" s="56"/>
      <c r="J427" s="56"/>
      <c r="K427" s="237"/>
      <c r="L427" s="56"/>
      <c r="M427" s="56"/>
    </row>
    <row r="428">
      <c r="B428" s="12"/>
      <c r="D428" s="230"/>
      <c r="E428" s="231"/>
      <c r="F428" s="231"/>
      <c r="G428" s="231"/>
      <c r="H428" s="56"/>
      <c r="I428" s="56"/>
      <c r="J428" s="56"/>
      <c r="K428" s="237"/>
      <c r="L428" s="56"/>
      <c r="M428" s="56"/>
    </row>
    <row r="429">
      <c r="B429" s="12"/>
      <c r="D429" s="230"/>
      <c r="E429" s="231"/>
      <c r="F429" s="231"/>
      <c r="G429" s="231"/>
      <c r="H429" s="56"/>
      <c r="I429" s="56"/>
      <c r="J429" s="56"/>
      <c r="K429" s="237"/>
      <c r="L429" s="56"/>
      <c r="M429" s="56"/>
    </row>
    <row r="430">
      <c r="B430" s="12"/>
      <c r="D430" s="230"/>
      <c r="E430" s="231"/>
      <c r="F430" s="231"/>
      <c r="G430" s="231"/>
      <c r="H430" s="56"/>
      <c r="I430" s="56"/>
      <c r="J430" s="56"/>
      <c r="K430" s="237"/>
      <c r="L430" s="56"/>
      <c r="M430" s="56"/>
    </row>
    <row r="431">
      <c r="B431" s="12"/>
      <c r="D431" s="230"/>
      <c r="E431" s="231"/>
      <c r="F431" s="231"/>
      <c r="G431" s="231"/>
      <c r="H431" s="56"/>
      <c r="I431" s="56"/>
      <c r="J431" s="56"/>
      <c r="K431" s="237"/>
      <c r="L431" s="56"/>
      <c r="M431" s="56"/>
    </row>
    <row r="432">
      <c r="B432" s="12"/>
      <c r="D432" s="230"/>
      <c r="E432" s="231"/>
      <c r="F432" s="231"/>
      <c r="G432" s="231"/>
      <c r="H432" s="56"/>
      <c r="I432" s="56"/>
      <c r="J432" s="56"/>
      <c r="K432" s="237"/>
      <c r="L432" s="56"/>
      <c r="M432" s="56"/>
    </row>
    <row r="433">
      <c r="B433" s="12"/>
      <c r="D433" s="230"/>
      <c r="E433" s="231"/>
      <c r="F433" s="231"/>
      <c r="G433" s="231"/>
      <c r="H433" s="56"/>
      <c r="I433" s="56"/>
      <c r="J433" s="56"/>
      <c r="K433" s="237"/>
      <c r="L433" s="56"/>
      <c r="M433" s="56"/>
    </row>
    <row r="434">
      <c r="B434" s="12"/>
      <c r="D434" s="230"/>
      <c r="E434" s="231"/>
      <c r="F434" s="231"/>
      <c r="G434" s="231"/>
      <c r="H434" s="56"/>
      <c r="I434" s="56"/>
      <c r="J434" s="56"/>
      <c r="K434" s="237"/>
      <c r="L434" s="56"/>
      <c r="M434" s="56"/>
    </row>
    <row r="435">
      <c r="B435" s="12"/>
      <c r="D435" s="230"/>
      <c r="E435" s="231"/>
      <c r="F435" s="231"/>
      <c r="G435" s="231"/>
      <c r="H435" s="56"/>
      <c r="I435" s="56"/>
      <c r="J435" s="56"/>
      <c r="K435" s="237"/>
      <c r="L435" s="56"/>
      <c r="M435" s="56"/>
    </row>
    <row r="436">
      <c r="B436" s="12"/>
      <c r="D436" s="230"/>
      <c r="E436" s="231"/>
      <c r="F436" s="231"/>
      <c r="G436" s="231"/>
      <c r="H436" s="56"/>
      <c r="I436" s="56"/>
      <c r="J436" s="56"/>
      <c r="K436" s="237"/>
      <c r="L436" s="56"/>
      <c r="M436" s="56"/>
    </row>
    <row r="437">
      <c r="B437" s="12"/>
      <c r="D437" s="230"/>
      <c r="E437" s="231"/>
      <c r="F437" s="231"/>
      <c r="G437" s="231"/>
      <c r="H437" s="56"/>
      <c r="I437" s="56"/>
      <c r="J437" s="56"/>
      <c r="K437" s="237"/>
      <c r="L437" s="56"/>
      <c r="M437" s="56"/>
    </row>
    <row r="438">
      <c r="B438" s="12"/>
      <c r="D438" s="230"/>
      <c r="E438" s="231"/>
      <c r="F438" s="231"/>
      <c r="G438" s="231"/>
      <c r="H438" s="56"/>
      <c r="I438" s="56"/>
      <c r="J438" s="56"/>
      <c r="K438" s="237"/>
      <c r="L438" s="56"/>
      <c r="M438" s="56"/>
    </row>
    <row r="439">
      <c r="B439" s="12"/>
      <c r="D439" s="230"/>
      <c r="E439" s="231"/>
      <c r="F439" s="231"/>
      <c r="G439" s="231"/>
      <c r="H439" s="56"/>
      <c r="I439" s="56"/>
      <c r="J439" s="56"/>
      <c r="K439" s="237"/>
      <c r="L439" s="56"/>
      <c r="M439" s="56"/>
    </row>
    <row r="440">
      <c r="B440" s="12"/>
      <c r="D440" s="230"/>
      <c r="E440" s="231"/>
      <c r="F440" s="231"/>
      <c r="G440" s="231"/>
      <c r="H440" s="56"/>
      <c r="I440" s="56"/>
      <c r="J440" s="56"/>
      <c r="K440" s="237"/>
      <c r="L440" s="56"/>
      <c r="M440" s="56"/>
    </row>
    <row r="441">
      <c r="B441" s="12"/>
      <c r="D441" s="230"/>
      <c r="E441" s="231"/>
      <c r="F441" s="231"/>
      <c r="G441" s="231"/>
      <c r="H441" s="56"/>
      <c r="I441" s="56"/>
      <c r="J441" s="56"/>
      <c r="K441" s="237"/>
      <c r="L441" s="56"/>
      <c r="M441" s="56"/>
    </row>
    <row r="442">
      <c r="B442" s="12"/>
      <c r="D442" s="230"/>
      <c r="E442" s="231"/>
      <c r="F442" s="231"/>
      <c r="G442" s="231"/>
      <c r="H442" s="56"/>
      <c r="I442" s="56"/>
      <c r="J442" s="56"/>
      <c r="K442" s="237"/>
      <c r="L442" s="56"/>
      <c r="M442" s="56"/>
    </row>
    <row r="443">
      <c r="B443" s="12"/>
      <c r="D443" s="230"/>
      <c r="E443" s="231"/>
      <c r="F443" s="231"/>
      <c r="G443" s="231"/>
      <c r="H443" s="56"/>
      <c r="I443" s="56"/>
      <c r="J443" s="56"/>
      <c r="K443" s="237"/>
      <c r="L443" s="56"/>
      <c r="M443" s="56"/>
    </row>
    <row r="444">
      <c r="B444" s="12"/>
      <c r="D444" s="230"/>
      <c r="E444" s="231"/>
      <c r="F444" s="231"/>
      <c r="G444" s="231"/>
      <c r="H444" s="56"/>
      <c r="I444" s="56"/>
      <c r="J444" s="56"/>
      <c r="K444" s="237"/>
      <c r="L444" s="56"/>
      <c r="M444" s="56"/>
    </row>
    <row r="445">
      <c r="B445" s="12"/>
      <c r="D445" s="230"/>
      <c r="E445" s="231"/>
      <c r="F445" s="231"/>
      <c r="G445" s="231"/>
      <c r="H445" s="56"/>
      <c r="I445" s="56"/>
      <c r="J445" s="56"/>
      <c r="K445" s="237"/>
      <c r="L445" s="56"/>
      <c r="M445" s="56"/>
    </row>
    <row r="446">
      <c r="B446" s="12"/>
      <c r="D446" s="230"/>
      <c r="E446" s="231"/>
      <c r="F446" s="231"/>
      <c r="G446" s="231"/>
      <c r="H446" s="56"/>
      <c r="I446" s="56"/>
      <c r="J446" s="56"/>
      <c r="K446" s="237"/>
      <c r="L446" s="56"/>
      <c r="M446" s="56"/>
    </row>
    <row r="447">
      <c r="B447" s="12"/>
      <c r="D447" s="230"/>
      <c r="E447" s="231"/>
      <c r="F447" s="231"/>
      <c r="G447" s="231"/>
      <c r="H447" s="56"/>
      <c r="I447" s="56"/>
      <c r="J447" s="56"/>
      <c r="K447" s="237"/>
      <c r="L447" s="56"/>
      <c r="M447" s="56"/>
    </row>
    <row r="448">
      <c r="B448" s="12"/>
      <c r="D448" s="230"/>
      <c r="E448" s="231"/>
      <c r="F448" s="231"/>
      <c r="G448" s="231"/>
      <c r="H448" s="56"/>
      <c r="I448" s="56"/>
      <c r="J448" s="56"/>
      <c r="K448" s="237"/>
      <c r="L448" s="56"/>
      <c r="M448" s="56"/>
    </row>
    <row r="449">
      <c r="B449" s="12"/>
      <c r="D449" s="230"/>
      <c r="E449" s="231"/>
      <c r="F449" s="231"/>
      <c r="G449" s="231"/>
      <c r="H449" s="56"/>
      <c r="I449" s="56"/>
      <c r="J449" s="56"/>
      <c r="K449" s="237"/>
      <c r="L449" s="56"/>
      <c r="M449" s="56"/>
    </row>
    <row r="450">
      <c r="B450" s="12"/>
      <c r="D450" s="230"/>
      <c r="E450" s="231"/>
      <c r="F450" s="231"/>
      <c r="G450" s="231"/>
      <c r="H450" s="56"/>
      <c r="I450" s="56"/>
      <c r="J450" s="56"/>
      <c r="K450" s="237"/>
      <c r="L450" s="56"/>
      <c r="M450" s="56"/>
    </row>
    <row r="451">
      <c r="B451" s="12"/>
      <c r="D451" s="230"/>
      <c r="E451" s="231"/>
      <c r="F451" s="231"/>
      <c r="G451" s="231"/>
      <c r="H451" s="56"/>
      <c r="I451" s="56"/>
      <c r="J451" s="56"/>
      <c r="K451" s="237"/>
      <c r="L451" s="56"/>
      <c r="M451" s="56"/>
    </row>
    <row r="452">
      <c r="B452" s="12"/>
      <c r="D452" s="230"/>
      <c r="E452" s="231"/>
      <c r="F452" s="231"/>
      <c r="G452" s="231"/>
      <c r="H452" s="56"/>
      <c r="I452" s="56"/>
      <c r="J452" s="56"/>
      <c r="K452" s="237"/>
      <c r="L452" s="56"/>
      <c r="M452" s="56"/>
    </row>
    <row r="453">
      <c r="B453" s="12"/>
      <c r="D453" s="230"/>
      <c r="E453" s="231"/>
      <c r="F453" s="231"/>
      <c r="G453" s="231"/>
      <c r="H453" s="56"/>
      <c r="I453" s="56"/>
      <c r="J453" s="56"/>
      <c r="K453" s="237"/>
      <c r="L453" s="56"/>
      <c r="M453" s="56"/>
    </row>
    <row r="454">
      <c r="B454" s="12"/>
      <c r="D454" s="230"/>
      <c r="E454" s="231"/>
      <c r="F454" s="231"/>
      <c r="G454" s="231"/>
      <c r="H454" s="56"/>
      <c r="I454" s="56"/>
      <c r="J454" s="56"/>
      <c r="K454" s="237"/>
      <c r="L454" s="56"/>
      <c r="M454" s="56"/>
    </row>
    <row r="455">
      <c r="B455" s="12"/>
      <c r="D455" s="230"/>
      <c r="E455" s="231"/>
      <c r="F455" s="231"/>
      <c r="G455" s="231"/>
      <c r="H455" s="56"/>
      <c r="I455" s="56"/>
      <c r="J455" s="56"/>
      <c r="K455" s="237"/>
      <c r="L455" s="56"/>
      <c r="M455" s="56"/>
    </row>
    <row r="456">
      <c r="B456" s="12"/>
      <c r="D456" s="230"/>
      <c r="E456" s="231"/>
      <c r="F456" s="231"/>
      <c r="G456" s="231"/>
      <c r="H456" s="56"/>
      <c r="I456" s="56"/>
      <c r="J456" s="56"/>
      <c r="K456" s="237"/>
      <c r="L456" s="56"/>
      <c r="M456" s="56"/>
    </row>
    <row r="457">
      <c r="B457" s="12"/>
      <c r="D457" s="230"/>
      <c r="E457" s="231"/>
      <c r="F457" s="231"/>
      <c r="G457" s="231"/>
      <c r="H457" s="56"/>
      <c r="I457" s="56"/>
      <c r="J457" s="56"/>
      <c r="K457" s="237"/>
      <c r="L457" s="56"/>
      <c r="M457" s="56"/>
    </row>
    <row r="458">
      <c r="B458" s="12"/>
      <c r="D458" s="230"/>
      <c r="E458" s="231"/>
      <c r="F458" s="231"/>
      <c r="G458" s="231"/>
      <c r="H458" s="56"/>
      <c r="I458" s="56"/>
      <c r="J458" s="56"/>
      <c r="K458" s="237"/>
      <c r="L458" s="56"/>
      <c r="M458" s="56"/>
    </row>
    <row r="459">
      <c r="B459" s="12"/>
      <c r="D459" s="230"/>
      <c r="E459" s="231"/>
      <c r="F459" s="231"/>
      <c r="G459" s="231"/>
      <c r="H459" s="56"/>
      <c r="I459" s="56"/>
      <c r="J459" s="56"/>
      <c r="K459" s="237"/>
      <c r="L459" s="56"/>
      <c r="M459" s="56"/>
    </row>
    <row r="460">
      <c r="B460" s="12"/>
      <c r="D460" s="230"/>
      <c r="E460" s="231"/>
      <c r="F460" s="231"/>
      <c r="G460" s="231"/>
      <c r="H460" s="56"/>
      <c r="I460" s="56"/>
      <c r="J460" s="56"/>
      <c r="K460" s="237"/>
      <c r="L460" s="56"/>
      <c r="M460" s="56"/>
    </row>
    <row r="461">
      <c r="B461" s="12"/>
      <c r="D461" s="230"/>
      <c r="E461" s="231"/>
      <c r="F461" s="231"/>
      <c r="G461" s="231"/>
      <c r="H461" s="56"/>
      <c r="I461" s="56"/>
      <c r="J461" s="56"/>
      <c r="K461" s="237"/>
      <c r="L461" s="56"/>
      <c r="M461" s="56"/>
    </row>
    <row r="462">
      <c r="B462" s="12"/>
      <c r="D462" s="230"/>
      <c r="E462" s="231"/>
      <c r="F462" s="231"/>
      <c r="G462" s="231"/>
      <c r="H462" s="56"/>
      <c r="I462" s="56"/>
      <c r="J462" s="56"/>
      <c r="K462" s="237"/>
      <c r="L462" s="56"/>
      <c r="M462" s="56"/>
    </row>
    <row r="463">
      <c r="B463" s="12"/>
      <c r="D463" s="230"/>
      <c r="E463" s="231"/>
      <c r="F463" s="231"/>
      <c r="G463" s="231"/>
      <c r="H463" s="56"/>
      <c r="I463" s="56"/>
      <c r="J463" s="56"/>
      <c r="K463" s="237"/>
      <c r="L463" s="56"/>
      <c r="M463" s="56"/>
    </row>
    <row r="464">
      <c r="B464" s="12"/>
      <c r="D464" s="230"/>
      <c r="E464" s="231"/>
      <c r="F464" s="231"/>
      <c r="G464" s="231"/>
      <c r="H464" s="56"/>
      <c r="I464" s="56"/>
      <c r="J464" s="56"/>
      <c r="K464" s="237"/>
      <c r="L464" s="56"/>
      <c r="M464" s="56"/>
    </row>
    <row r="465">
      <c r="B465" s="12"/>
      <c r="D465" s="230"/>
      <c r="E465" s="231"/>
      <c r="F465" s="231"/>
      <c r="G465" s="231"/>
      <c r="H465" s="56"/>
      <c r="I465" s="56"/>
      <c r="J465" s="56"/>
      <c r="K465" s="237"/>
      <c r="L465" s="56"/>
      <c r="M465" s="56"/>
    </row>
    <row r="466">
      <c r="B466" s="12"/>
      <c r="D466" s="230"/>
      <c r="E466" s="231"/>
      <c r="F466" s="231"/>
      <c r="G466" s="231"/>
      <c r="H466" s="56"/>
      <c r="I466" s="56"/>
      <c r="J466" s="56"/>
      <c r="K466" s="237"/>
      <c r="L466" s="56"/>
      <c r="M466" s="56"/>
    </row>
    <row r="467">
      <c r="B467" s="12"/>
      <c r="D467" s="230"/>
      <c r="E467" s="231"/>
      <c r="F467" s="231"/>
      <c r="G467" s="231"/>
      <c r="H467" s="56"/>
      <c r="I467" s="56"/>
      <c r="J467" s="56"/>
      <c r="K467" s="237"/>
      <c r="L467" s="56"/>
      <c r="M467" s="56"/>
    </row>
    <row r="468">
      <c r="B468" s="12"/>
      <c r="D468" s="230"/>
      <c r="E468" s="231"/>
      <c r="F468" s="231"/>
      <c r="G468" s="231"/>
      <c r="H468" s="56"/>
      <c r="I468" s="56"/>
      <c r="J468" s="56"/>
      <c r="K468" s="237"/>
      <c r="L468" s="56"/>
      <c r="M468" s="56"/>
    </row>
    <row r="469">
      <c r="B469" s="12"/>
      <c r="D469" s="230"/>
      <c r="E469" s="231"/>
      <c r="F469" s="231"/>
      <c r="G469" s="231"/>
      <c r="H469" s="56"/>
      <c r="I469" s="56"/>
      <c r="J469" s="56"/>
      <c r="K469" s="237"/>
      <c r="L469" s="56"/>
      <c r="M469" s="56"/>
    </row>
    <row r="470">
      <c r="B470" s="12"/>
      <c r="D470" s="230"/>
      <c r="E470" s="231"/>
      <c r="F470" s="231"/>
      <c r="G470" s="231"/>
      <c r="H470" s="56"/>
      <c r="I470" s="56"/>
      <c r="J470" s="56"/>
      <c r="K470" s="237"/>
      <c r="L470" s="56"/>
      <c r="M470" s="56"/>
    </row>
    <row r="471">
      <c r="B471" s="12"/>
      <c r="D471" s="230"/>
      <c r="E471" s="231"/>
      <c r="F471" s="231"/>
      <c r="G471" s="231"/>
      <c r="H471" s="56"/>
      <c r="I471" s="56"/>
      <c r="J471" s="56"/>
      <c r="K471" s="237"/>
      <c r="L471" s="56"/>
      <c r="M471" s="56"/>
    </row>
    <row r="472">
      <c r="B472" s="12"/>
      <c r="D472" s="230"/>
      <c r="E472" s="231"/>
      <c r="F472" s="231"/>
      <c r="G472" s="231"/>
      <c r="H472" s="56"/>
      <c r="I472" s="56"/>
      <c r="J472" s="56"/>
      <c r="K472" s="237"/>
      <c r="L472" s="56"/>
      <c r="M472" s="56"/>
    </row>
    <row r="473">
      <c r="B473" s="12"/>
      <c r="D473" s="230"/>
      <c r="E473" s="231"/>
      <c r="F473" s="231"/>
      <c r="G473" s="231"/>
      <c r="H473" s="56"/>
      <c r="I473" s="56"/>
      <c r="J473" s="56"/>
      <c r="K473" s="237"/>
      <c r="L473" s="56"/>
      <c r="M473" s="56"/>
    </row>
    <row r="474">
      <c r="B474" s="12"/>
      <c r="D474" s="230"/>
      <c r="E474" s="231"/>
      <c r="F474" s="231"/>
      <c r="G474" s="231"/>
      <c r="H474" s="56"/>
      <c r="I474" s="56"/>
      <c r="J474" s="56"/>
      <c r="K474" s="237"/>
      <c r="L474" s="56"/>
      <c r="M474" s="56"/>
    </row>
    <row r="475">
      <c r="B475" s="12"/>
      <c r="D475" s="230"/>
      <c r="E475" s="231"/>
      <c r="F475" s="231"/>
      <c r="G475" s="231"/>
      <c r="H475" s="56"/>
      <c r="I475" s="56"/>
      <c r="J475" s="56"/>
      <c r="K475" s="237"/>
      <c r="L475" s="56"/>
      <c r="M475" s="56"/>
    </row>
    <row r="476">
      <c r="B476" s="12"/>
      <c r="D476" s="230"/>
      <c r="E476" s="231"/>
      <c r="F476" s="231"/>
      <c r="G476" s="231"/>
      <c r="H476" s="56"/>
      <c r="I476" s="56"/>
      <c r="J476" s="56"/>
      <c r="K476" s="237"/>
      <c r="L476" s="56"/>
      <c r="M476" s="56"/>
    </row>
    <row r="477">
      <c r="B477" s="12"/>
      <c r="D477" s="230"/>
      <c r="E477" s="231"/>
      <c r="F477" s="231"/>
      <c r="G477" s="231"/>
      <c r="H477" s="56"/>
      <c r="I477" s="56"/>
      <c r="J477" s="56"/>
      <c r="K477" s="237"/>
      <c r="L477" s="56"/>
      <c r="M477" s="56"/>
    </row>
    <row r="478">
      <c r="B478" s="12"/>
      <c r="D478" s="230"/>
      <c r="E478" s="231"/>
      <c r="F478" s="231"/>
      <c r="G478" s="231"/>
      <c r="H478" s="56"/>
      <c r="I478" s="56"/>
      <c r="J478" s="56"/>
      <c r="K478" s="237"/>
      <c r="L478" s="56"/>
      <c r="M478" s="56"/>
    </row>
    <row r="479">
      <c r="B479" s="12"/>
      <c r="D479" s="230"/>
      <c r="E479" s="231"/>
      <c r="F479" s="231"/>
      <c r="G479" s="231"/>
      <c r="H479" s="56"/>
      <c r="I479" s="56"/>
      <c r="J479" s="56"/>
      <c r="K479" s="237"/>
      <c r="L479" s="56"/>
      <c r="M479" s="56"/>
    </row>
    <row r="480">
      <c r="B480" s="12"/>
      <c r="D480" s="230"/>
      <c r="E480" s="231"/>
      <c r="F480" s="231"/>
      <c r="G480" s="231"/>
      <c r="H480" s="56"/>
      <c r="I480" s="56"/>
      <c r="J480" s="56"/>
      <c r="K480" s="237"/>
      <c r="L480" s="56"/>
      <c r="M480" s="56"/>
    </row>
    <row r="481">
      <c r="B481" s="12"/>
      <c r="D481" s="230"/>
      <c r="E481" s="231"/>
      <c r="F481" s="231"/>
      <c r="G481" s="231"/>
      <c r="H481" s="56"/>
      <c r="I481" s="56"/>
      <c r="J481" s="56"/>
      <c r="K481" s="237"/>
      <c r="L481" s="56"/>
      <c r="M481" s="56"/>
    </row>
    <row r="482">
      <c r="B482" s="12"/>
      <c r="D482" s="230"/>
      <c r="E482" s="231"/>
      <c r="F482" s="231"/>
      <c r="G482" s="231"/>
      <c r="H482" s="56"/>
      <c r="I482" s="56"/>
      <c r="J482" s="56"/>
      <c r="K482" s="237"/>
      <c r="L482" s="56"/>
      <c r="M482" s="56"/>
    </row>
    <row r="483">
      <c r="B483" s="12"/>
      <c r="D483" s="230"/>
      <c r="E483" s="231"/>
      <c r="F483" s="231"/>
      <c r="G483" s="231"/>
      <c r="H483" s="56"/>
      <c r="I483" s="56"/>
      <c r="J483" s="56"/>
      <c r="K483" s="237"/>
      <c r="L483" s="56"/>
      <c r="M483" s="56"/>
    </row>
    <row r="484">
      <c r="B484" s="12"/>
      <c r="D484" s="230"/>
      <c r="E484" s="231"/>
      <c r="F484" s="231"/>
      <c r="G484" s="231"/>
      <c r="H484" s="56"/>
      <c r="I484" s="56"/>
      <c r="J484" s="56"/>
      <c r="K484" s="237"/>
      <c r="L484" s="56"/>
      <c r="M484" s="56"/>
    </row>
    <row r="485">
      <c r="B485" s="12"/>
      <c r="D485" s="230"/>
      <c r="E485" s="231"/>
      <c r="F485" s="231"/>
      <c r="G485" s="231"/>
      <c r="H485" s="56"/>
      <c r="I485" s="56"/>
      <c r="J485" s="56"/>
      <c r="K485" s="237"/>
      <c r="L485" s="56"/>
      <c r="M485" s="56"/>
    </row>
    <row r="486">
      <c r="B486" s="12"/>
      <c r="D486" s="230"/>
      <c r="E486" s="231"/>
      <c r="F486" s="231"/>
      <c r="G486" s="231"/>
      <c r="H486" s="56"/>
      <c r="I486" s="56"/>
      <c r="J486" s="56"/>
      <c r="K486" s="237"/>
      <c r="L486" s="56"/>
      <c r="M486" s="56"/>
    </row>
    <row r="487">
      <c r="B487" s="12"/>
      <c r="D487" s="230"/>
      <c r="E487" s="231"/>
      <c r="F487" s="231"/>
      <c r="G487" s="231"/>
      <c r="H487" s="56"/>
      <c r="I487" s="56"/>
      <c r="J487" s="56"/>
      <c r="K487" s="237"/>
      <c r="L487" s="56"/>
      <c r="M487" s="56"/>
    </row>
    <row r="488">
      <c r="B488" s="12"/>
      <c r="D488" s="230"/>
      <c r="E488" s="231"/>
      <c r="F488" s="231"/>
      <c r="G488" s="231"/>
      <c r="H488" s="56"/>
      <c r="I488" s="56"/>
      <c r="J488" s="56"/>
      <c r="K488" s="237"/>
      <c r="L488" s="56"/>
      <c r="M488" s="56"/>
    </row>
    <row r="489">
      <c r="B489" s="12"/>
      <c r="D489" s="230"/>
      <c r="E489" s="231"/>
      <c r="F489" s="231"/>
      <c r="G489" s="231"/>
      <c r="H489" s="56"/>
      <c r="I489" s="56"/>
      <c r="J489" s="56"/>
      <c r="K489" s="237"/>
      <c r="L489" s="56"/>
      <c r="M489" s="56"/>
    </row>
    <row r="490">
      <c r="B490" s="12"/>
      <c r="D490" s="230"/>
      <c r="E490" s="231"/>
      <c r="F490" s="231"/>
      <c r="G490" s="231"/>
      <c r="H490" s="56"/>
      <c r="I490" s="56"/>
      <c r="J490" s="56"/>
      <c r="K490" s="237"/>
      <c r="L490" s="56"/>
      <c r="M490" s="56"/>
    </row>
    <row r="491">
      <c r="B491" s="12"/>
      <c r="D491" s="230"/>
      <c r="E491" s="231"/>
      <c r="F491" s="231"/>
      <c r="G491" s="231"/>
      <c r="H491" s="56"/>
      <c r="I491" s="56"/>
      <c r="J491" s="56"/>
      <c r="K491" s="237"/>
      <c r="L491" s="56"/>
      <c r="M491" s="56"/>
    </row>
    <row r="492">
      <c r="B492" s="12"/>
      <c r="D492" s="230"/>
      <c r="E492" s="231"/>
      <c r="F492" s="231"/>
      <c r="G492" s="231"/>
      <c r="H492" s="56"/>
      <c r="I492" s="56"/>
      <c r="J492" s="56"/>
      <c r="K492" s="237"/>
      <c r="L492" s="56"/>
      <c r="M492" s="56"/>
    </row>
    <row r="493">
      <c r="B493" s="12"/>
      <c r="D493" s="230"/>
      <c r="E493" s="231"/>
      <c r="F493" s="231"/>
      <c r="G493" s="231"/>
      <c r="H493" s="56"/>
      <c r="I493" s="56"/>
      <c r="J493" s="56"/>
      <c r="K493" s="237"/>
      <c r="L493" s="56"/>
      <c r="M493" s="56"/>
    </row>
    <row r="494">
      <c r="B494" s="12"/>
      <c r="D494" s="230"/>
      <c r="E494" s="231"/>
      <c r="F494" s="231"/>
      <c r="G494" s="231"/>
      <c r="H494" s="56"/>
      <c r="I494" s="56"/>
      <c r="J494" s="56"/>
      <c r="K494" s="237"/>
      <c r="L494" s="56"/>
      <c r="M494" s="56"/>
    </row>
    <row r="495">
      <c r="B495" s="12"/>
      <c r="D495" s="230"/>
      <c r="E495" s="231"/>
      <c r="F495" s="231"/>
      <c r="G495" s="231"/>
      <c r="H495" s="56"/>
      <c r="I495" s="56"/>
      <c r="J495" s="56"/>
      <c r="K495" s="237"/>
      <c r="L495" s="56"/>
      <c r="M495" s="56"/>
    </row>
    <row r="496">
      <c r="B496" s="12"/>
      <c r="D496" s="230"/>
      <c r="E496" s="231"/>
      <c r="F496" s="231"/>
      <c r="G496" s="231"/>
      <c r="H496" s="56"/>
      <c r="I496" s="56"/>
      <c r="J496" s="56"/>
      <c r="K496" s="237"/>
      <c r="L496" s="56"/>
      <c r="M496" s="56"/>
    </row>
    <row r="497">
      <c r="B497" s="12"/>
      <c r="D497" s="230"/>
      <c r="E497" s="231"/>
      <c r="F497" s="231"/>
      <c r="G497" s="231"/>
      <c r="H497" s="56"/>
      <c r="I497" s="56"/>
      <c r="J497" s="56"/>
      <c r="K497" s="237"/>
      <c r="L497" s="56"/>
      <c r="M497" s="56"/>
    </row>
    <row r="498">
      <c r="B498" s="12"/>
      <c r="D498" s="230"/>
      <c r="E498" s="231"/>
      <c r="F498" s="231"/>
      <c r="G498" s="231"/>
      <c r="H498" s="56"/>
      <c r="I498" s="56"/>
      <c r="J498" s="56"/>
      <c r="K498" s="237"/>
      <c r="L498" s="56"/>
      <c r="M498" s="56"/>
    </row>
    <row r="499">
      <c r="B499" s="12"/>
      <c r="D499" s="230"/>
      <c r="E499" s="231"/>
      <c r="F499" s="231"/>
      <c r="G499" s="231"/>
      <c r="H499" s="56"/>
      <c r="I499" s="56"/>
      <c r="J499" s="56"/>
      <c r="K499" s="237"/>
      <c r="L499" s="56"/>
      <c r="M499" s="56"/>
    </row>
    <row r="500">
      <c r="B500" s="12"/>
      <c r="D500" s="230"/>
      <c r="E500" s="231"/>
      <c r="F500" s="231"/>
      <c r="G500" s="231"/>
      <c r="H500" s="56"/>
      <c r="I500" s="56"/>
      <c r="J500" s="56"/>
      <c r="K500" s="237"/>
      <c r="L500" s="56"/>
      <c r="M500" s="56"/>
    </row>
    <row r="501">
      <c r="B501" s="12"/>
      <c r="D501" s="230"/>
      <c r="E501" s="231"/>
      <c r="F501" s="231"/>
      <c r="G501" s="231"/>
      <c r="H501" s="56"/>
      <c r="I501" s="56"/>
      <c r="J501" s="56"/>
      <c r="K501" s="237"/>
      <c r="L501" s="56"/>
      <c r="M501" s="56"/>
    </row>
    <row r="502">
      <c r="B502" s="12"/>
      <c r="D502" s="230"/>
      <c r="E502" s="231"/>
      <c r="F502" s="231"/>
      <c r="G502" s="231"/>
      <c r="H502" s="56"/>
      <c r="I502" s="56"/>
      <c r="J502" s="56"/>
      <c r="K502" s="237"/>
      <c r="L502" s="56"/>
      <c r="M502" s="56"/>
    </row>
    <row r="503">
      <c r="B503" s="12"/>
      <c r="D503" s="230"/>
      <c r="E503" s="231"/>
      <c r="F503" s="231"/>
      <c r="G503" s="231"/>
      <c r="H503" s="56"/>
      <c r="I503" s="56"/>
      <c r="J503" s="56"/>
      <c r="K503" s="237"/>
      <c r="L503" s="56"/>
      <c r="M503" s="56"/>
    </row>
    <row r="504">
      <c r="B504" s="12"/>
      <c r="D504" s="230"/>
      <c r="E504" s="231"/>
      <c r="F504" s="231"/>
      <c r="G504" s="231"/>
      <c r="H504" s="56"/>
      <c r="I504" s="56"/>
      <c r="J504" s="56"/>
      <c r="K504" s="237"/>
      <c r="L504" s="56"/>
      <c r="M504" s="56"/>
    </row>
    <row r="505">
      <c r="B505" s="12"/>
      <c r="D505" s="230"/>
      <c r="E505" s="231"/>
      <c r="F505" s="231"/>
      <c r="G505" s="231"/>
      <c r="H505" s="56"/>
      <c r="I505" s="56"/>
      <c r="J505" s="56"/>
      <c r="K505" s="237"/>
      <c r="L505" s="56"/>
      <c r="M505" s="56"/>
    </row>
    <row r="506">
      <c r="B506" s="12"/>
      <c r="D506" s="230"/>
      <c r="E506" s="231"/>
      <c r="F506" s="231"/>
      <c r="G506" s="231"/>
      <c r="H506" s="56"/>
      <c r="I506" s="56"/>
      <c r="J506" s="56"/>
      <c r="K506" s="237"/>
      <c r="L506" s="56"/>
      <c r="M506" s="56"/>
    </row>
    <row r="507">
      <c r="B507" s="12"/>
      <c r="D507" s="230"/>
      <c r="E507" s="231"/>
      <c r="F507" s="231"/>
      <c r="G507" s="231"/>
      <c r="H507" s="56"/>
      <c r="I507" s="56"/>
      <c r="J507" s="56"/>
      <c r="K507" s="237"/>
      <c r="L507" s="56"/>
      <c r="M507" s="56"/>
    </row>
    <row r="508">
      <c r="B508" s="12"/>
      <c r="D508" s="230"/>
      <c r="E508" s="231"/>
      <c r="F508" s="231"/>
      <c r="G508" s="231"/>
      <c r="H508" s="56"/>
      <c r="I508" s="56"/>
      <c r="J508" s="56"/>
      <c r="K508" s="237"/>
      <c r="L508" s="56"/>
      <c r="M508" s="56"/>
    </row>
    <row r="509">
      <c r="B509" s="12"/>
      <c r="D509" s="230"/>
      <c r="E509" s="231"/>
      <c r="F509" s="231"/>
      <c r="G509" s="231"/>
      <c r="H509" s="56"/>
      <c r="I509" s="56"/>
      <c r="J509" s="56"/>
      <c r="K509" s="237"/>
      <c r="L509" s="56"/>
      <c r="M509" s="56"/>
    </row>
    <row r="510">
      <c r="B510" s="12"/>
      <c r="D510" s="230"/>
      <c r="E510" s="231"/>
      <c r="F510" s="231"/>
      <c r="G510" s="231"/>
      <c r="H510" s="56"/>
      <c r="I510" s="56"/>
      <c r="J510" s="56"/>
      <c r="K510" s="237"/>
      <c r="L510" s="56"/>
      <c r="M510" s="56"/>
    </row>
    <row r="511">
      <c r="B511" s="12"/>
      <c r="D511" s="230"/>
      <c r="E511" s="231"/>
      <c r="F511" s="231"/>
      <c r="G511" s="231"/>
      <c r="H511" s="56"/>
      <c r="I511" s="56"/>
      <c r="J511" s="56"/>
      <c r="K511" s="237"/>
      <c r="L511" s="56"/>
      <c r="M511" s="56"/>
    </row>
    <row r="512">
      <c r="B512" s="12"/>
      <c r="D512" s="230"/>
      <c r="E512" s="231"/>
      <c r="F512" s="231"/>
      <c r="G512" s="231"/>
      <c r="H512" s="56"/>
      <c r="I512" s="56"/>
      <c r="J512" s="56"/>
      <c r="K512" s="237"/>
      <c r="L512" s="56"/>
      <c r="M512" s="56"/>
    </row>
    <row r="513">
      <c r="B513" s="12"/>
      <c r="D513" s="230"/>
      <c r="E513" s="231"/>
      <c r="F513" s="231"/>
      <c r="G513" s="231"/>
      <c r="H513" s="56"/>
      <c r="I513" s="56"/>
      <c r="J513" s="56"/>
      <c r="K513" s="237"/>
      <c r="L513" s="56"/>
      <c r="M513" s="56"/>
    </row>
    <row r="514">
      <c r="B514" s="12"/>
      <c r="D514" s="230"/>
      <c r="E514" s="231"/>
      <c r="F514" s="231"/>
      <c r="G514" s="231"/>
      <c r="H514" s="56"/>
      <c r="I514" s="56"/>
      <c r="J514" s="56"/>
      <c r="K514" s="237"/>
      <c r="L514" s="56"/>
      <c r="M514" s="56"/>
    </row>
    <row r="515">
      <c r="B515" s="12"/>
      <c r="D515" s="230"/>
      <c r="E515" s="231"/>
      <c r="F515" s="231"/>
      <c r="G515" s="231"/>
      <c r="H515" s="56"/>
      <c r="I515" s="56"/>
      <c r="J515" s="56"/>
      <c r="K515" s="237"/>
      <c r="L515" s="56"/>
      <c r="M515" s="56"/>
    </row>
    <row r="516">
      <c r="B516" s="12"/>
      <c r="D516" s="230"/>
      <c r="E516" s="231"/>
      <c r="F516" s="231"/>
      <c r="G516" s="231"/>
      <c r="H516" s="56"/>
      <c r="I516" s="56"/>
      <c r="J516" s="56"/>
      <c r="K516" s="237"/>
      <c r="L516" s="56"/>
      <c r="M516" s="56"/>
    </row>
    <row r="517">
      <c r="B517" s="12"/>
      <c r="D517" s="230"/>
      <c r="E517" s="231"/>
      <c r="F517" s="231"/>
      <c r="G517" s="231"/>
      <c r="H517" s="56"/>
      <c r="I517" s="56"/>
      <c r="J517" s="56"/>
      <c r="K517" s="237"/>
      <c r="L517" s="56"/>
      <c r="M517" s="56"/>
    </row>
    <row r="518">
      <c r="B518" s="12"/>
      <c r="D518" s="230"/>
      <c r="E518" s="231"/>
      <c r="F518" s="231"/>
      <c r="G518" s="231"/>
      <c r="H518" s="56"/>
      <c r="I518" s="56"/>
      <c r="J518" s="56"/>
      <c r="K518" s="237"/>
      <c r="L518" s="56"/>
      <c r="M518" s="56"/>
    </row>
    <row r="519">
      <c r="B519" s="12"/>
      <c r="D519" s="230"/>
      <c r="E519" s="231"/>
      <c r="F519" s="231"/>
      <c r="G519" s="231"/>
      <c r="H519" s="56"/>
      <c r="I519" s="56"/>
      <c r="J519" s="56"/>
      <c r="K519" s="237"/>
      <c r="L519" s="56"/>
      <c r="M519" s="56"/>
    </row>
    <row r="520">
      <c r="B520" s="12"/>
      <c r="D520" s="230"/>
      <c r="E520" s="231"/>
      <c r="F520" s="231"/>
      <c r="G520" s="231"/>
      <c r="H520" s="56"/>
      <c r="I520" s="56"/>
      <c r="J520" s="56"/>
      <c r="K520" s="237"/>
      <c r="L520" s="56"/>
      <c r="M520" s="56"/>
    </row>
    <row r="521">
      <c r="B521" s="12"/>
      <c r="D521" s="230"/>
      <c r="E521" s="231"/>
      <c r="F521" s="231"/>
      <c r="G521" s="231"/>
      <c r="H521" s="56"/>
      <c r="I521" s="56"/>
      <c r="J521" s="56"/>
      <c r="K521" s="237"/>
      <c r="L521" s="56"/>
      <c r="M521" s="56"/>
    </row>
    <row r="522">
      <c r="B522" s="12"/>
      <c r="D522" s="230"/>
      <c r="E522" s="231"/>
      <c r="F522" s="231"/>
      <c r="G522" s="231"/>
      <c r="H522" s="56"/>
      <c r="I522" s="56"/>
      <c r="J522" s="56"/>
      <c r="K522" s="237"/>
      <c r="L522" s="56"/>
      <c r="M522" s="56"/>
    </row>
    <row r="523">
      <c r="B523" s="12"/>
      <c r="D523" s="230"/>
      <c r="E523" s="231"/>
      <c r="F523" s="231"/>
      <c r="G523" s="231"/>
      <c r="H523" s="56"/>
      <c r="I523" s="56"/>
      <c r="J523" s="56"/>
      <c r="K523" s="237"/>
      <c r="L523" s="56"/>
      <c r="M523" s="56"/>
    </row>
    <row r="524">
      <c r="B524" s="12"/>
      <c r="D524" s="230"/>
      <c r="E524" s="231"/>
      <c r="F524" s="231"/>
      <c r="G524" s="231"/>
      <c r="H524" s="56"/>
      <c r="I524" s="56"/>
      <c r="J524" s="56"/>
      <c r="K524" s="237"/>
      <c r="L524" s="56"/>
      <c r="M524" s="56"/>
    </row>
    <row r="525">
      <c r="B525" s="12"/>
      <c r="D525" s="230"/>
      <c r="E525" s="231"/>
      <c r="F525" s="231"/>
      <c r="G525" s="231"/>
      <c r="H525" s="56"/>
      <c r="I525" s="56"/>
      <c r="J525" s="56"/>
      <c r="K525" s="237"/>
      <c r="L525" s="56"/>
      <c r="M525" s="56"/>
    </row>
    <row r="526">
      <c r="B526" s="12"/>
      <c r="D526" s="230"/>
      <c r="E526" s="231"/>
      <c r="F526" s="231"/>
      <c r="G526" s="231"/>
      <c r="H526" s="56"/>
      <c r="I526" s="56"/>
      <c r="J526" s="56"/>
      <c r="K526" s="237"/>
      <c r="L526" s="56"/>
      <c r="M526" s="56"/>
    </row>
    <row r="527">
      <c r="B527" s="12"/>
      <c r="D527" s="230"/>
      <c r="E527" s="231"/>
      <c r="F527" s="231"/>
      <c r="G527" s="231"/>
      <c r="H527" s="56"/>
      <c r="I527" s="56"/>
      <c r="J527" s="56"/>
      <c r="K527" s="237"/>
      <c r="L527" s="56"/>
      <c r="M527" s="56"/>
    </row>
    <row r="528">
      <c r="B528" s="12"/>
      <c r="D528" s="230"/>
      <c r="E528" s="231"/>
      <c r="F528" s="231"/>
      <c r="G528" s="231"/>
      <c r="H528" s="56"/>
      <c r="I528" s="56"/>
      <c r="J528" s="56"/>
      <c r="K528" s="237"/>
      <c r="L528" s="56"/>
      <c r="M528" s="56"/>
    </row>
    <row r="529">
      <c r="B529" s="12"/>
      <c r="D529" s="230"/>
      <c r="E529" s="231"/>
      <c r="F529" s="231"/>
      <c r="G529" s="231"/>
      <c r="H529" s="56"/>
      <c r="I529" s="56"/>
      <c r="J529" s="56"/>
      <c r="K529" s="237"/>
      <c r="L529" s="56"/>
      <c r="M529" s="56"/>
    </row>
    <row r="530">
      <c r="B530" s="12"/>
      <c r="D530" s="230"/>
      <c r="E530" s="231"/>
      <c r="F530" s="231"/>
      <c r="G530" s="231"/>
      <c r="H530" s="56"/>
      <c r="I530" s="56"/>
      <c r="J530" s="56"/>
      <c r="K530" s="237"/>
      <c r="L530" s="56"/>
      <c r="M530" s="56"/>
    </row>
    <row r="531">
      <c r="B531" s="12"/>
      <c r="D531" s="230"/>
      <c r="E531" s="231"/>
      <c r="F531" s="231"/>
      <c r="G531" s="231"/>
      <c r="H531" s="56"/>
      <c r="I531" s="56"/>
      <c r="J531" s="56"/>
      <c r="K531" s="237"/>
      <c r="L531" s="56"/>
      <c r="M531" s="56"/>
    </row>
    <row r="532">
      <c r="B532" s="12"/>
      <c r="D532" s="230"/>
      <c r="E532" s="231"/>
      <c r="F532" s="231"/>
      <c r="G532" s="231"/>
      <c r="H532" s="56"/>
      <c r="I532" s="56"/>
      <c r="J532" s="56"/>
      <c r="K532" s="237"/>
      <c r="L532" s="56"/>
      <c r="M532" s="56"/>
    </row>
    <row r="533">
      <c r="B533" s="12"/>
      <c r="D533" s="230"/>
      <c r="E533" s="231"/>
      <c r="F533" s="231"/>
      <c r="G533" s="231"/>
      <c r="H533" s="56"/>
      <c r="I533" s="56"/>
      <c r="J533" s="56"/>
      <c r="K533" s="237"/>
      <c r="L533" s="56"/>
      <c r="M533" s="56"/>
    </row>
    <row r="534">
      <c r="B534" s="12"/>
      <c r="D534" s="230"/>
      <c r="E534" s="231"/>
      <c r="F534" s="231"/>
      <c r="G534" s="231"/>
      <c r="H534" s="56"/>
      <c r="I534" s="56"/>
      <c r="J534" s="56"/>
      <c r="K534" s="237"/>
      <c r="L534" s="56"/>
      <c r="M534" s="56"/>
    </row>
    <row r="535">
      <c r="B535" s="12"/>
      <c r="D535" s="230"/>
      <c r="E535" s="231"/>
      <c r="F535" s="231"/>
      <c r="G535" s="231"/>
      <c r="H535" s="56"/>
      <c r="I535" s="56"/>
      <c r="J535" s="56"/>
      <c r="K535" s="237"/>
      <c r="L535" s="56"/>
      <c r="M535" s="56"/>
    </row>
    <row r="536">
      <c r="B536" s="12"/>
      <c r="D536" s="230"/>
      <c r="E536" s="231"/>
      <c r="F536" s="231"/>
      <c r="G536" s="231"/>
      <c r="H536" s="56"/>
      <c r="I536" s="56"/>
      <c r="J536" s="56"/>
      <c r="K536" s="237"/>
      <c r="L536" s="56"/>
      <c r="M536" s="56"/>
    </row>
    <row r="537">
      <c r="B537" s="12"/>
      <c r="D537" s="230"/>
      <c r="E537" s="231"/>
      <c r="F537" s="231"/>
      <c r="G537" s="231"/>
      <c r="H537" s="56"/>
      <c r="I537" s="56"/>
      <c r="J537" s="56"/>
      <c r="K537" s="237"/>
      <c r="L537" s="56"/>
      <c r="M537" s="56"/>
    </row>
    <row r="538">
      <c r="B538" s="12"/>
      <c r="D538" s="230"/>
      <c r="E538" s="231"/>
      <c r="F538" s="231"/>
      <c r="G538" s="231"/>
      <c r="H538" s="56"/>
      <c r="I538" s="56"/>
      <c r="J538" s="56"/>
      <c r="K538" s="237"/>
      <c r="L538" s="56"/>
      <c r="M538" s="56"/>
    </row>
    <row r="539">
      <c r="B539" s="12"/>
      <c r="D539" s="230"/>
      <c r="E539" s="231"/>
      <c r="F539" s="231"/>
      <c r="G539" s="231"/>
      <c r="H539" s="56"/>
      <c r="I539" s="56"/>
      <c r="J539" s="56"/>
      <c r="K539" s="237"/>
      <c r="L539" s="56"/>
      <c r="M539" s="56"/>
    </row>
    <row r="540">
      <c r="B540" s="12"/>
      <c r="D540" s="230"/>
      <c r="E540" s="231"/>
      <c r="F540" s="231"/>
      <c r="G540" s="231"/>
      <c r="H540" s="56"/>
      <c r="I540" s="56"/>
      <c r="J540" s="56"/>
      <c r="K540" s="237"/>
      <c r="L540" s="56"/>
      <c r="M540" s="56"/>
    </row>
    <row r="541">
      <c r="B541" s="12"/>
      <c r="D541" s="230"/>
      <c r="E541" s="231"/>
      <c r="F541" s="231"/>
      <c r="G541" s="231"/>
      <c r="H541" s="56"/>
      <c r="I541" s="56"/>
      <c r="J541" s="56"/>
      <c r="K541" s="237"/>
      <c r="L541" s="56"/>
      <c r="M541" s="56"/>
    </row>
    <row r="542">
      <c r="B542" s="12"/>
      <c r="D542" s="230"/>
      <c r="E542" s="231"/>
      <c r="F542" s="231"/>
      <c r="G542" s="231"/>
      <c r="H542" s="56"/>
      <c r="I542" s="56"/>
      <c r="J542" s="56"/>
      <c r="K542" s="237"/>
      <c r="L542" s="56"/>
      <c r="M542" s="56"/>
    </row>
    <row r="543">
      <c r="B543" s="12"/>
      <c r="D543" s="230"/>
      <c r="E543" s="231"/>
      <c r="F543" s="231"/>
      <c r="G543" s="231"/>
      <c r="H543" s="56"/>
      <c r="I543" s="56"/>
      <c r="J543" s="56"/>
      <c r="K543" s="237"/>
      <c r="L543" s="56"/>
      <c r="M543" s="56"/>
    </row>
    <row r="544">
      <c r="B544" s="12"/>
      <c r="D544" s="230"/>
      <c r="E544" s="231"/>
      <c r="F544" s="231"/>
      <c r="G544" s="231"/>
      <c r="H544" s="56"/>
      <c r="I544" s="56"/>
      <c r="J544" s="56"/>
      <c r="K544" s="237"/>
      <c r="L544" s="56"/>
      <c r="M544" s="56"/>
    </row>
    <row r="545">
      <c r="B545" s="12"/>
      <c r="D545" s="230"/>
      <c r="E545" s="231"/>
      <c r="F545" s="231"/>
      <c r="G545" s="231"/>
      <c r="H545" s="56"/>
      <c r="I545" s="56"/>
      <c r="J545" s="56"/>
      <c r="K545" s="237"/>
      <c r="L545" s="56"/>
      <c r="M545" s="56"/>
    </row>
    <row r="546">
      <c r="B546" s="12"/>
      <c r="D546" s="230"/>
      <c r="E546" s="231"/>
      <c r="F546" s="231"/>
      <c r="G546" s="231"/>
      <c r="H546" s="56"/>
      <c r="I546" s="56"/>
      <c r="J546" s="56"/>
      <c r="K546" s="237"/>
      <c r="L546" s="56"/>
      <c r="M546" s="56"/>
    </row>
    <row r="547">
      <c r="B547" s="12"/>
      <c r="D547" s="230"/>
      <c r="E547" s="231"/>
      <c r="F547" s="231"/>
      <c r="G547" s="231"/>
      <c r="H547" s="56"/>
      <c r="I547" s="56"/>
      <c r="J547" s="56"/>
      <c r="K547" s="237"/>
      <c r="L547" s="56"/>
      <c r="M547" s="56"/>
    </row>
    <row r="548">
      <c r="B548" s="12"/>
      <c r="D548" s="230"/>
      <c r="E548" s="231"/>
      <c r="F548" s="231"/>
      <c r="G548" s="231"/>
      <c r="H548" s="56"/>
      <c r="I548" s="56"/>
      <c r="J548" s="56"/>
      <c r="K548" s="237"/>
      <c r="L548" s="56"/>
      <c r="M548" s="56"/>
    </row>
    <row r="549">
      <c r="B549" s="12"/>
      <c r="D549" s="230"/>
      <c r="E549" s="231"/>
      <c r="F549" s="231"/>
      <c r="G549" s="231"/>
      <c r="H549" s="56"/>
      <c r="I549" s="56"/>
      <c r="J549" s="56"/>
      <c r="K549" s="237"/>
      <c r="L549" s="56"/>
      <c r="M549" s="56"/>
    </row>
    <row r="550">
      <c r="B550" s="12"/>
      <c r="D550" s="230"/>
      <c r="E550" s="231"/>
      <c r="F550" s="231"/>
      <c r="G550" s="231"/>
      <c r="H550" s="56"/>
      <c r="I550" s="56"/>
      <c r="J550" s="56"/>
      <c r="K550" s="237"/>
      <c r="L550" s="56"/>
      <c r="M550" s="56"/>
    </row>
    <row r="551">
      <c r="B551" s="12"/>
      <c r="D551" s="230"/>
      <c r="E551" s="231"/>
      <c r="F551" s="231"/>
      <c r="G551" s="231"/>
      <c r="H551" s="56"/>
      <c r="I551" s="56"/>
      <c r="J551" s="56"/>
      <c r="K551" s="237"/>
      <c r="L551" s="56"/>
      <c r="M551" s="56"/>
    </row>
    <row r="552">
      <c r="B552" s="12"/>
      <c r="D552" s="230"/>
      <c r="E552" s="231"/>
      <c r="F552" s="231"/>
      <c r="G552" s="231"/>
      <c r="H552" s="56"/>
      <c r="I552" s="56"/>
      <c r="J552" s="56"/>
      <c r="K552" s="237"/>
      <c r="L552" s="56"/>
      <c r="M552" s="56"/>
    </row>
    <row r="553">
      <c r="B553" s="12"/>
      <c r="D553" s="230"/>
      <c r="E553" s="231"/>
      <c r="F553" s="231"/>
      <c r="G553" s="231"/>
      <c r="H553" s="56"/>
      <c r="I553" s="56"/>
      <c r="J553" s="56"/>
      <c r="K553" s="237"/>
      <c r="L553" s="56"/>
      <c r="M553" s="56"/>
    </row>
    <row r="554">
      <c r="B554" s="12"/>
      <c r="D554" s="230"/>
      <c r="E554" s="231"/>
      <c r="F554" s="231"/>
      <c r="G554" s="231"/>
      <c r="H554" s="56"/>
      <c r="I554" s="56"/>
      <c r="J554" s="56"/>
      <c r="K554" s="237"/>
      <c r="L554" s="56"/>
      <c r="M554" s="56"/>
    </row>
    <row r="555">
      <c r="B555" s="12"/>
      <c r="D555" s="230"/>
      <c r="E555" s="231"/>
      <c r="F555" s="231"/>
      <c r="G555" s="231"/>
      <c r="H555" s="56"/>
      <c r="I555" s="56"/>
      <c r="J555" s="56"/>
      <c r="K555" s="237"/>
      <c r="L555" s="56"/>
      <c r="M555" s="56"/>
    </row>
    <row r="556">
      <c r="B556" s="12"/>
      <c r="D556" s="230"/>
      <c r="E556" s="231"/>
      <c r="F556" s="231"/>
      <c r="G556" s="231"/>
      <c r="H556" s="56"/>
      <c r="I556" s="56"/>
      <c r="J556" s="56"/>
      <c r="K556" s="237"/>
      <c r="L556" s="56"/>
      <c r="M556" s="56"/>
    </row>
    <row r="557">
      <c r="B557" s="12"/>
      <c r="D557" s="230"/>
      <c r="E557" s="231"/>
      <c r="F557" s="231"/>
      <c r="G557" s="231"/>
      <c r="H557" s="56"/>
      <c r="I557" s="56"/>
      <c r="J557" s="56"/>
      <c r="K557" s="237"/>
      <c r="L557" s="56"/>
      <c r="M557" s="56"/>
    </row>
    <row r="558">
      <c r="B558" s="12"/>
      <c r="D558" s="230"/>
      <c r="E558" s="231"/>
      <c r="F558" s="231"/>
      <c r="G558" s="231"/>
      <c r="H558" s="56"/>
      <c r="I558" s="56"/>
      <c r="J558" s="56"/>
      <c r="K558" s="237"/>
      <c r="L558" s="56"/>
      <c r="M558" s="56"/>
    </row>
    <row r="559">
      <c r="B559" s="12"/>
      <c r="D559" s="230"/>
      <c r="E559" s="231"/>
      <c r="F559" s="231"/>
      <c r="G559" s="231"/>
      <c r="H559" s="56"/>
      <c r="I559" s="56"/>
      <c r="J559" s="56"/>
      <c r="K559" s="237"/>
      <c r="L559" s="56"/>
      <c r="M559" s="56"/>
    </row>
    <row r="560">
      <c r="B560" s="12"/>
      <c r="D560" s="230"/>
      <c r="E560" s="231"/>
      <c r="F560" s="231"/>
      <c r="G560" s="231"/>
      <c r="H560" s="56"/>
      <c r="I560" s="56"/>
      <c r="J560" s="56"/>
      <c r="K560" s="237"/>
      <c r="L560" s="56"/>
      <c r="M560" s="56"/>
    </row>
    <row r="561">
      <c r="B561" s="12"/>
      <c r="D561" s="230"/>
      <c r="E561" s="231"/>
      <c r="F561" s="231"/>
      <c r="G561" s="231"/>
      <c r="H561" s="56"/>
      <c r="I561" s="56"/>
      <c r="J561" s="56"/>
      <c r="K561" s="237"/>
      <c r="L561" s="56"/>
      <c r="M561" s="56"/>
    </row>
    <row r="562">
      <c r="B562" s="12"/>
      <c r="D562" s="230"/>
      <c r="E562" s="231"/>
      <c r="F562" s="231"/>
      <c r="G562" s="231"/>
      <c r="H562" s="56"/>
      <c r="I562" s="56"/>
      <c r="J562" s="56"/>
      <c r="K562" s="237"/>
      <c r="L562" s="56"/>
      <c r="M562" s="56"/>
    </row>
    <row r="563">
      <c r="B563" s="12"/>
      <c r="D563" s="230"/>
      <c r="E563" s="231"/>
      <c r="F563" s="231"/>
      <c r="G563" s="231"/>
      <c r="H563" s="56"/>
      <c r="I563" s="56"/>
      <c r="J563" s="56"/>
      <c r="K563" s="237"/>
      <c r="L563" s="56"/>
      <c r="M563" s="56"/>
    </row>
    <row r="564">
      <c r="B564" s="12"/>
      <c r="D564" s="230"/>
      <c r="E564" s="231"/>
      <c r="F564" s="231"/>
      <c r="G564" s="231"/>
      <c r="H564" s="56"/>
      <c r="I564" s="56"/>
      <c r="J564" s="56"/>
      <c r="K564" s="237"/>
      <c r="L564" s="56"/>
      <c r="M564" s="56"/>
    </row>
    <row r="565">
      <c r="B565" s="12"/>
      <c r="D565" s="230"/>
      <c r="E565" s="231"/>
      <c r="F565" s="231"/>
      <c r="G565" s="231"/>
      <c r="H565" s="56"/>
      <c r="I565" s="56"/>
      <c r="J565" s="56"/>
      <c r="K565" s="237"/>
      <c r="L565" s="56"/>
      <c r="M565" s="56"/>
    </row>
    <row r="566">
      <c r="B566" s="12"/>
      <c r="D566" s="230"/>
      <c r="E566" s="231"/>
      <c r="F566" s="231"/>
      <c r="G566" s="231"/>
      <c r="H566" s="56"/>
      <c r="I566" s="56"/>
      <c r="J566" s="56"/>
      <c r="K566" s="237"/>
      <c r="L566" s="56"/>
      <c r="M566" s="56"/>
    </row>
    <row r="567">
      <c r="B567" s="12"/>
      <c r="D567" s="230"/>
      <c r="E567" s="231"/>
      <c r="F567" s="231"/>
      <c r="G567" s="231"/>
      <c r="H567" s="56"/>
      <c r="I567" s="56"/>
      <c r="J567" s="56"/>
      <c r="K567" s="237"/>
      <c r="L567" s="56"/>
      <c r="M567" s="56"/>
    </row>
    <row r="568">
      <c r="B568" s="12"/>
      <c r="D568" s="230"/>
      <c r="E568" s="231"/>
      <c r="F568" s="231"/>
      <c r="G568" s="231"/>
      <c r="H568" s="56"/>
      <c r="I568" s="56"/>
      <c r="J568" s="56"/>
      <c r="K568" s="237"/>
      <c r="L568" s="56"/>
      <c r="M568" s="56"/>
    </row>
    <row r="569">
      <c r="B569" s="12"/>
      <c r="D569" s="230"/>
      <c r="E569" s="231"/>
      <c r="F569" s="231"/>
      <c r="G569" s="231"/>
      <c r="H569" s="56"/>
      <c r="I569" s="56"/>
      <c r="J569" s="56"/>
      <c r="K569" s="237"/>
      <c r="L569" s="56"/>
      <c r="M569" s="56"/>
    </row>
    <row r="570">
      <c r="B570" s="12"/>
      <c r="D570" s="230"/>
      <c r="E570" s="231"/>
      <c r="F570" s="231"/>
      <c r="G570" s="231"/>
      <c r="H570" s="56"/>
      <c r="I570" s="56"/>
      <c r="J570" s="56"/>
      <c r="K570" s="237"/>
      <c r="L570" s="56"/>
      <c r="M570" s="56"/>
    </row>
    <row r="571">
      <c r="B571" s="12"/>
      <c r="D571" s="230"/>
      <c r="E571" s="231"/>
      <c r="F571" s="231"/>
      <c r="G571" s="231"/>
      <c r="H571" s="56"/>
      <c r="I571" s="56"/>
      <c r="J571" s="56"/>
      <c r="K571" s="237"/>
      <c r="L571" s="56"/>
      <c r="M571" s="56"/>
    </row>
    <row r="572">
      <c r="B572" s="12"/>
      <c r="D572" s="230"/>
      <c r="E572" s="231"/>
      <c r="F572" s="231"/>
      <c r="G572" s="231"/>
      <c r="H572" s="56"/>
      <c r="I572" s="56"/>
      <c r="J572" s="56"/>
      <c r="K572" s="237"/>
      <c r="L572" s="56"/>
      <c r="M572" s="56"/>
    </row>
    <row r="573">
      <c r="B573" s="12"/>
      <c r="D573" s="230"/>
      <c r="E573" s="231"/>
      <c r="F573" s="231"/>
      <c r="G573" s="231"/>
      <c r="H573" s="56"/>
      <c r="I573" s="56"/>
      <c r="J573" s="56"/>
      <c r="K573" s="237"/>
      <c r="L573" s="56"/>
      <c r="M573" s="56"/>
    </row>
    <row r="574">
      <c r="B574" s="12"/>
      <c r="D574" s="230"/>
      <c r="E574" s="231"/>
      <c r="F574" s="231"/>
      <c r="G574" s="231"/>
      <c r="H574" s="56"/>
      <c r="I574" s="56"/>
      <c r="J574" s="56"/>
      <c r="K574" s="237"/>
      <c r="L574" s="56"/>
      <c r="M574" s="56"/>
    </row>
    <row r="575">
      <c r="B575" s="12"/>
      <c r="D575" s="230"/>
      <c r="E575" s="231"/>
      <c r="F575" s="231"/>
      <c r="G575" s="231"/>
      <c r="H575" s="56"/>
      <c r="I575" s="56"/>
      <c r="J575" s="56"/>
      <c r="K575" s="237"/>
      <c r="L575" s="56"/>
      <c r="M575" s="56"/>
    </row>
    <row r="576">
      <c r="B576" s="12"/>
      <c r="D576" s="230"/>
      <c r="E576" s="231"/>
      <c r="F576" s="231"/>
      <c r="G576" s="231"/>
      <c r="H576" s="56"/>
      <c r="I576" s="56"/>
      <c r="J576" s="56"/>
      <c r="K576" s="237"/>
      <c r="L576" s="56"/>
      <c r="M576" s="56"/>
    </row>
    <row r="577">
      <c r="B577" s="12"/>
      <c r="D577" s="230"/>
      <c r="E577" s="231"/>
      <c r="F577" s="231"/>
      <c r="G577" s="231"/>
      <c r="H577" s="56"/>
      <c r="I577" s="56"/>
      <c r="J577" s="56"/>
      <c r="K577" s="237"/>
      <c r="L577" s="56"/>
      <c r="M577" s="56"/>
    </row>
    <row r="578">
      <c r="B578" s="12"/>
      <c r="D578" s="230"/>
      <c r="E578" s="231"/>
      <c r="F578" s="231"/>
      <c r="G578" s="231"/>
      <c r="H578" s="56"/>
      <c r="I578" s="56"/>
      <c r="J578" s="56"/>
      <c r="K578" s="237"/>
      <c r="L578" s="56"/>
      <c r="M578" s="56"/>
    </row>
    <row r="579">
      <c r="B579" s="12"/>
      <c r="D579" s="230"/>
      <c r="E579" s="231"/>
      <c r="F579" s="231"/>
      <c r="G579" s="231"/>
      <c r="H579" s="56"/>
      <c r="I579" s="56"/>
      <c r="J579" s="56"/>
      <c r="K579" s="237"/>
      <c r="L579" s="56"/>
      <c r="M579" s="56"/>
    </row>
    <row r="580">
      <c r="B580" s="12"/>
      <c r="D580" s="230"/>
      <c r="E580" s="231"/>
      <c r="F580" s="231"/>
      <c r="G580" s="231"/>
      <c r="H580" s="56"/>
      <c r="I580" s="56"/>
      <c r="J580" s="56"/>
      <c r="K580" s="237"/>
      <c r="L580" s="56"/>
      <c r="M580" s="56"/>
    </row>
    <row r="581">
      <c r="B581" s="12"/>
      <c r="D581" s="230"/>
      <c r="E581" s="231"/>
      <c r="F581" s="231"/>
      <c r="G581" s="231"/>
      <c r="H581" s="56"/>
      <c r="I581" s="56"/>
      <c r="J581" s="56"/>
      <c r="K581" s="237"/>
      <c r="L581" s="56"/>
      <c r="M581" s="56"/>
    </row>
    <row r="582">
      <c r="B582" s="12"/>
      <c r="D582" s="230"/>
      <c r="E582" s="231"/>
      <c r="F582" s="231"/>
      <c r="G582" s="231"/>
      <c r="H582" s="56"/>
      <c r="I582" s="56"/>
      <c r="J582" s="56"/>
      <c r="K582" s="237"/>
      <c r="L582" s="56"/>
      <c r="M582" s="56"/>
    </row>
    <row r="583">
      <c r="B583" s="12"/>
      <c r="D583" s="230"/>
      <c r="E583" s="231"/>
      <c r="F583" s="231"/>
      <c r="G583" s="231"/>
      <c r="H583" s="56"/>
      <c r="I583" s="56"/>
      <c r="J583" s="56"/>
      <c r="K583" s="237"/>
      <c r="L583" s="56"/>
      <c r="M583" s="56"/>
    </row>
    <row r="584">
      <c r="B584" s="12"/>
      <c r="D584" s="230"/>
      <c r="E584" s="231"/>
      <c r="F584" s="231"/>
      <c r="G584" s="231"/>
      <c r="H584" s="56"/>
      <c r="I584" s="56"/>
      <c r="J584" s="56"/>
      <c r="K584" s="237"/>
      <c r="L584" s="56"/>
      <c r="M584" s="56"/>
    </row>
    <row r="585">
      <c r="B585" s="12"/>
      <c r="D585" s="230"/>
      <c r="E585" s="231"/>
      <c r="F585" s="231"/>
      <c r="G585" s="231"/>
      <c r="H585" s="56"/>
      <c r="I585" s="56"/>
      <c r="J585" s="56"/>
      <c r="K585" s="237"/>
      <c r="L585" s="56"/>
      <c r="M585" s="56"/>
    </row>
    <row r="586">
      <c r="B586" s="12"/>
      <c r="D586" s="230"/>
      <c r="E586" s="231"/>
      <c r="F586" s="231"/>
      <c r="G586" s="231"/>
      <c r="H586" s="56"/>
      <c r="I586" s="56"/>
      <c r="J586" s="56"/>
      <c r="K586" s="237"/>
      <c r="L586" s="56"/>
      <c r="M586" s="56"/>
    </row>
    <row r="587">
      <c r="B587" s="12"/>
      <c r="D587" s="230"/>
      <c r="E587" s="231"/>
      <c r="F587" s="231"/>
      <c r="G587" s="231"/>
      <c r="H587" s="56"/>
      <c r="I587" s="56"/>
      <c r="J587" s="56"/>
      <c r="K587" s="237"/>
      <c r="L587" s="56"/>
      <c r="M587" s="56"/>
    </row>
    <row r="588">
      <c r="B588" s="12"/>
      <c r="D588" s="230"/>
      <c r="E588" s="231"/>
      <c r="F588" s="231"/>
      <c r="G588" s="231"/>
      <c r="H588" s="56"/>
      <c r="I588" s="56"/>
      <c r="J588" s="56"/>
      <c r="K588" s="237"/>
      <c r="L588" s="56"/>
      <c r="M588" s="56"/>
    </row>
    <row r="589">
      <c r="B589" s="12"/>
      <c r="D589" s="230"/>
      <c r="E589" s="231"/>
      <c r="F589" s="231"/>
      <c r="G589" s="231"/>
      <c r="H589" s="56"/>
      <c r="I589" s="56"/>
      <c r="J589" s="56"/>
      <c r="K589" s="237"/>
      <c r="L589" s="56"/>
      <c r="M589" s="56"/>
    </row>
    <row r="590">
      <c r="B590" s="12"/>
      <c r="D590" s="230"/>
      <c r="E590" s="231"/>
      <c r="F590" s="231"/>
      <c r="G590" s="231"/>
      <c r="H590" s="56"/>
      <c r="I590" s="56"/>
      <c r="J590" s="56"/>
      <c r="K590" s="237"/>
      <c r="L590" s="56"/>
      <c r="M590" s="56"/>
    </row>
    <row r="591">
      <c r="B591" s="12"/>
      <c r="D591" s="230"/>
      <c r="E591" s="231"/>
      <c r="F591" s="231"/>
      <c r="G591" s="231"/>
      <c r="H591" s="56"/>
      <c r="I591" s="56"/>
      <c r="J591" s="56"/>
      <c r="K591" s="237"/>
      <c r="L591" s="56"/>
      <c r="M591" s="56"/>
    </row>
    <row r="592">
      <c r="B592" s="12"/>
      <c r="D592" s="230"/>
      <c r="E592" s="231"/>
      <c r="F592" s="231"/>
      <c r="G592" s="231"/>
      <c r="H592" s="56"/>
      <c r="I592" s="56"/>
      <c r="J592" s="56"/>
      <c r="K592" s="237"/>
      <c r="L592" s="56"/>
      <c r="M592" s="56"/>
    </row>
    <row r="593">
      <c r="B593" s="12"/>
      <c r="D593" s="230"/>
      <c r="E593" s="231"/>
      <c r="F593" s="231"/>
      <c r="G593" s="231"/>
      <c r="H593" s="56"/>
      <c r="I593" s="56"/>
      <c r="J593" s="56"/>
      <c r="K593" s="237"/>
      <c r="L593" s="56"/>
      <c r="M593" s="56"/>
    </row>
    <row r="594">
      <c r="B594" s="12"/>
      <c r="D594" s="230"/>
      <c r="E594" s="231"/>
      <c r="F594" s="231"/>
      <c r="G594" s="231"/>
      <c r="H594" s="56"/>
      <c r="I594" s="56"/>
      <c r="J594" s="56"/>
      <c r="K594" s="237"/>
      <c r="L594" s="56"/>
      <c r="M594" s="56"/>
    </row>
    <row r="595">
      <c r="B595" s="12"/>
      <c r="D595" s="230"/>
      <c r="E595" s="231"/>
      <c r="F595" s="231"/>
      <c r="G595" s="231"/>
      <c r="H595" s="56"/>
      <c r="I595" s="56"/>
      <c r="J595" s="56"/>
      <c r="K595" s="237"/>
      <c r="L595" s="56"/>
      <c r="M595" s="56"/>
    </row>
    <row r="596">
      <c r="B596" s="12"/>
      <c r="D596" s="230"/>
      <c r="E596" s="231"/>
      <c r="F596" s="231"/>
      <c r="G596" s="231"/>
      <c r="H596" s="56"/>
      <c r="I596" s="56"/>
      <c r="J596" s="56"/>
      <c r="K596" s="237"/>
      <c r="L596" s="56"/>
      <c r="M596" s="56"/>
    </row>
    <row r="597">
      <c r="B597" s="12"/>
      <c r="D597" s="230"/>
      <c r="E597" s="231"/>
      <c r="F597" s="231"/>
      <c r="G597" s="231"/>
      <c r="H597" s="56"/>
      <c r="I597" s="56"/>
      <c r="J597" s="56"/>
      <c r="K597" s="237"/>
      <c r="L597" s="56"/>
      <c r="M597" s="56"/>
    </row>
    <row r="598">
      <c r="B598" s="12"/>
      <c r="D598" s="230"/>
      <c r="E598" s="231"/>
      <c r="F598" s="231"/>
      <c r="G598" s="231"/>
      <c r="H598" s="56"/>
      <c r="I598" s="56"/>
      <c r="J598" s="56"/>
      <c r="K598" s="237"/>
      <c r="L598" s="56"/>
      <c r="M598" s="56"/>
    </row>
    <row r="599">
      <c r="B599" s="12"/>
      <c r="D599" s="230"/>
      <c r="E599" s="231"/>
      <c r="F599" s="231"/>
      <c r="G599" s="231"/>
      <c r="H599" s="56"/>
      <c r="I599" s="56"/>
      <c r="J599" s="56"/>
      <c r="K599" s="237"/>
      <c r="L599" s="56"/>
      <c r="M599" s="56"/>
    </row>
    <row r="600">
      <c r="B600" s="12"/>
      <c r="D600" s="230"/>
      <c r="E600" s="231"/>
      <c r="F600" s="231"/>
      <c r="G600" s="231"/>
      <c r="H600" s="56"/>
      <c r="I600" s="56"/>
      <c r="J600" s="56"/>
      <c r="K600" s="237"/>
      <c r="L600" s="56"/>
      <c r="M600" s="56"/>
    </row>
    <row r="601">
      <c r="B601" s="12"/>
      <c r="D601" s="230"/>
      <c r="E601" s="231"/>
      <c r="F601" s="231"/>
      <c r="G601" s="231"/>
      <c r="H601" s="56"/>
      <c r="I601" s="56"/>
      <c r="J601" s="56"/>
      <c r="K601" s="237"/>
      <c r="L601" s="56"/>
      <c r="M601" s="56"/>
    </row>
    <row r="602">
      <c r="B602" s="12"/>
      <c r="D602" s="230"/>
      <c r="E602" s="231"/>
      <c r="F602" s="231"/>
      <c r="G602" s="231"/>
      <c r="H602" s="56"/>
      <c r="I602" s="56"/>
      <c r="J602" s="56"/>
      <c r="K602" s="237"/>
      <c r="L602" s="56"/>
      <c r="M602" s="56"/>
    </row>
    <row r="603">
      <c r="B603" s="12"/>
      <c r="D603" s="230"/>
      <c r="E603" s="231"/>
      <c r="F603" s="231"/>
      <c r="G603" s="231"/>
      <c r="H603" s="56"/>
      <c r="I603" s="56"/>
      <c r="J603" s="56"/>
      <c r="K603" s="237"/>
      <c r="L603" s="56"/>
      <c r="M603" s="56"/>
    </row>
    <row r="604">
      <c r="B604" s="12"/>
      <c r="D604" s="230"/>
      <c r="E604" s="231"/>
      <c r="F604" s="231"/>
      <c r="G604" s="231"/>
      <c r="H604" s="56"/>
      <c r="I604" s="56"/>
      <c r="J604" s="56"/>
      <c r="K604" s="237"/>
      <c r="L604" s="56"/>
      <c r="M604" s="56"/>
    </row>
    <row r="605">
      <c r="B605" s="12"/>
      <c r="D605" s="230"/>
      <c r="E605" s="231"/>
      <c r="F605" s="231"/>
      <c r="G605" s="231"/>
      <c r="H605" s="56"/>
      <c r="I605" s="56"/>
      <c r="J605" s="56"/>
      <c r="K605" s="237"/>
      <c r="L605" s="56"/>
      <c r="M605" s="56"/>
    </row>
    <row r="606">
      <c r="B606" s="12"/>
      <c r="D606" s="230"/>
      <c r="E606" s="231"/>
      <c r="F606" s="231"/>
      <c r="G606" s="231"/>
      <c r="H606" s="56"/>
      <c r="I606" s="56"/>
      <c r="J606" s="56"/>
      <c r="K606" s="237"/>
      <c r="L606" s="56"/>
      <c r="M606" s="56"/>
    </row>
    <row r="607">
      <c r="B607" s="12"/>
      <c r="D607" s="230"/>
      <c r="E607" s="231"/>
      <c r="F607" s="231"/>
      <c r="G607" s="231"/>
      <c r="H607" s="56"/>
      <c r="I607" s="56"/>
      <c r="J607" s="56"/>
      <c r="K607" s="237"/>
      <c r="L607" s="56"/>
      <c r="M607" s="56"/>
    </row>
    <row r="608">
      <c r="B608" s="12"/>
      <c r="D608" s="230"/>
      <c r="E608" s="231"/>
      <c r="F608" s="231"/>
      <c r="G608" s="231"/>
      <c r="H608" s="56"/>
      <c r="I608" s="56"/>
      <c r="J608" s="56"/>
      <c r="K608" s="237"/>
      <c r="L608" s="56"/>
      <c r="M608" s="56"/>
    </row>
    <row r="609">
      <c r="B609" s="12"/>
      <c r="D609" s="230"/>
      <c r="E609" s="231"/>
      <c r="F609" s="231"/>
      <c r="G609" s="231"/>
      <c r="H609" s="56"/>
      <c r="I609" s="56"/>
      <c r="J609" s="56"/>
      <c r="K609" s="237"/>
      <c r="L609" s="56"/>
      <c r="M609" s="56"/>
    </row>
    <row r="610">
      <c r="B610" s="12"/>
      <c r="D610" s="230"/>
      <c r="E610" s="231"/>
      <c r="F610" s="231"/>
      <c r="G610" s="231"/>
      <c r="H610" s="56"/>
      <c r="I610" s="56"/>
      <c r="J610" s="56"/>
      <c r="K610" s="237"/>
      <c r="L610" s="56"/>
      <c r="M610" s="56"/>
    </row>
    <row r="611">
      <c r="B611" s="12"/>
      <c r="D611" s="230"/>
      <c r="E611" s="231"/>
      <c r="F611" s="231"/>
      <c r="G611" s="231"/>
      <c r="H611" s="56"/>
      <c r="I611" s="56"/>
      <c r="J611" s="56"/>
      <c r="K611" s="237"/>
      <c r="L611" s="56"/>
      <c r="M611" s="56"/>
    </row>
    <row r="612">
      <c r="B612" s="12"/>
      <c r="D612" s="230"/>
      <c r="E612" s="231"/>
      <c r="F612" s="231"/>
      <c r="G612" s="231"/>
      <c r="H612" s="56"/>
      <c r="I612" s="56"/>
      <c r="J612" s="56"/>
      <c r="K612" s="237"/>
      <c r="L612" s="56"/>
      <c r="M612" s="56"/>
    </row>
    <row r="613">
      <c r="B613" s="12"/>
      <c r="D613" s="230"/>
      <c r="E613" s="231"/>
      <c r="F613" s="231"/>
      <c r="G613" s="231"/>
      <c r="H613" s="56"/>
      <c r="I613" s="56"/>
      <c r="J613" s="56"/>
      <c r="K613" s="237"/>
      <c r="L613" s="56"/>
      <c r="M613" s="56"/>
    </row>
    <row r="614">
      <c r="B614" s="12"/>
      <c r="D614" s="230"/>
      <c r="E614" s="231"/>
      <c r="F614" s="231"/>
      <c r="G614" s="231"/>
      <c r="H614" s="56"/>
      <c r="I614" s="56"/>
      <c r="J614" s="56"/>
      <c r="K614" s="237"/>
      <c r="L614" s="56"/>
      <c r="M614" s="56"/>
    </row>
    <row r="615">
      <c r="B615" s="12"/>
      <c r="D615" s="230"/>
      <c r="E615" s="231"/>
      <c r="F615" s="231"/>
      <c r="G615" s="231"/>
      <c r="H615" s="56"/>
      <c r="I615" s="56"/>
      <c r="J615" s="56"/>
      <c r="K615" s="237"/>
      <c r="L615" s="56"/>
      <c r="M615" s="56"/>
    </row>
    <row r="616">
      <c r="B616" s="12"/>
      <c r="D616" s="230"/>
      <c r="E616" s="231"/>
      <c r="F616" s="231"/>
      <c r="G616" s="231"/>
      <c r="H616" s="56"/>
      <c r="I616" s="56"/>
      <c r="J616" s="56"/>
      <c r="K616" s="237"/>
      <c r="L616" s="56"/>
      <c r="M616" s="56"/>
    </row>
    <row r="617">
      <c r="B617" s="12"/>
      <c r="D617" s="230"/>
      <c r="E617" s="231"/>
      <c r="F617" s="231"/>
      <c r="G617" s="231"/>
      <c r="H617" s="56"/>
      <c r="I617" s="56"/>
      <c r="J617" s="56"/>
      <c r="K617" s="237"/>
      <c r="L617" s="56"/>
      <c r="M617" s="56"/>
    </row>
    <row r="618">
      <c r="B618" s="12"/>
      <c r="D618" s="230"/>
      <c r="E618" s="231"/>
      <c r="F618" s="231"/>
      <c r="G618" s="231"/>
      <c r="H618" s="56"/>
      <c r="I618" s="56"/>
      <c r="J618" s="56"/>
      <c r="K618" s="237"/>
      <c r="L618" s="56"/>
      <c r="M618" s="56"/>
    </row>
    <row r="619">
      <c r="B619" s="12"/>
      <c r="D619" s="230"/>
      <c r="E619" s="231"/>
      <c r="F619" s="231"/>
      <c r="G619" s="231"/>
      <c r="H619" s="56"/>
      <c r="I619" s="56"/>
      <c r="J619" s="56"/>
      <c r="K619" s="237"/>
      <c r="L619" s="56"/>
      <c r="M619" s="56"/>
    </row>
    <row r="620">
      <c r="B620" s="12"/>
      <c r="D620" s="230"/>
      <c r="E620" s="231"/>
      <c r="F620" s="231"/>
      <c r="G620" s="231"/>
      <c r="H620" s="56"/>
      <c r="I620" s="56"/>
      <c r="J620" s="56"/>
      <c r="K620" s="237"/>
      <c r="L620" s="56"/>
      <c r="M620" s="56"/>
    </row>
    <row r="621">
      <c r="B621" s="12"/>
      <c r="D621" s="230"/>
      <c r="E621" s="231"/>
      <c r="F621" s="231"/>
      <c r="G621" s="231"/>
      <c r="H621" s="56"/>
      <c r="I621" s="56"/>
      <c r="J621" s="56"/>
      <c r="K621" s="237"/>
      <c r="L621" s="56"/>
      <c r="M621" s="56"/>
    </row>
    <row r="622">
      <c r="B622" s="12"/>
      <c r="D622" s="230"/>
      <c r="E622" s="231"/>
      <c r="F622" s="231"/>
      <c r="G622" s="231"/>
      <c r="H622" s="56"/>
      <c r="I622" s="56"/>
      <c r="J622" s="56"/>
      <c r="K622" s="237"/>
      <c r="L622" s="56"/>
      <c r="M622" s="56"/>
    </row>
    <row r="623">
      <c r="B623" s="12"/>
      <c r="D623" s="230"/>
      <c r="E623" s="231"/>
      <c r="F623" s="231"/>
      <c r="G623" s="231"/>
      <c r="H623" s="56"/>
      <c r="I623" s="56"/>
      <c r="J623" s="56"/>
      <c r="K623" s="237"/>
      <c r="L623" s="56"/>
      <c r="M623" s="56"/>
    </row>
    <row r="624">
      <c r="B624" s="12"/>
      <c r="D624" s="230"/>
      <c r="E624" s="231"/>
      <c r="F624" s="231"/>
      <c r="G624" s="231"/>
      <c r="H624" s="56"/>
      <c r="I624" s="56"/>
      <c r="J624" s="56"/>
      <c r="K624" s="237"/>
      <c r="L624" s="56"/>
      <c r="M624" s="56"/>
    </row>
    <row r="625">
      <c r="B625" s="12"/>
      <c r="D625" s="230"/>
      <c r="E625" s="231"/>
      <c r="F625" s="231"/>
      <c r="G625" s="231"/>
      <c r="H625" s="56"/>
      <c r="I625" s="56"/>
      <c r="J625" s="56"/>
      <c r="K625" s="237"/>
      <c r="L625" s="56"/>
      <c r="M625" s="56"/>
    </row>
    <row r="626">
      <c r="B626" s="12"/>
      <c r="D626" s="230"/>
      <c r="E626" s="231"/>
      <c r="F626" s="231"/>
      <c r="G626" s="231"/>
      <c r="H626" s="56"/>
      <c r="I626" s="56"/>
      <c r="J626" s="56"/>
      <c r="K626" s="237"/>
      <c r="L626" s="56"/>
      <c r="M626" s="56"/>
    </row>
    <row r="627">
      <c r="B627" s="12"/>
      <c r="D627" s="230"/>
      <c r="E627" s="231"/>
      <c r="F627" s="231"/>
      <c r="G627" s="231"/>
      <c r="H627" s="56"/>
      <c r="I627" s="56"/>
      <c r="J627" s="56"/>
      <c r="K627" s="237"/>
      <c r="L627" s="56"/>
      <c r="M627" s="56"/>
    </row>
    <row r="628">
      <c r="B628" s="12"/>
      <c r="D628" s="230"/>
      <c r="E628" s="231"/>
      <c r="F628" s="231"/>
      <c r="G628" s="231"/>
      <c r="H628" s="56"/>
      <c r="I628" s="56"/>
      <c r="J628" s="56"/>
      <c r="K628" s="237"/>
      <c r="L628" s="56"/>
      <c r="M628" s="56"/>
    </row>
    <row r="629">
      <c r="B629" s="12"/>
      <c r="D629" s="230"/>
      <c r="E629" s="231"/>
      <c r="F629" s="231"/>
      <c r="G629" s="231"/>
      <c r="H629" s="56"/>
      <c r="I629" s="56"/>
      <c r="J629" s="56"/>
      <c r="K629" s="237"/>
      <c r="L629" s="56"/>
      <c r="M629" s="56"/>
    </row>
    <row r="630">
      <c r="B630" s="12"/>
      <c r="D630" s="230"/>
      <c r="E630" s="231"/>
      <c r="F630" s="231"/>
      <c r="G630" s="231"/>
      <c r="H630" s="56"/>
      <c r="I630" s="56"/>
      <c r="J630" s="56"/>
      <c r="K630" s="237"/>
      <c r="L630" s="56"/>
      <c r="M630" s="56"/>
    </row>
    <row r="631">
      <c r="B631" s="12"/>
      <c r="D631" s="230"/>
      <c r="E631" s="231"/>
      <c r="F631" s="231"/>
      <c r="G631" s="231"/>
      <c r="H631" s="56"/>
      <c r="I631" s="56"/>
      <c r="J631" s="56"/>
      <c r="K631" s="237"/>
      <c r="L631" s="56"/>
      <c r="M631" s="56"/>
    </row>
    <row r="632">
      <c r="B632" s="12"/>
      <c r="D632" s="230"/>
      <c r="E632" s="231"/>
      <c r="F632" s="231"/>
      <c r="G632" s="231"/>
      <c r="H632" s="56"/>
      <c r="I632" s="56"/>
      <c r="J632" s="56"/>
      <c r="K632" s="237"/>
      <c r="L632" s="56"/>
      <c r="M632" s="56"/>
    </row>
    <row r="633">
      <c r="B633" s="12"/>
      <c r="D633" s="230"/>
      <c r="E633" s="231"/>
      <c r="F633" s="231"/>
      <c r="G633" s="231"/>
      <c r="H633" s="56"/>
      <c r="I633" s="56"/>
      <c r="J633" s="56"/>
      <c r="K633" s="237"/>
      <c r="L633" s="56"/>
      <c r="M633" s="56"/>
    </row>
    <row r="634">
      <c r="B634" s="12"/>
      <c r="D634" s="230"/>
      <c r="E634" s="231"/>
      <c r="F634" s="231"/>
      <c r="G634" s="231"/>
      <c r="H634" s="56"/>
      <c r="I634" s="56"/>
      <c r="J634" s="56"/>
      <c r="K634" s="237"/>
      <c r="L634" s="56"/>
      <c r="M634" s="56"/>
    </row>
    <row r="635">
      <c r="B635" s="12"/>
      <c r="D635" s="230"/>
      <c r="E635" s="231"/>
      <c r="F635" s="231"/>
      <c r="G635" s="231"/>
      <c r="H635" s="56"/>
      <c r="I635" s="56"/>
      <c r="J635" s="56"/>
      <c r="K635" s="237"/>
      <c r="L635" s="56"/>
      <c r="M635" s="56"/>
    </row>
    <row r="636">
      <c r="B636" s="12"/>
      <c r="D636" s="230"/>
      <c r="E636" s="231"/>
      <c r="F636" s="231"/>
      <c r="G636" s="231"/>
      <c r="H636" s="56"/>
      <c r="I636" s="56"/>
      <c r="J636" s="56"/>
      <c r="K636" s="237"/>
      <c r="L636" s="56"/>
      <c r="M636" s="56"/>
    </row>
    <row r="637">
      <c r="B637" s="12"/>
      <c r="D637" s="230"/>
      <c r="E637" s="231"/>
      <c r="F637" s="231"/>
      <c r="G637" s="231"/>
      <c r="H637" s="56"/>
      <c r="I637" s="56"/>
      <c r="J637" s="56"/>
      <c r="K637" s="237"/>
      <c r="L637" s="56"/>
      <c r="M637" s="56"/>
    </row>
    <row r="638">
      <c r="B638" s="12"/>
      <c r="D638" s="230"/>
      <c r="E638" s="231"/>
      <c r="F638" s="231"/>
      <c r="G638" s="231"/>
      <c r="H638" s="56"/>
      <c r="I638" s="56"/>
      <c r="J638" s="56"/>
      <c r="K638" s="237"/>
      <c r="L638" s="56"/>
      <c r="M638" s="56"/>
    </row>
    <row r="639">
      <c r="B639" s="12"/>
      <c r="D639" s="230"/>
      <c r="E639" s="231"/>
      <c r="F639" s="231"/>
      <c r="G639" s="231"/>
      <c r="H639" s="56"/>
      <c r="I639" s="56"/>
      <c r="J639" s="56"/>
      <c r="K639" s="237"/>
      <c r="L639" s="56"/>
      <c r="M639" s="56"/>
    </row>
    <row r="640">
      <c r="B640" s="12"/>
      <c r="D640" s="230"/>
      <c r="E640" s="231"/>
      <c r="F640" s="231"/>
      <c r="G640" s="231"/>
      <c r="H640" s="56"/>
      <c r="I640" s="56"/>
      <c r="J640" s="56"/>
      <c r="K640" s="237"/>
      <c r="L640" s="56"/>
      <c r="M640" s="56"/>
    </row>
    <row r="641">
      <c r="B641" s="12"/>
      <c r="D641" s="230"/>
      <c r="E641" s="231"/>
      <c r="F641" s="231"/>
      <c r="G641" s="231"/>
      <c r="H641" s="56"/>
      <c r="I641" s="56"/>
      <c r="J641" s="56"/>
      <c r="K641" s="237"/>
      <c r="L641" s="56"/>
      <c r="M641" s="56"/>
    </row>
    <row r="642">
      <c r="B642" s="12"/>
      <c r="D642" s="230"/>
      <c r="E642" s="231"/>
      <c r="F642" s="231"/>
      <c r="G642" s="231"/>
      <c r="H642" s="56"/>
      <c r="I642" s="56"/>
      <c r="J642" s="56"/>
      <c r="K642" s="237"/>
      <c r="L642" s="56"/>
      <c r="M642" s="56"/>
    </row>
    <row r="643">
      <c r="B643" s="12"/>
      <c r="D643" s="230"/>
      <c r="E643" s="231"/>
      <c r="F643" s="231"/>
      <c r="G643" s="231"/>
      <c r="H643" s="56"/>
      <c r="I643" s="56"/>
      <c r="J643" s="56"/>
      <c r="K643" s="237"/>
      <c r="L643" s="56"/>
      <c r="M643" s="56"/>
    </row>
    <row r="644">
      <c r="B644" s="12"/>
      <c r="D644" s="230"/>
      <c r="E644" s="231"/>
      <c r="F644" s="231"/>
      <c r="G644" s="231"/>
      <c r="H644" s="56"/>
      <c r="I644" s="56"/>
      <c r="J644" s="56"/>
      <c r="K644" s="237"/>
      <c r="L644" s="56"/>
      <c r="M644" s="56"/>
    </row>
    <row r="645">
      <c r="B645" s="12"/>
      <c r="D645" s="230"/>
      <c r="E645" s="231"/>
      <c r="F645" s="231"/>
      <c r="G645" s="231"/>
      <c r="H645" s="56"/>
      <c r="I645" s="56"/>
      <c r="J645" s="56"/>
      <c r="K645" s="237"/>
      <c r="L645" s="56"/>
      <c r="M645" s="56"/>
    </row>
    <row r="646">
      <c r="B646" s="12"/>
      <c r="D646" s="230"/>
      <c r="E646" s="231"/>
      <c r="F646" s="231"/>
      <c r="G646" s="231"/>
      <c r="H646" s="56"/>
      <c r="I646" s="56"/>
      <c r="J646" s="56"/>
      <c r="K646" s="237"/>
      <c r="L646" s="56"/>
      <c r="M646" s="56"/>
    </row>
    <row r="647">
      <c r="B647" s="12"/>
      <c r="D647" s="230"/>
      <c r="E647" s="231"/>
      <c r="F647" s="231"/>
      <c r="G647" s="231"/>
      <c r="H647" s="56"/>
      <c r="I647" s="56"/>
      <c r="J647" s="56"/>
      <c r="K647" s="237"/>
      <c r="L647" s="56"/>
      <c r="M647" s="56"/>
    </row>
    <row r="648">
      <c r="B648" s="12"/>
      <c r="D648" s="230"/>
      <c r="E648" s="231"/>
      <c r="F648" s="231"/>
      <c r="G648" s="231"/>
      <c r="H648" s="56"/>
      <c r="I648" s="56"/>
      <c r="J648" s="56"/>
      <c r="K648" s="237"/>
      <c r="L648" s="56"/>
      <c r="M648" s="56"/>
    </row>
    <row r="649">
      <c r="B649" s="12"/>
      <c r="D649" s="230"/>
      <c r="E649" s="231"/>
      <c r="F649" s="231"/>
      <c r="G649" s="231"/>
      <c r="H649" s="56"/>
      <c r="I649" s="56"/>
      <c r="J649" s="56"/>
      <c r="K649" s="237"/>
      <c r="L649" s="56"/>
      <c r="M649" s="56"/>
    </row>
    <row r="650">
      <c r="B650" s="12"/>
      <c r="D650" s="230"/>
      <c r="E650" s="231"/>
      <c r="F650" s="231"/>
      <c r="G650" s="231"/>
      <c r="H650" s="56"/>
      <c r="I650" s="56"/>
      <c r="J650" s="56"/>
      <c r="K650" s="237"/>
      <c r="L650" s="56"/>
      <c r="M650" s="56"/>
    </row>
    <row r="651">
      <c r="B651" s="12"/>
      <c r="D651" s="230"/>
      <c r="E651" s="231"/>
      <c r="F651" s="231"/>
      <c r="G651" s="231"/>
      <c r="H651" s="56"/>
      <c r="I651" s="56"/>
      <c r="J651" s="56"/>
      <c r="K651" s="237"/>
      <c r="L651" s="56"/>
      <c r="M651" s="56"/>
    </row>
    <row r="652">
      <c r="B652" s="12"/>
      <c r="D652" s="230"/>
      <c r="E652" s="231"/>
      <c r="F652" s="231"/>
      <c r="G652" s="231"/>
      <c r="H652" s="56"/>
      <c r="I652" s="56"/>
      <c r="J652" s="56"/>
      <c r="K652" s="237"/>
      <c r="L652" s="56"/>
      <c r="M652" s="56"/>
    </row>
    <row r="653">
      <c r="B653" s="12"/>
      <c r="D653" s="230"/>
      <c r="E653" s="231"/>
      <c r="F653" s="231"/>
      <c r="G653" s="231"/>
      <c r="H653" s="56"/>
      <c r="I653" s="56"/>
      <c r="J653" s="56"/>
      <c r="K653" s="237"/>
      <c r="L653" s="56"/>
      <c r="M653" s="56"/>
    </row>
    <row r="654">
      <c r="B654" s="12"/>
      <c r="D654" s="230"/>
      <c r="E654" s="231"/>
      <c r="F654" s="231"/>
      <c r="G654" s="231"/>
      <c r="H654" s="56"/>
      <c r="I654" s="56"/>
      <c r="J654" s="56"/>
      <c r="K654" s="237"/>
      <c r="L654" s="56"/>
      <c r="M654" s="56"/>
    </row>
    <row r="655">
      <c r="B655" s="12"/>
      <c r="D655" s="230"/>
      <c r="E655" s="231"/>
      <c r="F655" s="231"/>
      <c r="G655" s="231"/>
      <c r="H655" s="56"/>
      <c r="I655" s="56"/>
      <c r="J655" s="56"/>
      <c r="K655" s="237"/>
      <c r="L655" s="56"/>
      <c r="M655" s="56"/>
    </row>
    <row r="656">
      <c r="B656" s="12"/>
      <c r="D656" s="230"/>
      <c r="E656" s="231"/>
      <c r="F656" s="231"/>
      <c r="G656" s="231"/>
      <c r="H656" s="56"/>
      <c r="I656" s="56"/>
      <c r="J656" s="56"/>
      <c r="K656" s="237"/>
      <c r="L656" s="56"/>
      <c r="M656" s="56"/>
    </row>
    <row r="657">
      <c r="B657" s="12"/>
      <c r="D657" s="230"/>
      <c r="E657" s="231"/>
      <c r="F657" s="231"/>
      <c r="G657" s="231"/>
      <c r="H657" s="56"/>
      <c r="I657" s="56"/>
      <c r="J657" s="56"/>
      <c r="K657" s="237"/>
      <c r="L657" s="56"/>
      <c r="M657" s="56"/>
    </row>
    <row r="658">
      <c r="B658" s="12"/>
      <c r="D658" s="230"/>
      <c r="E658" s="231"/>
      <c r="F658" s="231"/>
      <c r="G658" s="231"/>
      <c r="H658" s="56"/>
      <c r="I658" s="56"/>
      <c r="J658" s="56"/>
      <c r="K658" s="237"/>
      <c r="L658" s="56"/>
      <c r="M658" s="56"/>
    </row>
    <row r="659">
      <c r="B659" s="12"/>
      <c r="D659" s="230"/>
      <c r="E659" s="231"/>
      <c r="F659" s="231"/>
      <c r="G659" s="231"/>
      <c r="H659" s="56"/>
      <c r="I659" s="56"/>
      <c r="J659" s="56"/>
      <c r="K659" s="237"/>
      <c r="L659" s="56"/>
      <c r="M659" s="56"/>
    </row>
    <row r="660">
      <c r="B660" s="12"/>
      <c r="D660" s="230"/>
      <c r="E660" s="231"/>
      <c r="F660" s="231"/>
      <c r="G660" s="231"/>
      <c r="H660" s="56"/>
      <c r="I660" s="56"/>
      <c r="J660" s="56"/>
      <c r="K660" s="237"/>
      <c r="L660" s="56"/>
      <c r="M660" s="56"/>
    </row>
    <row r="661">
      <c r="B661" s="12"/>
      <c r="D661" s="230"/>
      <c r="E661" s="231"/>
      <c r="F661" s="231"/>
      <c r="G661" s="231"/>
      <c r="H661" s="56"/>
      <c r="I661" s="56"/>
      <c r="J661" s="56"/>
      <c r="K661" s="237"/>
      <c r="L661" s="56"/>
      <c r="M661" s="56"/>
    </row>
    <row r="662">
      <c r="B662" s="12"/>
      <c r="D662" s="230"/>
      <c r="E662" s="231"/>
      <c r="F662" s="231"/>
      <c r="G662" s="231"/>
      <c r="H662" s="56"/>
      <c r="I662" s="56"/>
      <c r="J662" s="56"/>
      <c r="K662" s="237"/>
      <c r="L662" s="56"/>
      <c r="M662" s="56"/>
    </row>
    <row r="663">
      <c r="B663" s="12"/>
      <c r="D663" s="230"/>
      <c r="E663" s="231"/>
      <c r="F663" s="231"/>
      <c r="G663" s="231"/>
      <c r="H663" s="56"/>
      <c r="I663" s="56"/>
      <c r="J663" s="56"/>
      <c r="K663" s="237"/>
      <c r="L663" s="56"/>
      <c r="M663" s="56"/>
    </row>
    <row r="664">
      <c r="B664" s="12"/>
      <c r="D664" s="230"/>
      <c r="E664" s="231"/>
      <c r="F664" s="231"/>
      <c r="G664" s="231"/>
      <c r="H664" s="56"/>
      <c r="I664" s="56"/>
      <c r="J664" s="56"/>
      <c r="K664" s="237"/>
      <c r="L664" s="56"/>
      <c r="M664" s="56"/>
    </row>
    <row r="665">
      <c r="B665" s="12"/>
      <c r="D665" s="230"/>
      <c r="E665" s="231"/>
      <c r="F665" s="231"/>
      <c r="G665" s="231"/>
      <c r="H665" s="56"/>
      <c r="I665" s="56"/>
      <c r="J665" s="56"/>
      <c r="K665" s="237"/>
      <c r="L665" s="56"/>
      <c r="M665" s="56"/>
    </row>
    <row r="666">
      <c r="B666" s="12"/>
      <c r="D666" s="230"/>
      <c r="E666" s="231"/>
      <c r="F666" s="231"/>
      <c r="G666" s="231"/>
      <c r="H666" s="56"/>
      <c r="I666" s="56"/>
      <c r="J666" s="56"/>
      <c r="K666" s="237"/>
      <c r="L666" s="56"/>
      <c r="M666" s="56"/>
    </row>
    <row r="667">
      <c r="B667" s="12"/>
      <c r="D667" s="230"/>
      <c r="E667" s="231"/>
      <c r="F667" s="231"/>
      <c r="G667" s="231"/>
      <c r="H667" s="56"/>
      <c r="I667" s="56"/>
      <c r="J667" s="56"/>
      <c r="K667" s="237"/>
      <c r="L667" s="56"/>
      <c r="M667" s="56"/>
    </row>
    <row r="668">
      <c r="B668" s="12"/>
      <c r="D668" s="230"/>
      <c r="E668" s="231"/>
      <c r="F668" s="231"/>
      <c r="G668" s="231"/>
      <c r="H668" s="56"/>
      <c r="I668" s="56"/>
      <c r="J668" s="56"/>
      <c r="K668" s="237"/>
      <c r="L668" s="56"/>
      <c r="M668" s="56"/>
    </row>
    <row r="669">
      <c r="B669" s="12"/>
      <c r="D669" s="230"/>
      <c r="E669" s="231"/>
      <c r="F669" s="231"/>
      <c r="G669" s="231"/>
      <c r="H669" s="56"/>
      <c r="I669" s="56"/>
      <c r="J669" s="56"/>
      <c r="K669" s="237"/>
      <c r="L669" s="56"/>
      <c r="M669" s="56"/>
    </row>
    <row r="670">
      <c r="B670" s="12"/>
      <c r="D670" s="230"/>
      <c r="E670" s="231"/>
      <c r="F670" s="231"/>
      <c r="G670" s="231"/>
      <c r="H670" s="56"/>
      <c r="I670" s="56"/>
      <c r="J670" s="56"/>
      <c r="K670" s="237"/>
      <c r="L670" s="56"/>
      <c r="M670" s="56"/>
    </row>
    <row r="671">
      <c r="B671" s="12"/>
      <c r="D671" s="230"/>
      <c r="E671" s="231"/>
      <c r="F671" s="231"/>
      <c r="G671" s="231"/>
      <c r="H671" s="56"/>
      <c r="I671" s="56"/>
      <c r="J671" s="56"/>
      <c r="K671" s="237"/>
      <c r="L671" s="56"/>
      <c r="M671" s="56"/>
    </row>
    <row r="672">
      <c r="B672" s="12"/>
      <c r="D672" s="230"/>
      <c r="E672" s="231"/>
      <c r="F672" s="231"/>
      <c r="G672" s="231"/>
      <c r="H672" s="56"/>
      <c r="I672" s="56"/>
      <c r="J672" s="56"/>
      <c r="K672" s="237"/>
      <c r="L672" s="56"/>
      <c r="M672" s="56"/>
    </row>
    <row r="673">
      <c r="B673" s="12"/>
      <c r="D673" s="230"/>
      <c r="E673" s="231"/>
      <c r="F673" s="231"/>
      <c r="G673" s="231"/>
      <c r="H673" s="56"/>
      <c r="I673" s="56"/>
      <c r="J673" s="56"/>
      <c r="K673" s="237"/>
      <c r="L673" s="56"/>
      <c r="M673" s="56"/>
    </row>
    <row r="674">
      <c r="B674" s="12"/>
      <c r="D674" s="230"/>
      <c r="E674" s="231"/>
      <c r="F674" s="231"/>
      <c r="G674" s="231"/>
      <c r="H674" s="56"/>
      <c r="I674" s="56"/>
      <c r="J674" s="56"/>
      <c r="K674" s="237"/>
      <c r="L674" s="56"/>
      <c r="M674" s="56"/>
    </row>
    <row r="675">
      <c r="B675" s="12"/>
      <c r="D675" s="230"/>
      <c r="E675" s="231"/>
      <c r="F675" s="231"/>
      <c r="G675" s="231"/>
      <c r="H675" s="56"/>
      <c r="I675" s="56"/>
      <c r="J675" s="56"/>
      <c r="K675" s="237"/>
      <c r="L675" s="56"/>
      <c r="M675" s="56"/>
    </row>
    <row r="676">
      <c r="B676" s="12"/>
      <c r="D676" s="230"/>
      <c r="E676" s="231"/>
      <c r="F676" s="231"/>
      <c r="G676" s="231"/>
      <c r="H676" s="56"/>
      <c r="I676" s="56"/>
      <c r="J676" s="56"/>
      <c r="K676" s="237"/>
      <c r="L676" s="56"/>
      <c r="M676" s="56"/>
    </row>
    <row r="677">
      <c r="B677" s="12"/>
      <c r="D677" s="230"/>
      <c r="E677" s="231"/>
      <c r="F677" s="231"/>
      <c r="G677" s="231"/>
      <c r="H677" s="56"/>
      <c r="I677" s="56"/>
      <c r="J677" s="56"/>
      <c r="K677" s="237"/>
      <c r="L677" s="56"/>
      <c r="M677" s="56"/>
    </row>
    <row r="678">
      <c r="B678" s="12"/>
      <c r="D678" s="230"/>
      <c r="E678" s="231"/>
      <c r="F678" s="231"/>
      <c r="G678" s="231"/>
      <c r="H678" s="56"/>
      <c r="I678" s="56"/>
      <c r="J678" s="56"/>
      <c r="K678" s="237"/>
      <c r="L678" s="56"/>
      <c r="M678" s="56"/>
    </row>
    <row r="679">
      <c r="B679" s="12"/>
      <c r="D679" s="230"/>
      <c r="E679" s="231"/>
      <c r="F679" s="231"/>
      <c r="G679" s="231"/>
      <c r="H679" s="56"/>
      <c r="I679" s="56"/>
      <c r="J679" s="56"/>
      <c r="K679" s="237"/>
      <c r="L679" s="56"/>
      <c r="M679" s="56"/>
    </row>
    <row r="680">
      <c r="B680" s="12"/>
      <c r="D680" s="230"/>
      <c r="E680" s="231"/>
      <c r="F680" s="231"/>
      <c r="G680" s="231"/>
      <c r="H680" s="56"/>
      <c r="I680" s="56"/>
      <c r="J680" s="56"/>
      <c r="K680" s="237"/>
      <c r="L680" s="56"/>
      <c r="M680" s="56"/>
    </row>
    <row r="681">
      <c r="B681" s="12"/>
      <c r="D681" s="230"/>
      <c r="E681" s="231"/>
      <c r="F681" s="231"/>
      <c r="G681" s="231"/>
      <c r="H681" s="56"/>
      <c r="I681" s="56"/>
      <c r="J681" s="56"/>
      <c r="K681" s="237"/>
      <c r="L681" s="56"/>
      <c r="M681" s="56"/>
    </row>
    <row r="682">
      <c r="B682" s="12"/>
      <c r="D682" s="230"/>
      <c r="E682" s="231"/>
      <c r="F682" s="231"/>
      <c r="G682" s="231"/>
      <c r="H682" s="56"/>
      <c r="I682" s="56"/>
      <c r="J682" s="56"/>
      <c r="K682" s="237"/>
      <c r="L682" s="56"/>
      <c r="M682" s="56"/>
    </row>
    <row r="683">
      <c r="B683" s="12"/>
      <c r="D683" s="230"/>
      <c r="E683" s="231"/>
      <c r="F683" s="231"/>
      <c r="G683" s="231"/>
      <c r="H683" s="56"/>
      <c r="I683" s="56"/>
      <c r="J683" s="56"/>
      <c r="K683" s="237"/>
      <c r="L683" s="56"/>
      <c r="M683" s="56"/>
    </row>
    <row r="684">
      <c r="B684" s="12"/>
      <c r="D684" s="230"/>
      <c r="E684" s="231"/>
      <c r="F684" s="231"/>
      <c r="G684" s="231"/>
      <c r="H684" s="56"/>
      <c r="I684" s="56"/>
      <c r="J684" s="56"/>
      <c r="K684" s="237"/>
      <c r="L684" s="56"/>
      <c r="M684" s="56"/>
    </row>
    <row r="685">
      <c r="B685" s="12"/>
      <c r="D685" s="230"/>
      <c r="E685" s="231"/>
      <c r="F685" s="231"/>
      <c r="G685" s="231"/>
      <c r="H685" s="56"/>
      <c r="I685" s="56"/>
      <c r="J685" s="56"/>
      <c r="K685" s="237"/>
      <c r="L685" s="56"/>
      <c r="M685" s="56"/>
    </row>
    <row r="686">
      <c r="B686" s="12"/>
      <c r="D686" s="230"/>
      <c r="E686" s="231"/>
      <c r="F686" s="231"/>
      <c r="G686" s="231"/>
      <c r="H686" s="56"/>
      <c r="I686" s="56"/>
      <c r="J686" s="56"/>
      <c r="K686" s="237"/>
      <c r="L686" s="56"/>
      <c r="M686" s="56"/>
    </row>
    <row r="687">
      <c r="B687" s="12"/>
      <c r="D687" s="230"/>
      <c r="E687" s="231"/>
      <c r="F687" s="231"/>
      <c r="G687" s="231"/>
      <c r="H687" s="56"/>
      <c r="I687" s="56"/>
      <c r="J687" s="56"/>
      <c r="K687" s="237"/>
      <c r="L687" s="56"/>
      <c r="M687" s="56"/>
    </row>
    <row r="688">
      <c r="B688" s="12"/>
      <c r="D688" s="230"/>
      <c r="E688" s="231"/>
      <c r="F688" s="231"/>
      <c r="G688" s="231"/>
      <c r="H688" s="56"/>
      <c r="I688" s="56"/>
      <c r="J688" s="56"/>
      <c r="K688" s="237"/>
      <c r="L688" s="56"/>
      <c r="M688" s="56"/>
    </row>
    <row r="689">
      <c r="B689" s="12"/>
      <c r="D689" s="230"/>
      <c r="E689" s="231"/>
      <c r="F689" s="231"/>
      <c r="G689" s="231"/>
      <c r="H689" s="56"/>
      <c r="I689" s="56"/>
      <c r="J689" s="56"/>
      <c r="K689" s="237"/>
      <c r="L689" s="56"/>
      <c r="M689" s="56"/>
    </row>
    <row r="690">
      <c r="B690" s="12"/>
      <c r="D690" s="230"/>
      <c r="E690" s="231"/>
      <c r="F690" s="231"/>
      <c r="G690" s="231"/>
      <c r="H690" s="56"/>
      <c r="I690" s="56"/>
      <c r="J690" s="56"/>
      <c r="K690" s="237"/>
      <c r="L690" s="56"/>
      <c r="M690" s="56"/>
    </row>
    <row r="691">
      <c r="B691" s="12"/>
      <c r="D691" s="230"/>
      <c r="E691" s="231"/>
      <c r="F691" s="231"/>
      <c r="G691" s="231"/>
      <c r="H691" s="56"/>
      <c r="I691" s="56"/>
      <c r="J691" s="56"/>
      <c r="K691" s="237"/>
      <c r="L691" s="56"/>
      <c r="M691" s="56"/>
    </row>
    <row r="692">
      <c r="B692" s="12"/>
      <c r="D692" s="230"/>
      <c r="E692" s="231"/>
      <c r="F692" s="231"/>
      <c r="G692" s="231"/>
      <c r="H692" s="56"/>
      <c r="I692" s="56"/>
      <c r="J692" s="56"/>
      <c r="K692" s="237"/>
      <c r="L692" s="56"/>
      <c r="M692" s="56"/>
    </row>
    <row r="693">
      <c r="B693" s="12"/>
      <c r="D693" s="230"/>
      <c r="E693" s="231"/>
      <c r="F693" s="231"/>
      <c r="G693" s="231"/>
      <c r="H693" s="56"/>
      <c r="I693" s="56"/>
      <c r="J693" s="56"/>
      <c r="K693" s="237"/>
      <c r="L693" s="56"/>
      <c r="M693" s="56"/>
    </row>
    <row r="694">
      <c r="B694" s="12"/>
      <c r="D694" s="230"/>
      <c r="E694" s="231"/>
      <c r="F694" s="231"/>
      <c r="G694" s="231"/>
      <c r="H694" s="56"/>
      <c r="I694" s="56"/>
      <c r="J694" s="56"/>
      <c r="K694" s="237"/>
      <c r="L694" s="56"/>
      <c r="M694" s="56"/>
    </row>
    <row r="695">
      <c r="B695" s="12"/>
      <c r="D695" s="230"/>
      <c r="E695" s="231"/>
      <c r="F695" s="231"/>
      <c r="G695" s="231"/>
      <c r="H695" s="56"/>
      <c r="I695" s="56"/>
      <c r="J695" s="56"/>
      <c r="K695" s="237"/>
      <c r="L695" s="56"/>
      <c r="M695" s="56"/>
    </row>
    <row r="696">
      <c r="B696" s="12"/>
      <c r="D696" s="230"/>
      <c r="E696" s="231"/>
      <c r="F696" s="231"/>
      <c r="G696" s="231"/>
      <c r="H696" s="56"/>
      <c r="I696" s="56"/>
      <c r="J696" s="56"/>
      <c r="K696" s="237"/>
      <c r="L696" s="56"/>
      <c r="M696" s="56"/>
    </row>
    <row r="697">
      <c r="B697" s="12"/>
      <c r="D697" s="230"/>
      <c r="E697" s="231"/>
      <c r="F697" s="231"/>
      <c r="G697" s="231"/>
      <c r="H697" s="56"/>
      <c r="I697" s="56"/>
      <c r="J697" s="56"/>
      <c r="K697" s="237"/>
      <c r="L697" s="56"/>
      <c r="M697" s="56"/>
    </row>
    <row r="698">
      <c r="B698" s="12"/>
      <c r="D698" s="230"/>
      <c r="E698" s="231"/>
      <c r="F698" s="231"/>
      <c r="G698" s="231"/>
      <c r="H698" s="56"/>
      <c r="I698" s="56"/>
      <c r="J698" s="56"/>
      <c r="K698" s="237"/>
      <c r="L698" s="56"/>
      <c r="M698" s="56"/>
    </row>
    <row r="699">
      <c r="B699" s="12"/>
      <c r="D699" s="230"/>
      <c r="E699" s="231"/>
      <c r="F699" s="231"/>
      <c r="G699" s="231"/>
      <c r="H699" s="56"/>
      <c r="I699" s="56"/>
      <c r="J699" s="56"/>
      <c r="K699" s="237"/>
      <c r="L699" s="56"/>
      <c r="M699" s="56"/>
    </row>
    <row r="700">
      <c r="B700" s="12"/>
      <c r="D700" s="230"/>
      <c r="E700" s="231"/>
      <c r="F700" s="231"/>
      <c r="G700" s="231"/>
      <c r="H700" s="56"/>
      <c r="I700" s="56"/>
      <c r="J700" s="56"/>
      <c r="K700" s="237"/>
      <c r="L700" s="56"/>
      <c r="M700" s="56"/>
    </row>
    <row r="701">
      <c r="B701" s="12"/>
      <c r="D701" s="230"/>
      <c r="E701" s="231"/>
      <c r="F701" s="231"/>
      <c r="G701" s="231"/>
      <c r="H701" s="56"/>
      <c r="I701" s="56"/>
      <c r="J701" s="56"/>
      <c r="K701" s="237"/>
      <c r="L701" s="56"/>
      <c r="M701" s="56"/>
    </row>
    <row r="702">
      <c r="B702" s="12"/>
      <c r="D702" s="230"/>
      <c r="E702" s="231"/>
      <c r="F702" s="231"/>
      <c r="G702" s="231"/>
      <c r="H702" s="56"/>
      <c r="I702" s="56"/>
      <c r="J702" s="56"/>
      <c r="K702" s="237"/>
      <c r="L702" s="56"/>
      <c r="M702" s="56"/>
    </row>
    <row r="703">
      <c r="B703" s="12"/>
      <c r="D703" s="230"/>
      <c r="E703" s="231"/>
      <c r="F703" s="231"/>
      <c r="G703" s="231"/>
      <c r="H703" s="56"/>
      <c r="I703" s="56"/>
      <c r="J703" s="56"/>
      <c r="K703" s="237"/>
      <c r="L703" s="56"/>
      <c r="M703" s="56"/>
    </row>
    <row r="704">
      <c r="B704" s="12"/>
      <c r="D704" s="230"/>
      <c r="E704" s="231"/>
      <c r="F704" s="231"/>
      <c r="G704" s="231"/>
      <c r="H704" s="56"/>
      <c r="I704" s="56"/>
      <c r="J704" s="56"/>
      <c r="K704" s="237"/>
      <c r="L704" s="56"/>
      <c r="M704" s="56"/>
    </row>
    <row r="705">
      <c r="B705" s="12"/>
      <c r="D705" s="230"/>
      <c r="E705" s="231"/>
      <c r="F705" s="231"/>
      <c r="G705" s="231"/>
      <c r="H705" s="56"/>
      <c r="I705" s="56"/>
      <c r="J705" s="56"/>
      <c r="K705" s="237"/>
      <c r="L705" s="56"/>
      <c r="M705" s="56"/>
    </row>
    <row r="706">
      <c r="B706" s="12"/>
      <c r="D706" s="230"/>
      <c r="E706" s="231"/>
      <c r="F706" s="231"/>
      <c r="G706" s="231"/>
      <c r="H706" s="56"/>
      <c r="I706" s="56"/>
      <c r="J706" s="56"/>
      <c r="K706" s="237"/>
      <c r="L706" s="56"/>
      <c r="M706" s="56"/>
    </row>
    <row r="707">
      <c r="B707" s="12"/>
      <c r="D707" s="230"/>
      <c r="E707" s="231"/>
      <c r="F707" s="231"/>
      <c r="G707" s="231"/>
      <c r="H707" s="56"/>
      <c r="I707" s="56"/>
      <c r="J707" s="56"/>
      <c r="K707" s="237"/>
      <c r="L707" s="56"/>
      <c r="M707" s="56"/>
    </row>
    <row r="708">
      <c r="B708" s="12"/>
      <c r="D708" s="230"/>
      <c r="E708" s="231"/>
      <c r="F708" s="231"/>
      <c r="G708" s="231"/>
      <c r="H708" s="56"/>
      <c r="I708" s="56"/>
      <c r="J708" s="56"/>
      <c r="K708" s="237"/>
      <c r="L708" s="56"/>
      <c r="M708" s="56"/>
    </row>
    <row r="709">
      <c r="B709" s="12"/>
      <c r="D709" s="230"/>
      <c r="E709" s="231"/>
      <c r="F709" s="231"/>
      <c r="G709" s="231"/>
      <c r="H709" s="56"/>
      <c r="I709" s="56"/>
      <c r="J709" s="56"/>
      <c r="K709" s="237"/>
      <c r="L709" s="56"/>
      <c r="M709" s="56"/>
    </row>
    <row r="710">
      <c r="B710" s="12"/>
      <c r="D710" s="230"/>
      <c r="E710" s="231"/>
      <c r="F710" s="231"/>
      <c r="G710" s="231"/>
      <c r="H710" s="56"/>
      <c r="I710" s="56"/>
      <c r="J710" s="56"/>
      <c r="K710" s="237"/>
      <c r="L710" s="56"/>
      <c r="M710" s="56"/>
    </row>
    <row r="711">
      <c r="B711" s="12"/>
      <c r="D711" s="230"/>
      <c r="E711" s="231"/>
      <c r="F711" s="231"/>
      <c r="G711" s="231"/>
      <c r="H711" s="56"/>
      <c r="I711" s="56"/>
      <c r="J711" s="56"/>
      <c r="K711" s="237"/>
      <c r="L711" s="56"/>
      <c r="M711" s="56"/>
    </row>
    <row r="712">
      <c r="B712" s="12"/>
      <c r="D712" s="230"/>
      <c r="E712" s="231"/>
      <c r="F712" s="231"/>
      <c r="G712" s="231"/>
      <c r="H712" s="56"/>
      <c r="I712" s="56"/>
      <c r="J712" s="56"/>
      <c r="K712" s="237"/>
      <c r="L712" s="56"/>
      <c r="M712" s="56"/>
    </row>
    <row r="713">
      <c r="B713" s="12"/>
      <c r="D713" s="230"/>
      <c r="E713" s="231"/>
      <c r="F713" s="231"/>
      <c r="G713" s="231"/>
      <c r="H713" s="56"/>
      <c r="I713" s="56"/>
      <c r="J713" s="56"/>
      <c r="K713" s="237"/>
      <c r="L713" s="56"/>
      <c r="M713" s="56"/>
    </row>
    <row r="714">
      <c r="B714" s="12"/>
      <c r="D714" s="230"/>
      <c r="E714" s="231"/>
      <c r="F714" s="231"/>
      <c r="G714" s="231"/>
      <c r="H714" s="56"/>
      <c r="I714" s="56"/>
      <c r="J714" s="56"/>
      <c r="K714" s="237"/>
      <c r="L714" s="56"/>
      <c r="M714" s="56"/>
    </row>
    <row r="715">
      <c r="B715" s="12"/>
      <c r="D715" s="230"/>
      <c r="E715" s="231"/>
      <c r="F715" s="231"/>
      <c r="G715" s="231"/>
      <c r="H715" s="56"/>
      <c r="I715" s="56"/>
      <c r="J715" s="56"/>
      <c r="K715" s="237"/>
      <c r="L715" s="56"/>
      <c r="M715" s="56"/>
    </row>
    <row r="716">
      <c r="B716" s="12"/>
      <c r="D716" s="230"/>
      <c r="E716" s="231"/>
      <c r="F716" s="231"/>
      <c r="G716" s="231"/>
      <c r="H716" s="56"/>
      <c r="I716" s="56"/>
      <c r="J716" s="56"/>
      <c r="K716" s="237"/>
      <c r="L716" s="56"/>
      <c r="M716" s="56"/>
    </row>
    <row r="717">
      <c r="B717" s="12"/>
      <c r="D717" s="230"/>
      <c r="E717" s="231"/>
      <c r="F717" s="231"/>
      <c r="G717" s="231"/>
      <c r="H717" s="56"/>
      <c r="I717" s="56"/>
      <c r="J717" s="56"/>
      <c r="K717" s="237"/>
      <c r="L717" s="56"/>
      <c r="M717" s="56"/>
    </row>
    <row r="718">
      <c r="B718" s="12"/>
      <c r="D718" s="230"/>
      <c r="E718" s="231"/>
      <c r="F718" s="231"/>
      <c r="G718" s="231"/>
      <c r="H718" s="56"/>
      <c r="I718" s="56"/>
      <c r="J718" s="56"/>
      <c r="K718" s="237"/>
      <c r="L718" s="56"/>
      <c r="M718" s="56"/>
    </row>
    <row r="719">
      <c r="B719" s="12"/>
      <c r="D719" s="230"/>
      <c r="E719" s="231"/>
      <c r="F719" s="231"/>
      <c r="G719" s="231"/>
      <c r="H719" s="56"/>
      <c r="I719" s="56"/>
      <c r="J719" s="56"/>
      <c r="K719" s="237"/>
      <c r="L719" s="56"/>
      <c r="M719" s="56"/>
    </row>
    <row r="720">
      <c r="B720" s="12"/>
      <c r="D720" s="230"/>
      <c r="E720" s="231"/>
      <c r="F720" s="231"/>
      <c r="G720" s="231"/>
      <c r="H720" s="56"/>
      <c r="I720" s="56"/>
      <c r="J720" s="56"/>
      <c r="K720" s="237"/>
      <c r="L720" s="56"/>
      <c r="M720" s="56"/>
    </row>
    <row r="721">
      <c r="B721" s="12"/>
      <c r="D721" s="230"/>
      <c r="E721" s="231"/>
      <c r="F721" s="231"/>
      <c r="G721" s="231"/>
      <c r="H721" s="56"/>
      <c r="I721" s="56"/>
      <c r="J721" s="56"/>
      <c r="K721" s="237"/>
      <c r="L721" s="56"/>
      <c r="M721" s="56"/>
    </row>
    <row r="722">
      <c r="B722" s="12"/>
      <c r="D722" s="230"/>
      <c r="E722" s="231"/>
      <c r="F722" s="231"/>
      <c r="G722" s="231"/>
      <c r="H722" s="56"/>
      <c r="I722" s="56"/>
      <c r="J722" s="56"/>
      <c r="K722" s="237"/>
      <c r="L722" s="56"/>
      <c r="M722" s="56"/>
    </row>
    <row r="723">
      <c r="B723" s="12"/>
      <c r="D723" s="230"/>
      <c r="E723" s="231"/>
      <c r="F723" s="231"/>
      <c r="G723" s="231"/>
      <c r="H723" s="56"/>
      <c r="I723" s="56"/>
      <c r="J723" s="56"/>
      <c r="K723" s="237"/>
      <c r="L723" s="56"/>
      <c r="M723" s="56"/>
    </row>
    <row r="724">
      <c r="B724" s="12"/>
      <c r="D724" s="230"/>
      <c r="E724" s="231"/>
      <c r="F724" s="231"/>
      <c r="G724" s="231"/>
      <c r="H724" s="56"/>
      <c r="I724" s="56"/>
      <c r="J724" s="56"/>
      <c r="K724" s="237"/>
      <c r="L724" s="56"/>
      <c r="M724" s="56"/>
    </row>
    <row r="725">
      <c r="B725" s="12"/>
      <c r="D725" s="230"/>
      <c r="E725" s="231"/>
      <c r="F725" s="231"/>
      <c r="G725" s="231"/>
      <c r="H725" s="56"/>
      <c r="I725" s="56"/>
      <c r="J725" s="56"/>
      <c r="K725" s="237"/>
      <c r="L725" s="56"/>
      <c r="M725" s="56"/>
    </row>
    <row r="726">
      <c r="B726" s="12"/>
      <c r="D726" s="230"/>
      <c r="E726" s="231"/>
      <c r="F726" s="231"/>
      <c r="G726" s="231"/>
      <c r="H726" s="56"/>
      <c r="I726" s="56"/>
      <c r="J726" s="56"/>
      <c r="K726" s="237"/>
      <c r="L726" s="56"/>
      <c r="M726" s="56"/>
    </row>
    <row r="727">
      <c r="B727" s="12"/>
      <c r="D727" s="230"/>
      <c r="E727" s="231"/>
      <c r="F727" s="231"/>
      <c r="G727" s="231"/>
      <c r="H727" s="56"/>
      <c r="I727" s="56"/>
      <c r="J727" s="56"/>
      <c r="K727" s="237"/>
      <c r="L727" s="56"/>
      <c r="M727" s="56"/>
    </row>
    <row r="728">
      <c r="B728" s="12"/>
      <c r="D728" s="230"/>
      <c r="E728" s="231"/>
      <c r="F728" s="231"/>
      <c r="G728" s="231"/>
      <c r="H728" s="56"/>
      <c r="I728" s="56"/>
      <c r="J728" s="56"/>
      <c r="K728" s="237"/>
      <c r="L728" s="56"/>
      <c r="M728" s="56"/>
    </row>
    <row r="729">
      <c r="B729" s="12"/>
      <c r="D729" s="230"/>
      <c r="E729" s="231"/>
      <c r="F729" s="231"/>
      <c r="G729" s="231"/>
      <c r="H729" s="56"/>
      <c r="I729" s="56"/>
      <c r="J729" s="56"/>
      <c r="K729" s="237"/>
      <c r="L729" s="56"/>
      <c r="M729" s="56"/>
    </row>
    <row r="730">
      <c r="B730" s="12"/>
      <c r="D730" s="230"/>
      <c r="E730" s="231"/>
      <c r="F730" s="231"/>
      <c r="G730" s="231"/>
      <c r="H730" s="56"/>
      <c r="I730" s="56"/>
      <c r="J730" s="56"/>
      <c r="K730" s="237"/>
      <c r="L730" s="56"/>
      <c r="M730" s="56"/>
    </row>
    <row r="731">
      <c r="B731" s="12"/>
      <c r="D731" s="230"/>
      <c r="E731" s="231"/>
      <c r="F731" s="231"/>
      <c r="G731" s="231"/>
      <c r="H731" s="56"/>
      <c r="I731" s="56"/>
      <c r="J731" s="56"/>
      <c r="K731" s="237"/>
      <c r="L731" s="56"/>
      <c r="M731" s="56"/>
    </row>
    <row r="732">
      <c r="B732" s="12"/>
      <c r="D732" s="230"/>
      <c r="E732" s="231"/>
      <c r="F732" s="231"/>
      <c r="G732" s="231"/>
      <c r="H732" s="56"/>
      <c r="I732" s="56"/>
      <c r="J732" s="56"/>
      <c r="K732" s="237"/>
      <c r="L732" s="56"/>
      <c r="M732" s="56"/>
    </row>
    <row r="733">
      <c r="B733" s="12"/>
      <c r="D733" s="230"/>
      <c r="E733" s="231"/>
      <c r="F733" s="231"/>
      <c r="G733" s="231"/>
      <c r="H733" s="56"/>
      <c r="I733" s="56"/>
      <c r="J733" s="56"/>
      <c r="K733" s="237"/>
      <c r="L733" s="56"/>
      <c r="M733" s="56"/>
    </row>
    <row r="734">
      <c r="B734" s="12"/>
      <c r="D734" s="230"/>
      <c r="E734" s="231"/>
      <c r="F734" s="231"/>
      <c r="G734" s="231"/>
      <c r="H734" s="56"/>
      <c r="I734" s="56"/>
      <c r="J734" s="56"/>
      <c r="K734" s="237"/>
      <c r="L734" s="56"/>
      <c r="M734" s="56"/>
    </row>
    <row r="735">
      <c r="B735" s="12"/>
      <c r="D735" s="230"/>
      <c r="E735" s="231"/>
      <c r="F735" s="231"/>
      <c r="G735" s="231"/>
      <c r="H735" s="56"/>
      <c r="I735" s="56"/>
      <c r="J735" s="56"/>
      <c r="K735" s="237"/>
      <c r="L735" s="56"/>
      <c r="M735" s="56"/>
    </row>
    <row r="736">
      <c r="B736" s="12"/>
      <c r="D736" s="230"/>
      <c r="E736" s="231"/>
      <c r="F736" s="231"/>
      <c r="G736" s="231"/>
      <c r="H736" s="56"/>
      <c r="I736" s="56"/>
      <c r="J736" s="56"/>
      <c r="K736" s="237"/>
      <c r="L736" s="56"/>
      <c r="M736" s="56"/>
    </row>
    <row r="737">
      <c r="B737" s="12"/>
      <c r="D737" s="230"/>
      <c r="E737" s="231"/>
      <c r="F737" s="231"/>
      <c r="G737" s="231"/>
      <c r="H737" s="56"/>
      <c r="I737" s="56"/>
      <c r="J737" s="56"/>
      <c r="K737" s="237"/>
      <c r="L737" s="56"/>
      <c r="M737" s="56"/>
    </row>
    <row r="738">
      <c r="B738" s="12"/>
      <c r="D738" s="230"/>
      <c r="E738" s="231"/>
      <c r="F738" s="231"/>
      <c r="G738" s="231"/>
      <c r="H738" s="56"/>
      <c r="I738" s="56"/>
      <c r="J738" s="56"/>
      <c r="K738" s="237"/>
      <c r="L738" s="56"/>
      <c r="M738" s="56"/>
    </row>
    <row r="739">
      <c r="B739" s="12"/>
      <c r="D739" s="230"/>
      <c r="E739" s="231"/>
      <c r="F739" s="231"/>
      <c r="G739" s="231"/>
      <c r="H739" s="56"/>
      <c r="I739" s="56"/>
      <c r="J739" s="56"/>
      <c r="K739" s="237"/>
      <c r="L739" s="56"/>
      <c r="M739" s="56"/>
    </row>
    <row r="740">
      <c r="B740" s="12"/>
      <c r="D740" s="230"/>
      <c r="E740" s="231"/>
      <c r="F740" s="231"/>
      <c r="G740" s="231"/>
      <c r="H740" s="56"/>
      <c r="I740" s="56"/>
      <c r="J740" s="56"/>
      <c r="K740" s="237"/>
      <c r="L740" s="56"/>
      <c r="M740" s="56"/>
    </row>
    <row r="741">
      <c r="B741" s="12"/>
      <c r="D741" s="230"/>
      <c r="E741" s="231"/>
      <c r="F741" s="231"/>
      <c r="G741" s="231"/>
      <c r="H741" s="56"/>
      <c r="I741" s="56"/>
      <c r="J741" s="56"/>
      <c r="K741" s="237"/>
      <c r="L741" s="56"/>
      <c r="M741" s="56"/>
    </row>
    <row r="742">
      <c r="B742" s="12"/>
      <c r="D742" s="230"/>
      <c r="E742" s="231"/>
      <c r="F742" s="231"/>
      <c r="G742" s="231"/>
      <c r="H742" s="56"/>
      <c r="I742" s="56"/>
      <c r="J742" s="56"/>
      <c r="K742" s="237"/>
      <c r="L742" s="56"/>
      <c r="M742" s="56"/>
    </row>
    <row r="743">
      <c r="B743" s="12"/>
      <c r="D743" s="230"/>
      <c r="E743" s="231"/>
      <c r="F743" s="231"/>
      <c r="G743" s="231"/>
      <c r="H743" s="56"/>
      <c r="I743" s="56"/>
      <c r="J743" s="56"/>
      <c r="K743" s="237"/>
      <c r="L743" s="56"/>
      <c r="M743" s="56"/>
    </row>
    <row r="744">
      <c r="B744" s="12"/>
      <c r="D744" s="230"/>
      <c r="E744" s="231"/>
      <c r="F744" s="231"/>
      <c r="G744" s="231"/>
      <c r="H744" s="56"/>
      <c r="I744" s="56"/>
      <c r="J744" s="56"/>
      <c r="K744" s="237"/>
      <c r="L744" s="56"/>
      <c r="M744" s="56"/>
    </row>
    <row r="745">
      <c r="B745" s="12"/>
      <c r="D745" s="230"/>
      <c r="E745" s="231"/>
      <c r="F745" s="231"/>
      <c r="G745" s="231"/>
      <c r="H745" s="56"/>
      <c r="I745" s="56"/>
      <c r="J745" s="56"/>
      <c r="K745" s="237"/>
      <c r="L745" s="56"/>
      <c r="M745" s="56"/>
    </row>
    <row r="746">
      <c r="B746" s="12"/>
      <c r="D746" s="230"/>
      <c r="E746" s="231"/>
      <c r="F746" s="231"/>
      <c r="G746" s="231"/>
      <c r="H746" s="56"/>
      <c r="I746" s="56"/>
      <c r="J746" s="56"/>
      <c r="K746" s="237"/>
      <c r="L746" s="56"/>
      <c r="M746" s="56"/>
    </row>
    <row r="747">
      <c r="B747" s="12"/>
      <c r="D747" s="230"/>
      <c r="E747" s="231"/>
      <c r="F747" s="231"/>
      <c r="G747" s="231"/>
      <c r="H747" s="56"/>
      <c r="I747" s="56"/>
      <c r="J747" s="56"/>
      <c r="K747" s="237"/>
      <c r="L747" s="56"/>
      <c r="M747" s="56"/>
    </row>
    <row r="748">
      <c r="B748" s="12"/>
      <c r="D748" s="230"/>
      <c r="E748" s="231"/>
      <c r="F748" s="231"/>
      <c r="G748" s="231"/>
      <c r="H748" s="56"/>
      <c r="I748" s="56"/>
      <c r="J748" s="56"/>
      <c r="K748" s="237"/>
      <c r="L748" s="56"/>
      <c r="M748" s="56"/>
    </row>
    <row r="749">
      <c r="B749" s="12"/>
      <c r="D749" s="230"/>
      <c r="E749" s="231"/>
      <c r="F749" s="231"/>
      <c r="G749" s="231"/>
      <c r="H749" s="56"/>
      <c r="I749" s="56"/>
      <c r="J749" s="56"/>
      <c r="K749" s="237"/>
      <c r="L749" s="56"/>
      <c r="M749" s="56"/>
    </row>
    <row r="750">
      <c r="B750" s="12"/>
      <c r="D750" s="230"/>
      <c r="E750" s="231"/>
      <c r="F750" s="231"/>
      <c r="G750" s="231"/>
      <c r="H750" s="56"/>
      <c r="I750" s="56"/>
      <c r="J750" s="56"/>
      <c r="K750" s="237"/>
      <c r="L750" s="56"/>
      <c r="M750" s="56"/>
    </row>
    <row r="751">
      <c r="B751" s="12"/>
      <c r="D751" s="230"/>
      <c r="E751" s="231"/>
      <c r="F751" s="231"/>
      <c r="G751" s="231"/>
      <c r="H751" s="56"/>
      <c r="I751" s="56"/>
      <c r="J751" s="56"/>
      <c r="K751" s="237"/>
      <c r="L751" s="56"/>
      <c r="M751" s="56"/>
    </row>
    <row r="752">
      <c r="B752" s="12"/>
      <c r="D752" s="230"/>
      <c r="E752" s="231"/>
      <c r="F752" s="231"/>
      <c r="G752" s="231"/>
      <c r="H752" s="56"/>
      <c r="I752" s="56"/>
      <c r="J752" s="56"/>
      <c r="K752" s="237"/>
      <c r="L752" s="56"/>
      <c r="M752" s="56"/>
    </row>
    <row r="753">
      <c r="B753" s="12"/>
      <c r="D753" s="230"/>
      <c r="E753" s="231"/>
      <c r="F753" s="231"/>
      <c r="G753" s="231"/>
      <c r="H753" s="56"/>
      <c r="I753" s="56"/>
      <c r="J753" s="56"/>
      <c r="K753" s="237"/>
      <c r="L753" s="56"/>
      <c r="M753" s="56"/>
    </row>
    <row r="754">
      <c r="B754" s="12"/>
      <c r="D754" s="230"/>
      <c r="E754" s="231"/>
      <c r="F754" s="231"/>
      <c r="G754" s="231"/>
      <c r="H754" s="56"/>
      <c r="I754" s="56"/>
      <c r="J754" s="56"/>
      <c r="K754" s="237"/>
      <c r="L754" s="56"/>
      <c r="M754" s="56"/>
    </row>
    <row r="755">
      <c r="B755" s="12"/>
      <c r="D755" s="230"/>
      <c r="E755" s="231"/>
      <c r="F755" s="231"/>
      <c r="G755" s="231"/>
      <c r="H755" s="56"/>
      <c r="I755" s="56"/>
      <c r="J755" s="56"/>
      <c r="K755" s="237"/>
      <c r="L755" s="56"/>
      <c r="M755" s="56"/>
    </row>
    <row r="756">
      <c r="B756" s="12"/>
      <c r="D756" s="230"/>
      <c r="E756" s="231"/>
      <c r="F756" s="231"/>
      <c r="G756" s="231"/>
      <c r="H756" s="56"/>
      <c r="I756" s="56"/>
      <c r="J756" s="56"/>
      <c r="K756" s="237"/>
      <c r="L756" s="56"/>
      <c r="M756" s="56"/>
    </row>
    <row r="757">
      <c r="B757" s="12"/>
      <c r="D757" s="230"/>
      <c r="E757" s="231"/>
      <c r="F757" s="231"/>
      <c r="G757" s="231"/>
      <c r="H757" s="56"/>
      <c r="I757" s="56"/>
      <c r="J757" s="56"/>
      <c r="K757" s="237"/>
      <c r="L757" s="56"/>
      <c r="M757" s="56"/>
    </row>
    <row r="758">
      <c r="B758" s="12"/>
      <c r="D758" s="230"/>
      <c r="E758" s="231"/>
      <c r="F758" s="231"/>
      <c r="G758" s="231"/>
      <c r="H758" s="56"/>
      <c r="I758" s="56"/>
      <c r="J758" s="56"/>
      <c r="K758" s="237"/>
      <c r="L758" s="56"/>
      <c r="M758" s="56"/>
    </row>
    <row r="759">
      <c r="B759" s="12"/>
      <c r="D759" s="230"/>
      <c r="E759" s="231"/>
      <c r="F759" s="231"/>
      <c r="G759" s="231"/>
      <c r="H759" s="56"/>
      <c r="I759" s="56"/>
      <c r="J759" s="56"/>
      <c r="K759" s="237"/>
      <c r="L759" s="56"/>
      <c r="M759" s="56"/>
    </row>
    <row r="760">
      <c r="B760" s="12"/>
      <c r="D760" s="230"/>
      <c r="E760" s="231"/>
      <c r="F760" s="231"/>
      <c r="G760" s="231"/>
      <c r="H760" s="56"/>
      <c r="I760" s="56"/>
      <c r="J760" s="56"/>
      <c r="K760" s="237"/>
      <c r="L760" s="56"/>
      <c r="M760" s="56"/>
    </row>
    <row r="761">
      <c r="B761" s="12"/>
      <c r="D761" s="230"/>
      <c r="E761" s="231"/>
      <c r="F761" s="231"/>
      <c r="G761" s="231"/>
      <c r="H761" s="56"/>
      <c r="I761" s="56"/>
      <c r="J761" s="56"/>
      <c r="K761" s="237"/>
      <c r="L761" s="56"/>
      <c r="M761" s="56"/>
    </row>
    <row r="762">
      <c r="B762" s="12"/>
      <c r="D762" s="230"/>
      <c r="E762" s="231"/>
      <c r="F762" s="231"/>
      <c r="G762" s="231"/>
      <c r="H762" s="56"/>
      <c r="I762" s="56"/>
      <c r="J762" s="56"/>
      <c r="K762" s="237"/>
      <c r="L762" s="56"/>
      <c r="M762" s="56"/>
    </row>
    <row r="763">
      <c r="B763" s="12"/>
      <c r="D763" s="230"/>
      <c r="E763" s="231"/>
      <c r="F763" s="231"/>
      <c r="G763" s="231"/>
      <c r="H763" s="56"/>
      <c r="I763" s="56"/>
      <c r="J763" s="56"/>
      <c r="K763" s="237"/>
      <c r="L763" s="56"/>
      <c r="M763" s="56"/>
    </row>
    <row r="764">
      <c r="B764" s="12"/>
      <c r="D764" s="230"/>
      <c r="E764" s="231"/>
      <c r="F764" s="231"/>
      <c r="G764" s="231"/>
      <c r="H764" s="56"/>
      <c r="I764" s="56"/>
      <c r="J764" s="56"/>
      <c r="K764" s="237"/>
      <c r="L764" s="56"/>
      <c r="M764" s="56"/>
    </row>
    <row r="765">
      <c r="B765" s="12"/>
      <c r="D765" s="230"/>
      <c r="E765" s="231"/>
      <c r="F765" s="231"/>
      <c r="G765" s="231"/>
      <c r="H765" s="56"/>
      <c r="I765" s="56"/>
      <c r="J765" s="56"/>
      <c r="K765" s="237"/>
      <c r="L765" s="56"/>
      <c r="M765" s="56"/>
    </row>
    <row r="766">
      <c r="B766" s="12"/>
      <c r="D766" s="230"/>
      <c r="E766" s="231"/>
      <c r="F766" s="231"/>
      <c r="G766" s="231"/>
      <c r="H766" s="56"/>
      <c r="I766" s="56"/>
      <c r="J766" s="56"/>
      <c r="K766" s="237"/>
      <c r="L766" s="56"/>
      <c r="M766" s="56"/>
    </row>
    <row r="767">
      <c r="B767" s="12"/>
      <c r="D767" s="230"/>
      <c r="E767" s="231"/>
      <c r="F767" s="231"/>
      <c r="G767" s="231"/>
      <c r="H767" s="56"/>
      <c r="I767" s="56"/>
      <c r="J767" s="56"/>
      <c r="K767" s="237"/>
      <c r="L767" s="56"/>
      <c r="M767" s="56"/>
    </row>
    <row r="768">
      <c r="B768" s="12"/>
      <c r="D768" s="230"/>
      <c r="E768" s="231"/>
      <c r="F768" s="231"/>
      <c r="G768" s="231"/>
      <c r="H768" s="56"/>
      <c r="I768" s="56"/>
      <c r="J768" s="56"/>
      <c r="K768" s="237"/>
      <c r="L768" s="56"/>
      <c r="M768" s="56"/>
    </row>
    <row r="769">
      <c r="B769" s="12"/>
      <c r="D769" s="230"/>
      <c r="E769" s="231"/>
      <c r="F769" s="231"/>
      <c r="G769" s="231"/>
      <c r="H769" s="56"/>
      <c r="I769" s="56"/>
      <c r="J769" s="56"/>
      <c r="K769" s="237"/>
      <c r="L769" s="56"/>
      <c r="M769" s="56"/>
    </row>
    <row r="770">
      <c r="B770" s="12"/>
      <c r="D770" s="230"/>
      <c r="E770" s="231"/>
      <c r="F770" s="231"/>
      <c r="G770" s="231"/>
      <c r="H770" s="56"/>
      <c r="I770" s="56"/>
      <c r="J770" s="56"/>
      <c r="K770" s="237"/>
      <c r="L770" s="56"/>
      <c r="M770" s="56"/>
    </row>
    <row r="771">
      <c r="B771" s="12"/>
      <c r="D771" s="230"/>
      <c r="E771" s="231"/>
      <c r="F771" s="231"/>
      <c r="G771" s="231"/>
      <c r="H771" s="56"/>
      <c r="I771" s="56"/>
      <c r="J771" s="56"/>
      <c r="K771" s="237"/>
      <c r="L771" s="56"/>
      <c r="M771" s="56"/>
    </row>
    <row r="772">
      <c r="B772" s="12"/>
      <c r="D772" s="230"/>
      <c r="E772" s="231"/>
      <c r="F772" s="231"/>
      <c r="G772" s="231"/>
      <c r="H772" s="56"/>
      <c r="I772" s="56"/>
      <c r="J772" s="56"/>
      <c r="K772" s="237"/>
      <c r="L772" s="56"/>
      <c r="M772" s="56"/>
    </row>
    <row r="773">
      <c r="B773" s="12"/>
      <c r="D773" s="230"/>
      <c r="E773" s="231"/>
      <c r="F773" s="231"/>
      <c r="G773" s="231"/>
      <c r="H773" s="56"/>
      <c r="I773" s="56"/>
      <c r="J773" s="56"/>
      <c r="K773" s="237"/>
      <c r="L773" s="56"/>
      <c r="M773" s="56"/>
    </row>
    <row r="774">
      <c r="B774" s="12"/>
      <c r="D774" s="230"/>
      <c r="E774" s="231"/>
      <c r="F774" s="231"/>
      <c r="G774" s="231"/>
      <c r="H774" s="56"/>
      <c r="I774" s="56"/>
      <c r="J774" s="56"/>
      <c r="K774" s="237"/>
      <c r="L774" s="56"/>
      <c r="M774" s="56"/>
    </row>
    <row r="775">
      <c r="B775" s="12"/>
      <c r="D775" s="230"/>
      <c r="E775" s="231"/>
      <c r="F775" s="231"/>
      <c r="G775" s="231"/>
      <c r="H775" s="56"/>
      <c r="I775" s="56"/>
      <c r="J775" s="56"/>
      <c r="K775" s="237"/>
      <c r="L775" s="56"/>
      <c r="M775" s="56"/>
    </row>
    <row r="776">
      <c r="B776" s="12"/>
      <c r="D776" s="230"/>
      <c r="E776" s="231"/>
      <c r="F776" s="231"/>
      <c r="G776" s="231"/>
      <c r="H776" s="56"/>
      <c r="I776" s="56"/>
      <c r="J776" s="56"/>
      <c r="K776" s="237"/>
      <c r="L776" s="56"/>
      <c r="M776" s="56"/>
    </row>
    <row r="777">
      <c r="B777" s="12"/>
      <c r="D777" s="230"/>
      <c r="E777" s="231"/>
      <c r="F777" s="231"/>
      <c r="G777" s="231"/>
      <c r="H777" s="56"/>
      <c r="I777" s="56"/>
      <c r="J777" s="56"/>
      <c r="K777" s="237"/>
      <c r="L777" s="56"/>
      <c r="M777" s="56"/>
    </row>
    <row r="778">
      <c r="B778" s="12"/>
      <c r="D778" s="230"/>
      <c r="E778" s="231"/>
      <c r="F778" s="231"/>
      <c r="G778" s="231"/>
      <c r="H778" s="56"/>
      <c r="I778" s="56"/>
      <c r="J778" s="56"/>
      <c r="K778" s="237"/>
      <c r="L778" s="56"/>
      <c r="M778" s="56"/>
    </row>
    <row r="779">
      <c r="B779" s="12"/>
      <c r="D779" s="230"/>
      <c r="E779" s="231"/>
      <c r="F779" s="231"/>
      <c r="G779" s="231"/>
      <c r="H779" s="56"/>
      <c r="I779" s="56"/>
      <c r="J779" s="56"/>
      <c r="K779" s="237"/>
      <c r="L779" s="56"/>
      <c r="M779" s="56"/>
    </row>
    <row r="780">
      <c r="B780" s="12"/>
      <c r="D780" s="230"/>
      <c r="E780" s="231"/>
      <c r="F780" s="231"/>
      <c r="G780" s="231"/>
      <c r="H780" s="56"/>
      <c r="I780" s="56"/>
      <c r="J780" s="56"/>
      <c r="K780" s="237"/>
      <c r="L780" s="56"/>
      <c r="M780" s="56"/>
    </row>
    <row r="781">
      <c r="B781" s="12"/>
      <c r="D781" s="230"/>
      <c r="E781" s="231"/>
      <c r="F781" s="231"/>
      <c r="G781" s="231"/>
      <c r="H781" s="56"/>
      <c r="I781" s="56"/>
      <c r="J781" s="56"/>
      <c r="K781" s="237"/>
      <c r="L781" s="56"/>
      <c r="M781" s="56"/>
    </row>
    <row r="782">
      <c r="B782" s="12"/>
      <c r="D782" s="230"/>
      <c r="E782" s="231"/>
      <c r="F782" s="231"/>
      <c r="G782" s="231"/>
      <c r="H782" s="56"/>
      <c r="I782" s="56"/>
      <c r="J782" s="56"/>
      <c r="K782" s="237"/>
      <c r="L782" s="56"/>
      <c r="M782" s="56"/>
    </row>
    <row r="783">
      <c r="B783" s="12"/>
      <c r="D783" s="230"/>
      <c r="E783" s="231"/>
      <c r="F783" s="231"/>
      <c r="G783" s="231"/>
      <c r="H783" s="56"/>
      <c r="I783" s="56"/>
      <c r="J783" s="56"/>
      <c r="K783" s="237"/>
      <c r="L783" s="56"/>
      <c r="M783" s="56"/>
    </row>
    <row r="784">
      <c r="B784" s="12"/>
      <c r="D784" s="230"/>
      <c r="E784" s="231"/>
      <c r="F784" s="231"/>
      <c r="G784" s="231"/>
      <c r="H784" s="56"/>
      <c r="I784" s="56"/>
      <c r="J784" s="56"/>
      <c r="K784" s="237"/>
      <c r="L784" s="56"/>
      <c r="M784" s="56"/>
    </row>
    <row r="785">
      <c r="B785" s="12"/>
      <c r="D785" s="230"/>
      <c r="E785" s="231"/>
      <c r="F785" s="231"/>
      <c r="G785" s="231"/>
      <c r="H785" s="56"/>
      <c r="I785" s="56"/>
      <c r="J785" s="56"/>
      <c r="K785" s="237"/>
      <c r="L785" s="56"/>
      <c r="M785" s="56"/>
    </row>
    <row r="786">
      <c r="B786" s="12"/>
      <c r="D786" s="230"/>
      <c r="E786" s="231"/>
      <c r="F786" s="231"/>
      <c r="G786" s="231"/>
      <c r="H786" s="56"/>
      <c r="I786" s="56"/>
      <c r="J786" s="56"/>
      <c r="K786" s="237"/>
      <c r="L786" s="56"/>
      <c r="M786" s="56"/>
    </row>
    <row r="787">
      <c r="B787" s="12"/>
      <c r="D787" s="230"/>
      <c r="E787" s="231"/>
      <c r="F787" s="231"/>
      <c r="G787" s="231"/>
      <c r="H787" s="56"/>
      <c r="I787" s="56"/>
      <c r="J787" s="56"/>
      <c r="K787" s="237"/>
      <c r="L787" s="56"/>
      <c r="M787" s="56"/>
    </row>
    <row r="788">
      <c r="B788" s="12"/>
      <c r="D788" s="230"/>
      <c r="E788" s="231"/>
      <c r="F788" s="231"/>
      <c r="G788" s="231"/>
      <c r="H788" s="56"/>
      <c r="I788" s="56"/>
      <c r="J788" s="56"/>
      <c r="K788" s="237"/>
      <c r="L788" s="56"/>
      <c r="M788" s="56"/>
    </row>
    <row r="789">
      <c r="B789" s="12"/>
      <c r="D789" s="230"/>
      <c r="E789" s="231"/>
      <c r="F789" s="231"/>
      <c r="G789" s="231"/>
      <c r="H789" s="56"/>
      <c r="I789" s="56"/>
      <c r="J789" s="56"/>
      <c r="K789" s="237"/>
      <c r="L789" s="56"/>
      <c r="M789" s="56"/>
    </row>
    <row r="790">
      <c r="B790" s="12"/>
      <c r="D790" s="230"/>
      <c r="E790" s="231"/>
      <c r="F790" s="231"/>
      <c r="G790" s="231"/>
      <c r="H790" s="56"/>
      <c r="I790" s="56"/>
      <c r="J790" s="56"/>
      <c r="K790" s="237"/>
      <c r="L790" s="56"/>
      <c r="M790" s="56"/>
    </row>
    <row r="791">
      <c r="B791" s="12"/>
      <c r="D791" s="230"/>
      <c r="E791" s="231"/>
      <c r="F791" s="231"/>
      <c r="G791" s="231"/>
      <c r="H791" s="56"/>
      <c r="I791" s="56"/>
      <c r="J791" s="56"/>
      <c r="K791" s="237"/>
      <c r="L791" s="56"/>
      <c r="M791" s="56"/>
    </row>
    <row r="792">
      <c r="B792" s="12"/>
      <c r="D792" s="230"/>
      <c r="E792" s="231"/>
      <c r="F792" s="231"/>
      <c r="G792" s="231"/>
      <c r="H792" s="56"/>
      <c r="I792" s="56"/>
      <c r="J792" s="56"/>
      <c r="K792" s="237"/>
      <c r="L792" s="56"/>
      <c r="M792" s="56"/>
    </row>
    <row r="793">
      <c r="B793" s="12"/>
      <c r="D793" s="230"/>
      <c r="E793" s="231"/>
      <c r="F793" s="231"/>
      <c r="G793" s="231"/>
      <c r="H793" s="56"/>
      <c r="I793" s="56"/>
      <c r="J793" s="56"/>
      <c r="K793" s="237"/>
      <c r="L793" s="56"/>
      <c r="M793" s="56"/>
    </row>
    <row r="794">
      <c r="B794" s="12"/>
      <c r="D794" s="230"/>
      <c r="E794" s="231"/>
      <c r="F794" s="231"/>
      <c r="G794" s="231"/>
      <c r="H794" s="56"/>
      <c r="I794" s="56"/>
      <c r="J794" s="56"/>
      <c r="K794" s="237"/>
      <c r="L794" s="56"/>
      <c r="M794" s="56"/>
    </row>
    <row r="795">
      <c r="B795" s="12"/>
      <c r="D795" s="230"/>
      <c r="E795" s="231"/>
      <c r="F795" s="231"/>
      <c r="G795" s="231"/>
      <c r="H795" s="56"/>
      <c r="I795" s="56"/>
      <c r="J795" s="56"/>
      <c r="K795" s="237"/>
      <c r="L795" s="56"/>
      <c r="M795" s="56"/>
    </row>
    <row r="796">
      <c r="B796" s="12"/>
      <c r="D796" s="230"/>
      <c r="E796" s="231"/>
      <c r="F796" s="231"/>
      <c r="G796" s="231"/>
      <c r="H796" s="56"/>
      <c r="I796" s="56"/>
      <c r="J796" s="56"/>
      <c r="K796" s="237"/>
      <c r="L796" s="56"/>
      <c r="M796" s="56"/>
    </row>
    <row r="797">
      <c r="B797" s="12"/>
      <c r="D797" s="230"/>
      <c r="E797" s="231"/>
      <c r="F797" s="231"/>
      <c r="G797" s="231"/>
      <c r="H797" s="56"/>
      <c r="I797" s="56"/>
      <c r="J797" s="56"/>
      <c r="K797" s="237"/>
      <c r="L797" s="56"/>
      <c r="M797" s="56"/>
    </row>
    <row r="798">
      <c r="B798" s="12"/>
      <c r="D798" s="230"/>
      <c r="E798" s="231"/>
      <c r="F798" s="231"/>
      <c r="G798" s="231"/>
      <c r="H798" s="56"/>
      <c r="I798" s="56"/>
      <c r="J798" s="56"/>
      <c r="K798" s="237"/>
      <c r="L798" s="56"/>
      <c r="M798" s="56"/>
    </row>
    <row r="799">
      <c r="B799" s="12"/>
      <c r="D799" s="230"/>
      <c r="E799" s="231"/>
      <c r="F799" s="231"/>
      <c r="G799" s="231"/>
      <c r="H799" s="56"/>
      <c r="I799" s="56"/>
      <c r="J799" s="56"/>
      <c r="K799" s="237"/>
      <c r="L799" s="56"/>
      <c r="M799" s="56"/>
    </row>
    <row r="800">
      <c r="B800" s="12"/>
      <c r="D800" s="230"/>
      <c r="E800" s="231"/>
      <c r="F800" s="231"/>
      <c r="G800" s="231"/>
      <c r="H800" s="56"/>
      <c r="I800" s="56"/>
      <c r="J800" s="56"/>
      <c r="K800" s="237"/>
      <c r="L800" s="56"/>
      <c r="M800" s="56"/>
    </row>
    <row r="801">
      <c r="B801" s="12"/>
      <c r="D801" s="230"/>
      <c r="E801" s="231"/>
      <c r="F801" s="231"/>
      <c r="G801" s="231"/>
      <c r="H801" s="56"/>
      <c r="I801" s="56"/>
      <c r="J801" s="56"/>
      <c r="K801" s="237"/>
      <c r="L801" s="56"/>
      <c r="M801" s="56"/>
    </row>
    <row r="802">
      <c r="B802" s="12"/>
      <c r="D802" s="230"/>
      <c r="E802" s="231"/>
      <c r="F802" s="231"/>
      <c r="G802" s="231"/>
      <c r="H802" s="56"/>
      <c r="I802" s="56"/>
      <c r="J802" s="56"/>
      <c r="K802" s="237"/>
      <c r="L802" s="56"/>
      <c r="M802" s="56"/>
    </row>
    <row r="803">
      <c r="B803" s="12"/>
      <c r="D803" s="230"/>
      <c r="E803" s="231"/>
      <c r="F803" s="231"/>
      <c r="G803" s="231"/>
      <c r="H803" s="56"/>
      <c r="I803" s="56"/>
      <c r="J803" s="56"/>
      <c r="K803" s="237"/>
      <c r="L803" s="56"/>
      <c r="M803" s="56"/>
    </row>
    <row r="804">
      <c r="B804" s="12"/>
      <c r="D804" s="230"/>
      <c r="E804" s="231"/>
      <c r="F804" s="231"/>
      <c r="G804" s="231"/>
      <c r="H804" s="56"/>
      <c r="I804" s="56"/>
      <c r="J804" s="56"/>
      <c r="K804" s="237"/>
      <c r="L804" s="56"/>
      <c r="M804" s="56"/>
    </row>
    <row r="805">
      <c r="B805" s="12"/>
      <c r="D805" s="230"/>
      <c r="E805" s="231"/>
      <c r="F805" s="231"/>
      <c r="G805" s="231"/>
      <c r="H805" s="56"/>
      <c r="I805" s="56"/>
      <c r="J805" s="56"/>
      <c r="K805" s="237"/>
      <c r="L805" s="56"/>
      <c r="M805" s="56"/>
    </row>
    <row r="806">
      <c r="B806" s="12"/>
      <c r="D806" s="230"/>
      <c r="E806" s="231"/>
      <c r="F806" s="231"/>
      <c r="G806" s="231"/>
      <c r="H806" s="56"/>
      <c r="I806" s="56"/>
      <c r="J806" s="56"/>
      <c r="K806" s="237"/>
      <c r="L806" s="56"/>
      <c r="M806" s="56"/>
    </row>
    <row r="807">
      <c r="B807" s="12"/>
      <c r="D807" s="230"/>
      <c r="E807" s="231"/>
      <c r="F807" s="231"/>
      <c r="G807" s="231"/>
      <c r="H807" s="56"/>
      <c r="I807" s="56"/>
      <c r="J807" s="56"/>
      <c r="K807" s="237"/>
      <c r="L807" s="56"/>
      <c r="M807" s="56"/>
    </row>
    <row r="808">
      <c r="B808" s="12"/>
      <c r="D808" s="230"/>
      <c r="E808" s="231"/>
      <c r="F808" s="231"/>
      <c r="G808" s="231"/>
      <c r="H808" s="56"/>
      <c r="I808" s="56"/>
      <c r="J808" s="56"/>
      <c r="K808" s="237"/>
      <c r="L808" s="56"/>
      <c r="M808" s="56"/>
    </row>
    <row r="809">
      <c r="B809" s="12"/>
      <c r="D809" s="230"/>
      <c r="E809" s="231"/>
      <c r="F809" s="231"/>
      <c r="G809" s="231"/>
      <c r="H809" s="56"/>
      <c r="I809" s="56"/>
      <c r="J809" s="56"/>
      <c r="K809" s="237"/>
      <c r="L809" s="56"/>
      <c r="M809" s="56"/>
    </row>
    <row r="810">
      <c r="B810" s="12"/>
      <c r="D810" s="230"/>
      <c r="E810" s="231"/>
      <c r="F810" s="231"/>
      <c r="G810" s="231"/>
      <c r="H810" s="56"/>
      <c r="I810" s="56"/>
      <c r="J810" s="56"/>
      <c r="K810" s="237"/>
      <c r="L810" s="56"/>
      <c r="M810" s="56"/>
    </row>
    <row r="811">
      <c r="B811" s="12"/>
      <c r="D811" s="230"/>
      <c r="E811" s="231"/>
      <c r="F811" s="231"/>
      <c r="G811" s="231"/>
      <c r="H811" s="56"/>
      <c r="I811" s="56"/>
      <c r="J811" s="56"/>
      <c r="K811" s="237"/>
      <c r="L811" s="56"/>
      <c r="M811" s="56"/>
    </row>
    <row r="812">
      <c r="B812" s="12"/>
      <c r="D812" s="230"/>
      <c r="E812" s="231"/>
      <c r="F812" s="231"/>
      <c r="G812" s="231"/>
      <c r="H812" s="56"/>
      <c r="I812" s="56"/>
      <c r="J812" s="56"/>
      <c r="K812" s="237"/>
      <c r="L812" s="56"/>
      <c r="M812" s="56"/>
    </row>
    <row r="813">
      <c r="B813" s="12"/>
      <c r="D813" s="230"/>
      <c r="E813" s="231"/>
      <c r="F813" s="231"/>
      <c r="G813" s="231"/>
      <c r="H813" s="56"/>
      <c r="I813" s="56"/>
      <c r="J813" s="56"/>
      <c r="K813" s="237"/>
      <c r="L813" s="56"/>
      <c r="M813" s="56"/>
    </row>
    <row r="814">
      <c r="B814" s="12"/>
      <c r="D814" s="230"/>
      <c r="E814" s="231"/>
      <c r="F814" s="231"/>
      <c r="G814" s="231"/>
      <c r="H814" s="56"/>
      <c r="I814" s="56"/>
      <c r="J814" s="56"/>
      <c r="K814" s="237"/>
      <c r="L814" s="56"/>
      <c r="M814" s="56"/>
    </row>
    <row r="815">
      <c r="B815" s="12"/>
      <c r="D815" s="230"/>
      <c r="E815" s="231"/>
      <c r="F815" s="231"/>
      <c r="G815" s="231"/>
      <c r="H815" s="56"/>
      <c r="I815" s="56"/>
      <c r="J815" s="56"/>
      <c r="K815" s="237"/>
      <c r="L815" s="56"/>
      <c r="M815" s="56"/>
    </row>
    <row r="816">
      <c r="B816" s="12"/>
      <c r="D816" s="230"/>
      <c r="E816" s="231"/>
      <c r="F816" s="231"/>
      <c r="G816" s="231"/>
      <c r="H816" s="56"/>
      <c r="I816" s="56"/>
      <c r="J816" s="56"/>
      <c r="K816" s="237"/>
      <c r="L816" s="56"/>
      <c r="M816" s="56"/>
    </row>
    <row r="817">
      <c r="B817" s="12"/>
      <c r="D817" s="230"/>
      <c r="E817" s="231"/>
      <c r="F817" s="231"/>
      <c r="G817" s="231"/>
      <c r="H817" s="56"/>
      <c r="I817" s="56"/>
      <c r="J817" s="56"/>
      <c r="K817" s="237"/>
      <c r="L817" s="56"/>
      <c r="M817" s="56"/>
    </row>
    <row r="818">
      <c r="B818" s="12"/>
      <c r="D818" s="230"/>
      <c r="E818" s="231"/>
      <c r="F818" s="231"/>
      <c r="G818" s="231"/>
      <c r="H818" s="56"/>
      <c r="I818" s="56"/>
      <c r="J818" s="56"/>
      <c r="K818" s="237"/>
      <c r="L818" s="56"/>
      <c r="M818" s="56"/>
    </row>
    <row r="819">
      <c r="B819" s="12"/>
      <c r="D819" s="230"/>
      <c r="E819" s="231"/>
      <c r="F819" s="231"/>
      <c r="G819" s="231"/>
      <c r="H819" s="56"/>
      <c r="I819" s="56"/>
      <c r="J819" s="56"/>
      <c r="K819" s="237"/>
      <c r="L819" s="56"/>
      <c r="M819" s="56"/>
    </row>
    <row r="820">
      <c r="B820" s="12"/>
      <c r="D820" s="230"/>
      <c r="E820" s="231"/>
      <c r="F820" s="231"/>
      <c r="G820" s="231"/>
      <c r="H820" s="56"/>
      <c r="I820" s="56"/>
      <c r="J820" s="56"/>
      <c r="K820" s="237"/>
      <c r="L820" s="56"/>
      <c r="M820" s="56"/>
    </row>
    <row r="821">
      <c r="B821" s="12"/>
      <c r="D821" s="230"/>
      <c r="E821" s="231"/>
      <c r="F821" s="231"/>
      <c r="G821" s="231"/>
      <c r="H821" s="56"/>
      <c r="I821" s="56"/>
      <c r="J821" s="56"/>
      <c r="K821" s="237"/>
      <c r="L821" s="56"/>
      <c r="M821" s="56"/>
    </row>
    <row r="822">
      <c r="B822" s="12"/>
      <c r="D822" s="230"/>
      <c r="E822" s="231"/>
      <c r="F822" s="231"/>
      <c r="G822" s="231"/>
      <c r="H822" s="56"/>
      <c r="I822" s="56"/>
      <c r="J822" s="56"/>
      <c r="K822" s="237"/>
      <c r="L822" s="56"/>
      <c r="M822" s="56"/>
    </row>
    <row r="823">
      <c r="B823" s="12"/>
      <c r="D823" s="230"/>
      <c r="E823" s="231"/>
      <c r="F823" s="231"/>
      <c r="G823" s="231"/>
      <c r="H823" s="56"/>
      <c r="I823" s="56"/>
      <c r="J823" s="56"/>
      <c r="K823" s="237"/>
      <c r="L823" s="56"/>
      <c r="M823" s="56"/>
    </row>
    <row r="824">
      <c r="B824" s="12"/>
      <c r="D824" s="230"/>
      <c r="E824" s="231"/>
      <c r="F824" s="231"/>
      <c r="G824" s="231"/>
      <c r="H824" s="56"/>
      <c r="I824" s="56"/>
      <c r="J824" s="56"/>
      <c r="K824" s="237"/>
      <c r="L824" s="56"/>
      <c r="M824" s="56"/>
    </row>
    <row r="825">
      <c r="B825" s="12"/>
      <c r="D825" s="230"/>
      <c r="E825" s="231"/>
      <c r="F825" s="231"/>
      <c r="G825" s="231"/>
      <c r="H825" s="56"/>
      <c r="I825" s="56"/>
      <c r="J825" s="56"/>
      <c r="K825" s="237"/>
      <c r="L825" s="56"/>
      <c r="M825" s="56"/>
    </row>
    <row r="826">
      <c r="B826" s="12"/>
      <c r="D826" s="230"/>
      <c r="E826" s="231"/>
      <c r="F826" s="231"/>
      <c r="G826" s="231"/>
      <c r="H826" s="56"/>
      <c r="I826" s="56"/>
      <c r="J826" s="56"/>
      <c r="K826" s="237"/>
      <c r="L826" s="56"/>
      <c r="M826" s="56"/>
    </row>
    <row r="827">
      <c r="B827" s="12"/>
      <c r="D827" s="230"/>
      <c r="E827" s="231"/>
      <c r="F827" s="231"/>
      <c r="G827" s="231"/>
      <c r="H827" s="56"/>
      <c r="I827" s="56"/>
      <c r="J827" s="56"/>
      <c r="K827" s="237"/>
      <c r="L827" s="56"/>
      <c r="M827" s="56"/>
    </row>
    <row r="828">
      <c r="B828" s="12"/>
      <c r="D828" s="230"/>
      <c r="E828" s="231"/>
      <c r="F828" s="231"/>
      <c r="G828" s="231"/>
      <c r="H828" s="56"/>
      <c r="I828" s="56"/>
      <c r="J828" s="56"/>
      <c r="K828" s="237"/>
      <c r="L828" s="56"/>
      <c r="M828" s="56"/>
    </row>
    <row r="829">
      <c r="B829" s="12"/>
      <c r="D829" s="230"/>
      <c r="E829" s="231"/>
      <c r="F829" s="231"/>
      <c r="G829" s="231"/>
      <c r="H829" s="56"/>
      <c r="I829" s="56"/>
      <c r="J829" s="56"/>
      <c r="K829" s="237"/>
      <c r="L829" s="56"/>
      <c r="M829" s="56"/>
    </row>
    <row r="830">
      <c r="B830" s="12"/>
      <c r="D830" s="230"/>
      <c r="E830" s="231"/>
      <c r="F830" s="231"/>
      <c r="G830" s="231"/>
      <c r="H830" s="56"/>
      <c r="I830" s="56"/>
      <c r="J830" s="56"/>
      <c r="K830" s="237"/>
      <c r="L830" s="56"/>
      <c r="M830" s="56"/>
    </row>
    <row r="831">
      <c r="B831" s="12"/>
      <c r="D831" s="230"/>
      <c r="E831" s="231"/>
      <c r="F831" s="231"/>
      <c r="G831" s="231"/>
      <c r="H831" s="56"/>
      <c r="I831" s="56"/>
      <c r="J831" s="56"/>
      <c r="K831" s="237"/>
      <c r="L831" s="56"/>
      <c r="M831" s="56"/>
    </row>
    <row r="832">
      <c r="B832" s="12"/>
      <c r="D832" s="230"/>
      <c r="E832" s="231"/>
      <c r="F832" s="231"/>
      <c r="G832" s="231"/>
      <c r="H832" s="56"/>
      <c r="I832" s="56"/>
      <c r="J832" s="56"/>
      <c r="K832" s="237"/>
      <c r="L832" s="56"/>
      <c r="M832" s="56"/>
    </row>
    <row r="833">
      <c r="B833" s="12"/>
      <c r="D833" s="230"/>
      <c r="E833" s="231"/>
      <c r="F833" s="231"/>
      <c r="G833" s="231"/>
      <c r="H833" s="56"/>
      <c r="I833" s="56"/>
      <c r="J833" s="56"/>
      <c r="K833" s="237"/>
      <c r="L833" s="56"/>
      <c r="M833" s="56"/>
    </row>
    <row r="834">
      <c r="B834" s="12"/>
      <c r="D834" s="230"/>
      <c r="E834" s="231"/>
      <c r="F834" s="231"/>
      <c r="G834" s="231"/>
      <c r="H834" s="56"/>
      <c r="I834" s="56"/>
      <c r="J834" s="56"/>
      <c r="K834" s="237"/>
      <c r="L834" s="56"/>
      <c r="M834" s="56"/>
    </row>
    <row r="835">
      <c r="B835" s="12"/>
      <c r="D835" s="230"/>
      <c r="E835" s="231"/>
      <c r="F835" s="231"/>
      <c r="G835" s="231"/>
      <c r="H835" s="56"/>
      <c r="I835" s="56"/>
      <c r="J835" s="56"/>
      <c r="K835" s="237"/>
      <c r="L835" s="56"/>
      <c r="M835" s="56"/>
    </row>
    <row r="836">
      <c r="B836" s="12"/>
      <c r="D836" s="230"/>
      <c r="E836" s="231"/>
      <c r="F836" s="231"/>
      <c r="G836" s="231"/>
      <c r="H836" s="56"/>
      <c r="I836" s="56"/>
      <c r="J836" s="56"/>
      <c r="K836" s="237"/>
      <c r="L836" s="56"/>
      <c r="M836" s="56"/>
    </row>
    <row r="837">
      <c r="B837" s="12"/>
      <c r="D837" s="230"/>
      <c r="E837" s="231"/>
      <c r="F837" s="231"/>
      <c r="G837" s="231"/>
      <c r="H837" s="56"/>
      <c r="I837" s="56"/>
      <c r="J837" s="56"/>
      <c r="K837" s="237"/>
      <c r="L837" s="56"/>
      <c r="M837" s="56"/>
    </row>
    <row r="838">
      <c r="B838" s="12"/>
      <c r="D838" s="230"/>
      <c r="E838" s="231"/>
      <c r="F838" s="231"/>
      <c r="G838" s="231"/>
      <c r="H838" s="56"/>
      <c r="I838" s="56"/>
      <c r="J838" s="56"/>
      <c r="K838" s="237"/>
      <c r="L838" s="56"/>
      <c r="M838" s="56"/>
    </row>
    <row r="839">
      <c r="B839" s="12"/>
      <c r="D839" s="230"/>
      <c r="E839" s="231"/>
      <c r="F839" s="231"/>
      <c r="G839" s="231"/>
      <c r="H839" s="56"/>
      <c r="I839" s="56"/>
      <c r="J839" s="56"/>
      <c r="K839" s="237"/>
      <c r="L839" s="56"/>
      <c r="M839" s="56"/>
    </row>
    <row r="840">
      <c r="B840" s="12"/>
      <c r="D840" s="230"/>
      <c r="E840" s="231"/>
      <c r="F840" s="231"/>
      <c r="G840" s="231"/>
      <c r="H840" s="56"/>
      <c r="I840" s="56"/>
      <c r="J840" s="56"/>
      <c r="K840" s="237"/>
      <c r="L840" s="56"/>
      <c r="M840" s="56"/>
    </row>
    <row r="841">
      <c r="B841" s="12"/>
      <c r="D841" s="230"/>
      <c r="E841" s="231"/>
      <c r="F841" s="231"/>
      <c r="G841" s="231"/>
      <c r="H841" s="56"/>
      <c r="I841" s="56"/>
      <c r="J841" s="56"/>
      <c r="K841" s="237"/>
      <c r="L841" s="56"/>
      <c r="M841" s="56"/>
    </row>
    <row r="842">
      <c r="B842" s="12"/>
      <c r="D842" s="230"/>
      <c r="E842" s="231"/>
      <c r="F842" s="231"/>
      <c r="G842" s="231"/>
      <c r="H842" s="56"/>
      <c r="I842" s="56"/>
      <c r="J842" s="56"/>
      <c r="K842" s="237"/>
      <c r="L842" s="56"/>
      <c r="M842" s="56"/>
    </row>
    <row r="843">
      <c r="B843" s="12"/>
      <c r="D843" s="230"/>
      <c r="E843" s="231"/>
      <c r="F843" s="231"/>
      <c r="G843" s="231"/>
      <c r="H843" s="56"/>
      <c r="I843" s="56"/>
      <c r="J843" s="56"/>
      <c r="K843" s="237"/>
      <c r="L843" s="56"/>
      <c r="M843" s="56"/>
    </row>
    <row r="844">
      <c r="B844" s="12"/>
      <c r="D844" s="230"/>
      <c r="E844" s="231"/>
      <c r="F844" s="231"/>
      <c r="G844" s="231"/>
      <c r="H844" s="56"/>
      <c r="I844" s="56"/>
      <c r="J844" s="56"/>
      <c r="K844" s="237"/>
      <c r="L844" s="56"/>
      <c r="M844" s="56"/>
    </row>
    <row r="845">
      <c r="B845" s="12"/>
      <c r="D845" s="230"/>
      <c r="E845" s="231"/>
      <c r="F845" s="231"/>
      <c r="G845" s="231"/>
      <c r="H845" s="56"/>
      <c r="I845" s="56"/>
      <c r="J845" s="56"/>
      <c r="K845" s="237"/>
      <c r="L845" s="56"/>
      <c r="M845" s="56"/>
    </row>
    <row r="846">
      <c r="B846" s="12"/>
      <c r="D846" s="230"/>
      <c r="E846" s="231"/>
      <c r="F846" s="231"/>
      <c r="G846" s="231"/>
      <c r="H846" s="56"/>
      <c r="I846" s="56"/>
      <c r="J846" s="56"/>
      <c r="K846" s="237"/>
      <c r="L846" s="56"/>
      <c r="M846" s="56"/>
    </row>
    <row r="847">
      <c r="B847" s="12"/>
      <c r="D847" s="230"/>
      <c r="E847" s="231"/>
      <c r="F847" s="231"/>
      <c r="G847" s="231"/>
      <c r="H847" s="56"/>
      <c r="I847" s="56"/>
      <c r="J847" s="56"/>
      <c r="K847" s="237"/>
      <c r="L847" s="56"/>
      <c r="M847" s="56"/>
    </row>
    <row r="848">
      <c r="B848" s="12"/>
      <c r="D848" s="230"/>
      <c r="E848" s="231"/>
      <c r="F848" s="231"/>
      <c r="G848" s="231"/>
      <c r="H848" s="56"/>
      <c r="I848" s="56"/>
      <c r="J848" s="56"/>
      <c r="K848" s="237"/>
      <c r="L848" s="56"/>
      <c r="M848" s="56"/>
    </row>
    <row r="849">
      <c r="B849" s="12"/>
      <c r="D849" s="230"/>
      <c r="E849" s="231"/>
      <c r="F849" s="231"/>
      <c r="G849" s="231"/>
      <c r="H849" s="56"/>
      <c r="I849" s="56"/>
      <c r="J849" s="56"/>
      <c r="K849" s="237"/>
      <c r="L849" s="56"/>
      <c r="M849" s="56"/>
    </row>
    <row r="850">
      <c r="B850" s="12"/>
      <c r="D850" s="230"/>
      <c r="E850" s="231"/>
      <c r="F850" s="231"/>
      <c r="G850" s="231"/>
      <c r="H850" s="56"/>
      <c r="I850" s="56"/>
      <c r="J850" s="56"/>
      <c r="K850" s="237"/>
      <c r="L850" s="56"/>
      <c r="M850" s="56"/>
    </row>
    <row r="851">
      <c r="B851" s="12"/>
      <c r="D851" s="230"/>
      <c r="E851" s="231"/>
      <c r="F851" s="231"/>
      <c r="G851" s="231"/>
      <c r="H851" s="56"/>
      <c r="I851" s="56"/>
      <c r="J851" s="56"/>
      <c r="K851" s="237"/>
      <c r="L851" s="56"/>
      <c r="M851" s="56"/>
    </row>
    <row r="852">
      <c r="B852" s="12"/>
      <c r="D852" s="230"/>
      <c r="E852" s="231"/>
      <c r="F852" s="231"/>
      <c r="G852" s="231"/>
      <c r="H852" s="56"/>
      <c r="I852" s="56"/>
      <c r="J852" s="56"/>
      <c r="K852" s="237"/>
      <c r="L852" s="56"/>
      <c r="M852" s="56"/>
    </row>
    <row r="853">
      <c r="B853" s="12"/>
      <c r="D853" s="230"/>
      <c r="E853" s="231"/>
      <c r="F853" s="231"/>
      <c r="G853" s="231"/>
      <c r="H853" s="56"/>
      <c r="I853" s="56"/>
      <c r="J853" s="56"/>
      <c r="K853" s="237"/>
      <c r="L853" s="56"/>
      <c r="M853" s="56"/>
    </row>
    <row r="854">
      <c r="B854" s="12"/>
      <c r="D854" s="230"/>
      <c r="E854" s="231"/>
      <c r="F854" s="231"/>
      <c r="G854" s="231"/>
      <c r="H854" s="56"/>
      <c r="I854" s="56"/>
      <c r="J854" s="56"/>
      <c r="K854" s="237"/>
      <c r="L854" s="56"/>
      <c r="M854" s="56"/>
    </row>
    <row r="855">
      <c r="B855" s="12"/>
      <c r="D855" s="230"/>
      <c r="E855" s="231"/>
      <c r="F855" s="231"/>
      <c r="G855" s="231"/>
      <c r="H855" s="56"/>
      <c r="I855" s="56"/>
      <c r="J855" s="56"/>
      <c r="K855" s="237"/>
      <c r="L855" s="56"/>
      <c r="M855" s="56"/>
    </row>
    <row r="856">
      <c r="B856" s="12"/>
      <c r="D856" s="230"/>
      <c r="E856" s="231"/>
      <c r="F856" s="231"/>
      <c r="G856" s="231"/>
      <c r="H856" s="56"/>
      <c r="I856" s="56"/>
      <c r="J856" s="56"/>
      <c r="K856" s="237"/>
      <c r="L856" s="56"/>
      <c r="M856" s="56"/>
    </row>
    <row r="857">
      <c r="B857" s="12"/>
      <c r="D857" s="230"/>
      <c r="E857" s="231"/>
      <c r="F857" s="231"/>
      <c r="G857" s="231"/>
      <c r="H857" s="56"/>
      <c r="I857" s="56"/>
      <c r="J857" s="56"/>
      <c r="K857" s="237"/>
      <c r="L857" s="56"/>
      <c r="M857" s="56"/>
    </row>
    <row r="858">
      <c r="B858" s="12"/>
      <c r="D858" s="230"/>
      <c r="E858" s="231"/>
      <c r="F858" s="231"/>
      <c r="G858" s="231"/>
      <c r="H858" s="56"/>
      <c r="I858" s="56"/>
      <c r="J858" s="56"/>
      <c r="K858" s="237"/>
      <c r="L858" s="56"/>
      <c r="M858" s="56"/>
    </row>
    <row r="859">
      <c r="B859" s="12"/>
      <c r="D859" s="230"/>
      <c r="E859" s="231"/>
      <c r="F859" s="231"/>
      <c r="G859" s="231"/>
      <c r="H859" s="56"/>
      <c r="I859" s="56"/>
      <c r="J859" s="56"/>
      <c r="K859" s="237"/>
      <c r="L859" s="56"/>
      <c r="M859" s="56"/>
    </row>
    <row r="860">
      <c r="B860" s="12"/>
      <c r="D860" s="230"/>
      <c r="E860" s="231"/>
      <c r="F860" s="231"/>
      <c r="G860" s="231"/>
      <c r="H860" s="56"/>
      <c r="I860" s="56"/>
      <c r="J860" s="56"/>
      <c r="K860" s="237"/>
      <c r="L860" s="56"/>
      <c r="M860" s="56"/>
    </row>
    <row r="861">
      <c r="B861" s="12"/>
      <c r="D861" s="230"/>
      <c r="E861" s="231"/>
      <c r="F861" s="231"/>
      <c r="G861" s="231"/>
      <c r="H861" s="56"/>
      <c r="I861" s="56"/>
      <c r="J861" s="56"/>
      <c r="K861" s="237"/>
      <c r="L861" s="56"/>
      <c r="M861" s="56"/>
    </row>
    <row r="862">
      <c r="B862" s="12"/>
      <c r="D862" s="230"/>
      <c r="E862" s="231"/>
      <c r="F862" s="231"/>
      <c r="G862" s="231"/>
      <c r="H862" s="56"/>
      <c r="I862" s="56"/>
      <c r="J862" s="56"/>
      <c r="K862" s="237"/>
      <c r="L862" s="56"/>
      <c r="M862" s="56"/>
    </row>
    <row r="863">
      <c r="B863" s="12"/>
      <c r="D863" s="230"/>
      <c r="E863" s="231"/>
      <c r="F863" s="231"/>
      <c r="G863" s="231"/>
      <c r="H863" s="56"/>
      <c r="I863" s="56"/>
      <c r="J863" s="56"/>
      <c r="K863" s="237"/>
      <c r="L863" s="56"/>
      <c r="M863" s="56"/>
    </row>
    <row r="864">
      <c r="B864" s="12"/>
      <c r="D864" s="230"/>
      <c r="E864" s="231"/>
      <c r="F864" s="231"/>
      <c r="G864" s="231"/>
      <c r="H864" s="56"/>
      <c r="I864" s="56"/>
      <c r="J864" s="56"/>
      <c r="K864" s="237"/>
      <c r="L864" s="56"/>
      <c r="M864" s="56"/>
    </row>
    <row r="865">
      <c r="B865" s="12"/>
      <c r="D865" s="230"/>
      <c r="E865" s="231"/>
      <c r="F865" s="231"/>
      <c r="G865" s="231"/>
      <c r="H865" s="56"/>
      <c r="I865" s="56"/>
      <c r="J865" s="56"/>
      <c r="K865" s="237"/>
      <c r="L865" s="56"/>
      <c r="M865" s="56"/>
    </row>
    <row r="866">
      <c r="B866" s="12"/>
      <c r="D866" s="230"/>
      <c r="E866" s="231"/>
      <c r="F866" s="231"/>
      <c r="G866" s="231"/>
      <c r="H866" s="56"/>
      <c r="I866" s="56"/>
      <c r="J866" s="56"/>
      <c r="K866" s="237"/>
      <c r="L866" s="56"/>
      <c r="M866" s="56"/>
    </row>
    <row r="867">
      <c r="B867" s="12"/>
      <c r="D867" s="230"/>
      <c r="E867" s="231"/>
      <c r="F867" s="231"/>
      <c r="G867" s="231"/>
      <c r="H867" s="56"/>
      <c r="I867" s="56"/>
      <c r="J867" s="56"/>
      <c r="K867" s="237"/>
      <c r="L867" s="56"/>
      <c r="M867" s="56"/>
    </row>
    <row r="868">
      <c r="B868" s="12"/>
      <c r="D868" s="230"/>
      <c r="E868" s="231"/>
      <c r="F868" s="231"/>
      <c r="G868" s="231"/>
      <c r="H868" s="56"/>
      <c r="I868" s="56"/>
      <c r="J868" s="56"/>
      <c r="K868" s="237"/>
      <c r="L868" s="56"/>
      <c r="M868" s="56"/>
    </row>
    <row r="869">
      <c r="B869" s="12"/>
      <c r="D869" s="230"/>
      <c r="E869" s="231"/>
      <c r="F869" s="231"/>
      <c r="G869" s="231"/>
      <c r="H869" s="56"/>
      <c r="I869" s="56"/>
      <c r="J869" s="56"/>
      <c r="K869" s="237"/>
      <c r="L869" s="56"/>
      <c r="M869" s="56"/>
    </row>
    <row r="870">
      <c r="B870" s="12"/>
      <c r="D870" s="230"/>
      <c r="E870" s="231"/>
      <c r="F870" s="231"/>
      <c r="G870" s="231"/>
      <c r="H870" s="56"/>
      <c r="I870" s="56"/>
      <c r="J870" s="56"/>
      <c r="K870" s="237"/>
      <c r="L870" s="56"/>
      <c r="M870" s="56"/>
    </row>
    <row r="871">
      <c r="B871" s="12"/>
      <c r="D871" s="230"/>
      <c r="E871" s="231"/>
      <c r="F871" s="231"/>
      <c r="G871" s="231"/>
      <c r="H871" s="56"/>
      <c r="I871" s="56"/>
      <c r="J871" s="56"/>
      <c r="K871" s="237"/>
      <c r="L871" s="56"/>
      <c r="M871" s="56"/>
    </row>
    <row r="872">
      <c r="B872" s="12"/>
      <c r="D872" s="230"/>
      <c r="E872" s="231"/>
      <c r="F872" s="231"/>
      <c r="G872" s="231"/>
      <c r="H872" s="56"/>
      <c r="I872" s="56"/>
      <c r="J872" s="56"/>
      <c r="K872" s="237"/>
      <c r="L872" s="56"/>
      <c r="M872" s="56"/>
    </row>
    <row r="873">
      <c r="B873" s="12"/>
      <c r="D873" s="230"/>
      <c r="E873" s="231"/>
      <c r="F873" s="231"/>
      <c r="G873" s="231"/>
      <c r="H873" s="56"/>
      <c r="I873" s="56"/>
      <c r="J873" s="56"/>
      <c r="K873" s="237"/>
      <c r="L873" s="56"/>
      <c r="M873" s="56"/>
    </row>
    <row r="874">
      <c r="B874" s="12"/>
      <c r="D874" s="230"/>
      <c r="E874" s="231"/>
      <c r="F874" s="231"/>
      <c r="G874" s="231"/>
      <c r="H874" s="56"/>
      <c r="I874" s="56"/>
      <c r="J874" s="56"/>
      <c r="K874" s="237"/>
      <c r="L874" s="56"/>
      <c r="M874" s="56"/>
    </row>
    <row r="875">
      <c r="B875" s="12"/>
      <c r="D875" s="230"/>
      <c r="E875" s="231"/>
      <c r="F875" s="231"/>
      <c r="G875" s="231"/>
      <c r="H875" s="56"/>
      <c r="I875" s="56"/>
      <c r="J875" s="56"/>
      <c r="K875" s="237"/>
      <c r="L875" s="56"/>
      <c r="M875" s="56"/>
    </row>
    <row r="876">
      <c r="B876" s="12"/>
      <c r="D876" s="230"/>
      <c r="E876" s="231"/>
      <c r="F876" s="231"/>
      <c r="G876" s="231"/>
      <c r="H876" s="56"/>
      <c r="I876" s="56"/>
      <c r="J876" s="56"/>
      <c r="K876" s="237"/>
      <c r="L876" s="56"/>
      <c r="M876" s="56"/>
    </row>
    <row r="877">
      <c r="B877" s="12"/>
      <c r="D877" s="230"/>
      <c r="E877" s="231"/>
      <c r="F877" s="231"/>
      <c r="G877" s="231"/>
      <c r="H877" s="56"/>
      <c r="I877" s="56"/>
      <c r="J877" s="56"/>
      <c r="K877" s="237"/>
      <c r="L877" s="56"/>
      <c r="M877" s="56"/>
    </row>
    <row r="878">
      <c r="B878" s="12"/>
      <c r="D878" s="230"/>
      <c r="E878" s="231"/>
      <c r="F878" s="231"/>
      <c r="G878" s="231"/>
      <c r="H878" s="56"/>
      <c r="I878" s="56"/>
      <c r="J878" s="56"/>
      <c r="K878" s="237"/>
      <c r="L878" s="56"/>
      <c r="M878" s="56"/>
    </row>
    <row r="879">
      <c r="B879" s="12"/>
      <c r="D879" s="230"/>
      <c r="E879" s="231"/>
      <c r="F879" s="231"/>
      <c r="G879" s="231"/>
      <c r="H879" s="56"/>
      <c r="I879" s="56"/>
      <c r="J879" s="56"/>
      <c r="K879" s="237"/>
      <c r="L879" s="56"/>
      <c r="M879" s="56"/>
    </row>
    <row r="880">
      <c r="B880" s="12"/>
      <c r="D880" s="230"/>
      <c r="E880" s="231"/>
      <c r="F880" s="231"/>
      <c r="G880" s="231"/>
      <c r="H880" s="56"/>
      <c r="I880" s="56"/>
      <c r="J880" s="56"/>
      <c r="K880" s="237"/>
      <c r="L880" s="56"/>
      <c r="M880" s="56"/>
    </row>
    <row r="881">
      <c r="B881" s="12"/>
      <c r="D881" s="230"/>
      <c r="E881" s="231"/>
      <c r="F881" s="231"/>
      <c r="G881" s="231"/>
      <c r="H881" s="56"/>
      <c r="I881" s="56"/>
      <c r="J881" s="56"/>
      <c r="K881" s="237"/>
      <c r="L881" s="56"/>
      <c r="M881" s="56"/>
    </row>
    <row r="882">
      <c r="B882" s="12"/>
      <c r="D882" s="230"/>
      <c r="E882" s="231"/>
      <c r="F882" s="231"/>
      <c r="G882" s="231"/>
      <c r="H882" s="56"/>
      <c r="I882" s="56"/>
      <c r="J882" s="56"/>
      <c r="K882" s="237"/>
      <c r="L882" s="56"/>
      <c r="M882" s="56"/>
    </row>
    <row r="883">
      <c r="B883" s="12"/>
      <c r="D883" s="230"/>
      <c r="E883" s="231"/>
      <c r="F883" s="231"/>
      <c r="G883" s="231"/>
      <c r="H883" s="56"/>
      <c r="I883" s="56"/>
      <c r="J883" s="56"/>
      <c r="K883" s="237"/>
      <c r="L883" s="56"/>
      <c r="M883" s="56"/>
    </row>
    <row r="884">
      <c r="B884" s="12"/>
      <c r="D884" s="230"/>
      <c r="E884" s="231"/>
      <c r="F884" s="231"/>
      <c r="G884" s="231"/>
      <c r="H884" s="56"/>
      <c r="I884" s="56"/>
      <c r="J884" s="56"/>
      <c r="K884" s="237"/>
      <c r="L884" s="56"/>
      <c r="M884" s="56"/>
    </row>
    <row r="885">
      <c r="B885" s="12"/>
      <c r="D885" s="230"/>
      <c r="E885" s="231"/>
      <c r="F885" s="231"/>
      <c r="G885" s="231"/>
      <c r="H885" s="56"/>
      <c r="I885" s="56"/>
      <c r="J885" s="56"/>
      <c r="K885" s="237"/>
      <c r="L885" s="56"/>
      <c r="M885" s="56"/>
    </row>
    <row r="886">
      <c r="B886" s="12"/>
      <c r="D886" s="230"/>
      <c r="E886" s="231"/>
      <c r="F886" s="231"/>
      <c r="G886" s="231"/>
      <c r="H886" s="56"/>
      <c r="I886" s="56"/>
      <c r="J886" s="56"/>
      <c r="K886" s="237"/>
      <c r="L886" s="56"/>
      <c r="M886" s="56"/>
    </row>
    <row r="887">
      <c r="B887" s="12"/>
      <c r="D887" s="230"/>
      <c r="E887" s="231"/>
      <c r="F887" s="231"/>
      <c r="G887" s="231"/>
      <c r="H887" s="56"/>
      <c r="I887" s="56"/>
      <c r="J887" s="56"/>
      <c r="K887" s="237"/>
      <c r="L887" s="56"/>
      <c r="M887" s="56"/>
    </row>
    <row r="888">
      <c r="B888" s="12"/>
      <c r="D888" s="230"/>
      <c r="E888" s="231"/>
      <c r="F888" s="231"/>
      <c r="G888" s="231"/>
      <c r="H888" s="56"/>
      <c r="I888" s="56"/>
      <c r="J888" s="56"/>
      <c r="K888" s="237"/>
      <c r="L888" s="56"/>
      <c r="M888" s="56"/>
    </row>
    <row r="889">
      <c r="B889" s="12"/>
      <c r="D889" s="230"/>
      <c r="E889" s="231"/>
      <c r="F889" s="231"/>
      <c r="G889" s="231"/>
      <c r="H889" s="56"/>
      <c r="I889" s="56"/>
      <c r="J889" s="56"/>
      <c r="K889" s="237"/>
      <c r="L889" s="56"/>
      <c r="M889" s="56"/>
    </row>
    <row r="890">
      <c r="B890" s="12"/>
      <c r="D890" s="230"/>
      <c r="E890" s="231"/>
      <c r="F890" s="231"/>
      <c r="G890" s="231"/>
      <c r="H890" s="56"/>
      <c r="I890" s="56"/>
      <c r="J890" s="56"/>
      <c r="K890" s="237"/>
      <c r="L890" s="56"/>
      <c r="M890" s="56"/>
    </row>
    <row r="891">
      <c r="B891" s="12"/>
      <c r="D891" s="230"/>
      <c r="E891" s="231"/>
      <c r="F891" s="231"/>
      <c r="G891" s="231"/>
      <c r="H891" s="56"/>
      <c r="I891" s="56"/>
      <c r="J891" s="56"/>
      <c r="K891" s="237"/>
      <c r="L891" s="56"/>
      <c r="M891" s="56"/>
    </row>
    <row r="892">
      <c r="B892" s="12"/>
      <c r="D892" s="230"/>
      <c r="E892" s="231"/>
      <c r="F892" s="231"/>
      <c r="G892" s="231"/>
      <c r="H892" s="56"/>
      <c r="I892" s="56"/>
      <c r="J892" s="56"/>
      <c r="K892" s="237"/>
      <c r="L892" s="56"/>
      <c r="M892" s="56"/>
    </row>
    <row r="893">
      <c r="B893" s="12"/>
      <c r="D893" s="230"/>
      <c r="E893" s="231"/>
      <c r="F893" s="231"/>
      <c r="G893" s="231"/>
      <c r="H893" s="56"/>
      <c r="I893" s="56"/>
      <c r="J893" s="56"/>
      <c r="K893" s="237"/>
      <c r="L893" s="56"/>
      <c r="M893" s="56"/>
    </row>
    <row r="894">
      <c r="B894" s="12"/>
      <c r="D894" s="230"/>
      <c r="E894" s="231"/>
      <c r="F894" s="231"/>
      <c r="G894" s="231"/>
      <c r="H894" s="56"/>
      <c r="I894" s="56"/>
      <c r="J894" s="56"/>
      <c r="K894" s="237"/>
      <c r="L894" s="56"/>
      <c r="M894" s="56"/>
    </row>
    <row r="895">
      <c r="B895" s="12"/>
      <c r="D895" s="230"/>
      <c r="E895" s="231"/>
      <c r="F895" s="231"/>
      <c r="G895" s="231"/>
      <c r="H895" s="56"/>
      <c r="I895" s="56"/>
      <c r="J895" s="56"/>
      <c r="K895" s="237"/>
      <c r="L895" s="56"/>
      <c r="M895" s="56"/>
    </row>
    <row r="896">
      <c r="B896" s="12"/>
      <c r="D896" s="230"/>
      <c r="E896" s="231"/>
      <c r="F896" s="231"/>
      <c r="G896" s="231"/>
      <c r="H896" s="56"/>
      <c r="I896" s="56"/>
      <c r="J896" s="56"/>
      <c r="K896" s="237"/>
      <c r="L896" s="56"/>
      <c r="M896" s="56"/>
    </row>
    <row r="897">
      <c r="B897" s="12"/>
      <c r="D897" s="230"/>
      <c r="E897" s="231"/>
      <c r="F897" s="231"/>
      <c r="G897" s="231"/>
      <c r="H897" s="56"/>
      <c r="I897" s="56"/>
      <c r="J897" s="56"/>
      <c r="K897" s="237"/>
      <c r="L897" s="56"/>
      <c r="M897" s="56"/>
    </row>
    <row r="898">
      <c r="B898" s="12"/>
      <c r="D898" s="230"/>
      <c r="E898" s="231"/>
      <c r="F898" s="231"/>
      <c r="G898" s="231"/>
      <c r="H898" s="56"/>
      <c r="I898" s="56"/>
      <c r="J898" s="56"/>
      <c r="K898" s="237"/>
      <c r="L898" s="56"/>
      <c r="M898" s="56"/>
    </row>
    <row r="899">
      <c r="B899" s="12"/>
      <c r="D899" s="230"/>
      <c r="E899" s="231"/>
      <c r="F899" s="231"/>
      <c r="G899" s="231"/>
      <c r="H899" s="56"/>
      <c r="I899" s="56"/>
      <c r="J899" s="56"/>
      <c r="K899" s="237"/>
      <c r="L899" s="56"/>
      <c r="M899" s="56"/>
    </row>
    <row r="900">
      <c r="B900" s="12"/>
      <c r="D900" s="230"/>
      <c r="E900" s="231"/>
      <c r="F900" s="231"/>
      <c r="G900" s="231"/>
      <c r="H900" s="56"/>
      <c r="I900" s="56"/>
      <c r="J900" s="56"/>
      <c r="K900" s="237"/>
      <c r="L900" s="56"/>
      <c r="M900" s="56"/>
    </row>
    <row r="901">
      <c r="B901" s="12"/>
      <c r="D901" s="230"/>
      <c r="E901" s="231"/>
      <c r="F901" s="231"/>
      <c r="G901" s="231"/>
      <c r="H901" s="56"/>
      <c r="I901" s="56"/>
      <c r="J901" s="56"/>
      <c r="K901" s="237"/>
      <c r="L901" s="56"/>
      <c r="M901" s="56"/>
    </row>
    <row r="902">
      <c r="B902" s="12"/>
      <c r="D902" s="230"/>
      <c r="E902" s="231"/>
      <c r="F902" s="231"/>
      <c r="G902" s="231"/>
      <c r="H902" s="56"/>
      <c r="I902" s="56"/>
      <c r="J902" s="56"/>
      <c r="K902" s="237"/>
      <c r="L902" s="56"/>
      <c r="M902" s="56"/>
    </row>
    <row r="903">
      <c r="B903" s="12"/>
      <c r="D903" s="230"/>
      <c r="E903" s="231"/>
      <c r="F903" s="231"/>
      <c r="G903" s="231"/>
      <c r="H903" s="56"/>
      <c r="I903" s="56"/>
      <c r="J903" s="56"/>
      <c r="K903" s="237"/>
      <c r="L903" s="56"/>
      <c r="M903" s="56"/>
    </row>
    <row r="904">
      <c r="B904" s="12"/>
      <c r="D904" s="230"/>
      <c r="E904" s="231"/>
      <c r="F904" s="231"/>
      <c r="G904" s="231"/>
      <c r="H904" s="56"/>
      <c r="I904" s="56"/>
      <c r="J904" s="56"/>
      <c r="K904" s="237"/>
      <c r="L904" s="56"/>
      <c r="M904" s="56"/>
    </row>
    <row r="905">
      <c r="B905" s="12"/>
      <c r="D905" s="230"/>
      <c r="E905" s="231"/>
      <c r="F905" s="231"/>
      <c r="G905" s="231"/>
      <c r="H905" s="56"/>
      <c r="I905" s="56"/>
      <c r="J905" s="56"/>
      <c r="K905" s="237"/>
      <c r="L905" s="56"/>
      <c r="M905" s="56"/>
    </row>
    <row r="906">
      <c r="B906" s="12"/>
      <c r="D906" s="230"/>
      <c r="E906" s="231"/>
      <c r="F906" s="231"/>
      <c r="G906" s="231"/>
      <c r="H906" s="56"/>
      <c r="I906" s="56"/>
      <c r="J906" s="56"/>
      <c r="K906" s="237"/>
      <c r="L906" s="56"/>
      <c r="M906" s="56"/>
    </row>
    <row r="907">
      <c r="B907" s="12"/>
      <c r="D907" s="230"/>
      <c r="E907" s="231"/>
      <c r="F907" s="231"/>
      <c r="G907" s="231"/>
      <c r="H907" s="56"/>
      <c r="I907" s="56"/>
      <c r="J907" s="56"/>
      <c r="K907" s="237"/>
      <c r="L907" s="56"/>
      <c r="M907" s="56"/>
    </row>
    <row r="908">
      <c r="B908" s="12"/>
      <c r="D908" s="230"/>
      <c r="E908" s="231"/>
      <c r="F908" s="231"/>
      <c r="G908" s="231"/>
      <c r="H908" s="56"/>
      <c r="I908" s="56"/>
      <c r="J908" s="56"/>
      <c r="K908" s="237"/>
      <c r="L908" s="56"/>
      <c r="M908" s="56"/>
    </row>
    <row r="909">
      <c r="B909" s="12"/>
      <c r="D909" s="230"/>
      <c r="E909" s="231"/>
      <c r="F909" s="231"/>
      <c r="G909" s="231"/>
      <c r="H909" s="56"/>
      <c r="I909" s="56"/>
      <c r="J909" s="56"/>
      <c r="K909" s="237"/>
      <c r="L909" s="56"/>
      <c r="M909" s="56"/>
    </row>
    <row r="910">
      <c r="B910" s="12"/>
      <c r="D910" s="230"/>
      <c r="E910" s="231"/>
      <c r="F910" s="231"/>
      <c r="G910" s="231"/>
      <c r="H910" s="56"/>
      <c r="I910" s="56"/>
      <c r="J910" s="56"/>
      <c r="K910" s="237"/>
      <c r="L910" s="56"/>
      <c r="M910" s="56"/>
    </row>
    <row r="911">
      <c r="B911" s="12"/>
      <c r="D911" s="230"/>
      <c r="E911" s="231"/>
      <c r="F911" s="231"/>
      <c r="G911" s="231"/>
      <c r="H911" s="56"/>
      <c r="I911" s="56"/>
      <c r="J911" s="56"/>
      <c r="K911" s="237"/>
      <c r="L911" s="56"/>
      <c r="M911" s="56"/>
    </row>
    <row r="912">
      <c r="B912" s="12"/>
      <c r="D912" s="230"/>
      <c r="E912" s="231"/>
      <c r="F912" s="231"/>
      <c r="G912" s="231"/>
      <c r="H912" s="56"/>
      <c r="I912" s="56"/>
      <c r="J912" s="56"/>
      <c r="K912" s="237"/>
      <c r="L912" s="56"/>
      <c r="M912" s="56"/>
    </row>
    <row r="913">
      <c r="B913" s="12"/>
      <c r="D913" s="230"/>
      <c r="E913" s="231"/>
      <c r="F913" s="231"/>
      <c r="G913" s="231"/>
      <c r="H913" s="56"/>
      <c r="I913" s="56"/>
      <c r="J913" s="56"/>
      <c r="K913" s="237"/>
      <c r="L913" s="56"/>
      <c r="M913" s="56"/>
    </row>
    <row r="914">
      <c r="B914" s="12"/>
      <c r="D914" s="230"/>
      <c r="E914" s="231"/>
      <c r="F914" s="231"/>
      <c r="G914" s="231"/>
      <c r="H914" s="56"/>
      <c r="I914" s="56"/>
      <c r="J914" s="56"/>
      <c r="K914" s="237"/>
      <c r="L914" s="56"/>
      <c r="M914" s="56"/>
    </row>
    <row r="915">
      <c r="B915" s="12"/>
      <c r="D915" s="230"/>
      <c r="E915" s="231"/>
      <c r="F915" s="231"/>
      <c r="G915" s="231"/>
      <c r="H915" s="56"/>
      <c r="I915" s="56"/>
      <c r="J915" s="56"/>
      <c r="K915" s="237"/>
      <c r="L915" s="56"/>
      <c r="M915" s="56"/>
    </row>
    <row r="916">
      <c r="B916" s="12"/>
      <c r="D916" s="230"/>
      <c r="E916" s="231"/>
      <c r="F916" s="231"/>
      <c r="G916" s="231"/>
      <c r="H916" s="56"/>
      <c r="I916" s="56"/>
      <c r="J916" s="56"/>
      <c r="K916" s="237"/>
      <c r="L916" s="56"/>
      <c r="M916" s="56"/>
    </row>
    <row r="917">
      <c r="B917" s="12"/>
      <c r="D917" s="230"/>
      <c r="E917" s="231"/>
      <c r="F917" s="231"/>
      <c r="G917" s="231"/>
      <c r="H917" s="56"/>
      <c r="I917" s="56"/>
      <c r="J917" s="56"/>
      <c r="K917" s="237"/>
      <c r="L917" s="56"/>
      <c r="M917" s="56"/>
    </row>
    <row r="918">
      <c r="B918" s="12"/>
      <c r="D918" s="230"/>
      <c r="E918" s="231"/>
      <c r="F918" s="231"/>
      <c r="G918" s="231"/>
      <c r="H918" s="56"/>
      <c r="I918" s="56"/>
      <c r="J918" s="56"/>
      <c r="K918" s="237"/>
      <c r="L918" s="56"/>
      <c r="M918" s="56"/>
    </row>
    <row r="919">
      <c r="B919" s="12"/>
      <c r="D919" s="230"/>
      <c r="E919" s="231"/>
      <c r="F919" s="231"/>
      <c r="G919" s="231"/>
      <c r="H919" s="56"/>
      <c r="I919" s="56"/>
      <c r="J919" s="56"/>
      <c r="K919" s="237"/>
      <c r="L919" s="56"/>
      <c r="M919" s="56"/>
    </row>
    <row r="920">
      <c r="B920" s="12"/>
      <c r="D920" s="230"/>
      <c r="E920" s="231"/>
      <c r="F920" s="231"/>
      <c r="G920" s="231"/>
      <c r="H920" s="56"/>
      <c r="I920" s="56"/>
      <c r="J920" s="56"/>
      <c r="K920" s="237"/>
      <c r="L920" s="56"/>
      <c r="M920" s="56"/>
    </row>
    <row r="921">
      <c r="B921" s="12"/>
      <c r="D921" s="230"/>
      <c r="E921" s="231"/>
      <c r="F921" s="231"/>
      <c r="G921" s="231"/>
      <c r="H921" s="56"/>
      <c r="I921" s="56"/>
      <c r="J921" s="56"/>
      <c r="K921" s="237"/>
      <c r="L921" s="56"/>
      <c r="M921" s="56"/>
    </row>
    <row r="922">
      <c r="B922" s="12"/>
      <c r="D922" s="230"/>
      <c r="E922" s="231"/>
      <c r="F922" s="231"/>
      <c r="G922" s="231"/>
      <c r="H922" s="56"/>
      <c r="I922" s="56"/>
      <c r="J922" s="56"/>
      <c r="K922" s="237"/>
      <c r="L922" s="56"/>
      <c r="M922" s="56"/>
    </row>
    <row r="923">
      <c r="B923" s="12"/>
      <c r="D923" s="230"/>
      <c r="E923" s="231"/>
      <c r="F923" s="231"/>
      <c r="G923" s="231"/>
      <c r="H923" s="56"/>
      <c r="I923" s="56"/>
      <c r="J923" s="56"/>
      <c r="K923" s="237"/>
      <c r="L923" s="56"/>
      <c r="M923" s="56"/>
    </row>
    <row r="924">
      <c r="B924" s="12"/>
      <c r="D924" s="230"/>
      <c r="E924" s="231"/>
      <c r="F924" s="231"/>
      <c r="G924" s="231"/>
      <c r="H924" s="56"/>
      <c r="I924" s="56"/>
      <c r="J924" s="56"/>
      <c r="K924" s="237"/>
      <c r="L924" s="56"/>
      <c r="M924" s="56"/>
    </row>
    <row r="925">
      <c r="B925" s="12"/>
      <c r="D925" s="230"/>
      <c r="E925" s="231"/>
      <c r="F925" s="231"/>
      <c r="G925" s="231"/>
      <c r="H925" s="56"/>
      <c r="I925" s="56"/>
      <c r="J925" s="56"/>
      <c r="K925" s="237"/>
      <c r="L925" s="56"/>
      <c r="M925" s="56"/>
    </row>
    <row r="926">
      <c r="B926" s="12"/>
      <c r="D926" s="230"/>
      <c r="E926" s="231"/>
      <c r="F926" s="231"/>
      <c r="G926" s="231"/>
      <c r="H926" s="56"/>
      <c r="I926" s="56"/>
      <c r="J926" s="56"/>
      <c r="K926" s="237"/>
      <c r="L926" s="56"/>
      <c r="M926" s="56"/>
    </row>
    <row r="927">
      <c r="B927" s="12"/>
      <c r="D927" s="230"/>
      <c r="E927" s="231"/>
      <c r="F927" s="231"/>
      <c r="G927" s="231"/>
      <c r="H927" s="56"/>
      <c r="I927" s="56"/>
      <c r="J927" s="56"/>
      <c r="K927" s="237"/>
      <c r="L927" s="56"/>
      <c r="M927" s="56"/>
    </row>
    <row r="928">
      <c r="B928" s="12"/>
      <c r="D928" s="230"/>
      <c r="E928" s="231"/>
      <c r="F928" s="231"/>
      <c r="G928" s="231"/>
      <c r="H928" s="56"/>
      <c r="I928" s="56"/>
      <c r="J928" s="56"/>
      <c r="K928" s="237"/>
      <c r="L928" s="56"/>
      <c r="M928" s="56"/>
    </row>
    <row r="929">
      <c r="B929" s="12"/>
      <c r="D929" s="230"/>
      <c r="E929" s="231"/>
      <c r="F929" s="231"/>
      <c r="G929" s="231"/>
      <c r="H929" s="56"/>
      <c r="I929" s="56"/>
      <c r="J929" s="56"/>
      <c r="K929" s="237"/>
      <c r="L929" s="56"/>
      <c r="M929" s="56"/>
    </row>
    <row r="930">
      <c r="B930" s="12"/>
      <c r="D930" s="230"/>
      <c r="E930" s="231"/>
      <c r="F930" s="231"/>
      <c r="G930" s="231"/>
      <c r="H930" s="56"/>
      <c r="I930" s="56"/>
      <c r="J930" s="56"/>
      <c r="K930" s="237"/>
      <c r="L930" s="56"/>
      <c r="M930" s="56"/>
    </row>
    <row r="931">
      <c r="B931" s="12"/>
      <c r="D931" s="230"/>
      <c r="E931" s="231"/>
      <c r="F931" s="231"/>
      <c r="G931" s="231"/>
      <c r="H931" s="56"/>
      <c r="I931" s="56"/>
      <c r="J931" s="56"/>
      <c r="K931" s="237"/>
      <c r="L931" s="56"/>
      <c r="M931" s="56"/>
    </row>
    <row r="932">
      <c r="B932" s="12"/>
      <c r="D932" s="230"/>
      <c r="E932" s="231"/>
      <c r="F932" s="231"/>
      <c r="G932" s="231"/>
      <c r="H932" s="56"/>
      <c r="I932" s="56"/>
      <c r="J932" s="56"/>
      <c r="K932" s="237"/>
      <c r="L932" s="56"/>
      <c r="M932" s="56"/>
    </row>
    <row r="933">
      <c r="B933" s="12"/>
      <c r="D933" s="230"/>
      <c r="E933" s="231"/>
      <c r="F933" s="231"/>
      <c r="G933" s="231"/>
      <c r="H933" s="56"/>
      <c r="I933" s="56"/>
      <c r="J933" s="56"/>
      <c r="K933" s="237"/>
      <c r="L933" s="56"/>
      <c r="M933" s="56"/>
    </row>
    <row r="934">
      <c r="B934" s="12"/>
      <c r="D934" s="230"/>
      <c r="E934" s="231"/>
      <c r="F934" s="231"/>
      <c r="G934" s="231"/>
      <c r="H934" s="56"/>
      <c r="I934" s="56"/>
      <c r="J934" s="56"/>
      <c r="K934" s="237"/>
      <c r="L934" s="56"/>
      <c r="M934" s="56"/>
    </row>
    <row r="935">
      <c r="B935" s="12"/>
      <c r="D935" s="230"/>
      <c r="E935" s="231"/>
      <c r="F935" s="231"/>
      <c r="G935" s="231"/>
      <c r="H935" s="56"/>
      <c r="I935" s="56"/>
      <c r="J935" s="56"/>
      <c r="K935" s="237"/>
      <c r="L935" s="56"/>
      <c r="M935" s="56"/>
    </row>
    <row r="936">
      <c r="B936" s="12"/>
      <c r="D936" s="230"/>
      <c r="E936" s="231"/>
      <c r="F936" s="231"/>
      <c r="G936" s="231"/>
      <c r="H936" s="56"/>
      <c r="I936" s="56"/>
      <c r="J936" s="56"/>
      <c r="K936" s="237"/>
      <c r="L936" s="56"/>
      <c r="M936" s="56"/>
    </row>
    <row r="937">
      <c r="B937" s="12"/>
      <c r="D937" s="230"/>
      <c r="E937" s="231"/>
      <c r="F937" s="231"/>
      <c r="G937" s="231"/>
      <c r="H937" s="56"/>
      <c r="I937" s="56"/>
      <c r="J937" s="56"/>
      <c r="K937" s="237"/>
      <c r="L937" s="56"/>
      <c r="M937" s="56"/>
    </row>
    <row r="938">
      <c r="B938" s="12"/>
      <c r="D938" s="230"/>
      <c r="E938" s="231"/>
      <c r="F938" s="231"/>
      <c r="G938" s="231"/>
      <c r="H938" s="56"/>
      <c r="I938" s="56"/>
      <c r="J938" s="56"/>
      <c r="K938" s="237"/>
      <c r="L938" s="56"/>
      <c r="M938" s="56"/>
    </row>
    <row r="939">
      <c r="B939" s="12"/>
      <c r="D939" s="230"/>
      <c r="E939" s="231"/>
      <c r="F939" s="231"/>
      <c r="G939" s="231"/>
      <c r="H939" s="56"/>
      <c r="I939" s="56"/>
      <c r="J939" s="56"/>
      <c r="K939" s="237"/>
      <c r="L939" s="56"/>
      <c r="M939" s="56"/>
    </row>
    <row r="940">
      <c r="B940" s="12"/>
      <c r="D940" s="230"/>
      <c r="E940" s="231"/>
      <c r="F940" s="231"/>
      <c r="G940" s="231"/>
      <c r="H940" s="56"/>
      <c r="I940" s="56"/>
      <c r="J940" s="56"/>
      <c r="K940" s="237"/>
      <c r="L940" s="56"/>
      <c r="M940" s="56"/>
    </row>
    <row r="941">
      <c r="B941" s="12"/>
      <c r="D941" s="230"/>
      <c r="E941" s="231"/>
      <c r="F941" s="231"/>
      <c r="G941" s="231"/>
      <c r="H941" s="56"/>
      <c r="I941" s="56"/>
      <c r="J941" s="56"/>
      <c r="K941" s="237"/>
      <c r="L941" s="56"/>
      <c r="M941" s="56"/>
    </row>
    <row r="942">
      <c r="B942" s="12"/>
      <c r="D942" s="230"/>
      <c r="E942" s="231"/>
      <c r="F942" s="231"/>
      <c r="G942" s="231"/>
      <c r="H942" s="56"/>
      <c r="I942" s="56"/>
      <c r="J942" s="56"/>
      <c r="K942" s="237"/>
      <c r="L942" s="56"/>
      <c r="M942" s="56"/>
    </row>
    <row r="943">
      <c r="B943" s="12"/>
      <c r="D943" s="230"/>
      <c r="E943" s="231"/>
      <c r="F943" s="231"/>
      <c r="G943" s="231"/>
      <c r="H943" s="56"/>
      <c r="I943" s="56"/>
      <c r="J943" s="56"/>
      <c r="K943" s="237"/>
      <c r="L943" s="56"/>
      <c r="M943" s="56"/>
    </row>
    <row r="944">
      <c r="B944" s="12"/>
      <c r="D944" s="230"/>
      <c r="E944" s="231"/>
      <c r="F944" s="231"/>
      <c r="G944" s="231"/>
      <c r="H944" s="56"/>
      <c r="I944" s="56"/>
      <c r="J944" s="56"/>
      <c r="K944" s="237"/>
      <c r="L944" s="56"/>
      <c r="M944" s="56"/>
    </row>
    <row r="945">
      <c r="B945" s="12"/>
      <c r="D945" s="230"/>
      <c r="E945" s="231"/>
      <c r="F945" s="231"/>
      <c r="G945" s="231"/>
      <c r="H945" s="56"/>
      <c r="I945" s="56"/>
      <c r="J945" s="56"/>
      <c r="K945" s="237"/>
      <c r="L945" s="56"/>
      <c r="M945" s="56"/>
    </row>
    <row r="946">
      <c r="B946" s="12"/>
      <c r="D946" s="230"/>
      <c r="E946" s="231"/>
      <c r="F946" s="231"/>
      <c r="G946" s="231"/>
      <c r="H946" s="56"/>
      <c r="I946" s="56"/>
      <c r="J946" s="56"/>
      <c r="K946" s="237"/>
      <c r="L946" s="56"/>
      <c r="M946" s="56"/>
    </row>
    <row r="947">
      <c r="B947" s="12"/>
      <c r="D947" s="230"/>
      <c r="E947" s="231"/>
      <c r="F947" s="231"/>
      <c r="G947" s="231"/>
      <c r="H947" s="56"/>
      <c r="I947" s="56"/>
      <c r="J947" s="56"/>
      <c r="K947" s="237"/>
      <c r="L947" s="56"/>
      <c r="M947" s="56"/>
    </row>
    <row r="948">
      <c r="B948" s="12"/>
      <c r="D948" s="230"/>
      <c r="E948" s="231"/>
      <c r="F948" s="231"/>
      <c r="G948" s="231"/>
      <c r="H948" s="56"/>
      <c r="I948" s="56"/>
      <c r="J948" s="56"/>
      <c r="K948" s="237"/>
      <c r="L948" s="56"/>
      <c r="M948" s="56"/>
    </row>
    <row r="949">
      <c r="B949" s="12"/>
      <c r="D949" s="230"/>
      <c r="E949" s="231"/>
      <c r="F949" s="231"/>
      <c r="G949" s="231"/>
      <c r="H949" s="56"/>
      <c r="I949" s="56"/>
      <c r="J949" s="56"/>
      <c r="K949" s="237"/>
      <c r="L949" s="56"/>
      <c r="M949" s="56"/>
    </row>
    <row r="950">
      <c r="B950" s="12"/>
      <c r="D950" s="230"/>
      <c r="E950" s="231"/>
      <c r="F950" s="231"/>
      <c r="G950" s="231"/>
      <c r="H950" s="56"/>
      <c r="I950" s="56"/>
      <c r="J950" s="56"/>
      <c r="K950" s="237"/>
      <c r="L950" s="56"/>
      <c r="M950" s="56"/>
    </row>
    <row r="951">
      <c r="B951" s="12"/>
      <c r="D951" s="230"/>
      <c r="E951" s="231"/>
      <c r="F951" s="231"/>
      <c r="G951" s="231"/>
      <c r="H951" s="56"/>
      <c r="I951" s="56"/>
      <c r="J951" s="56"/>
      <c r="K951" s="237"/>
      <c r="L951" s="56"/>
      <c r="M951" s="56"/>
    </row>
    <row r="952">
      <c r="B952" s="12"/>
      <c r="D952" s="230"/>
      <c r="E952" s="231"/>
      <c r="F952" s="231"/>
      <c r="G952" s="231"/>
      <c r="H952" s="56"/>
      <c r="I952" s="56"/>
      <c r="J952" s="56"/>
      <c r="K952" s="237"/>
      <c r="L952" s="56"/>
      <c r="M952" s="56"/>
    </row>
    <row r="953">
      <c r="B953" s="12"/>
      <c r="D953" s="230"/>
      <c r="E953" s="231"/>
      <c r="F953" s="231"/>
      <c r="G953" s="231"/>
      <c r="H953" s="56"/>
      <c r="I953" s="56"/>
      <c r="J953" s="56"/>
      <c r="K953" s="237"/>
      <c r="L953" s="56"/>
      <c r="M953" s="56"/>
    </row>
    <row r="954">
      <c r="B954" s="12"/>
      <c r="D954" s="230"/>
      <c r="E954" s="231"/>
      <c r="F954" s="231"/>
      <c r="G954" s="231"/>
      <c r="H954" s="56"/>
      <c r="I954" s="56"/>
      <c r="J954" s="56"/>
      <c r="K954" s="237"/>
      <c r="L954" s="56"/>
      <c r="M954" s="56"/>
    </row>
    <row r="955">
      <c r="B955" s="12"/>
      <c r="D955" s="230"/>
      <c r="E955" s="231"/>
      <c r="F955" s="231"/>
      <c r="G955" s="231"/>
      <c r="H955" s="56"/>
      <c r="I955" s="56"/>
      <c r="J955" s="56"/>
      <c r="K955" s="237"/>
      <c r="L955" s="56"/>
      <c r="M955" s="56"/>
    </row>
    <row r="956">
      <c r="B956" s="12"/>
      <c r="D956" s="230"/>
      <c r="E956" s="231"/>
      <c r="F956" s="231"/>
      <c r="G956" s="231"/>
      <c r="H956" s="56"/>
      <c r="I956" s="56"/>
      <c r="J956" s="56"/>
      <c r="K956" s="237"/>
      <c r="L956" s="56"/>
      <c r="M956" s="56"/>
    </row>
    <row r="957">
      <c r="B957" s="12"/>
      <c r="D957" s="230"/>
      <c r="E957" s="231"/>
      <c r="F957" s="231"/>
      <c r="G957" s="231"/>
      <c r="H957" s="56"/>
      <c r="I957" s="56"/>
      <c r="J957" s="56"/>
      <c r="K957" s="237"/>
      <c r="L957" s="56"/>
      <c r="M957" s="56"/>
    </row>
    <row r="958">
      <c r="B958" s="12"/>
      <c r="D958" s="230"/>
      <c r="E958" s="231"/>
      <c r="F958" s="231"/>
      <c r="G958" s="231"/>
      <c r="H958" s="56"/>
      <c r="I958" s="56"/>
      <c r="J958" s="56"/>
      <c r="K958" s="237"/>
      <c r="L958" s="56"/>
      <c r="M958" s="56"/>
    </row>
    <row r="959">
      <c r="B959" s="12"/>
      <c r="D959" s="230"/>
      <c r="E959" s="231"/>
      <c r="F959" s="231"/>
      <c r="G959" s="231"/>
      <c r="H959" s="56"/>
      <c r="I959" s="56"/>
      <c r="J959" s="56"/>
      <c r="K959" s="237"/>
      <c r="L959" s="56"/>
      <c r="M959" s="56"/>
    </row>
    <row r="960">
      <c r="B960" s="12"/>
      <c r="D960" s="230"/>
      <c r="E960" s="231"/>
      <c r="F960" s="231"/>
      <c r="G960" s="231"/>
      <c r="H960" s="56"/>
      <c r="I960" s="56"/>
      <c r="J960" s="56"/>
      <c r="K960" s="237"/>
      <c r="L960" s="56"/>
      <c r="M960" s="56"/>
    </row>
    <row r="961">
      <c r="B961" s="12"/>
      <c r="D961" s="230"/>
      <c r="E961" s="231"/>
      <c r="F961" s="231"/>
      <c r="G961" s="231"/>
      <c r="H961" s="56"/>
      <c r="I961" s="56"/>
      <c r="J961" s="56"/>
      <c r="K961" s="237"/>
      <c r="L961" s="56"/>
      <c r="M961" s="56"/>
    </row>
    <row r="962">
      <c r="B962" s="12"/>
      <c r="D962" s="230"/>
      <c r="E962" s="231"/>
      <c r="F962" s="231"/>
      <c r="G962" s="231"/>
      <c r="H962" s="56"/>
      <c r="I962" s="56"/>
      <c r="J962" s="56"/>
      <c r="K962" s="237"/>
      <c r="L962" s="56"/>
      <c r="M962" s="56"/>
    </row>
    <row r="963">
      <c r="B963" s="12"/>
      <c r="D963" s="230"/>
      <c r="E963" s="231"/>
      <c r="F963" s="231"/>
      <c r="G963" s="231"/>
      <c r="H963" s="56"/>
      <c r="I963" s="56"/>
      <c r="J963" s="56"/>
      <c r="K963" s="237"/>
      <c r="L963" s="56"/>
      <c r="M963" s="56"/>
    </row>
    <row r="964">
      <c r="B964" s="12"/>
      <c r="D964" s="230"/>
      <c r="E964" s="231"/>
      <c r="F964" s="231"/>
      <c r="G964" s="231"/>
      <c r="H964" s="56"/>
      <c r="I964" s="56"/>
      <c r="J964" s="56"/>
      <c r="K964" s="237"/>
      <c r="L964" s="56"/>
      <c r="M964" s="56"/>
    </row>
    <row r="965">
      <c r="B965" s="12"/>
      <c r="D965" s="230"/>
      <c r="E965" s="231"/>
      <c r="F965" s="231"/>
      <c r="G965" s="231"/>
      <c r="H965" s="56"/>
      <c r="I965" s="56"/>
      <c r="J965" s="56"/>
      <c r="K965" s="237"/>
      <c r="L965" s="56"/>
      <c r="M965" s="56"/>
    </row>
    <row r="966">
      <c r="B966" s="12"/>
      <c r="D966" s="230"/>
      <c r="E966" s="231"/>
      <c r="F966" s="231"/>
      <c r="G966" s="231"/>
      <c r="H966" s="56"/>
      <c r="I966" s="56"/>
      <c r="J966" s="56"/>
      <c r="K966" s="237"/>
      <c r="L966" s="56"/>
      <c r="M966" s="56"/>
    </row>
    <row r="967">
      <c r="B967" s="12"/>
      <c r="D967" s="230"/>
      <c r="E967" s="231"/>
      <c r="F967" s="231"/>
      <c r="G967" s="231"/>
      <c r="H967" s="56"/>
      <c r="I967" s="56"/>
      <c r="J967" s="56"/>
      <c r="K967" s="237"/>
      <c r="L967" s="56"/>
      <c r="M967" s="56"/>
    </row>
    <row r="968">
      <c r="B968" s="12"/>
      <c r="D968" s="230"/>
      <c r="E968" s="231"/>
      <c r="F968" s="231"/>
      <c r="G968" s="231"/>
      <c r="H968" s="56"/>
      <c r="I968" s="56"/>
      <c r="J968" s="56"/>
      <c r="K968" s="237"/>
      <c r="L968" s="56"/>
      <c r="M968" s="56"/>
    </row>
    <row r="969">
      <c r="B969" s="12"/>
      <c r="D969" s="230"/>
      <c r="E969" s="231"/>
      <c r="F969" s="231"/>
      <c r="G969" s="231"/>
      <c r="H969" s="56"/>
      <c r="I969" s="56"/>
      <c r="J969" s="56"/>
      <c r="K969" s="237"/>
      <c r="L969" s="56"/>
      <c r="M969" s="56"/>
    </row>
    <row r="970">
      <c r="B970" s="12"/>
      <c r="D970" s="230"/>
      <c r="E970" s="231"/>
      <c r="F970" s="231"/>
      <c r="G970" s="231"/>
      <c r="H970" s="56"/>
      <c r="I970" s="56"/>
      <c r="J970" s="56"/>
      <c r="K970" s="237"/>
      <c r="L970" s="56"/>
      <c r="M970" s="56"/>
    </row>
    <row r="971">
      <c r="B971" s="12"/>
      <c r="D971" s="230"/>
      <c r="E971" s="231"/>
      <c r="F971" s="231"/>
      <c r="G971" s="231"/>
      <c r="H971" s="56"/>
      <c r="I971" s="56"/>
      <c r="J971" s="56"/>
      <c r="K971" s="237"/>
      <c r="L971" s="56"/>
      <c r="M971" s="56"/>
    </row>
    <row r="972">
      <c r="B972" s="12"/>
      <c r="D972" s="230"/>
      <c r="E972" s="231"/>
      <c r="F972" s="231"/>
      <c r="G972" s="231"/>
      <c r="H972" s="56"/>
      <c r="I972" s="56"/>
      <c r="J972" s="56"/>
      <c r="K972" s="237"/>
      <c r="L972" s="56"/>
      <c r="M972" s="56"/>
    </row>
    <row r="973">
      <c r="B973" s="12"/>
      <c r="D973" s="230"/>
      <c r="E973" s="231"/>
      <c r="F973" s="231"/>
      <c r="G973" s="231"/>
      <c r="H973" s="56"/>
      <c r="I973" s="56"/>
      <c r="J973" s="56"/>
      <c r="K973" s="237"/>
      <c r="L973" s="56"/>
      <c r="M973" s="56"/>
    </row>
    <row r="974">
      <c r="B974" s="12"/>
      <c r="D974" s="230"/>
      <c r="E974" s="231"/>
      <c r="F974" s="231"/>
      <c r="G974" s="231"/>
      <c r="H974" s="56"/>
      <c r="I974" s="56"/>
      <c r="J974" s="56"/>
      <c r="K974" s="237"/>
      <c r="L974" s="56"/>
      <c r="M974" s="56"/>
    </row>
    <row r="975">
      <c r="B975" s="12"/>
      <c r="D975" s="230"/>
      <c r="E975" s="231"/>
      <c r="F975" s="231"/>
      <c r="G975" s="231"/>
      <c r="H975" s="56"/>
      <c r="I975" s="56"/>
      <c r="J975" s="56"/>
      <c r="K975" s="237"/>
      <c r="L975" s="56"/>
      <c r="M975" s="56"/>
    </row>
    <row r="976">
      <c r="B976" s="12"/>
      <c r="D976" s="230"/>
      <c r="E976" s="231"/>
      <c r="F976" s="231"/>
      <c r="G976" s="231"/>
      <c r="H976" s="56"/>
      <c r="I976" s="56"/>
      <c r="J976" s="56"/>
      <c r="K976" s="237"/>
      <c r="L976" s="56"/>
      <c r="M976" s="56"/>
    </row>
    <row r="977">
      <c r="B977" s="12"/>
      <c r="D977" s="230"/>
      <c r="E977" s="231"/>
      <c r="F977" s="231"/>
      <c r="G977" s="231"/>
      <c r="H977" s="56"/>
      <c r="I977" s="56"/>
      <c r="J977" s="56"/>
      <c r="K977" s="237"/>
      <c r="L977" s="56"/>
      <c r="M977" s="56"/>
    </row>
    <row r="978">
      <c r="B978" s="12"/>
      <c r="D978" s="230"/>
      <c r="E978" s="231"/>
      <c r="F978" s="231"/>
      <c r="G978" s="231"/>
      <c r="H978" s="56"/>
      <c r="I978" s="56"/>
      <c r="J978" s="56"/>
      <c r="K978" s="237"/>
      <c r="L978" s="56"/>
      <c r="M978" s="56"/>
    </row>
    <row r="979">
      <c r="B979" s="12"/>
      <c r="D979" s="230"/>
      <c r="E979" s="231"/>
      <c r="F979" s="231"/>
      <c r="G979" s="231"/>
      <c r="H979" s="56"/>
      <c r="I979" s="56"/>
      <c r="J979" s="56"/>
      <c r="K979" s="237"/>
      <c r="L979" s="56"/>
      <c r="M979" s="56"/>
    </row>
    <row r="980">
      <c r="B980" s="12"/>
      <c r="D980" s="230"/>
      <c r="E980" s="231"/>
      <c r="F980" s="231"/>
      <c r="G980" s="231"/>
      <c r="H980" s="56"/>
      <c r="I980" s="56"/>
      <c r="J980" s="56"/>
      <c r="K980" s="237"/>
      <c r="L980" s="56"/>
      <c r="M980" s="56"/>
    </row>
    <row r="981">
      <c r="B981" s="12"/>
      <c r="D981" s="230"/>
      <c r="E981" s="231"/>
      <c r="F981" s="231"/>
      <c r="G981" s="231"/>
      <c r="H981" s="56"/>
      <c r="I981" s="56"/>
      <c r="J981" s="56"/>
      <c r="K981" s="237"/>
      <c r="L981" s="56"/>
      <c r="M981" s="56"/>
    </row>
    <row r="982">
      <c r="B982" s="12"/>
      <c r="D982" s="230"/>
      <c r="E982" s="231"/>
      <c r="F982" s="231"/>
      <c r="G982" s="231"/>
      <c r="H982" s="56"/>
      <c r="I982" s="56"/>
      <c r="J982" s="56"/>
      <c r="K982" s="237"/>
      <c r="L982" s="56"/>
      <c r="M982" s="56"/>
    </row>
    <row r="983">
      <c r="B983" s="12"/>
      <c r="D983" s="230"/>
      <c r="E983" s="231"/>
      <c r="F983" s="231"/>
      <c r="G983" s="231"/>
      <c r="H983" s="56"/>
      <c r="I983" s="56"/>
      <c r="J983" s="56"/>
      <c r="K983" s="237"/>
      <c r="L983" s="56"/>
      <c r="M983" s="56"/>
    </row>
    <row r="984">
      <c r="B984" s="12"/>
      <c r="D984" s="230"/>
      <c r="E984" s="231"/>
      <c r="F984" s="231"/>
      <c r="G984" s="231"/>
      <c r="H984" s="56"/>
      <c r="I984" s="56"/>
      <c r="J984" s="56"/>
      <c r="K984" s="237"/>
      <c r="L984" s="56"/>
      <c r="M984" s="56"/>
    </row>
    <row r="985">
      <c r="B985" s="12"/>
      <c r="D985" s="230"/>
      <c r="E985" s="231"/>
      <c r="F985" s="231"/>
      <c r="G985" s="231"/>
      <c r="H985" s="56"/>
      <c r="I985" s="56"/>
      <c r="J985" s="56"/>
      <c r="K985" s="237"/>
      <c r="L985" s="56"/>
      <c r="M985" s="56"/>
    </row>
    <row r="986">
      <c r="B986" s="12"/>
      <c r="D986" s="230"/>
      <c r="E986" s="231"/>
      <c r="F986" s="231"/>
      <c r="G986" s="231"/>
      <c r="H986" s="56"/>
      <c r="I986" s="56"/>
      <c r="J986" s="56"/>
      <c r="K986" s="237"/>
      <c r="L986" s="56"/>
      <c r="M986" s="56"/>
    </row>
    <row r="987">
      <c r="B987" s="12"/>
      <c r="D987" s="230"/>
      <c r="E987" s="231"/>
      <c r="F987" s="231"/>
      <c r="G987" s="231"/>
      <c r="H987" s="56"/>
      <c r="I987" s="56"/>
      <c r="J987" s="56"/>
      <c r="K987" s="237"/>
      <c r="L987" s="56"/>
      <c r="M987" s="56"/>
    </row>
    <row r="988">
      <c r="B988" s="12"/>
      <c r="D988" s="230"/>
      <c r="E988" s="231"/>
      <c r="F988" s="231"/>
      <c r="G988" s="231"/>
      <c r="H988" s="56"/>
      <c r="I988" s="56"/>
      <c r="J988" s="56"/>
      <c r="K988" s="237"/>
      <c r="L988" s="56"/>
      <c r="M988" s="56"/>
    </row>
    <row r="989">
      <c r="B989" s="12"/>
      <c r="D989" s="230"/>
      <c r="E989" s="231"/>
      <c r="F989" s="231"/>
      <c r="G989" s="231"/>
      <c r="H989" s="56"/>
      <c r="I989" s="56"/>
      <c r="J989" s="56"/>
      <c r="K989" s="237"/>
      <c r="L989" s="56"/>
      <c r="M989" s="56"/>
    </row>
    <row r="990">
      <c r="B990" s="12"/>
      <c r="D990" s="230"/>
      <c r="E990" s="231"/>
      <c r="F990" s="231"/>
      <c r="G990" s="231"/>
      <c r="H990" s="56"/>
      <c r="I990" s="56"/>
      <c r="J990" s="56"/>
      <c r="K990" s="237"/>
      <c r="L990" s="56"/>
      <c r="M990" s="56"/>
    </row>
    <row r="991">
      <c r="B991" s="12"/>
      <c r="D991" s="230"/>
      <c r="E991" s="231"/>
      <c r="F991" s="231"/>
      <c r="G991" s="231"/>
      <c r="H991" s="56"/>
      <c r="I991" s="56"/>
      <c r="J991" s="56"/>
      <c r="K991" s="237"/>
      <c r="L991" s="56"/>
      <c r="M991" s="56"/>
    </row>
    <row r="992">
      <c r="B992" s="12"/>
      <c r="D992" s="230"/>
      <c r="E992" s="231"/>
      <c r="F992" s="231"/>
      <c r="G992" s="231"/>
      <c r="H992" s="56"/>
      <c r="I992" s="56"/>
      <c r="J992" s="56"/>
      <c r="K992" s="237"/>
      <c r="L992" s="56"/>
      <c r="M992" s="56"/>
    </row>
    <row r="993">
      <c r="B993" s="12"/>
      <c r="D993" s="230"/>
      <c r="E993" s="231"/>
      <c r="F993" s="231"/>
      <c r="G993" s="231"/>
      <c r="H993" s="56"/>
      <c r="I993" s="56"/>
      <c r="J993" s="56"/>
      <c r="K993" s="237"/>
      <c r="L993" s="56"/>
      <c r="M993" s="56"/>
    </row>
    <row r="994">
      <c r="B994" s="12"/>
      <c r="D994" s="230"/>
      <c r="E994" s="231"/>
      <c r="F994" s="231"/>
      <c r="G994" s="231"/>
      <c r="H994" s="56"/>
      <c r="I994" s="56"/>
      <c r="J994" s="56"/>
      <c r="K994" s="237"/>
      <c r="L994" s="56"/>
      <c r="M994" s="56"/>
    </row>
    <row r="995">
      <c r="B995" s="12"/>
      <c r="D995" s="230"/>
      <c r="E995" s="231"/>
      <c r="F995" s="231"/>
      <c r="G995" s="231"/>
      <c r="H995" s="56"/>
      <c r="I995" s="56"/>
      <c r="J995" s="56"/>
      <c r="K995" s="237"/>
      <c r="L995" s="56"/>
      <c r="M995" s="56"/>
    </row>
    <row r="996">
      <c r="B996" s="12"/>
      <c r="D996" s="230"/>
      <c r="E996" s="231"/>
      <c r="F996" s="231"/>
      <c r="G996" s="231"/>
      <c r="H996" s="56"/>
      <c r="I996" s="56"/>
      <c r="J996" s="56"/>
      <c r="K996" s="237"/>
      <c r="L996" s="56"/>
      <c r="M996" s="56"/>
    </row>
    <row r="997">
      <c r="B997" s="12"/>
      <c r="D997" s="230"/>
      <c r="E997" s="231"/>
      <c r="F997" s="231"/>
      <c r="G997" s="231"/>
      <c r="H997" s="56"/>
      <c r="I997" s="56"/>
      <c r="J997" s="56"/>
      <c r="K997" s="237"/>
      <c r="L997" s="56"/>
      <c r="M997" s="56"/>
    </row>
    <row r="998">
      <c r="B998" s="12"/>
      <c r="D998" s="230"/>
      <c r="E998" s="231"/>
      <c r="F998" s="231"/>
      <c r="G998" s="231"/>
      <c r="H998" s="56"/>
      <c r="I998" s="56"/>
      <c r="J998" s="56"/>
      <c r="K998" s="237"/>
      <c r="L998" s="56"/>
      <c r="M998" s="56"/>
    </row>
    <row r="999">
      <c r="B999" s="12"/>
      <c r="D999" s="230"/>
      <c r="E999" s="231"/>
      <c r="F999" s="231"/>
      <c r="G999" s="231"/>
      <c r="H999" s="56"/>
      <c r="I999" s="56"/>
      <c r="J999" s="56"/>
      <c r="K999" s="237"/>
      <c r="L999" s="56"/>
      <c r="M999" s="56"/>
    </row>
    <row r="1000">
      <c r="B1000" s="12"/>
      <c r="D1000" s="230"/>
      <c r="E1000" s="231"/>
      <c r="F1000" s="231"/>
      <c r="G1000" s="231"/>
      <c r="H1000" s="56"/>
      <c r="I1000" s="56"/>
      <c r="J1000" s="56"/>
      <c r="K1000" s="237"/>
      <c r="L1000" s="56"/>
      <c r="M1000" s="56"/>
    </row>
    <row r="1001">
      <c r="B1001" s="12"/>
      <c r="D1001" s="230"/>
      <c r="E1001" s="231"/>
      <c r="F1001" s="231"/>
      <c r="G1001" s="231"/>
      <c r="H1001" s="56"/>
      <c r="I1001" s="56"/>
      <c r="J1001" s="56"/>
      <c r="K1001" s="237"/>
      <c r="L1001" s="56"/>
      <c r="M1001" s="56"/>
    </row>
    <row r="1002">
      <c r="B1002" s="12"/>
      <c r="D1002" s="230"/>
      <c r="E1002" s="231"/>
      <c r="F1002" s="231"/>
      <c r="G1002" s="231"/>
      <c r="H1002" s="56"/>
      <c r="I1002" s="56"/>
      <c r="J1002" s="56"/>
      <c r="K1002" s="237"/>
      <c r="L1002" s="56"/>
      <c r="M1002" s="56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1.0"/>
    <col customWidth="1" min="2" max="3" width="10.63"/>
  </cols>
  <sheetData>
    <row r="1">
      <c r="A1" s="238" t="s">
        <v>406</v>
      </c>
      <c r="B1" s="239" t="s">
        <v>5</v>
      </c>
      <c r="C1" s="238" t="s">
        <v>188</v>
      </c>
      <c r="D1" s="227" t="s">
        <v>601</v>
      </c>
      <c r="E1" s="53" t="s">
        <v>190</v>
      </c>
      <c r="F1" s="53" t="s">
        <v>191</v>
      </c>
      <c r="G1" s="53" t="s">
        <v>192</v>
      </c>
      <c r="H1" s="240" t="s">
        <v>3</v>
      </c>
      <c r="I1" s="240" t="s">
        <v>6</v>
      </c>
      <c r="J1" s="240" t="s">
        <v>7</v>
      </c>
      <c r="K1" s="65" t="s">
        <v>8</v>
      </c>
      <c r="L1" s="240" t="s">
        <v>10</v>
      </c>
      <c r="M1" s="241" t="s">
        <v>11</v>
      </c>
      <c r="N1" s="53"/>
      <c r="O1" s="53"/>
      <c r="P1" s="53"/>
      <c r="Q1" s="53"/>
      <c r="R1" s="53"/>
    </row>
    <row r="2">
      <c r="A2" s="43" t="s">
        <v>142</v>
      </c>
      <c r="B2" s="15">
        <v>0.457</v>
      </c>
      <c r="C2" s="43">
        <v>26.4</v>
      </c>
      <c r="D2" s="61">
        <v>5.3</v>
      </c>
      <c r="E2" s="61">
        <v>1.3</v>
      </c>
      <c r="F2" s="61">
        <v>9.0</v>
      </c>
      <c r="G2" s="61">
        <v>8.4</v>
      </c>
      <c r="H2" s="68">
        <v>8.596409E7</v>
      </c>
      <c r="I2" s="68">
        <v>3325000.0</v>
      </c>
      <c r="J2" s="68">
        <v>4588526.0</v>
      </c>
      <c r="K2" s="68">
        <v>3589743.0</v>
      </c>
      <c r="L2" s="68">
        <v>4.1150478E7</v>
      </c>
      <c r="M2" s="5">
        <v>1.11709796E8</v>
      </c>
      <c r="N2" s="61"/>
      <c r="O2" s="61"/>
      <c r="P2" s="61"/>
      <c r="Q2" s="61"/>
      <c r="R2" s="61"/>
    </row>
    <row r="3">
      <c r="A3" s="43" t="s">
        <v>92</v>
      </c>
      <c r="B3" s="15">
        <v>0.623</v>
      </c>
      <c r="C3" s="43">
        <v>49.7</v>
      </c>
      <c r="D3" s="61">
        <v>22.9</v>
      </c>
      <c r="E3" s="61">
        <v>4.2</v>
      </c>
      <c r="F3" s="61">
        <v>17.0</v>
      </c>
      <c r="G3" s="61">
        <v>5.0</v>
      </c>
      <c r="H3" s="68">
        <v>1.79938888E8</v>
      </c>
      <c r="I3" s="68">
        <v>8667071.0</v>
      </c>
      <c r="J3" s="68">
        <v>3.1301106E7</v>
      </c>
      <c r="K3" s="68">
        <v>2.7258252E7</v>
      </c>
      <c r="L3" s="68">
        <v>6.0407303E7</v>
      </c>
      <c r="M3" s="5">
        <v>1.5907495E7</v>
      </c>
      <c r="N3" s="61"/>
      <c r="O3" s="61"/>
      <c r="P3" s="61"/>
      <c r="Q3" s="61"/>
      <c r="R3" s="61"/>
    </row>
    <row r="4">
      <c r="A4" s="43" t="s">
        <v>143</v>
      </c>
      <c r="B4" s="15">
        <v>0.512</v>
      </c>
      <c r="C4" s="43">
        <v>38.1</v>
      </c>
      <c r="D4" s="61">
        <v>13.9</v>
      </c>
      <c r="E4" s="61">
        <v>4.1</v>
      </c>
      <c r="F4" s="61">
        <v>8.4</v>
      </c>
      <c r="G4" s="61">
        <v>8.0</v>
      </c>
      <c r="H4" s="68">
        <v>4.4888388E7</v>
      </c>
      <c r="I4" s="68">
        <v>1636902.0</v>
      </c>
      <c r="J4" s="68">
        <v>3124306.0</v>
      </c>
      <c r="K4" s="68">
        <v>5937098.0</v>
      </c>
      <c r="L4" s="68">
        <v>1.478984E7</v>
      </c>
      <c r="M4" s="5">
        <v>1.47101977E8</v>
      </c>
      <c r="N4" s="61"/>
      <c r="O4" s="61"/>
      <c r="P4" s="61"/>
      <c r="Q4" s="61"/>
      <c r="R4" s="61"/>
    </row>
    <row r="5">
      <c r="A5" s="43" t="s">
        <v>93</v>
      </c>
      <c r="B5" s="15">
        <v>0.481</v>
      </c>
      <c r="C5" s="43">
        <v>27.1</v>
      </c>
      <c r="D5" s="61">
        <v>11.4</v>
      </c>
      <c r="E5" s="61">
        <v>1.5</v>
      </c>
      <c r="F5" s="61">
        <v>11.2</v>
      </c>
      <c r="G5" s="61">
        <v>1.7</v>
      </c>
      <c r="H5" s="68">
        <v>2.11812131E8</v>
      </c>
      <c r="I5" s="68">
        <v>454008.0</v>
      </c>
      <c r="J5" s="68">
        <v>3.3251746E7</v>
      </c>
      <c r="K5" s="68">
        <v>1.055E7</v>
      </c>
      <c r="L5" s="68">
        <v>4.6163402E7</v>
      </c>
      <c r="M5" s="5">
        <v>-6149678.0</v>
      </c>
      <c r="N5" s="61"/>
      <c r="O5" s="61"/>
      <c r="P5" s="61"/>
      <c r="Q5" s="61"/>
      <c r="R5" s="61"/>
    </row>
    <row r="6">
      <c r="A6" s="43" t="s">
        <v>94</v>
      </c>
      <c r="B6" s="15">
        <v>0.457</v>
      </c>
      <c r="C6" s="43">
        <v>31.4</v>
      </c>
      <c r="D6" s="61">
        <v>16.1</v>
      </c>
      <c r="E6" s="61">
        <v>2.9</v>
      </c>
      <c r="F6" s="61">
        <v>6.199999999999999</v>
      </c>
      <c r="G6" s="61">
        <v>4.5</v>
      </c>
      <c r="H6" s="68">
        <v>1.51054737E8</v>
      </c>
      <c r="I6" s="68">
        <v>1.6148056E7</v>
      </c>
      <c r="J6" s="68">
        <v>4853440.0</v>
      </c>
      <c r="K6" s="68">
        <v>1.58115E7</v>
      </c>
      <c r="L6" s="68">
        <v>4.4965508E7</v>
      </c>
      <c r="M6" s="5">
        <v>4.9487662E7</v>
      </c>
      <c r="N6" s="61"/>
      <c r="O6" s="61"/>
      <c r="P6" s="61"/>
      <c r="Q6" s="61"/>
      <c r="R6" s="61"/>
    </row>
    <row r="7">
      <c r="A7" s="43" t="s">
        <v>95</v>
      </c>
      <c r="B7" s="15">
        <v>0.5</v>
      </c>
      <c r="C7" s="43">
        <v>28.8</v>
      </c>
      <c r="D7" s="61">
        <v>16.6</v>
      </c>
      <c r="E7" s="61">
        <v>-0.2</v>
      </c>
      <c r="F7" s="61">
        <v>8.0</v>
      </c>
      <c r="G7" s="61">
        <v>2.7</v>
      </c>
      <c r="H7" s="68">
        <v>2.03205326E8</v>
      </c>
      <c r="I7" s="68">
        <v>1.8319228E7</v>
      </c>
      <c r="J7" s="68">
        <v>4.333973E7</v>
      </c>
      <c r="K7" s="68">
        <v>2.3887177E7</v>
      </c>
      <c r="L7" s="68">
        <v>6.7765527E7</v>
      </c>
      <c r="M7" s="5">
        <v>1.43687E7</v>
      </c>
      <c r="N7" s="61"/>
      <c r="O7" s="61"/>
      <c r="P7" s="61"/>
      <c r="Q7" s="61"/>
      <c r="R7" s="61"/>
    </row>
    <row r="8">
      <c r="A8" s="43" t="s">
        <v>144</v>
      </c>
      <c r="B8" s="15">
        <v>0.383</v>
      </c>
      <c r="C8" s="43">
        <v>15.5</v>
      </c>
      <c r="D8" s="61">
        <v>11.6</v>
      </c>
      <c r="E8" s="61">
        <v>-0.8</v>
      </c>
      <c r="F8" s="61">
        <v>1.1</v>
      </c>
      <c r="G8" s="61">
        <v>2.8</v>
      </c>
      <c r="H8" s="68">
        <v>1.15467321E8</v>
      </c>
      <c r="I8" s="68">
        <v>415368.0</v>
      </c>
      <c r="J8" s="68">
        <v>1.0078264E7</v>
      </c>
      <c r="K8" s="68">
        <v>1650084.0</v>
      </c>
      <c r="L8" s="68">
        <v>1.0402296E7</v>
      </c>
      <c r="M8" s="5">
        <v>1.04978503E8</v>
      </c>
      <c r="N8" s="61"/>
      <c r="O8" s="61"/>
      <c r="P8" s="61"/>
      <c r="Q8" s="61"/>
      <c r="R8" s="61"/>
    </row>
    <row r="9">
      <c r="A9" s="43" t="s">
        <v>145</v>
      </c>
      <c r="B9" s="15">
        <v>0.568</v>
      </c>
      <c r="C9" s="43">
        <v>41.0</v>
      </c>
      <c r="D9" s="61">
        <v>13.1</v>
      </c>
      <c r="E9" s="61">
        <v>-0.1</v>
      </c>
      <c r="F9" s="61">
        <v>16.5</v>
      </c>
      <c r="G9" s="61">
        <v>9.7</v>
      </c>
      <c r="H9" s="68">
        <v>6.6477492E7</v>
      </c>
      <c r="I9" s="68">
        <v>4915384.0</v>
      </c>
      <c r="J9" s="68">
        <v>2.9623082E7</v>
      </c>
      <c r="K9" s="68">
        <v>3161506.0</v>
      </c>
      <c r="L9" s="68">
        <v>1.8807906E7</v>
      </c>
      <c r="M9" s="5">
        <v>1.38407119E8</v>
      </c>
      <c r="N9" s="61"/>
      <c r="O9" s="61"/>
      <c r="P9" s="61"/>
      <c r="Q9" s="61"/>
      <c r="R9" s="61"/>
    </row>
    <row r="10">
      <c r="A10" s="43" t="s">
        <v>96</v>
      </c>
      <c r="B10" s="15">
        <v>0.42</v>
      </c>
      <c r="C10" s="43">
        <v>21.1</v>
      </c>
      <c r="D10" s="61">
        <v>7.1</v>
      </c>
      <c r="E10" s="61">
        <v>0.0</v>
      </c>
      <c r="F10" s="61">
        <v>9.899999999999999</v>
      </c>
      <c r="G10" s="61">
        <v>3.3</v>
      </c>
      <c r="H10" s="68">
        <v>1.40012218E8</v>
      </c>
      <c r="I10" s="68">
        <v>3542286.0</v>
      </c>
      <c r="J10" s="68">
        <v>2.0884733E7</v>
      </c>
      <c r="K10" s="68">
        <v>1.1038333E7</v>
      </c>
      <c r="L10" s="68">
        <v>3.1494677E7</v>
      </c>
      <c r="M10" s="5">
        <v>5.7748642E7</v>
      </c>
      <c r="N10" s="61"/>
      <c r="O10" s="61"/>
      <c r="P10" s="61"/>
      <c r="Q10" s="61"/>
      <c r="R10" s="61"/>
    </row>
    <row r="11">
      <c r="A11" s="43" t="s">
        <v>146</v>
      </c>
      <c r="B11" s="15">
        <v>0.407</v>
      </c>
      <c r="C11" s="43">
        <v>13.3</v>
      </c>
      <c r="D11" s="61">
        <v>7.0</v>
      </c>
      <c r="E11" s="61">
        <v>1.2</v>
      </c>
      <c r="F11" s="61">
        <v>1.5</v>
      </c>
      <c r="G11" s="61">
        <v>3.6</v>
      </c>
      <c r="H11" s="68">
        <v>1.36287588E8</v>
      </c>
      <c r="I11" s="68">
        <v>8460400.0</v>
      </c>
      <c r="J11" s="68">
        <v>3.567111E7</v>
      </c>
      <c r="K11" s="68">
        <v>2294770.0</v>
      </c>
      <c r="L11" s="68">
        <v>2.733658E7</v>
      </c>
      <c r="M11" s="5">
        <v>7.7640718E7</v>
      </c>
      <c r="N11" s="61"/>
      <c r="O11" s="61"/>
      <c r="P11" s="61"/>
      <c r="Q11" s="61"/>
      <c r="R11" s="61"/>
    </row>
    <row r="12">
      <c r="A12" s="43" t="s">
        <v>97</v>
      </c>
      <c r="B12" s="15">
        <v>0.654</v>
      </c>
      <c r="C12" s="43">
        <v>53.8</v>
      </c>
      <c r="D12" s="61">
        <v>23.6</v>
      </c>
      <c r="E12" s="61">
        <v>-0.6</v>
      </c>
      <c r="F12" s="61">
        <v>14.6</v>
      </c>
      <c r="G12" s="61">
        <v>11.1</v>
      </c>
      <c r="H12" s="68">
        <v>1.83791796E8</v>
      </c>
      <c r="I12" s="68">
        <v>7461568.0</v>
      </c>
      <c r="J12" s="68">
        <v>5.8005501E7</v>
      </c>
      <c r="K12" s="68">
        <v>2615540.0</v>
      </c>
      <c r="L12" s="68">
        <v>7.6567521E7</v>
      </c>
      <c r="M12" s="5">
        <v>1.931377E7</v>
      </c>
      <c r="N12" s="61"/>
      <c r="O12" s="61"/>
      <c r="P12" s="61"/>
      <c r="Q12" s="61"/>
      <c r="R12" s="61"/>
    </row>
    <row r="13">
      <c r="A13" s="43" t="s">
        <v>147</v>
      </c>
      <c r="B13" s="15">
        <v>0.401</v>
      </c>
      <c r="C13" s="43">
        <v>20.9</v>
      </c>
      <c r="D13" s="61">
        <v>9.2</v>
      </c>
      <c r="E13" s="61">
        <v>1.6</v>
      </c>
      <c r="F13" s="61">
        <v>2.3000000000000003</v>
      </c>
      <c r="G13" s="61">
        <v>6.0</v>
      </c>
      <c r="H13" s="68">
        <v>9.2613711E7</v>
      </c>
      <c r="I13" s="68">
        <v>1.8476904E7</v>
      </c>
      <c r="J13" s="68">
        <v>9942282.0</v>
      </c>
      <c r="K13" s="68">
        <v>6218984.0</v>
      </c>
      <c r="L13" s="68">
        <v>2.7486836E7</v>
      </c>
      <c r="M13" s="5">
        <v>1.15675699E8</v>
      </c>
      <c r="N13" s="61"/>
      <c r="O13" s="61"/>
      <c r="P13" s="61"/>
      <c r="Q13" s="61"/>
      <c r="R13" s="61"/>
    </row>
    <row r="14">
      <c r="A14" s="43" t="s">
        <v>98</v>
      </c>
      <c r="B14" s="15">
        <v>0.451</v>
      </c>
      <c r="C14" s="43">
        <v>29.9</v>
      </c>
      <c r="D14" s="61">
        <v>18.9</v>
      </c>
      <c r="E14" s="61">
        <v>-1.1</v>
      </c>
      <c r="F14" s="61">
        <v>2.7</v>
      </c>
      <c r="G14" s="61">
        <v>6.7</v>
      </c>
      <c r="H14" s="68">
        <v>1.79877811E8</v>
      </c>
      <c r="I14" s="68">
        <v>4776922.0</v>
      </c>
      <c r="J14" s="68">
        <v>4.307908E7</v>
      </c>
      <c r="K14" s="68">
        <v>3.8415343E7</v>
      </c>
      <c r="L14" s="68">
        <v>3.1832908E7</v>
      </c>
      <c r="M14" s="5">
        <v>3.6730956E7</v>
      </c>
      <c r="N14" s="61"/>
      <c r="O14" s="61"/>
      <c r="P14" s="61"/>
      <c r="Q14" s="61"/>
      <c r="R14" s="61"/>
    </row>
    <row r="15">
      <c r="A15" s="43" t="s">
        <v>178</v>
      </c>
      <c r="B15" s="15">
        <v>0.685</v>
      </c>
      <c r="C15" s="43">
        <v>61.4</v>
      </c>
      <c r="D15" s="61">
        <v>26.0</v>
      </c>
      <c r="E15" s="61">
        <v>4.0</v>
      </c>
      <c r="F15" s="61">
        <v>17.299999999999997</v>
      </c>
      <c r="G15" s="61">
        <v>10.5</v>
      </c>
      <c r="H15" s="68">
        <v>2.70381426E8</v>
      </c>
      <c r="I15" s="68">
        <v>3480000.0</v>
      </c>
      <c r="J15" s="68">
        <v>7.022384E7</v>
      </c>
      <c r="K15" s="68">
        <v>5.852086E7</v>
      </c>
      <c r="L15" s="68">
        <v>8.5779222E7</v>
      </c>
      <c r="M15" s="5">
        <v>-6.3330382E7</v>
      </c>
      <c r="N15" s="61"/>
      <c r="O15" s="61"/>
      <c r="P15" s="61"/>
      <c r="Q15" s="61"/>
      <c r="R15" s="61"/>
    </row>
    <row r="16">
      <c r="A16" s="43" t="s">
        <v>148</v>
      </c>
      <c r="B16" s="15">
        <v>0.426</v>
      </c>
      <c r="C16" s="43">
        <v>28.7</v>
      </c>
      <c r="D16" s="61">
        <v>18.3</v>
      </c>
      <c r="E16" s="61">
        <v>0.0</v>
      </c>
      <c r="F16" s="61">
        <v>8.8</v>
      </c>
      <c r="G16" s="61">
        <v>0.5</v>
      </c>
      <c r="H16" s="68">
        <v>8.2954422E7</v>
      </c>
      <c r="I16" s="68">
        <v>2953826.0</v>
      </c>
      <c r="J16" s="68">
        <v>1.6363436E7</v>
      </c>
      <c r="K16" s="68">
        <v>1.359633E7</v>
      </c>
      <c r="L16" s="68">
        <v>1.6428388E7</v>
      </c>
      <c r="M16" s="5">
        <v>1.15651827E8</v>
      </c>
      <c r="N16" s="61"/>
      <c r="O16" s="61"/>
      <c r="P16" s="61"/>
      <c r="Q16" s="61"/>
      <c r="R16" s="61"/>
    </row>
    <row r="17">
      <c r="A17" s="43" t="s">
        <v>149</v>
      </c>
      <c r="B17" s="15">
        <v>0.531</v>
      </c>
      <c r="C17" s="43">
        <v>34.8</v>
      </c>
      <c r="D17" s="61">
        <v>11.0</v>
      </c>
      <c r="E17" s="61">
        <v>0.8</v>
      </c>
      <c r="F17" s="61">
        <v>12.600000000000001</v>
      </c>
      <c r="G17" s="61">
        <v>7.2</v>
      </c>
      <c r="H17" s="68">
        <v>1.30769325E8</v>
      </c>
      <c r="I17" s="68">
        <v>7000000.0</v>
      </c>
      <c r="J17" s="68">
        <v>2.0706302E7</v>
      </c>
      <c r="K17" s="68">
        <v>3.0511094E7</v>
      </c>
      <c r="L17" s="68">
        <v>2.7025693E7</v>
      </c>
      <c r="M17" s="5">
        <v>7.699365E7</v>
      </c>
      <c r="N17" s="61"/>
      <c r="O17" s="61"/>
      <c r="P17" s="61"/>
      <c r="Q17" s="61"/>
      <c r="R17" s="61"/>
    </row>
    <row r="18">
      <c r="A18" s="43" t="s">
        <v>99</v>
      </c>
      <c r="B18" s="15">
        <v>0.481</v>
      </c>
      <c r="C18" s="43">
        <v>36.0</v>
      </c>
      <c r="D18" s="61">
        <v>11.2</v>
      </c>
      <c r="E18" s="61">
        <v>0.8</v>
      </c>
      <c r="F18" s="61">
        <v>13.4</v>
      </c>
      <c r="G18" s="61">
        <v>6.4</v>
      </c>
      <c r="H18" s="68">
        <v>1.49030158E8</v>
      </c>
      <c r="I18" s="68">
        <v>9713050.0</v>
      </c>
      <c r="J18" s="68">
        <v>4.507793E7</v>
      </c>
      <c r="K18" s="68">
        <v>8422040.0</v>
      </c>
      <c r="L18" s="68">
        <v>1.3845166E7</v>
      </c>
      <c r="M18" s="5">
        <v>5.6801435E7</v>
      </c>
      <c r="N18" s="61"/>
      <c r="O18" s="61"/>
      <c r="P18" s="61"/>
      <c r="Q18" s="61"/>
      <c r="R18" s="61"/>
    </row>
    <row r="19">
      <c r="A19" s="43" t="s">
        <v>179</v>
      </c>
      <c r="B19" s="15">
        <v>0.623</v>
      </c>
      <c r="C19" s="43">
        <v>48.5</v>
      </c>
      <c r="D19" s="61">
        <v>21.5</v>
      </c>
      <c r="E19" s="61">
        <v>0.1</v>
      </c>
      <c r="F19" s="61">
        <v>14.1</v>
      </c>
      <c r="G19" s="61">
        <v>12.0</v>
      </c>
      <c r="H19" s="68">
        <v>2.68292506E8</v>
      </c>
      <c r="I19" s="68">
        <v>9059230.0</v>
      </c>
      <c r="J19" s="68">
        <v>5.547115E7</v>
      </c>
      <c r="K19" s="68">
        <v>3.5551276E7</v>
      </c>
      <c r="L19" s="68">
        <v>1.28092737E8</v>
      </c>
      <c r="M19" s="5">
        <v>-6.9842423E7</v>
      </c>
      <c r="N19" s="61"/>
      <c r="O19" s="61"/>
      <c r="P19" s="61"/>
      <c r="Q19" s="61"/>
      <c r="R19" s="61"/>
    </row>
    <row r="20">
      <c r="A20" s="43" t="s">
        <v>180</v>
      </c>
      <c r="B20" s="15">
        <v>0.611</v>
      </c>
      <c r="C20" s="43">
        <v>55.3</v>
      </c>
      <c r="D20" s="61">
        <v>19.3</v>
      </c>
      <c r="E20" s="61">
        <v>2.7</v>
      </c>
      <c r="F20" s="61">
        <v>14.7</v>
      </c>
      <c r="G20" s="61">
        <v>13.0</v>
      </c>
      <c r="H20" s="68">
        <v>2.529572E8</v>
      </c>
      <c r="I20" s="68">
        <v>1655000.0</v>
      </c>
      <c r="J20" s="68">
        <v>4.4869766E7</v>
      </c>
      <c r="K20" s="68">
        <v>6.043845E7</v>
      </c>
      <c r="L20" s="68">
        <v>8.4713587E7</v>
      </c>
      <c r="M20" s="5">
        <v>-3.7753417E7</v>
      </c>
      <c r="N20" s="61"/>
      <c r="O20" s="61"/>
      <c r="P20" s="61"/>
      <c r="Q20" s="61"/>
      <c r="R20" s="61"/>
    </row>
    <row r="21">
      <c r="A21" s="43" t="s">
        <v>150</v>
      </c>
      <c r="B21" s="15">
        <v>0.37</v>
      </c>
      <c r="C21" s="43">
        <v>9.8</v>
      </c>
      <c r="D21" s="61">
        <v>5.4</v>
      </c>
      <c r="E21" s="61">
        <v>2.8</v>
      </c>
      <c r="F21" s="61">
        <v>2.6</v>
      </c>
      <c r="G21" s="61">
        <v>0.0</v>
      </c>
      <c r="H21" s="68">
        <v>4.84439E7</v>
      </c>
      <c r="I21" s="68">
        <v>1867300.0</v>
      </c>
      <c r="J21" s="68">
        <v>3553854.0</v>
      </c>
      <c r="K21" s="68">
        <v>3967513.0</v>
      </c>
      <c r="L21" s="68">
        <v>5645656.0</v>
      </c>
      <c r="M21" s="5">
        <v>1.64674635E8</v>
      </c>
      <c r="N21" s="61"/>
      <c r="O21" s="61"/>
      <c r="P21" s="61"/>
      <c r="Q21" s="61"/>
      <c r="R21" s="61"/>
    </row>
    <row r="22">
      <c r="A22" s="43" t="s">
        <v>181</v>
      </c>
      <c r="B22" s="15">
        <v>0.537</v>
      </c>
      <c r="C22" s="43">
        <v>41.5</v>
      </c>
      <c r="D22" s="61">
        <v>19.9</v>
      </c>
      <c r="E22" s="61">
        <v>6.8</v>
      </c>
      <c r="F22" s="61">
        <v>7.4</v>
      </c>
      <c r="G22" s="61">
        <v>3.4</v>
      </c>
      <c r="H22" s="68">
        <v>2.44484097E8</v>
      </c>
      <c r="I22" s="68">
        <v>2.45795E7</v>
      </c>
      <c r="J22" s="68">
        <v>2.499753E7</v>
      </c>
      <c r="K22" s="68">
        <v>3.9864676E7</v>
      </c>
      <c r="L22" s="68">
        <v>7.4677627E7</v>
      </c>
      <c r="M22" s="5">
        <v>-1.4413284E7</v>
      </c>
      <c r="N22" s="61"/>
      <c r="O22" s="61"/>
      <c r="P22" s="61"/>
      <c r="Q22" s="61"/>
      <c r="R22" s="61"/>
    </row>
    <row r="23">
      <c r="A23" s="43" t="s">
        <v>151</v>
      </c>
      <c r="B23" s="15">
        <v>0.383</v>
      </c>
      <c r="C23" s="43">
        <v>9.7</v>
      </c>
      <c r="D23" s="61">
        <v>2.4</v>
      </c>
      <c r="E23" s="61">
        <v>-0.5</v>
      </c>
      <c r="F23" s="61">
        <v>5.199999999999999</v>
      </c>
      <c r="G23" s="61">
        <v>2.3</v>
      </c>
      <c r="H23" s="68">
        <v>5.6184032E7</v>
      </c>
      <c r="I23" s="68">
        <v>903810.0</v>
      </c>
      <c r="J23" s="68">
        <v>1.365598E7</v>
      </c>
      <c r="K23" s="68">
        <v>9357660.0</v>
      </c>
      <c r="L23" s="68">
        <v>6555053.0</v>
      </c>
      <c r="M23" s="5">
        <v>1.54600611E8</v>
      </c>
      <c r="N23" s="61"/>
      <c r="O23" s="61"/>
      <c r="P23" s="61"/>
      <c r="Q23" s="61"/>
      <c r="R23" s="61"/>
    </row>
    <row r="24">
      <c r="A24" s="43" t="s">
        <v>182</v>
      </c>
      <c r="B24" s="15">
        <v>0.549</v>
      </c>
      <c r="C24" s="43">
        <v>38.9</v>
      </c>
      <c r="D24" s="61">
        <v>13.1</v>
      </c>
      <c r="E24" s="61">
        <v>2.2</v>
      </c>
      <c r="F24" s="61">
        <v>15.600000000000001</v>
      </c>
      <c r="G24" s="61">
        <v>6.5</v>
      </c>
      <c r="H24" s="68">
        <v>2.24511694E8</v>
      </c>
      <c r="I24" s="68">
        <v>3632662.0</v>
      </c>
      <c r="J24" s="68">
        <v>4.3620928E7</v>
      </c>
      <c r="K24" s="68">
        <v>3.7137333E7</v>
      </c>
      <c r="L24" s="68">
        <v>8.9543109E7</v>
      </c>
      <c r="M24" s="5">
        <v>-5082125.0</v>
      </c>
      <c r="N24" s="61"/>
      <c r="O24" s="61"/>
      <c r="P24" s="61"/>
      <c r="Q24" s="61"/>
      <c r="R24" s="61"/>
    </row>
    <row r="25">
      <c r="A25" s="43" t="s">
        <v>100</v>
      </c>
      <c r="B25" s="15">
        <v>0.5</v>
      </c>
      <c r="C25" s="43">
        <v>30.0</v>
      </c>
      <c r="D25" s="61">
        <v>13.5</v>
      </c>
      <c r="E25" s="61">
        <v>4.0</v>
      </c>
      <c r="F25" s="61">
        <v>9.5</v>
      </c>
      <c r="G25" s="61">
        <v>8.6</v>
      </c>
      <c r="H25" s="68">
        <v>1.62453046E8</v>
      </c>
      <c r="I25" s="68">
        <v>1071820.0</v>
      </c>
      <c r="J25" s="68">
        <v>1.8170156E7</v>
      </c>
      <c r="K25" s="68">
        <v>6376150.0</v>
      </c>
      <c r="L25" s="68">
        <v>1.4128074E7</v>
      </c>
      <c r="M25" s="5">
        <v>5.8576893E7</v>
      </c>
      <c r="N25" s="61"/>
      <c r="O25" s="61"/>
      <c r="P25" s="61"/>
      <c r="Q25" s="61"/>
      <c r="R25" s="61"/>
    </row>
    <row r="26">
      <c r="A26" s="43" t="s">
        <v>152</v>
      </c>
      <c r="B26" s="15">
        <v>0.556</v>
      </c>
      <c r="C26" s="43">
        <v>37.9</v>
      </c>
      <c r="D26" s="61">
        <v>18.5</v>
      </c>
      <c r="E26" s="61">
        <v>2.1</v>
      </c>
      <c r="F26" s="61">
        <v>4.8</v>
      </c>
      <c r="G26" s="61">
        <v>3.2</v>
      </c>
      <c r="H26" s="68">
        <v>1.15838907E8</v>
      </c>
      <c r="I26" s="68">
        <v>2797878.0</v>
      </c>
      <c r="J26" s="68">
        <v>3.0183281E7</v>
      </c>
      <c r="K26" s="68">
        <v>1.1049366E7</v>
      </c>
      <c r="L26" s="68">
        <v>4.2815383E7</v>
      </c>
      <c r="M26" s="5">
        <v>8.486205E7</v>
      </c>
      <c r="N26" s="61"/>
      <c r="O26" s="61"/>
      <c r="P26" s="61"/>
      <c r="Q26" s="61"/>
      <c r="R26" s="61"/>
    </row>
    <row r="27">
      <c r="A27" s="43" t="s">
        <v>101</v>
      </c>
      <c r="B27" s="15">
        <v>0.574</v>
      </c>
      <c r="C27" s="43">
        <v>47.0</v>
      </c>
      <c r="D27" s="61">
        <v>11.2</v>
      </c>
      <c r="E27" s="61">
        <v>0.1</v>
      </c>
      <c r="F27" s="61">
        <v>23.099999999999998</v>
      </c>
      <c r="G27" s="61">
        <v>6.8</v>
      </c>
      <c r="H27" s="68">
        <v>1.56428325E8</v>
      </c>
      <c r="I27" s="68">
        <v>1.07183E7</v>
      </c>
      <c r="J27" s="68">
        <v>5.6619066E7</v>
      </c>
      <c r="K27" s="68">
        <v>7110821.0</v>
      </c>
      <c r="L27" s="68">
        <v>5.7194604E7</v>
      </c>
      <c r="M27" s="5">
        <v>5.5560333E7</v>
      </c>
      <c r="N27" s="61"/>
      <c r="O27" s="61"/>
      <c r="P27" s="61"/>
      <c r="Q27" s="61"/>
      <c r="R27" s="61"/>
    </row>
    <row r="28">
      <c r="A28" s="43" t="s">
        <v>153</v>
      </c>
      <c r="B28" s="15">
        <v>0.531</v>
      </c>
      <c r="C28" s="43">
        <v>40.8</v>
      </c>
      <c r="D28" s="61">
        <v>20.0</v>
      </c>
      <c r="E28" s="61">
        <v>0.2</v>
      </c>
      <c r="F28" s="61">
        <v>11.7</v>
      </c>
      <c r="G28" s="61">
        <v>5.5</v>
      </c>
      <c r="H28" s="68">
        <v>9.8342073E7</v>
      </c>
      <c r="I28" s="68">
        <v>2043438.0</v>
      </c>
      <c r="J28" s="68">
        <v>9177735.0</v>
      </c>
      <c r="K28" s="68">
        <v>1.0391075E7</v>
      </c>
      <c r="L28" s="68">
        <v>2.9256768E7</v>
      </c>
      <c r="M28" s="5">
        <v>1.0473834E8</v>
      </c>
      <c r="N28" s="61"/>
      <c r="O28" s="61"/>
      <c r="P28" s="61"/>
      <c r="Q28" s="61"/>
      <c r="R28" s="61"/>
    </row>
    <row r="29">
      <c r="A29" s="43" t="s">
        <v>102</v>
      </c>
      <c r="B29" s="15">
        <v>0.42</v>
      </c>
      <c r="C29" s="43">
        <v>25.9</v>
      </c>
      <c r="D29" s="61">
        <v>9.2</v>
      </c>
      <c r="E29" s="61">
        <v>2.2</v>
      </c>
      <c r="F29" s="61">
        <v>12.0</v>
      </c>
      <c r="G29" s="61">
        <v>1.9</v>
      </c>
      <c r="H29" s="68">
        <v>1.50037446E8</v>
      </c>
      <c r="I29" s="68">
        <v>1025526.0</v>
      </c>
      <c r="J29" s="68">
        <v>6.1185202E7</v>
      </c>
      <c r="K29" s="68">
        <v>6590896.0</v>
      </c>
      <c r="L29" s="68">
        <v>3.1737462E7</v>
      </c>
      <c r="M29" s="5">
        <v>6.9494854E7</v>
      </c>
      <c r="N29" s="61"/>
      <c r="O29" s="61"/>
      <c r="P29" s="61"/>
      <c r="Q29" s="61"/>
      <c r="R29" s="61"/>
    </row>
    <row r="30">
      <c r="A30" s="43" t="s">
        <v>103</v>
      </c>
      <c r="B30" s="15">
        <v>0.568</v>
      </c>
      <c r="C30" s="43">
        <v>45.4</v>
      </c>
      <c r="D30" s="61">
        <v>13.3</v>
      </c>
      <c r="E30" s="61">
        <v>5.3</v>
      </c>
      <c r="F30" s="61">
        <v>13.6</v>
      </c>
      <c r="G30" s="61">
        <v>7.5</v>
      </c>
      <c r="H30" s="68">
        <v>1.7701398E8</v>
      </c>
      <c r="I30" s="68">
        <v>2890914.0</v>
      </c>
      <c r="J30" s="68">
        <v>2.663264E7</v>
      </c>
      <c r="K30" s="68">
        <v>3.4100179E7</v>
      </c>
      <c r="L30" s="68">
        <v>6.7401081E7</v>
      </c>
      <c r="M30" s="5">
        <v>3.1456213E7</v>
      </c>
      <c r="N30" s="61"/>
      <c r="O30" s="61"/>
      <c r="P30" s="61"/>
      <c r="Q30" s="61"/>
      <c r="R30" s="61"/>
    </row>
    <row r="31">
      <c r="A31" s="43" t="s">
        <v>154</v>
      </c>
      <c r="B31" s="15">
        <v>0.34</v>
      </c>
      <c r="C31" s="43">
        <v>12.0</v>
      </c>
      <c r="D31" s="61">
        <v>0.2</v>
      </c>
      <c r="E31" s="61">
        <v>0.8</v>
      </c>
      <c r="F31" s="61">
        <v>3.3000000000000007</v>
      </c>
      <c r="G31" s="61">
        <v>7.3</v>
      </c>
      <c r="H31" s="68">
        <v>1.26809535E8</v>
      </c>
      <c r="I31" s="68">
        <v>935505.0</v>
      </c>
      <c r="J31" s="68">
        <v>6126886.0</v>
      </c>
      <c r="K31" s="68">
        <v>2797182.0</v>
      </c>
      <c r="L31" s="68">
        <v>3.5212456E7</v>
      </c>
      <c r="M31" s="5">
        <v>6.9499647E7</v>
      </c>
      <c r="N31" s="61"/>
      <c r="O31" s="61"/>
      <c r="P31" s="61"/>
      <c r="Q31" s="61"/>
      <c r="R31" s="61"/>
    </row>
    <row r="32">
      <c r="B32" s="38"/>
      <c r="E32" s="56"/>
      <c r="F32" s="56"/>
      <c r="G32" s="56"/>
      <c r="H32" s="56"/>
      <c r="I32" s="56"/>
      <c r="J32" s="56"/>
      <c r="K32" s="56"/>
      <c r="L32" s="56"/>
      <c r="N32" s="56"/>
      <c r="O32" s="56"/>
      <c r="P32" s="56"/>
      <c r="Q32" s="56"/>
      <c r="R32" s="56"/>
    </row>
    <row r="33">
      <c r="B33" s="38"/>
      <c r="E33" s="56"/>
      <c r="F33" s="56"/>
      <c r="G33" s="56"/>
      <c r="H33" s="56"/>
      <c r="I33" s="56"/>
      <c r="J33" s="56"/>
      <c r="K33" s="56"/>
      <c r="L33" s="56"/>
      <c r="N33" s="56"/>
      <c r="O33" s="56"/>
      <c r="P33" s="56"/>
      <c r="Q33" s="56"/>
      <c r="R33" s="56"/>
    </row>
    <row r="34">
      <c r="B34" s="38"/>
      <c r="E34" s="56"/>
      <c r="F34" s="56"/>
      <c r="G34" s="56"/>
      <c r="H34" s="56"/>
      <c r="I34" s="56"/>
      <c r="J34" s="56"/>
      <c r="K34" s="56"/>
      <c r="L34" s="56"/>
      <c r="N34" s="56"/>
      <c r="O34" s="56"/>
      <c r="P34" s="56"/>
      <c r="Q34" s="56"/>
      <c r="R34" s="56"/>
    </row>
    <row r="35">
      <c r="B35" s="38"/>
      <c r="E35" s="56"/>
      <c r="F35" s="56"/>
      <c r="G35" s="56"/>
      <c r="H35" s="56"/>
      <c r="I35" s="56"/>
      <c r="J35" s="56"/>
      <c r="K35" s="56"/>
      <c r="L35" s="56"/>
      <c r="N35" s="56"/>
      <c r="O35" s="56"/>
      <c r="P35" s="56"/>
      <c r="Q35" s="56"/>
      <c r="R35" s="56"/>
    </row>
    <row r="36">
      <c r="B36" s="38"/>
      <c r="E36" s="56"/>
      <c r="F36" s="56"/>
      <c r="G36" s="56"/>
      <c r="H36" s="56"/>
      <c r="I36" s="56"/>
      <c r="J36" s="56"/>
      <c r="K36" s="56"/>
      <c r="L36" s="56"/>
      <c r="N36" s="56"/>
      <c r="O36" s="56"/>
      <c r="P36" s="56"/>
      <c r="Q36" s="56"/>
      <c r="R36" s="56"/>
    </row>
    <row r="37">
      <c r="B37" s="38"/>
      <c r="E37" s="56"/>
      <c r="F37" s="56"/>
      <c r="G37" s="56"/>
      <c r="H37" s="56"/>
      <c r="I37" s="56"/>
      <c r="J37" s="56"/>
      <c r="K37" s="56"/>
      <c r="L37" s="56"/>
      <c r="N37" s="56"/>
      <c r="O37" s="56"/>
      <c r="P37" s="56"/>
      <c r="Q37" s="56"/>
      <c r="R37" s="56"/>
    </row>
    <row r="38">
      <c r="B38" s="38"/>
      <c r="E38" s="56"/>
      <c r="F38" s="56"/>
      <c r="G38" s="56"/>
      <c r="H38" s="56"/>
      <c r="I38" s="56"/>
      <c r="J38" s="56"/>
      <c r="K38" s="56"/>
      <c r="L38" s="56"/>
      <c r="N38" s="56"/>
      <c r="O38" s="56"/>
      <c r="P38" s="56"/>
      <c r="Q38" s="56"/>
      <c r="R38" s="56"/>
    </row>
    <row r="39">
      <c r="B39" s="38"/>
      <c r="E39" s="56"/>
      <c r="F39" s="56"/>
      <c r="G39" s="56"/>
      <c r="H39" s="56"/>
      <c r="I39" s="56"/>
      <c r="J39" s="56"/>
      <c r="K39" s="56"/>
      <c r="L39" s="56"/>
      <c r="N39" s="56"/>
      <c r="O39" s="56"/>
      <c r="P39" s="56"/>
      <c r="Q39" s="56"/>
      <c r="R39" s="56"/>
    </row>
    <row r="40">
      <c r="B40" s="38"/>
      <c r="E40" s="56"/>
      <c r="F40" s="56"/>
      <c r="G40" s="56"/>
      <c r="H40" s="56"/>
      <c r="I40" s="56"/>
      <c r="J40" s="56"/>
      <c r="K40" s="56"/>
      <c r="L40" s="56"/>
      <c r="N40" s="56"/>
      <c r="O40" s="56"/>
      <c r="P40" s="56"/>
      <c r="Q40" s="56"/>
      <c r="R40" s="56"/>
    </row>
    <row r="41">
      <c r="B41" s="38"/>
      <c r="E41" s="56"/>
      <c r="F41" s="56"/>
      <c r="G41" s="56"/>
      <c r="H41" s="56"/>
      <c r="I41" s="56"/>
      <c r="J41" s="56"/>
      <c r="K41" s="56"/>
      <c r="L41" s="56"/>
      <c r="N41" s="56"/>
      <c r="O41" s="56"/>
      <c r="P41" s="56"/>
      <c r="Q41" s="56"/>
      <c r="R41" s="56"/>
    </row>
    <row r="42">
      <c r="B42" s="38"/>
      <c r="E42" s="56"/>
      <c r="F42" s="56"/>
      <c r="G42" s="56"/>
      <c r="H42" s="56"/>
      <c r="I42" s="56"/>
      <c r="J42" s="56"/>
      <c r="K42" s="56"/>
      <c r="L42" s="56"/>
      <c r="N42" s="56"/>
      <c r="O42" s="56"/>
      <c r="P42" s="56"/>
      <c r="Q42" s="56"/>
      <c r="R42" s="56"/>
    </row>
    <row r="43">
      <c r="B43" s="38"/>
      <c r="E43" s="56"/>
      <c r="F43" s="56"/>
      <c r="G43" s="56"/>
      <c r="H43" s="56"/>
      <c r="I43" s="56"/>
      <c r="J43" s="56"/>
      <c r="K43" s="56"/>
      <c r="L43" s="56"/>
      <c r="N43" s="56"/>
      <c r="O43" s="56"/>
      <c r="P43" s="56"/>
      <c r="Q43" s="56"/>
      <c r="R43" s="56"/>
    </row>
    <row r="44">
      <c r="B44" s="38"/>
      <c r="E44" s="56"/>
      <c r="F44" s="56"/>
      <c r="G44" s="56"/>
      <c r="H44" s="56"/>
      <c r="I44" s="56"/>
      <c r="J44" s="56"/>
      <c r="K44" s="56"/>
      <c r="L44" s="56"/>
      <c r="N44" s="56"/>
      <c r="O44" s="56"/>
      <c r="P44" s="56"/>
      <c r="Q44" s="56"/>
      <c r="R44" s="56"/>
    </row>
    <row r="45">
      <c r="B45" s="38"/>
      <c r="E45" s="56"/>
      <c r="F45" s="56"/>
      <c r="G45" s="56"/>
      <c r="H45" s="56"/>
      <c r="I45" s="56"/>
      <c r="J45" s="56"/>
      <c r="K45" s="56"/>
      <c r="L45" s="56"/>
      <c r="N45" s="56"/>
      <c r="O45" s="56"/>
      <c r="P45" s="56"/>
      <c r="Q45" s="56"/>
      <c r="R45" s="56"/>
    </row>
    <row r="46">
      <c r="B46" s="38"/>
      <c r="E46" s="56"/>
      <c r="F46" s="56"/>
      <c r="G46" s="56"/>
      <c r="H46" s="56"/>
      <c r="I46" s="56"/>
      <c r="J46" s="56"/>
      <c r="K46" s="56"/>
      <c r="L46" s="56"/>
      <c r="N46" s="56"/>
      <c r="O46" s="56"/>
      <c r="P46" s="56"/>
      <c r="Q46" s="56"/>
      <c r="R46" s="56"/>
    </row>
    <row r="47">
      <c r="B47" s="38"/>
      <c r="E47" s="56"/>
      <c r="F47" s="56"/>
      <c r="G47" s="56"/>
      <c r="H47" s="56"/>
      <c r="I47" s="56"/>
      <c r="J47" s="56"/>
      <c r="K47" s="56"/>
      <c r="L47" s="56"/>
      <c r="N47" s="56"/>
      <c r="O47" s="56"/>
      <c r="P47" s="56"/>
      <c r="Q47" s="56"/>
      <c r="R47" s="56"/>
    </row>
    <row r="48">
      <c r="B48" s="38"/>
      <c r="E48" s="56"/>
      <c r="F48" s="56"/>
      <c r="G48" s="56"/>
      <c r="H48" s="56"/>
      <c r="I48" s="56"/>
      <c r="J48" s="56"/>
      <c r="K48" s="56"/>
      <c r="L48" s="56"/>
      <c r="N48" s="56"/>
      <c r="O48" s="56"/>
      <c r="P48" s="56"/>
      <c r="Q48" s="56"/>
      <c r="R48" s="56"/>
    </row>
    <row r="49">
      <c r="B49" s="38"/>
      <c r="E49" s="56"/>
      <c r="F49" s="56"/>
      <c r="G49" s="56"/>
      <c r="H49" s="56"/>
      <c r="I49" s="56"/>
      <c r="J49" s="56"/>
      <c r="K49" s="56"/>
      <c r="L49" s="56"/>
      <c r="N49" s="56"/>
      <c r="O49" s="56"/>
      <c r="P49" s="56"/>
      <c r="Q49" s="56"/>
      <c r="R49" s="56"/>
    </row>
    <row r="50">
      <c r="B50" s="38"/>
      <c r="E50" s="56"/>
      <c r="F50" s="56"/>
      <c r="G50" s="56"/>
      <c r="H50" s="56"/>
      <c r="I50" s="56"/>
      <c r="J50" s="56"/>
      <c r="K50" s="56"/>
      <c r="L50" s="56"/>
      <c r="N50" s="56"/>
      <c r="O50" s="56"/>
      <c r="P50" s="56"/>
      <c r="Q50" s="56"/>
      <c r="R50" s="56"/>
    </row>
    <row r="51">
      <c r="B51" s="38"/>
      <c r="E51" s="56"/>
      <c r="F51" s="56"/>
      <c r="G51" s="56"/>
      <c r="H51" s="56"/>
      <c r="I51" s="56"/>
      <c r="J51" s="56"/>
      <c r="K51" s="56"/>
      <c r="L51" s="56"/>
      <c r="N51" s="56"/>
      <c r="O51" s="56"/>
      <c r="P51" s="56"/>
      <c r="Q51" s="56"/>
      <c r="R51" s="56"/>
    </row>
    <row r="52">
      <c r="B52" s="38"/>
      <c r="E52" s="56"/>
      <c r="F52" s="56"/>
      <c r="G52" s="56"/>
      <c r="H52" s="56"/>
      <c r="I52" s="56"/>
      <c r="J52" s="56"/>
      <c r="K52" s="56"/>
      <c r="L52" s="56"/>
      <c r="N52" s="56"/>
      <c r="O52" s="56"/>
      <c r="P52" s="56"/>
      <c r="Q52" s="56"/>
      <c r="R52" s="56"/>
    </row>
    <row r="53">
      <c r="B53" s="38"/>
      <c r="E53" s="56"/>
      <c r="F53" s="56"/>
      <c r="G53" s="56"/>
      <c r="H53" s="56"/>
      <c r="I53" s="56"/>
      <c r="J53" s="56"/>
      <c r="K53" s="56"/>
      <c r="L53" s="56"/>
      <c r="N53" s="56"/>
      <c r="O53" s="56"/>
      <c r="P53" s="56"/>
      <c r="Q53" s="56"/>
      <c r="R53" s="56"/>
    </row>
    <row r="54">
      <c r="B54" s="38"/>
      <c r="E54" s="56"/>
      <c r="F54" s="56"/>
      <c r="G54" s="56"/>
      <c r="H54" s="56"/>
      <c r="I54" s="56"/>
      <c r="J54" s="56"/>
      <c r="K54" s="56"/>
      <c r="L54" s="56"/>
      <c r="N54" s="56"/>
      <c r="O54" s="56"/>
      <c r="P54" s="56"/>
      <c r="Q54" s="56"/>
      <c r="R54" s="56"/>
    </row>
    <row r="55">
      <c r="B55" s="38"/>
      <c r="E55" s="56"/>
      <c r="F55" s="56"/>
      <c r="G55" s="56"/>
      <c r="H55" s="56"/>
      <c r="I55" s="56"/>
      <c r="J55" s="56"/>
      <c r="K55" s="56"/>
      <c r="L55" s="56"/>
      <c r="N55" s="56"/>
      <c r="O55" s="56"/>
      <c r="P55" s="56"/>
      <c r="Q55" s="56"/>
      <c r="R55" s="56"/>
    </row>
    <row r="56">
      <c r="B56" s="38"/>
      <c r="E56" s="56"/>
      <c r="F56" s="56"/>
      <c r="G56" s="56"/>
      <c r="H56" s="56"/>
      <c r="I56" s="56"/>
      <c r="J56" s="56"/>
      <c r="K56" s="56"/>
      <c r="L56" s="56"/>
      <c r="N56" s="56"/>
      <c r="O56" s="56"/>
      <c r="P56" s="56"/>
      <c r="Q56" s="56"/>
      <c r="R56" s="56"/>
    </row>
    <row r="57">
      <c r="B57" s="38"/>
      <c r="E57" s="56"/>
      <c r="F57" s="56"/>
      <c r="G57" s="56"/>
      <c r="H57" s="56"/>
      <c r="I57" s="56"/>
      <c r="J57" s="56"/>
      <c r="K57" s="56"/>
      <c r="L57" s="56"/>
      <c r="N57" s="56"/>
      <c r="O57" s="56"/>
      <c r="P57" s="56"/>
      <c r="Q57" s="56"/>
      <c r="R57" s="56"/>
    </row>
    <row r="58">
      <c r="B58" s="38"/>
      <c r="E58" s="56"/>
      <c r="F58" s="56"/>
      <c r="G58" s="56"/>
      <c r="H58" s="56"/>
      <c r="I58" s="56"/>
      <c r="J58" s="56"/>
      <c r="K58" s="56"/>
      <c r="L58" s="56"/>
      <c r="N58" s="56"/>
      <c r="O58" s="56"/>
      <c r="P58" s="56"/>
      <c r="Q58" s="56"/>
      <c r="R58" s="56"/>
    </row>
    <row r="59">
      <c r="B59" s="38"/>
      <c r="E59" s="56"/>
      <c r="F59" s="56"/>
      <c r="G59" s="56"/>
      <c r="H59" s="56"/>
      <c r="I59" s="56"/>
      <c r="J59" s="56"/>
      <c r="K59" s="56"/>
      <c r="L59" s="56"/>
      <c r="N59" s="56"/>
      <c r="O59" s="56"/>
      <c r="P59" s="56"/>
      <c r="Q59" s="56"/>
      <c r="R59" s="56"/>
    </row>
    <row r="60">
      <c r="B60" s="38"/>
      <c r="E60" s="56"/>
      <c r="F60" s="56"/>
      <c r="G60" s="56"/>
      <c r="H60" s="56"/>
      <c r="I60" s="56"/>
      <c r="J60" s="56"/>
      <c r="K60" s="56"/>
      <c r="L60" s="56"/>
      <c r="N60" s="56"/>
      <c r="O60" s="56"/>
      <c r="P60" s="56"/>
      <c r="Q60" s="56"/>
      <c r="R60" s="56"/>
    </row>
    <row r="61">
      <c r="B61" s="38"/>
      <c r="E61" s="56"/>
      <c r="F61" s="56"/>
      <c r="G61" s="56"/>
      <c r="H61" s="56"/>
      <c r="I61" s="56"/>
      <c r="J61" s="56"/>
      <c r="K61" s="56"/>
      <c r="L61" s="56"/>
      <c r="N61" s="56"/>
      <c r="O61" s="56"/>
      <c r="P61" s="56"/>
      <c r="Q61" s="56"/>
      <c r="R61" s="56"/>
    </row>
    <row r="62">
      <c r="B62" s="38"/>
      <c r="E62" s="56"/>
      <c r="F62" s="56"/>
      <c r="G62" s="56"/>
      <c r="H62" s="56"/>
      <c r="I62" s="56"/>
      <c r="J62" s="56"/>
      <c r="K62" s="56"/>
      <c r="L62" s="56"/>
      <c r="N62" s="56"/>
      <c r="O62" s="56"/>
      <c r="P62" s="56"/>
      <c r="Q62" s="56"/>
      <c r="R62" s="56"/>
    </row>
    <row r="63">
      <c r="B63" s="38"/>
      <c r="E63" s="56"/>
      <c r="F63" s="56"/>
      <c r="G63" s="56"/>
      <c r="H63" s="56"/>
      <c r="I63" s="56"/>
      <c r="J63" s="56"/>
      <c r="K63" s="56"/>
      <c r="L63" s="56"/>
      <c r="N63" s="56"/>
      <c r="O63" s="56"/>
      <c r="P63" s="56"/>
      <c r="Q63" s="56"/>
      <c r="R63" s="56"/>
    </row>
    <row r="64">
      <c r="B64" s="38"/>
      <c r="E64" s="56"/>
      <c r="F64" s="56"/>
      <c r="G64" s="56"/>
      <c r="H64" s="56"/>
      <c r="I64" s="56"/>
      <c r="J64" s="56"/>
      <c r="K64" s="56"/>
      <c r="L64" s="56"/>
      <c r="N64" s="56"/>
      <c r="O64" s="56"/>
      <c r="P64" s="56"/>
      <c r="Q64" s="56"/>
      <c r="R64" s="56"/>
    </row>
    <row r="65">
      <c r="B65" s="38"/>
      <c r="E65" s="56"/>
      <c r="F65" s="56"/>
      <c r="G65" s="56"/>
      <c r="H65" s="56"/>
      <c r="I65" s="56"/>
      <c r="J65" s="56"/>
      <c r="K65" s="56"/>
      <c r="L65" s="56"/>
      <c r="N65" s="56"/>
      <c r="O65" s="56"/>
      <c r="P65" s="56"/>
      <c r="Q65" s="56"/>
      <c r="R65" s="56"/>
    </row>
    <row r="66">
      <c r="B66" s="38"/>
      <c r="E66" s="56"/>
      <c r="F66" s="56"/>
      <c r="G66" s="56"/>
      <c r="H66" s="56"/>
      <c r="I66" s="56"/>
      <c r="J66" s="56"/>
      <c r="K66" s="56"/>
      <c r="L66" s="56"/>
      <c r="N66" s="56"/>
      <c r="O66" s="56"/>
      <c r="P66" s="56"/>
      <c r="Q66" s="56"/>
      <c r="R66" s="56"/>
    </row>
    <row r="67">
      <c r="B67" s="38"/>
      <c r="E67" s="56"/>
      <c r="F67" s="56"/>
      <c r="G67" s="56"/>
      <c r="H67" s="56"/>
      <c r="I67" s="56"/>
      <c r="J67" s="56"/>
      <c r="K67" s="56"/>
      <c r="L67" s="56"/>
      <c r="N67" s="56"/>
      <c r="O67" s="56"/>
      <c r="P67" s="56"/>
      <c r="Q67" s="56"/>
      <c r="R67" s="56"/>
    </row>
    <row r="68">
      <c r="B68" s="38"/>
      <c r="E68" s="56"/>
      <c r="F68" s="56"/>
      <c r="G68" s="56"/>
      <c r="H68" s="56"/>
      <c r="I68" s="56"/>
      <c r="J68" s="56"/>
      <c r="K68" s="56"/>
      <c r="L68" s="56"/>
      <c r="N68" s="56"/>
      <c r="O68" s="56"/>
      <c r="P68" s="56"/>
      <c r="Q68" s="56"/>
      <c r="R68" s="56"/>
    </row>
    <row r="69">
      <c r="B69" s="38"/>
      <c r="E69" s="56"/>
      <c r="F69" s="56"/>
      <c r="G69" s="56"/>
      <c r="H69" s="56"/>
      <c r="I69" s="56"/>
      <c r="J69" s="56"/>
      <c r="K69" s="56"/>
      <c r="L69" s="56"/>
      <c r="N69" s="56"/>
      <c r="O69" s="56"/>
      <c r="P69" s="56"/>
      <c r="Q69" s="56"/>
      <c r="R69" s="56"/>
    </row>
    <row r="70">
      <c r="B70" s="38"/>
      <c r="E70" s="56"/>
      <c r="F70" s="56"/>
      <c r="G70" s="56"/>
      <c r="H70" s="56"/>
      <c r="I70" s="56"/>
      <c r="J70" s="56"/>
      <c r="K70" s="56"/>
      <c r="L70" s="56"/>
      <c r="N70" s="56"/>
      <c r="O70" s="56"/>
      <c r="P70" s="56"/>
      <c r="Q70" s="56"/>
      <c r="R70" s="56"/>
    </row>
    <row r="71">
      <c r="B71" s="38"/>
      <c r="E71" s="56"/>
      <c r="F71" s="56"/>
      <c r="G71" s="56"/>
      <c r="H71" s="56"/>
      <c r="I71" s="56"/>
      <c r="J71" s="56"/>
      <c r="K71" s="56"/>
      <c r="L71" s="56"/>
      <c r="N71" s="56"/>
      <c r="O71" s="56"/>
      <c r="P71" s="56"/>
      <c r="Q71" s="56"/>
      <c r="R71" s="56"/>
    </row>
    <row r="72">
      <c r="B72" s="38"/>
      <c r="E72" s="56"/>
      <c r="F72" s="56"/>
      <c r="G72" s="56"/>
      <c r="H72" s="56"/>
      <c r="I72" s="56"/>
      <c r="J72" s="56"/>
      <c r="K72" s="56"/>
      <c r="L72" s="56"/>
      <c r="N72" s="56"/>
      <c r="O72" s="56"/>
      <c r="P72" s="56"/>
      <c r="Q72" s="56"/>
      <c r="R72" s="56"/>
    </row>
    <row r="73">
      <c r="B73" s="38"/>
      <c r="E73" s="56"/>
      <c r="F73" s="56"/>
      <c r="G73" s="56"/>
      <c r="H73" s="56"/>
      <c r="I73" s="56"/>
      <c r="J73" s="56"/>
      <c r="K73" s="56"/>
      <c r="L73" s="56"/>
      <c r="N73" s="56"/>
      <c r="O73" s="56"/>
      <c r="P73" s="56"/>
      <c r="Q73" s="56"/>
      <c r="R73" s="56"/>
    </row>
    <row r="74">
      <c r="B74" s="38"/>
      <c r="E74" s="56"/>
      <c r="F74" s="56"/>
      <c r="G74" s="56"/>
      <c r="H74" s="56"/>
      <c r="I74" s="56"/>
      <c r="J74" s="56"/>
      <c r="K74" s="56"/>
      <c r="L74" s="56"/>
      <c r="N74" s="56"/>
      <c r="O74" s="56"/>
      <c r="P74" s="56"/>
      <c r="Q74" s="56"/>
      <c r="R74" s="56"/>
    </row>
    <row r="75">
      <c r="B75" s="38"/>
      <c r="E75" s="56"/>
      <c r="F75" s="56"/>
      <c r="G75" s="56"/>
      <c r="H75" s="56"/>
      <c r="I75" s="56"/>
      <c r="J75" s="56"/>
      <c r="K75" s="56"/>
      <c r="L75" s="56"/>
      <c r="N75" s="56"/>
      <c r="O75" s="56"/>
      <c r="P75" s="56"/>
      <c r="Q75" s="56"/>
      <c r="R75" s="56"/>
    </row>
    <row r="76">
      <c r="B76" s="38"/>
      <c r="E76" s="56"/>
      <c r="F76" s="56"/>
      <c r="G76" s="56"/>
      <c r="H76" s="56"/>
      <c r="I76" s="56"/>
      <c r="J76" s="56"/>
      <c r="K76" s="56"/>
      <c r="L76" s="56"/>
      <c r="N76" s="56"/>
      <c r="O76" s="56"/>
      <c r="P76" s="56"/>
      <c r="Q76" s="56"/>
      <c r="R76" s="56"/>
    </row>
    <row r="77">
      <c r="B77" s="38"/>
      <c r="E77" s="56"/>
      <c r="F77" s="56"/>
      <c r="G77" s="56"/>
      <c r="H77" s="56"/>
      <c r="I77" s="56"/>
      <c r="J77" s="56"/>
      <c r="K77" s="56"/>
      <c r="L77" s="56"/>
      <c r="N77" s="56"/>
      <c r="O77" s="56"/>
      <c r="P77" s="56"/>
      <c r="Q77" s="56"/>
      <c r="R77" s="56"/>
    </row>
    <row r="78">
      <c r="B78" s="38"/>
      <c r="E78" s="56"/>
      <c r="F78" s="56"/>
      <c r="G78" s="56"/>
      <c r="H78" s="56"/>
      <c r="I78" s="56"/>
      <c r="J78" s="56"/>
      <c r="K78" s="56"/>
      <c r="L78" s="56"/>
      <c r="N78" s="56"/>
      <c r="O78" s="56"/>
      <c r="P78" s="56"/>
      <c r="Q78" s="56"/>
      <c r="R78" s="56"/>
    </row>
    <row r="79">
      <c r="B79" s="38"/>
      <c r="E79" s="56"/>
      <c r="F79" s="56"/>
      <c r="G79" s="56"/>
      <c r="H79" s="56"/>
      <c r="I79" s="56"/>
      <c r="J79" s="56"/>
      <c r="K79" s="56"/>
      <c r="L79" s="56"/>
      <c r="N79" s="56"/>
      <c r="O79" s="56"/>
      <c r="P79" s="56"/>
      <c r="Q79" s="56"/>
      <c r="R79" s="56"/>
    </row>
    <row r="80">
      <c r="B80" s="38"/>
      <c r="E80" s="56"/>
      <c r="F80" s="56"/>
      <c r="G80" s="56"/>
      <c r="H80" s="56"/>
      <c r="I80" s="56"/>
      <c r="J80" s="56"/>
      <c r="K80" s="56"/>
      <c r="L80" s="56"/>
      <c r="N80" s="56"/>
      <c r="O80" s="56"/>
      <c r="P80" s="56"/>
      <c r="Q80" s="56"/>
      <c r="R80" s="56"/>
    </row>
    <row r="81">
      <c r="B81" s="38"/>
      <c r="E81" s="56"/>
      <c r="F81" s="56"/>
      <c r="G81" s="56"/>
      <c r="H81" s="56"/>
      <c r="I81" s="56"/>
      <c r="J81" s="56"/>
      <c r="K81" s="56"/>
      <c r="L81" s="56"/>
      <c r="N81" s="56"/>
      <c r="O81" s="56"/>
      <c r="P81" s="56"/>
      <c r="Q81" s="56"/>
      <c r="R81" s="56"/>
    </row>
    <row r="82">
      <c r="B82" s="38"/>
      <c r="E82" s="56"/>
      <c r="F82" s="56"/>
      <c r="G82" s="56"/>
      <c r="H82" s="56"/>
      <c r="I82" s="56"/>
      <c r="J82" s="56"/>
      <c r="K82" s="56"/>
      <c r="L82" s="56"/>
      <c r="N82" s="56"/>
      <c r="O82" s="56"/>
      <c r="P82" s="56"/>
      <c r="Q82" s="56"/>
      <c r="R82" s="56"/>
    </row>
    <row r="83">
      <c r="B83" s="38"/>
      <c r="E83" s="56"/>
      <c r="F83" s="56"/>
      <c r="G83" s="56"/>
      <c r="H83" s="56"/>
      <c r="I83" s="56"/>
      <c r="J83" s="56"/>
      <c r="K83" s="56"/>
      <c r="L83" s="56"/>
      <c r="N83" s="56"/>
      <c r="O83" s="56"/>
      <c r="P83" s="56"/>
      <c r="Q83" s="56"/>
      <c r="R83" s="56"/>
    </row>
    <row r="84">
      <c r="B84" s="38"/>
      <c r="E84" s="56"/>
      <c r="F84" s="56"/>
      <c r="G84" s="56"/>
      <c r="H84" s="56"/>
      <c r="I84" s="56"/>
      <c r="J84" s="56"/>
      <c r="K84" s="56"/>
      <c r="L84" s="56"/>
      <c r="N84" s="56"/>
      <c r="O84" s="56"/>
      <c r="P84" s="56"/>
      <c r="Q84" s="56"/>
      <c r="R84" s="56"/>
    </row>
    <row r="85">
      <c r="B85" s="38"/>
      <c r="E85" s="56"/>
      <c r="F85" s="56"/>
      <c r="G85" s="56"/>
      <c r="H85" s="56"/>
      <c r="I85" s="56"/>
      <c r="J85" s="56"/>
      <c r="K85" s="56"/>
      <c r="L85" s="56"/>
      <c r="N85" s="56"/>
      <c r="O85" s="56"/>
      <c r="P85" s="56"/>
      <c r="Q85" s="56"/>
      <c r="R85" s="56"/>
    </row>
    <row r="86">
      <c r="B86" s="38"/>
      <c r="E86" s="56"/>
      <c r="F86" s="56"/>
      <c r="G86" s="56"/>
      <c r="H86" s="56"/>
      <c r="I86" s="56"/>
      <c r="J86" s="56"/>
      <c r="K86" s="56"/>
      <c r="L86" s="56"/>
      <c r="N86" s="56"/>
      <c r="O86" s="56"/>
      <c r="P86" s="56"/>
      <c r="Q86" s="56"/>
      <c r="R86" s="56"/>
    </row>
    <row r="87">
      <c r="B87" s="38"/>
      <c r="E87" s="56"/>
      <c r="F87" s="56"/>
      <c r="G87" s="56"/>
      <c r="H87" s="56"/>
      <c r="I87" s="56"/>
      <c r="J87" s="56"/>
      <c r="K87" s="56"/>
      <c r="L87" s="56"/>
      <c r="N87" s="56"/>
      <c r="O87" s="56"/>
      <c r="P87" s="56"/>
      <c r="Q87" s="56"/>
      <c r="R87" s="56"/>
    </row>
    <row r="88">
      <c r="B88" s="38"/>
      <c r="E88" s="56"/>
      <c r="F88" s="56"/>
      <c r="G88" s="56"/>
      <c r="H88" s="56"/>
      <c r="I88" s="56"/>
      <c r="J88" s="56"/>
      <c r="K88" s="56"/>
      <c r="L88" s="56"/>
      <c r="N88" s="56"/>
      <c r="O88" s="56"/>
      <c r="P88" s="56"/>
      <c r="Q88" s="56"/>
      <c r="R88" s="56"/>
    </row>
    <row r="89">
      <c r="B89" s="38"/>
      <c r="E89" s="56"/>
      <c r="F89" s="56"/>
      <c r="G89" s="56"/>
      <c r="H89" s="56"/>
      <c r="I89" s="56"/>
      <c r="J89" s="56"/>
      <c r="K89" s="56"/>
      <c r="L89" s="56"/>
      <c r="N89" s="56"/>
      <c r="O89" s="56"/>
      <c r="P89" s="56"/>
      <c r="Q89" s="56"/>
      <c r="R89" s="56"/>
    </row>
    <row r="90">
      <c r="B90" s="38"/>
      <c r="E90" s="56"/>
      <c r="F90" s="56"/>
      <c r="G90" s="56"/>
      <c r="H90" s="56"/>
      <c r="I90" s="56"/>
      <c r="J90" s="56"/>
      <c r="K90" s="56"/>
      <c r="L90" s="56"/>
      <c r="N90" s="56"/>
      <c r="O90" s="56"/>
      <c r="P90" s="56"/>
      <c r="Q90" s="56"/>
      <c r="R90" s="56"/>
    </row>
    <row r="91">
      <c r="B91" s="38"/>
      <c r="E91" s="56"/>
      <c r="F91" s="56"/>
      <c r="G91" s="56"/>
      <c r="H91" s="56"/>
      <c r="I91" s="56"/>
      <c r="J91" s="56"/>
      <c r="K91" s="56"/>
      <c r="L91" s="56"/>
      <c r="N91" s="56"/>
      <c r="O91" s="56"/>
      <c r="P91" s="56"/>
      <c r="Q91" s="56"/>
      <c r="R91" s="56"/>
    </row>
    <row r="92">
      <c r="B92" s="38"/>
      <c r="E92" s="56"/>
      <c r="F92" s="56"/>
      <c r="G92" s="56"/>
      <c r="H92" s="56"/>
      <c r="I92" s="56"/>
      <c r="J92" s="56"/>
      <c r="K92" s="56"/>
      <c r="L92" s="56"/>
      <c r="N92" s="56"/>
      <c r="O92" s="56"/>
      <c r="P92" s="56"/>
      <c r="Q92" s="56"/>
      <c r="R92" s="56"/>
    </row>
    <row r="93">
      <c r="B93" s="38"/>
      <c r="E93" s="56"/>
      <c r="F93" s="56"/>
      <c r="G93" s="56"/>
      <c r="H93" s="56"/>
      <c r="I93" s="56"/>
      <c r="J93" s="56"/>
      <c r="K93" s="56"/>
      <c r="L93" s="56"/>
      <c r="N93" s="56"/>
      <c r="O93" s="56"/>
      <c r="P93" s="56"/>
      <c r="Q93" s="56"/>
      <c r="R93" s="56"/>
    </row>
    <row r="94">
      <c r="B94" s="38"/>
      <c r="E94" s="56"/>
      <c r="F94" s="56"/>
      <c r="G94" s="56"/>
      <c r="H94" s="56"/>
      <c r="I94" s="56"/>
      <c r="J94" s="56"/>
      <c r="K94" s="56"/>
      <c r="L94" s="56"/>
      <c r="N94" s="56"/>
      <c r="O94" s="56"/>
      <c r="P94" s="56"/>
      <c r="Q94" s="56"/>
      <c r="R94" s="56"/>
    </row>
    <row r="95">
      <c r="B95" s="38"/>
      <c r="E95" s="56"/>
      <c r="F95" s="56"/>
      <c r="G95" s="56"/>
      <c r="H95" s="56"/>
      <c r="I95" s="56"/>
      <c r="J95" s="56"/>
      <c r="K95" s="56"/>
      <c r="L95" s="56"/>
      <c r="N95" s="56"/>
      <c r="O95" s="56"/>
      <c r="P95" s="56"/>
      <c r="Q95" s="56"/>
      <c r="R95" s="56"/>
    </row>
    <row r="96">
      <c r="B96" s="38"/>
      <c r="E96" s="56"/>
      <c r="F96" s="56"/>
      <c r="G96" s="56"/>
      <c r="H96" s="56"/>
      <c r="I96" s="56"/>
      <c r="J96" s="56"/>
      <c r="K96" s="56"/>
      <c r="L96" s="56"/>
      <c r="N96" s="56"/>
      <c r="O96" s="56"/>
      <c r="P96" s="56"/>
      <c r="Q96" s="56"/>
      <c r="R96" s="56"/>
    </row>
    <row r="97">
      <c r="B97" s="38"/>
      <c r="E97" s="56"/>
      <c r="F97" s="56"/>
      <c r="G97" s="56"/>
      <c r="H97" s="56"/>
      <c r="I97" s="56"/>
      <c r="J97" s="56"/>
      <c r="K97" s="56"/>
      <c r="L97" s="56"/>
      <c r="N97" s="56"/>
      <c r="O97" s="56"/>
      <c r="P97" s="56"/>
      <c r="Q97" s="56"/>
      <c r="R97" s="56"/>
    </row>
    <row r="98">
      <c r="B98" s="38"/>
      <c r="E98" s="56"/>
      <c r="F98" s="56"/>
      <c r="G98" s="56"/>
      <c r="H98" s="56"/>
      <c r="I98" s="56"/>
      <c r="J98" s="56"/>
      <c r="K98" s="56"/>
      <c r="L98" s="56"/>
      <c r="N98" s="56"/>
      <c r="O98" s="56"/>
      <c r="P98" s="56"/>
      <c r="Q98" s="56"/>
      <c r="R98" s="56"/>
    </row>
    <row r="99">
      <c r="B99" s="38"/>
      <c r="E99" s="56"/>
      <c r="F99" s="56"/>
      <c r="G99" s="56"/>
      <c r="H99" s="56"/>
      <c r="I99" s="56"/>
      <c r="J99" s="56"/>
      <c r="K99" s="56"/>
      <c r="L99" s="56"/>
      <c r="N99" s="56"/>
      <c r="O99" s="56"/>
      <c r="P99" s="56"/>
      <c r="Q99" s="56"/>
      <c r="R99" s="56"/>
    </row>
    <row r="100">
      <c r="B100" s="38"/>
      <c r="E100" s="56"/>
      <c r="F100" s="56"/>
      <c r="G100" s="56"/>
      <c r="H100" s="56"/>
      <c r="I100" s="56"/>
      <c r="J100" s="56"/>
      <c r="K100" s="56"/>
      <c r="L100" s="56"/>
      <c r="N100" s="56"/>
      <c r="O100" s="56"/>
      <c r="P100" s="56"/>
      <c r="Q100" s="56"/>
      <c r="R100" s="56"/>
    </row>
    <row r="101">
      <c r="B101" s="38"/>
      <c r="E101" s="56"/>
      <c r="F101" s="56"/>
      <c r="G101" s="56"/>
      <c r="H101" s="56"/>
      <c r="I101" s="56"/>
      <c r="J101" s="56"/>
      <c r="K101" s="56"/>
      <c r="L101" s="56"/>
      <c r="N101" s="56"/>
      <c r="O101" s="56"/>
      <c r="P101" s="56"/>
      <c r="Q101" s="56"/>
      <c r="R101" s="56"/>
    </row>
    <row r="102">
      <c r="B102" s="38"/>
      <c r="E102" s="56"/>
      <c r="F102" s="56"/>
      <c r="G102" s="56"/>
      <c r="H102" s="56"/>
      <c r="I102" s="56"/>
      <c r="J102" s="56"/>
      <c r="K102" s="56"/>
      <c r="L102" s="56"/>
      <c r="N102" s="56"/>
      <c r="O102" s="56"/>
      <c r="P102" s="56"/>
      <c r="Q102" s="56"/>
      <c r="R102" s="56"/>
    </row>
    <row r="103">
      <c r="B103" s="38"/>
      <c r="E103" s="56"/>
      <c r="F103" s="56"/>
      <c r="G103" s="56"/>
      <c r="H103" s="56"/>
      <c r="I103" s="56"/>
      <c r="J103" s="56"/>
      <c r="K103" s="56"/>
      <c r="L103" s="56"/>
      <c r="N103" s="56"/>
      <c r="O103" s="56"/>
      <c r="P103" s="56"/>
      <c r="Q103" s="56"/>
      <c r="R103" s="56"/>
    </row>
    <row r="104">
      <c r="B104" s="38"/>
      <c r="E104" s="56"/>
      <c r="F104" s="56"/>
      <c r="G104" s="56"/>
      <c r="H104" s="56"/>
      <c r="I104" s="56"/>
      <c r="J104" s="56"/>
      <c r="K104" s="56"/>
      <c r="L104" s="56"/>
      <c r="N104" s="56"/>
      <c r="O104" s="56"/>
      <c r="P104" s="56"/>
      <c r="Q104" s="56"/>
      <c r="R104" s="56"/>
    </row>
    <row r="105">
      <c r="B105" s="38"/>
      <c r="E105" s="56"/>
      <c r="F105" s="56"/>
      <c r="G105" s="56"/>
      <c r="H105" s="56"/>
      <c r="I105" s="56"/>
      <c r="J105" s="56"/>
      <c r="K105" s="56"/>
      <c r="L105" s="56"/>
      <c r="N105" s="56"/>
      <c r="O105" s="56"/>
      <c r="P105" s="56"/>
      <c r="Q105" s="56"/>
      <c r="R105" s="56"/>
    </row>
    <row r="106">
      <c r="B106" s="38"/>
      <c r="E106" s="56"/>
      <c r="F106" s="56"/>
      <c r="G106" s="56"/>
      <c r="H106" s="56"/>
      <c r="I106" s="56"/>
      <c r="J106" s="56"/>
      <c r="K106" s="56"/>
      <c r="L106" s="56"/>
      <c r="N106" s="56"/>
      <c r="O106" s="56"/>
      <c r="P106" s="56"/>
      <c r="Q106" s="56"/>
      <c r="R106" s="56"/>
    </row>
    <row r="107">
      <c r="B107" s="38"/>
      <c r="E107" s="56"/>
      <c r="F107" s="56"/>
      <c r="G107" s="56"/>
      <c r="H107" s="56"/>
      <c r="I107" s="56"/>
      <c r="J107" s="56"/>
      <c r="K107" s="56"/>
      <c r="L107" s="56"/>
      <c r="N107" s="56"/>
      <c r="O107" s="56"/>
      <c r="P107" s="56"/>
      <c r="Q107" s="56"/>
      <c r="R107" s="56"/>
    </row>
    <row r="108">
      <c r="B108" s="38"/>
      <c r="E108" s="56"/>
      <c r="F108" s="56"/>
      <c r="G108" s="56"/>
      <c r="H108" s="56"/>
      <c r="I108" s="56"/>
      <c r="J108" s="56"/>
      <c r="K108" s="56"/>
      <c r="L108" s="56"/>
      <c r="N108" s="56"/>
      <c r="O108" s="56"/>
      <c r="P108" s="56"/>
      <c r="Q108" s="56"/>
      <c r="R108" s="56"/>
    </row>
    <row r="109">
      <c r="B109" s="38"/>
      <c r="E109" s="56"/>
      <c r="F109" s="56"/>
      <c r="G109" s="56"/>
      <c r="H109" s="56"/>
      <c r="I109" s="56"/>
      <c r="J109" s="56"/>
      <c r="K109" s="56"/>
      <c r="L109" s="56"/>
      <c r="N109" s="56"/>
      <c r="O109" s="56"/>
      <c r="P109" s="56"/>
      <c r="Q109" s="56"/>
      <c r="R109" s="56"/>
    </row>
    <row r="110">
      <c r="B110" s="38"/>
      <c r="E110" s="56"/>
      <c r="F110" s="56"/>
      <c r="G110" s="56"/>
      <c r="H110" s="56"/>
      <c r="I110" s="56"/>
      <c r="J110" s="56"/>
      <c r="K110" s="56"/>
      <c r="L110" s="56"/>
      <c r="N110" s="56"/>
      <c r="O110" s="56"/>
      <c r="P110" s="56"/>
      <c r="Q110" s="56"/>
      <c r="R110" s="56"/>
    </row>
    <row r="111">
      <c r="B111" s="38"/>
      <c r="E111" s="56"/>
      <c r="F111" s="56"/>
      <c r="G111" s="56"/>
      <c r="H111" s="56"/>
      <c r="I111" s="56"/>
      <c r="J111" s="56"/>
      <c r="K111" s="56"/>
      <c r="L111" s="56"/>
      <c r="N111" s="56"/>
      <c r="O111" s="56"/>
      <c r="P111" s="56"/>
      <c r="Q111" s="56"/>
      <c r="R111" s="56"/>
    </row>
    <row r="112">
      <c r="B112" s="38"/>
      <c r="E112" s="56"/>
      <c r="F112" s="56"/>
      <c r="G112" s="56"/>
      <c r="H112" s="56"/>
      <c r="I112" s="56"/>
      <c r="J112" s="56"/>
      <c r="K112" s="56"/>
      <c r="L112" s="56"/>
      <c r="N112" s="56"/>
      <c r="O112" s="56"/>
      <c r="P112" s="56"/>
      <c r="Q112" s="56"/>
      <c r="R112" s="56"/>
    </row>
    <row r="113">
      <c r="B113" s="38"/>
      <c r="E113" s="56"/>
      <c r="F113" s="56"/>
      <c r="G113" s="56"/>
      <c r="H113" s="56"/>
      <c r="I113" s="56"/>
      <c r="J113" s="56"/>
      <c r="K113" s="56"/>
      <c r="L113" s="56"/>
      <c r="N113" s="56"/>
      <c r="O113" s="56"/>
      <c r="P113" s="56"/>
      <c r="Q113" s="56"/>
      <c r="R113" s="56"/>
    </row>
    <row r="114">
      <c r="B114" s="38"/>
      <c r="E114" s="56"/>
      <c r="F114" s="56"/>
      <c r="G114" s="56"/>
      <c r="H114" s="56"/>
      <c r="I114" s="56"/>
      <c r="J114" s="56"/>
      <c r="K114" s="56"/>
      <c r="L114" s="56"/>
      <c r="N114" s="56"/>
      <c r="O114" s="56"/>
      <c r="P114" s="56"/>
      <c r="Q114" s="56"/>
      <c r="R114" s="56"/>
    </row>
    <row r="115">
      <c r="B115" s="38"/>
      <c r="E115" s="56"/>
      <c r="F115" s="56"/>
      <c r="G115" s="56"/>
      <c r="H115" s="56"/>
      <c r="I115" s="56"/>
      <c r="J115" s="56"/>
      <c r="K115" s="56"/>
      <c r="L115" s="56"/>
      <c r="N115" s="56"/>
      <c r="O115" s="56"/>
      <c r="P115" s="56"/>
      <c r="Q115" s="56"/>
      <c r="R115" s="56"/>
    </row>
    <row r="116">
      <c r="B116" s="38"/>
      <c r="E116" s="56"/>
      <c r="F116" s="56"/>
      <c r="G116" s="56"/>
      <c r="H116" s="56"/>
      <c r="I116" s="56"/>
      <c r="J116" s="56"/>
      <c r="K116" s="56"/>
      <c r="L116" s="56"/>
      <c r="N116" s="56"/>
      <c r="O116" s="56"/>
      <c r="P116" s="56"/>
      <c r="Q116" s="56"/>
      <c r="R116" s="56"/>
    </row>
    <row r="117">
      <c r="B117" s="38"/>
      <c r="E117" s="56"/>
      <c r="F117" s="56"/>
      <c r="G117" s="56"/>
      <c r="H117" s="56"/>
      <c r="I117" s="56"/>
      <c r="J117" s="56"/>
      <c r="K117" s="56"/>
      <c r="L117" s="56"/>
      <c r="N117" s="56"/>
      <c r="O117" s="56"/>
      <c r="P117" s="56"/>
      <c r="Q117" s="56"/>
      <c r="R117" s="56"/>
    </row>
    <row r="118">
      <c r="B118" s="38"/>
      <c r="E118" s="56"/>
      <c r="F118" s="56"/>
      <c r="G118" s="56"/>
      <c r="H118" s="56"/>
      <c r="I118" s="56"/>
      <c r="J118" s="56"/>
      <c r="K118" s="56"/>
      <c r="L118" s="56"/>
      <c r="N118" s="56"/>
      <c r="O118" s="56"/>
      <c r="P118" s="56"/>
      <c r="Q118" s="56"/>
      <c r="R118" s="56"/>
    </row>
    <row r="119">
      <c r="B119" s="38"/>
      <c r="E119" s="56"/>
      <c r="F119" s="56"/>
      <c r="G119" s="56"/>
      <c r="H119" s="56"/>
      <c r="I119" s="56"/>
      <c r="J119" s="56"/>
      <c r="K119" s="56"/>
      <c r="L119" s="56"/>
      <c r="N119" s="56"/>
      <c r="O119" s="56"/>
      <c r="P119" s="56"/>
      <c r="Q119" s="56"/>
      <c r="R119" s="56"/>
    </row>
    <row r="120">
      <c r="B120" s="38"/>
      <c r="E120" s="56"/>
      <c r="F120" s="56"/>
      <c r="G120" s="56"/>
      <c r="H120" s="56"/>
      <c r="I120" s="56"/>
      <c r="J120" s="56"/>
      <c r="K120" s="56"/>
      <c r="L120" s="56"/>
      <c r="N120" s="56"/>
      <c r="O120" s="56"/>
      <c r="P120" s="56"/>
      <c r="Q120" s="56"/>
      <c r="R120" s="56"/>
    </row>
    <row r="121">
      <c r="B121" s="38"/>
      <c r="E121" s="56"/>
      <c r="F121" s="56"/>
      <c r="G121" s="56"/>
      <c r="H121" s="56"/>
      <c r="I121" s="56"/>
      <c r="J121" s="56"/>
      <c r="K121" s="56"/>
      <c r="L121" s="56"/>
      <c r="N121" s="56"/>
      <c r="O121" s="56"/>
      <c r="P121" s="56"/>
      <c r="Q121" s="56"/>
      <c r="R121" s="56"/>
    </row>
    <row r="122">
      <c r="B122" s="38"/>
      <c r="E122" s="56"/>
      <c r="F122" s="56"/>
      <c r="G122" s="56"/>
      <c r="H122" s="56"/>
      <c r="I122" s="56"/>
      <c r="J122" s="56"/>
      <c r="K122" s="56"/>
      <c r="L122" s="56"/>
      <c r="N122" s="56"/>
      <c r="O122" s="56"/>
      <c r="P122" s="56"/>
      <c r="Q122" s="56"/>
      <c r="R122" s="56"/>
    </row>
    <row r="123">
      <c r="B123" s="38"/>
      <c r="E123" s="56"/>
      <c r="F123" s="56"/>
      <c r="G123" s="56"/>
      <c r="H123" s="56"/>
      <c r="I123" s="56"/>
      <c r="J123" s="56"/>
      <c r="K123" s="56"/>
      <c r="L123" s="56"/>
      <c r="N123" s="56"/>
      <c r="O123" s="56"/>
      <c r="P123" s="56"/>
      <c r="Q123" s="56"/>
      <c r="R123" s="56"/>
    </row>
    <row r="124">
      <c r="B124" s="38"/>
      <c r="E124" s="56"/>
      <c r="F124" s="56"/>
      <c r="G124" s="56"/>
      <c r="H124" s="56"/>
      <c r="I124" s="56"/>
      <c r="J124" s="56"/>
      <c r="K124" s="56"/>
      <c r="L124" s="56"/>
      <c r="N124" s="56"/>
      <c r="O124" s="56"/>
      <c r="P124" s="56"/>
      <c r="Q124" s="56"/>
      <c r="R124" s="56"/>
    </row>
    <row r="125">
      <c r="B125" s="38"/>
      <c r="E125" s="56"/>
      <c r="F125" s="56"/>
      <c r="G125" s="56"/>
      <c r="H125" s="56"/>
      <c r="I125" s="56"/>
      <c r="J125" s="56"/>
      <c r="K125" s="56"/>
      <c r="L125" s="56"/>
      <c r="N125" s="56"/>
      <c r="O125" s="56"/>
      <c r="P125" s="56"/>
      <c r="Q125" s="56"/>
      <c r="R125" s="56"/>
    </row>
    <row r="126">
      <c r="B126" s="38"/>
      <c r="E126" s="56"/>
      <c r="F126" s="56"/>
      <c r="G126" s="56"/>
      <c r="H126" s="56"/>
      <c r="I126" s="56"/>
      <c r="J126" s="56"/>
      <c r="K126" s="56"/>
      <c r="L126" s="56"/>
      <c r="N126" s="56"/>
      <c r="O126" s="56"/>
      <c r="P126" s="56"/>
      <c r="Q126" s="56"/>
      <c r="R126" s="56"/>
    </row>
    <row r="127">
      <c r="B127" s="38"/>
      <c r="E127" s="56"/>
      <c r="F127" s="56"/>
      <c r="G127" s="56"/>
      <c r="H127" s="56"/>
      <c r="I127" s="56"/>
      <c r="J127" s="56"/>
      <c r="K127" s="56"/>
      <c r="L127" s="56"/>
      <c r="N127" s="56"/>
      <c r="O127" s="56"/>
      <c r="P127" s="56"/>
      <c r="Q127" s="56"/>
      <c r="R127" s="56"/>
    </row>
    <row r="128">
      <c r="B128" s="38"/>
      <c r="E128" s="56"/>
      <c r="F128" s="56"/>
      <c r="G128" s="56"/>
      <c r="H128" s="56"/>
      <c r="I128" s="56"/>
      <c r="J128" s="56"/>
      <c r="K128" s="56"/>
      <c r="L128" s="56"/>
      <c r="N128" s="56"/>
      <c r="O128" s="56"/>
      <c r="P128" s="56"/>
      <c r="Q128" s="56"/>
      <c r="R128" s="56"/>
    </row>
    <row r="129">
      <c r="B129" s="38"/>
      <c r="E129" s="56"/>
      <c r="F129" s="56"/>
      <c r="G129" s="56"/>
      <c r="H129" s="56"/>
      <c r="I129" s="56"/>
      <c r="J129" s="56"/>
      <c r="K129" s="56"/>
      <c r="L129" s="56"/>
      <c r="N129" s="56"/>
      <c r="O129" s="56"/>
      <c r="P129" s="56"/>
      <c r="Q129" s="56"/>
      <c r="R129" s="56"/>
    </row>
    <row r="130">
      <c r="B130" s="38"/>
      <c r="E130" s="56"/>
      <c r="F130" s="56"/>
      <c r="G130" s="56"/>
      <c r="H130" s="56"/>
      <c r="I130" s="56"/>
      <c r="J130" s="56"/>
      <c r="K130" s="56"/>
      <c r="L130" s="56"/>
      <c r="N130" s="56"/>
      <c r="O130" s="56"/>
      <c r="P130" s="56"/>
      <c r="Q130" s="56"/>
      <c r="R130" s="56"/>
    </row>
    <row r="131">
      <c r="B131" s="38"/>
      <c r="E131" s="56"/>
      <c r="F131" s="56"/>
      <c r="G131" s="56"/>
      <c r="H131" s="56"/>
      <c r="I131" s="56"/>
      <c r="J131" s="56"/>
      <c r="K131" s="56"/>
      <c r="L131" s="56"/>
      <c r="N131" s="56"/>
      <c r="O131" s="56"/>
      <c r="P131" s="56"/>
      <c r="Q131" s="56"/>
      <c r="R131" s="56"/>
    </row>
    <row r="132">
      <c r="B132" s="38"/>
      <c r="E132" s="56"/>
      <c r="F132" s="56"/>
      <c r="G132" s="56"/>
      <c r="H132" s="56"/>
      <c r="I132" s="56"/>
      <c r="J132" s="56"/>
      <c r="K132" s="56"/>
      <c r="L132" s="56"/>
      <c r="N132" s="56"/>
      <c r="O132" s="56"/>
      <c r="P132" s="56"/>
      <c r="Q132" s="56"/>
      <c r="R132" s="56"/>
    </row>
    <row r="133">
      <c r="B133" s="38"/>
      <c r="E133" s="56"/>
      <c r="F133" s="56"/>
      <c r="G133" s="56"/>
      <c r="H133" s="56"/>
      <c r="I133" s="56"/>
      <c r="J133" s="56"/>
      <c r="K133" s="56"/>
      <c r="L133" s="56"/>
      <c r="N133" s="56"/>
      <c r="O133" s="56"/>
      <c r="P133" s="56"/>
      <c r="Q133" s="56"/>
      <c r="R133" s="56"/>
    </row>
    <row r="134">
      <c r="B134" s="38"/>
      <c r="E134" s="56"/>
      <c r="F134" s="56"/>
      <c r="G134" s="56"/>
      <c r="H134" s="56"/>
      <c r="I134" s="56"/>
      <c r="J134" s="56"/>
      <c r="K134" s="56"/>
      <c r="L134" s="56"/>
      <c r="N134" s="56"/>
      <c r="O134" s="56"/>
      <c r="P134" s="56"/>
      <c r="Q134" s="56"/>
      <c r="R134" s="56"/>
    </row>
    <row r="135">
      <c r="B135" s="38"/>
      <c r="E135" s="56"/>
      <c r="F135" s="56"/>
      <c r="G135" s="56"/>
      <c r="H135" s="56"/>
      <c r="I135" s="56"/>
      <c r="J135" s="56"/>
      <c r="K135" s="56"/>
      <c r="L135" s="56"/>
      <c r="N135" s="56"/>
      <c r="O135" s="56"/>
      <c r="P135" s="56"/>
      <c r="Q135" s="56"/>
      <c r="R135" s="56"/>
    </row>
    <row r="136">
      <c r="B136" s="38"/>
      <c r="E136" s="56"/>
      <c r="F136" s="56"/>
      <c r="G136" s="56"/>
      <c r="H136" s="56"/>
      <c r="I136" s="56"/>
      <c r="J136" s="56"/>
      <c r="K136" s="56"/>
      <c r="L136" s="56"/>
      <c r="N136" s="56"/>
      <c r="O136" s="56"/>
      <c r="P136" s="56"/>
      <c r="Q136" s="56"/>
      <c r="R136" s="56"/>
    </row>
    <row r="137">
      <c r="B137" s="38"/>
      <c r="E137" s="56"/>
      <c r="F137" s="56"/>
      <c r="G137" s="56"/>
      <c r="H137" s="56"/>
      <c r="I137" s="56"/>
      <c r="J137" s="56"/>
      <c r="K137" s="56"/>
      <c r="L137" s="56"/>
      <c r="N137" s="56"/>
      <c r="O137" s="56"/>
      <c r="P137" s="56"/>
      <c r="Q137" s="56"/>
      <c r="R137" s="56"/>
    </row>
    <row r="138">
      <c r="B138" s="38"/>
      <c r="E138" s="56"/>
      <c r="F138" s="56"/>
      <c r="G138" s="56"/>
      <c r="H138" s="56"/>
      <c r="I138" s="56"/>
      <c r="J138" s="56"/>
      <c r="K138" s="56"/>
      <c r="L138" s="56"/>
      <c r="N138" s="56"/>
      <c r="O138" s="56"/>
      <c r="P138" s="56"/>
      <c r="Q138" s="56"/>
      <c r="R138" s="56"/>
    </row>
    <row r="139">
      <c r="B139" s="38"/>
      <c r="E139" s="56"/>
      <c r="F139" s="56"/>
      <c r="G139" s="56"/>
      <c r="H139" s="56"/>
      <c r="I139" s="56"/>
      <c r="J139" s="56"/>
      <c r="K139" s="56"/>
      <c r="L139" s="56"/>
      <c r="N139" s="56"/>
      <c r="O139" s="56"/>
      <c r="P139" s="56"/>
      <c r="Q139" s="56"/>
      <c r="R139" s="56"/>
    </row>
    <row r="140">
      <c r="B140" s="38"/>
      <c r="E140" s="56"/>
      <c r="F140" s="56"/>
      <c r="G140" s="56"/>
      <c r="H140" s="56"/>
      <c r="I140" s="56"/>
      <c r="J140" s="56"/>
      <c r="K140" s="56"/>
      <c r="L140" s="56"/>
      <c r="N140" s="56"/>
      <c r="O140" s="56"/>
      <c r="P140" s="56"/>
      <c r="Q140" s="56"/>
      <c r="R140" s="56"/>
    </row>
    <row r="141">
      <c r="B141" s="38"/>
      <c r="E141" s="56"/>
      <c r="F141" s="56"/>
      <c r="G141" s="56"/>
      <c r="H141" s="56"/>
      <c r="I141" s="56"/>
      <c r="J141" s="56"/>
      <c r="K141" s="56"/>
      <c r="L141" s="56"/>
      <c r="N141" s="56"/>
      <c r="O141" s="56"/>
      <c r="P141" s="56"/>
      <c r="Q141" s="56"/>
      <c r="R141" s="56"/>
    </row>
    <row r="142">
      <c r="B142" s="38"/>
      <c r="E142" s="56"/>
      <c r="F142" s="56"/>
      <c r="G142" s="56"/>
      <c r="H142" s="56"/>
      <c r="I142" s="56"/>
      <c r="J142" s="56"/>
      <c r="K142" s="56"/>
      <c r="L142" s="56"/>
      <c r="N142" s="56"/>
      <c r="O142" s="56"/>
      <c r="P142" s="56"/>
      <c r="Q142" s="56"/>
      <c r="R142" s="56"/>
    </row>
    <row r="143">
      <c r="B143" s="38"/>
      <c r="E143" s="56"/>
      <c r="F143" s="56"/>
      <c r="G143" s="56"/>
      <c r="H143" s="56"/>
      <c r="I143" s="56"/>
      <c r="J143" s="56"/>
      <c r="K143" s="56"/>
      <c r="L143" s="56"/>
      <c r="N143" s="56"/>
      <c r="O143" s="56"/>
      <c r="P143" s="56"/>
      <c r="Q143" s="56"/>
      <c r="R143" s="56"/>
    </row>
    <row r="144">
      <c r="B144" s="38"/>
      <c r="E144" s="56"/>
      <c r="F144" s="56"/>
      <c r="G144" s="56"/>
      <c r="H144" s="56"/>
      <c r="I144" s="56"/>
      <c r="J144" s="56"/>
      <c r="K144" s="56"/>
      <c r="L144" s="56"/>
      <c r="N144" s="56"/>
      <c r="O144" s="56"/>
      <c r="P144" s="56"/>
      <c r="Q144" s="56"/>
      <c r="R144" s="56"/>
    </row>
    <row r="145">
      <c r="B145" s="38"/>
      <c r="E145" s="56"/>
      <c r="F145" s="56"/>
      <c r="G145" s="56"/>
      <c r="H145" s="56"/>
      <c r="I145" s="56"/>
      <c r="J145" s="56"/>
      <c r="K145" s="56"/>
      <c r="L145" s="56"/>
      <c r="N145" s="56"/>
      <c r="O145" s="56"/>
      <c r="P145" s="56"/>
      <c r="Q145" s="56"/>
      <c r="R145" s="56"/>
    </row>
    <row r="146">
      <c r="B146" s="38"/>
      <c r="E146" s="56"/>
      <c r="F146" s="56"/>
      <c r="G146" s="56"/>
      <c r="H146" s="56"/>
      <c r="I146" s="56"/>
      <c r="J146" s="56"/>
      <c r="K146" s="56"/>
      <c r="L146" s="56"/>
      <c r="N146" s="56"/>
      <c r="O146" s="56"/>
      <c r="P146" s="56"/>
      <c r="Q146" s="56"/>
      <c r="R146" s="56"/>
    </row>
    <row r="147">
      <c r="B147" s="38"/>
      <c r="E147" s="56"/>
      <c r="F147" s="56"/>
      <c r="G147" s="56"/>
      <c r="H147" s="56"/>
      <c r="I147" s="56"/>
      <c r="J147" s="56"/>
      <c r="K147" s="56"/>
      <c r="L147" s="56"/>
      <c r="N147" s="56"/>
      <c r="O147" s="56"/>
      <c r="P147" s="56"/>
      <c r="Q147" s="56"/>
      <c r="R147" s="56"/>
    </row>
    <row r="148">
      <c r="B148" s="38"/>
      <c r="E148" s="56"/>
      <c r="F148" s="56"/>
      <c r="G148" s="56"/>
      <c r="H148" s="56"/>
      <c r="I148" s="56"/>
      <c r="J148" s="56"/>
      <c r="K148" s="56"/>
      <c r="L148" s="56"/>
      <c r="N148" s="56"/>
      <c r="O148" s="56"/>
      <c r="P148" s="56"/>
      <c r="Q148" s="56"/>
      <c r="R148" s="56"/>
    </row>
    <row r="149">
      <c r="B149" s="38"/>
      <c r="E149" s="56"/>
      <c r="F149" s="56"/>
      <c r="G149" s="56"/>
      <c r="H149" s="56"/>
      <c r="I149" s="56"/>
      <c r="J149" s="56"/>
      <c r="K149" s="56"/>
      <c r="L149" s="56"/>
      <c r="N149" s="56"/>
      <c r="O149" s="56"/>
      <c r="P149" s="56"/>
      <c r="Q149" s="56"/>
      <c r="R149" s="56"/>
    </row>
    <row r="150">
      <c r="B150" s="38"/>
      <c r="E150" s="56"/>
      <c r="F150" s="56"/>
      <c r="G150" s="56"/>
      <c r="H150" s="56"/>
      <c r="I150" s="56"/>
      <c r="J150" s="56"/>
      <c r="K150" s="56"/>
      <c r="L150" s="56"/>
      <c r="N150" s="56"/>
      <c r="O150" s="56"/>
      <c r="P150" s="56"/>
      <c r="Q150" s="56"/>
      <c r="R150" s="56"/>
    </row>
    <row r="151">
      <c r="B151" s="38"/>
      <c r="E151" s="56"/>
      <c r="F151" s="56"/>
      <c r="G151" s="56"/>
      <c r="H151" s="56"/>
      <c r="I151" s="56"/>
      <c r="J151" s="56"/>
      <c r="K151" s="56"/>
      <c r="L151" s="56"/>
      <c r="N151" s="56"/>
      <c r="O151" s="56"/>
      <c r="P151" s="56"/>
      <c r="Q151" s="56"/>
      <c r="R151" s="56"/>
    </row>
    <row r="152">
      <c r="B152" s="38"/>
      <c r="E152" s="56"/>
      <c r="F152" s="56"/>
      <c r="G152" s="56"/>
      <c r="H152" s="56"/>
      <c r="I152" s="56"/>
      <c r="J152" s="56"/>
      <c r="K152" s="56"/>
      <c r="L152" s="56"/>
      <c r="N152" s="56"/>
      <c r="O152" s="56"/>
      <c r="P152" s="56"/>
      <c r="Q152" s="56"/>
      <c r="R152" s="56"/>
    </row>
    <row r="153">
      <c r="B153" s="38"/>
      <c r="E153" s="56"/>
      <c r="F153" s="56"/>
      <c r="G153" s="56"/>
      <c r="H153" s="56"/>
      <c r="I153" s="56"/>
      <c r="J153" s="56"/>
      <c r="K153" s="56"/>
      <c r="L153" s="56"/>
      <c r="N153" s="56"/>
      <c r="O153" s="56"/>
      <c r="P153" s="56"/>
      <c r="Q153" s="56"/>
      <c r="R153" s="56"/>
    </row>
    <row r="154">
      <c r="B154" s="38"/>
      <c r="E154" s="56"/>
      <c r="F154" s="56"/>
      <c r="G154" s="56"/>
      <c r="H154" s="56"/>
      <c r="I154" s="56"/>
      <c r="J154" s="56"/>
      <c r="K154" s="56"/>
      <c r="L154" s="56"/>
      <c r="N154" s="56"/>
      <c r="O154" s="56"/>
      <c r="P154" s="56"/>
      <c r="Q154" s="56"/>
      <c r="R154" s="56"/>
    </row>
    <row r="155">
      <c r="B155" s="38"/>
      <c r="E155" s="56"/>
      <c r="F155" s="56"/>
      <c r="G155" s="56"/>
      <c r="H155" s="56"/>
      <c r="I155" s="56"/>
      <c r="J155" s="56"/>
      <c r="K155" s="56"/>
      <c r="L155" s="56"/>
      <c r="N155" s="56"/>
      <c r="O155" s="56"/>
      <c r="P155" s="56"/>
      <c r="Q155" s="56"/>
      <c r="R155" s="56"/>
    </row>
    <row r="156">
      <c r="B156" s="38"/>
      <c r="E156" s="56"/>
      <c r="F156" s="56"/>
      <c r="G156" s="56"/>
      <c r="H156" s="56"/>
      <c r="I156" s="56"/>
      <c r="J156" s="56"/>
      <c r="K156" s="56"/>
      <c r="L156" s="56"/>
      <c r="N156" s="56"/>
      <c r="O156" s="56"/>
      <c r="P156" s="56"/>
      <c r="Q156" s="56"/>
      <c r="R156" s="56"/>
    </row>
    <row r="157">
      <c r="B157" s="38"/>
      <c r="E157" s="56"/>
      <c r="F157" s="56"/>
      <c r="G157" s="56"/>
      <c r="H157" s="56"/>
      <c r="I157" s="56"/>
      <c r="J157" s="56"/>
      <c r="K157" s="56"/>
      <c r="L157" s="56"/>
      <c r="N157" s="56"/>
      <c r="O157" s="56"/>
      <c r="P157" s="56"/>
      <c r="Q157" s="56"/>
      <c r="R157" s="56"/>
    </row>
    <row r="158">
      <c r="B158" s="38"/>
      <c r="E158" s="56"/>
      <c r="F158" s="56"/>
      <c r="G158" s="56"/>
      <c r="H158" s="56"/>
      <c r="I158" s="56"/>
      <c r="J158" s="56"/>
      <c r="K158" s="56"/>
      <c r="L158" s="56"/>
      <c r="N158" s="56"/>
      <c r="O158" s="56"/>
      <c r="P158" s="56"/>
      <c r="Q158" s="56"/>
      <c r="R158" s="56"/>
    </row>
    <row r="159">
      <c r="B159" s="38"/>
      <c r="E159" s="56"/>
      <c r="F159" s="56"/>
      <c r="G159" s="56"/>
      <c r="H159" s="56"/>
      <c r="I159" s="56"/>
      <c r="J159" s="56"/>
      <c r="K159" s="56"/>
      <c r="L159" s="56"/>
      <c r="N159" s="56"/>
      <c r="O159" s="56"/>
      <c r="P159" s="56"/>
      <c r="Q159" s="56"/>
      <c r="R159" s="56"/>
    </row>
    <row r="160">
      <c r="B160" s="38"/>
      <c r="E160" s="56"/>
      <c r="F160" s="56"/>
      <c r="G160" s="56"/>
      <c r="H160" s="56"/>
      <c r="I160" s="56"/>
      <c r="J160" s="56"/>
      <c r="K160" s="56"/>
      <c r="L160" s="56"/>
      <c r="N160" s="56"/>
      <c r="O160" s="56"/>
      <c r="P160" s="56"/>
      <c r="Q160" s="56"/>
      <c r="R160" s="56"/>
    </row>
    <row r="161">
      <c r="B161" s="38"/>
      <c r="E161" s="56"/>
      <c r="F161" s="56"/>
      <c r="G161" s="56"/>
      <c r="H161" s="56"/>
      <c r="I161" s="56"/>
      <c r="J161" s="56"/>
      <c r="K161" s="56"/>
      <c r="L161" s="56"/>
      <c r="N161" s="56"/>
      <c r="O161" s="56"/>
      <c r="P161" s="56"/>
      <c r="Q161" s="56"/>
      <c r="R161" s="56"/>
    </row>
    <row r="162">
      <c r="B162" s="38"/>
      <c r="E162" s="56"/>
      <c r="F162" s="56"/>
      <c r="G162" s="56"/>
      <c r="H162" s="56"/>
      <c r="I162" s="56"/>
      <c r="J162" s="56"/>
      <c r="K162" s="56"/>
      <c r="L162" s="56"/>
      <c r="N162" s="56"/>
      <c r="O162" s="56"/>
      <c r="P162" s="56"/>
      <c r="Q162" s="56"/>
      <c r="R162" s="56"/>
    </row>
    <row r="163">
      <c r="B163" s="38"/>
      <c r="E163" s="56"/>
      <c r="F163" s="56"/>
      <c r="G163" s="56"/>
      <c r="H163" s="56"/>
      <c r="I163" s="56"/>
      <c r="J163" s="56"/>
      <c r="K163" s="56"/>
      <c r="L163" s="56"/>
      <c r="N163" s="56"/>
      <c r="O163" s="56"/>
      <c r="P163" s="56"/>
      <c r="Q163" s="56"/>
      <c r="R163" s="56"/>
    </row>
    <row r="164">
      <c r="B164" s="38"/>
      <c r="E164" s="56"/>
      <c r="F164" s="56"/>
      <c r="G164" s="56"/>
      <c r="H164" s="56"/>
      <c r="I164" s="56"/>
      <c r="J164" s="56"/>
      <c r="K164" s="56"/>
      <c r="L164" s="56"/>
      <c r="N164" s="56"/>
      <c r="O164" s="56"/>
      <c r="P164" s="56"/>
      <c r="Q164" s="56"/>
      <c r="R164" s="56"/>
    </row>
    <row r="165">
      <c r="B165" s="38"/>
      <c r="E165" s="56"/>
      <c r="F165" s="56"/>
      <c r="G165" s="56"/>
      <c r="H165" s="56"/>
      <c r="I165" s="56"/>
      <c r="J165" s="56"/>
      <c r="K165" s="56"/>
      <c r="L165" s="56"/>
      <c r="N165" s="56"/>
      <c r="O165" s="56"/>
      <c r="P165" s="56"/>
      <c r="Q165" s="56"/>
      <c r="R165" s="56"/>
    </row>
    <row r="166">
      <c r="B166" s="38"/>
      <c r="E166" s="56"/>
      <c r="F166" s="56"/>
      <c r="G166" s="56"/>
      <c r="H166" s="56"/>
      <c r="I166" s="56"/>
      <c r="J166" s="56"/>
      <c r="K166" s="56"/>
      <c r="L166" s="56"/>
      <c r="N166" s="56"/>
      <c r="O166" s="56"/>
      <c r="P166" s="56"/>
      <c r="Q166" s="56"/>
      <c r="R166" s="56"/>
    </row>
    <row r="167">
      <c r="B167" s="38"/>
      <c r="E167" s="56"/>
      <c r="F167" s="56"/>
      <c r="G167" s="56"/>
      <c r="H167" s="56"/>
      <c r="I167" s="56"/>
      <c r="J167" s="56"/>
      <c r="K167" s="56"/>
      <c r="L167" s="56"/>
      <c r="N167" s="56"/>
      <c r="O167" s="56"/>
      <c r="P167" s="56"/>
      <c r="Q167" s="56"/>
      <c r="R167" s="56"/>
    </row>
    <row r="168">
      <c r="B168" s="38"/>
      <c r="E168" s="56"/>
      <c r="F168" s="56"/>
      <c r="G168" s="56"/>
      <c r="H168" s="56"/>
      <c r="I168" s="56"/>
      <c r="J168" s="56"/>
      <c r="K168" s="56"/>
      <c r="L168" s="56"/>
      <c r="N168" s="56"/>
      <c r="O168" s="56"/>
      <c r="P168" s="56"/>
      <c r="Q168" s="56"/>
      <c r="R168" s="56"/>
    </row>
    <row r="169">
      <c r="B169" s="38"/>
      <c r="E169" s="56"/>
      <c r="F169" s="56"/>
      <c r="G169" s="56"/>
      <c r="H169" s="56"/>
      <c r="I169" s="56"/>
      <c r="J169" s="56"/>
      <c r="K169" s="56"/>
      <c r="L169" s="56"/>
      <c r="N169" s="56"/>
      <c r="O169" s="56"/>
      <c r="P169" s="56"/>
      <c r="Q169" s="56"/>
      <c r="R169" s="56"/>
    </row>
    <row r="170">
      <c r="B170" s="38"/>
      <c r="E170" s="56"/>
      <c r="F170" s="56"/>
      <c r="G170" s="56"/>
      <c r="H170" s="56"/>
      <c r="I170" s="56"/>
      <c r="J170" s="56"/>
      <c r="K170" s="56"/>
      <c r="L170" s="56"/>
      <c r="N170" s="56"/>
      <c r="O170" s="56"/>
      <c r="P170" s="56"/>
      <c r="Q170" s="56"/>
      <c r="R170" s="56"/>
    </row>
    <row r="171">
      <c r="B171" s="38"/>
      <c r="E171" s="56"/>
      <c r="F171" s="56"/>
      <c r="G171" s="56"/>
      <c r="H171" s="56"/>
      <c r="I171" s="56"/>
      <c r="J171" s="56"/>
      <c r="K171" s="56"/>
      <c r="L171" s="56"/>
      <c r="N171" s="56"/>
      <c r="O171" s="56"/>
      <c r="P171" s="56"/>
      <c r="Q171" s="56"/>
      <c r="R171" s="56"/>
    </row>
    <row r="172">
      <c r="B172" s="38"/>
      <c r="E172" s="56"/>
      <c r="F172" s="56"/>
      <c r="G172" s="56"/>
      <c r="H172" s="56"/>
      <c r="I172" s="56"/>
      <c r="J172" s="56"/>
      <c r="K172" s="56"/>
      <c r="L172" s="56"/>
      <c r="N172" s="56"/>
      <c r="O172" s="56"/>
      <c r="P172" s="56"/>
      <c r="Q172" s="56"/>
      <c r="R172" s="56"/>
    </row>
    <row r="173">
      <c r="B173" s="38"/>
      <c r="E173" s="56"/>
      <c r="F173" s="56"/>
      <c r="G173" s="56"/>
      <c r="H173" s="56"/>
      <c r="I173" s="56"/>
      <c r="J173" s="56"/>
      <c r="K173" s="56"/>
      <c r="L173" s="56"/>
      <c r="N173" s="56"/>
      <c r="O173" s="56"/>
      <c r="P173" s="56"/>
      <c r="Q173" s="56"/>
      <c r="R173" s="56"/>
    </row>
    <row r="174">
      <c r="B174" s="38"/>
      <c r="E174" s="56"/>
      <c r="F174" s="56"/>
      <c r="G174" s="56"/>
      <c r="H174" s="56"/>
      <c r="I174" s="56"/>
      <c r="J174" s="56"/>
      <c r="K174" s="56"/>
      <c r="L174" s="56"/>
      <c r="N174" s="56"/>
      <c r="O174" s="56"/>
      <c r="P174" s="56"/>
      <c r="Q174" s="56"/>
      <c r="R174" s="56"/>
    </row>
    <row r="175">
      <c r="B175" s="38"/>
      <c r="E175" s="56"/>
      <c r="F175" s="56"/>
      <c r="G175" s="56"/>
      <c r="H175" s="56"/>
      <c r="I175" s="56"/>
      <c r="J175" s="56"/>
      <c r="K175" s="56"/>
      <c r="L175" s="56"/>
      <c r="N175" s="56"/>
      <c r="O175" s="56"/>
      <c r="P175" s="56"/>
      <c r="Q175" s="56"/>
      <c r="R175" s="56"/>
    </row>
    <row r="176">
      <c r="B176" s="38"/>
      <c r="E176" s="56"/>
      <c r="F176" s="56"/>
      <c r="G176" s="56"/>
      <c r="H176" s="56"/>
      <c r="I176" s="56"/>
      <c r="J176" s="56"/>
      <c r="K176" s="56"/>
      <c r="L176" s="56"/>
      <c r="N176" s="56"/>
      <c r="O176" s="56"/>
      <c r="P176" s="56"/>
      <c r="Q176" s="56"/>
      <c r="R176" s="56"/>
    </row>
    <row r="177">
      <c r="B177" s="38"/>
      <c r="E177" s="56"/>
      <c r="F177" s="56"/>
      <c r="G177" s="56"/>
      <c r="H177" s="56"/>
      <c r="I177" s="56"/>
      <c r="J177" s="56"/>
      <c r="K177" s="56"/>
      <c r="L177" s="56"/>
      <c r="N177" s="56"/>
      <c r="O177" s="56"/>
      <c r="P177" s="56"/>
      <c r="Q177" s="56"/>
      <c r="R177" s="56"/>
    </row>
    <row r="178">
      <c r="B178" s="38"/>
      <c r="E178" s="56"/>
      <c r="F178" s="56"/>
      <c r="G178" s="56"/>
      <c r="H178" s="56"/>
      <c r="I178" s="56"/>
      <c r="J178" s="56"/>
      <c r="K178" s="56"/>
      <c r="L178" s="56"/>
      <c r="N178" s="56"/>
      <c r="O178" s="56"/>
      <c r="P178" s="56"/>
      <c r="Q178" s="56"/>
      <c r="R178" s="56"/>
    </row>
    <row r="179">
      <c r="B179" s="38"/>
      <c r="E179" s="56"/>
      <c r="F179" s="56"/>
      <c r="G179" s="56"/>
      <c r="H179" s="56"/>
      <c r="I179" s="56"/>
      <c r="J179" s="56"/>
      <c r="K179" s="56"/>
      <c r="L179" s="56"/>
      <c r="N179" s="56"/>
      <c r="O179" s="56"/>
      <c r="P179" s="56"/>
      <c r="Q179" s="56"/>
      <c r="R179" s="56"/>
    </row>
    <row r="180">
      <c r="B180" s="38"/>
      <c r="E180" s="56"/>
      <c r="F180" s="56"/>
      <c r="G180" s="56"/>
      <c r="H180" s="56"/>
      <c r="I180" s="56"/>
      <c r="J180" s="56"/>
      <c r="K180" s="56"/>
      <c r="L180" s="56"/>
      <c r="N180" s="56"/>
      <c r="O180" s="56"/>
      <c r="P180" s="56"/>
      <c r="Q180" s="56"/>
      <c r="R180" s="56"/>
    </row>
    <row r="181">
      <c r="B181" s="38"/>
      <c r="E181" s="56"/>
      <c r="F181" s="56"/>
      <c r="G181" s="56"/>
      <c r="H181" s="56"/>
      <c r="I181" s="56"/>
      <c r="J181" s="56"/>
      <c r="K181" s="56"/>
      <c r="L181" s="56"/>
      <c r="N181" s="56"/>
      <c r="O181" s="56"/>
      <c r="P181" s="56"/>
      <c r="Q181" s="56"/>
      <c r="R181" s="56"/>
    </row>
    <row r="182">
      <c r="B182" s="38"/>
      <c r="E182" s="56"/>
      <c r="F182" s="56"/>
      <c r="G182" s="56"/>
      <c r="H182" s="56"/>
      <c r="I182" s="56"/>
      <c r="J182" s="56"/>
      <c r="K182" s="56"/>
      <c r="L182" s="56"/>
      <c r="N182" s="56"/>
      <c r="O182" s="56"/>
      <c r="P182" s="56"/>
      <c r="Q182" s="56"/>
      <c r="R182" s="56"/>
    </row>
    <row r="183">
      <c r="B183" s="38"/>
      <c r="E183" s="56"/>
      <c r="F183" s="56"/>
      <c r="G183" s="56"/>
      <c r="H183" s="56"/>
      <c r="I183" s="56"/>
      <c r="J183" s="56"/>
      <c r="K183" s="56"/>
      <c r="L183" s="56"/>
      <c r="N183" s="56"/>
      <c r="O183" s="56"/>
      <c r="P183" s="56"/>
      <c r="Q183" s="56"/>
      <c r="R183" s="56"/>
    </row>
    <row r="184">
      <c r="B184" s="38"/>
      <c r="E184" s="56"/>
      <c r="F184" s="56"/>
      <c r="G184" s="56"/>
      <c r="H184" s="56"/>
      <c r="I184" s="56"/>
      <c r="J184" s="56"/>
      <c r="K184" s="56"/>
      <c r="L184" s="56"/>
      <c r="N184" s="56"/>
      <c r="O184" s="56"/>
      <c r="P184" s="56"/>
      <c r="Q184" s="56"/>
      <c r="R184" s="56"/>
    </row>
    <row r="185">
      <c r="B185" s="38"/>
      <c r="E185" s="56"/>
      <c r="F185" s="56"/>
      <c r="G185" s="56"/>
      <c r="H185" s="56"/>
      <c r="I185" s="56"/>
      <c r="J185" s="56"/>
      <c r="K185" s="56"/>
      <c r="L185" s="56"/>
      <c r="N185" s="56"/>
      <c r="O185" s="56"/>
      <c r="P185" s="56"/>
      <c r="Q185" s="56"/>
      <c r="R185" s="56"/>
    </row>
    <row r="186">
      <c r="B186" s="38"/>
      <c r="E186" s="56"/>
      <c r="F186" s="56"/>
      <c r="G186" s="56"/>
      <c r="H186" s="56"/>
      <c r="I186" s="56"/>
      <c r="J186" s="56"/>
      <c r="K186" s="56"/>
      <c r="L186" s="56"/>
      <c r="N186" s="56"/>
      <c r="O186" s="56"/>
      <c r="P186" s="56"/>
      <c r="Q186" s="56"/>
      <c r="R186" s="56"/>
    </row>
    <row r="187">
      <c r="B187" s="38"/>
      <c r="E187" s="56"/>
      <c r="F187" s="56"/>
      <c r="G187" s="56"/>
      <c r="H187" s="56"/>
      <c r="I187" s="56"/>
      <c r="J187" s="56"/>
      <c r="K187" s="56"/>
      <c r="L187" s="56"/>
      <c r="N187" s="56"/>
      <c r="O187" s="56"/>
      <c r="P187" s="56"/>
      <c r="Q187" s="56"/>
      <c r="R187" s="56"/>
    </row>
    <row r="188">
      <c r="B188" s="38"/>
      <c r="E188" s="56"/>
      <c r="F188" s="56"/>
      <c r="G188" s="56"/>
      <c r="H188" s="56"/>
      <c r="I188" s="56"/>
      <c r="J188" s="56"/>
      <c r="K188" s="56"/>
      <c r="L188" s="56"/>
      <c r="N188" s="56"/>
      <c r="O188" s="56"/>
      <c r="P188" s="56"/>
      <c r="Q188" s="56"/>
      <c r="R188" s="56"/>
    </row>
    <row r="189">
      <c r="B189" s="38"/>
      <c r="E189" s="56"/>
      <c r="F189" s="56"/>
      <c r="G189" s="56"/>
      <c r="H189" s="56"/>
      <c r="I189" s="56"/>
      <c r="J189" s="56"/>
      <c r="K189" s="56"/>
      <c r="L189" s="56"/>
      <c r="N189" s="56"/>
      <c r="O189" s="56"/>
      <c r="P189" s="56"/>
      <c r="Q189" s="56"/>
      <c r="R189" s="56"/>
    </row>
    <row r="190">
      <c r="B190" s="38"/>
      <c r="E190" s="56"/>
      <c r="F190" s="56"/>
      <c r="G190" s="56"/>
      <c r="H190" s="56"/>
      <c r="I190" s="56"/>
      <c r="J190" s="56"/>
      <c r="K190" s="56"/>
      <c r="L190" s="56"/>
      <c r="N190" s="56"/>
      <c r="O190" s="56"/>
      <c r="P190" s="56"/>
      <c r="Q190" s="56"/>
      <c r="R190" s="56"/>
    </row>
    <row r="191">
      <c r="B191" s="38"/>
      <c r="E191" s="56"/>
      <c r="F191" s="56"/>
      <c r="G191" s="56"/>
      <c r="H191" s="56"/>
      <c r="I191" s="56"/>
      <c r="J191" s="56"/>
      <c r="K191" s="56"/>
      <c r="L191" s="56"/>
      <c r="N191" s="56"/>
      <c r="O191" s="56"/>
      <c r="P191" s="56"/>
      <c r="Q191" s="56"/>
      <c r="R191" s="56"/>
    </row>
    <row r="192">
      <c r="B192" s="38"/>
      <c r="E192" s="56"/>
      <c r="F192" s="56"/>
      <c r="G192" s="56"/>
      <c r="H192" s="56"/>
      <c r="I192" s="56"/>
      <c r="J192" s="56"/>
      <c r="K192" s="56"/>
      <c r="L192" s="56"/>
      <c r="N192" s="56"/>
      <c r="O192" s="56"/>
      <c r="P192" s="56"/>
      <c r="Q192" s="56"/>
      <c r="R192" s="56"/>
    </row>
    <row r="193">
      <c r="B193" s="38"/>
      <c r="E193" s="56"/>
      <c r="F193" s="56"/>
      <c r="G193" s="56"/>
      <c r="H193" s="56"/>
      <c r="I193" s="56"/>
      <c r="J193" s="56"/>
      <c r="K193" s="56"/>
      <c r="L193" s="56"/>
      <c r="N193" s="56"/>
      <c r="O193" s="56"/>
      <c r="P193" s="56"/>
      <c r="Q193" s="56"/>
      <c r="R193" s="56"/>
    </row>
    <row r="194">
      <c r="B194" s="38"/>
      <c r="E194" s="56"/>
      <c r="F194" s="56"/>
      <c r="G194" s="56"/>
      <c r="H194" s="56"/>
      <c r="I194" s="56"/>
      <c r="J194" s="56"/>
      <c r="K194" s="56"/>
      <c r="L194" s="56"/>
      <c r="N194" s="56"/>
      <c r="O194" s="56"/>
      <c r="P194" s="56"/>
      <c r="Q194" s="56"/>
      <c r="R194" s="56"/>
    </row>
    <row r="195">
      <c r="B195" s="38"/>
      <c r="E195" s="56"/>
      <c r="F195" s="56"/>
      <c r="G195" s="56"/>
      <c r="H195" s="56"/>
      <c r="I195" s="56"/>
      <c r="J195" s="56"/>
      <c r="K195" s="56"/>
      <c r="L195" s="56"/>
      <c r="N195" s="56"/>
      <c r="O195" s="56"/>
      <c r="P195" s="56"/>
      <c r="Q195" s="56"/>
      <c r="R195" s="56"/>
    </row>
    <row r="196">
      <c r="B196" s="38"/>
      <c r="E196" s="56"/>
      <c r="F196" s="56"/>
      <c r="G196" s="56"/>
      <c r="H196" s="56"/>
      <c r="I196" s="56"/>
      <c r="J196" s="56"/>
      <c r="K196" s="56"/>
      <c r="L196" s="56"/>
      <c r="N196" s="56"/>
      <c r="O196" s="56"/>
      <c r="P196" s="56"/>
      <c r="Q196" s="56"/>
      <c r="R196" s="56"/>
    </row>
    <row r="197">
      <c r="B197" s="38"/>
      <c r="E197" s="56"/>
      <c r="F197" s="56"/>
      <c r="G197" s="56"/>
      <c r="H197" s="56"/>
      <c r="I197" s="56"/>
      <c r="J197" s="56"/>
      <c r="K197" s="56"/>
      <c r="L197" s="56"/>
      <c r="N197" s="56"/>
      <c r="O197" s="56"/>
      <c r="P197" s="56"/>
      <c r="Q197" s="56"/>
      <c r="R197" s="56"/>
    </row>
    <row r="198">
      <c r="B198" s="38"/>
      <c r="E198" s="56"/>
      <c r="F198" s="56"/>
      <c r="G198" s="56"/>
      <c r="H198" s="56"/>
      <c r="I198" s="56"/>
      <c r="J198" s="56"/>
      <c r="K198" s="56"/>
      <c r="L198" s="56"/>
      <c r="N198" s="56"/>
      <c r="O198" s="56"/>
      <c r="P198" s="56"/>
      <c r="Q198" s="56"/>
      <c r="R198" s="56"/>
    </row>
    <row r="199">
      <c r="B199" s="38"/>
      <c r="E199" s="56"/>
      <c r="F199" s="56"/>
      <c r="G199" s="56"/>
      <c r="H199" s="56"/>
      <c r="I199" s="56"/>
      <c r="J199" s="56"/>
      <c r="K199" s="56"/>
      <c r="L199" s="56"/>
      <c r="N199" s="56"/>
      <c r="O199" s="56"/>
      <c r="P199" s="56"/>
      <c r="Q199" s="56"/>
      <c r="R199" s="56"/>
    </row>
    <row r="200">
      <c r="B200" s="38"/>
      <c r="E200" s="56"/>
      <c r="F200" s="56"/>
      <c r="G200" s="56"/>
      <c r="H200" s="56"/>
      <c r="I200" s="56"/>
      <c r="J200" s="56"/>
      <c r="K200" s="56"/>
      <c r="L200" s="56"/>
      <c r="N200" s="56"/>
      <c r="O200" s="56"/>
      <c r="P200" s="56"/>
      <c r="Q200" s="56"/>
      <c r="R200" s="56"/>
    </row>
    <row r="201">
      <c r="B201" s="38"/>
      <c r="E201" s="56"/>
      <c r="F201" s="56"/>
      <c r="G201" s="56"/>
      <c r="H201" s="56"/>
      <c r="I201" s="56"/>
      <c r="J201" s="56"/>
      <c r="K201" s="56"/>
      <c r="L201" s="56"/>
      <c r="N201" s="56"/>
      <c r="O201" s="56"/>
      <c r="P201" s="56"/>
      <c r="Q201" s="56"/>
      <c r="R201" s="56"/>
    </row>
    <row r="202">
      <c r="B202" s="38"/>
      <c r="E202" s="56"/>
      <c r="F202" s="56"/>
      <c r="G202" s="56"/>
      <c r="H202" s="56"/>
      <c r="I202" s="56"/>
      <c r="J202" s="56"/>
      <c r="K202" s="56"/>
      <c r="L202" s="56"/>
      <c r="N202" s="56"/>
      <c r="O202" s="56"/>
      <c r="P202" s="56"/>
      <c r="Q202" s="56"/>
      <c r="R202" s="56"/>
    </row>
    <row r="203">
      <c r="B203" s="38"/>
      <c r="E203" s="56"/>
      <c r="F203" s="56"/>
      <c r="G203" s="56"/>
      <c r="H203" s="56"/>
      <c r="I203" s="56"/>
      <c r="J203" s="56"/>
      <c r="K203" s="56"/>
      <c r="L203" s="56"/>
      <c r="N203" s="56"/>
      <c r="O203" s="56"/>
      <c r="P203" s="56"/>
      <c r="Q203" s="56"/>
      <c r="R203" s="56"/>
    </row>
    <row r="204">
      <c r="B204" s="38"/>
      <c r="E204" s="56"/>
      <c r="F204" s="56"/>
      <c r="G204" s="56"/>
      <c r="H204" s="56"/>
      <c r="I204" s="56"/>
      <c r="J204" s="56"/>
      <c r="K204" s="56"/>
      <c r="L204" s="56"/>
      <c r="N204" s="56"/>
      <c r="O204" s="56"/>
      <c r="P204" s="56"/>
      <c r="Q204" s="56"/>
      <c r="R204" s="56"/>
    </row>
    <row r="205">
      <c r="B205" s="38"/>
      <c r="E205" s="56"/>
      <c r="F205" s="56"/>
      <c r="G205" s="56"/>
      <c r="H205" s="56"/>
      <c r="I205" s="56"/>
      <c r="J205" s="56"/>
      <c r="K205" s="56"/>
      <c r="L205" s="56"/>
      <c r="N205" s="56"/>
      <c r="O205" s="56"/>
      <c r="P205" s="56"/>
      <c r="Q205" s="56"/>
      <c r="R205" s="56"/>
    </row>
    <row r="206">
      <c r="B206" s="38"/>
      <c r="E206" s="56"/>
      <c r="F206" s="56"/>
      <c r="G206" s="56"/>
      <c r="H206" s="56"/>
      <c r="I206" s="56"/>
      <c r="J206" s="56"/>
      <c r="K206" s="56"/>
      <c r="L206" s="56"/>
      <c r="N206" s="56"/>
      <c r="O206" s="56"/>
      <c r="P206" s="56"/>
      <c r="Q206" s="56"/>
      <c r="R206" s="56"/>
    </row>
    <row r="207">
      <c r="B207" s="38"/>
      <c r="E207" s="56"/>
      <c r="F207" s="56"/>
      <c r="G207" s="56"/>
      <c r="H207" s="56"/>
      <c r="I207" s="56"/>
      <c r="J207" s="56"/>
      <c r="K207" s="56"/>
      <c r="L207" s="56"/>
      <c r="N207" s="56"/>
      <c r="O207" s="56"/>
      <c r="P207" s="56"/>
      <c r="Q207" s="56"/>
      <c r="R207" s="56"/>
    </row>
    <row r="208">
      <c r="B208" s="38"/>
      <c r="E208" s="56"/>
      <c r="F208" s="56"/>
      <c r="G208" s="56"/>
      <c r="H208" s="56"/>
      <c r="I208" s="56"/>
      <c r="J208" s="56"/>
      <c r="K208" s="56"/>
      <c r="L208" s="56"/>
      <c r="N208" s="56"/>
      <c r="O208" s="56"/>
      <c r="P208" s="56"/>
      <c r="Q208" s="56"/>
      <c r="R208" s="56"/>
    </row>
    <row r="209">
      <c r="B209" s="38"/>
      <c r="E209" s="56"/>
      <c r="F209" s="56"/>
      <c r="G209" s="56"/>
      <c r="H209" s="56"/>
      <c r="I209" s="56"/>
      <c r="J209" s="56"/>
      <c r="K209" s="56"/>
      <c r="L209" s="56"/>
      <c r="N209" s="56"/>
      <c r="O209" s="56"/>
      <c r="P209" s="56"/>
      <c r="Q209" s="56"/>
      <c r="R209" s="56"/>
    </row>
    <row r="210">
      <c r="B210" s="38"/>
      <c r="E210" s="56"/>
      <c r="F210" s="56"/>
      <c r="G210" s="56"/>
      <c r="H210" s="56"/>
      <c r="I210" s="56"/>
      <c r="J210" s="56"/>
      <c r="K210" s="56"/>
      <c r="L210" s="56"/>
      <c r="N210" s="56"/>
      <c r="O210" s="56"/>
      <c r="P210" s="56"/>
      <c r="Q210" s="56"/>
      <c r="R210" s="56"/>
    </row>
    <row r="211">
      <c r="B211" s="38"/>
      <c r="E211" s="56"/>
      <c r="F211" s="56"/>
      <c r="G211" s="56"/>
      <c r="H211" s="56"/>
      <c r="I211" s="56"/>
      <c r="J211" s="56"/>
      <c r="K211" s="56"/>
      <c r="L211" s="56"/>
      <c r="N211" s="56"/>
      <c r="O211" s="56"/>
      <c r="P211" s="56"/>
      <c r="Q211" s="56"/>
      <c r="R211" s="56"/>
    </row>
    <row r="212">
      <c r="B212" s="38"/>
      <c r="E212" s="56"/>
      <c r="F212" s="56"/>
      <c r="G212" s="56"/>
      <c r="H212" s="56"/>
      <c r="I212" s="56"/>
      <c r="J212" s="56"/>
      <c r="K212" s="56"/>
      <c r="L212" s="56"/>
      <c r="N212" s="56"/>
      <c r="O212" s="56"/>
      <c r="P212" s="56"/>
      <c r="Q212" s="56"/>
      <c r="R212" s="56"/>
    </row>
    <row r="213">
      <c r="B213" s="38"/>
      <c r="E213" s="56"/>
      <c r="F213" s="56"/>
      <c r="G213" s="56"/>
      <c r="H213" s="56"/>
      <c r="I213" s="56"/>
      <c r="J213" s="56"/>
      <c r="K213" s="56"/>
      <c r="L213" s="56"/>
      <c r="N213" s="56"/>
      <c r="O213" s="56"/>
      <c r="P213" s="56"/>
      <c r="Q213" s="56"/>
      <c r="R213" s="56"/>
    </row>
    <row r="214">
      <c r="B214" s="38"/>
      <c r="E214" s="56"/>
      <c r="F214" s="56"/>
      <c r="G214" s="56"/>
      <c r="H214" s="56"/>
      <c r="I214" s="56"/>
      <c r="J214" s="56"/>
      <c r="K214" s="56"/>
      <c r="L214" s="56"/>
      <c r="N214" s="56"/>
      <c r="O214" s="56"/>
      <c r="P214" s="56"/>
      <c r="Q214" s="56"/>
      <c r="R214" s="56"/>
    </row>
    <row r="215">
      <c r="B215" s="38"/>
      <c r="E215" s="56"/>
      <c r="F215" s="56"/>
      <c r="G215" s="56"/>
      <c r="H215" s="56"/>
      <c r="I215" s="56"/>
      <c r="J215" s="56"/>
      <c r="K215" s="56"/>
      <c r="L215" s="56"/>
      <c r="N215" s="56"/>
      <c r="O215" s="56"/>
      <c r="P215" s="56"/>
      <c r="Q215" s="56"/>
      <c r="R215" s="56"/>
    </row>
    <row r="216">
      <c r="B216" s="38"/>
      <c r="E216" s="56"/>
      <c r="F216" s="56"/>
      <c r="G216" s="56"/>
      <c r="H216" s="56"/>
      <c r="I216" s="56"/>
      <c r="J216" s="56"/>
      <c r="K216" s="56"/>
      <c r="L216" s="56"/>
      <c r="N216" s="56"/>
      <c r="O216" s="56"/>
      <c r="P216" s="56"/>
      <c r="Q216" s="56"/>
      <c r="R216" s="56"/>
    </row>
    <row r="217">
      <c r="B217" s="38"/>
      <c r="E217" s="56"/>
      <c r="F217" s="56"/>
      <c r="G217" s="56"/>
      <c r="H217" s="56"/>
      <c r="I217" s="56"/>
      <c r="J217" s="56"/>
      <c r="K217" s="56"/>
      <c r="L217" s="56"/>
      <c r="N217" s="56"/>
      <c r="O217" s="56"/>
      <c r="P217" s="56"/>
      <c r="Q217" s="56"/>
      <c r="R217" s="56"/>
    </row>
    <row r="218">
      <c r="B218" s="38"/>
      <c r="E218" s="56"/>
      <c r="F218" s="56"/>
      <c r="G218" s="56"/>
      <c r="H218" s="56"/>
      <c r="I218" s="56"/>
      <c r="J218" s="56"/>
      <c r="K218" s="56"/>
      <c r="L218" s="56"/>
      <c r="N218" s="56"/>
      <c r="O218" s="56"/>
      <c r="P218" s="56"/>
      <c r="Q218" s="56"/>
      <c r="R218" s="56"/>
    </row>
    <row r="219">
      <c r="B219" s="38"/>
      <c r="E219" s="56"/>
      <c r="F219" s="56"/>
      <c r="G219" s="56"/>
      <c r="H219" s="56"/>
      <c r="I219" s="56"/>
      <c r="J219" s="56"/>
      <c r="K219" s="56"/>
      <c r="L219" s="56"/>
      <c r="N219" s="56"/>
      <c r="O219" s="56"/>
      <c r="P219" s="56"/>
      <c r="Q219" s="56"/>
      <c r="R219" s="56"/>
    </row>
    <row r="220">
      <c r="B220" s="38"/>
      <c r="E220" s="56"/>
      <c r="F220" s="56"/>
      <c r="G220" s="56"/>
      <c r="H220" s="56"/>
      <c r="I220" s="56"/>
      <c r="J220" s="56"/>
      <c r="K220" s="56"/>
      <c r="L220" s="56"/>
      <c r="N220" s="56"/>
      <c r="O220" s="56"/>
      <c r="P220" s="56"/>
      <c r="Q220" s="56"/>
      <c r="R220" s="56"/>
    </row>
    <row r="221">
      <c r="B221" s="38"/>
      <c r="E221" s="56"/>
      <c r="F221" s="56"/>
      <c r="G221" s="56"/>
      <c r="H221" s="56"/>
      <c r="I221" s="56"/>
      <c r="J221" s="56"/>
      <c r="K221" s="56"/>
      <c r="L221" s="56"/>
      <c r="N221" s="56"/>
      <c r="O221" s="56"/>
      <c r="P221" s="56"/>
      <c r="Q221" s="56"/>
      <c r="R221" s="56"/>
    </row>
    <row r="222">
      <c r="B222" s="38"/>
      <c r="E222" s="56"/>
      <c r="F222" s="56"/>
      <c r="G222" s="56"/>
      <c r="H222" s="56"/>
      <c r="I222" s="56"/>
      <c r="J222" s="56"/>
      <c r="K222" s="56"/>
      <c r="L222" s="56"/>
      <c r="N222" s="56"/>
      <c r="O222" s="56"/>
      <c r="P222" s="56"/>
      <c r="Q222" s="56"/>
      <c r="R222" s="56"/>
    </row>
    <row r="223">
      <c r="B223" s="38"/>
      <c r="E223" s="56"/>
      <c r="F223" s="56"/>
      <c r="G223" s="56"/>
      <c r="H223" s="56"/>
      <c r="I223" s="56"/>
      <c r="J223" s="56"/>
      <c r="K223" s="56"/>
      <c r="L223" s="56"/>
      <c r="N223" s="56"/>
      <c r="O223" s="56"/>
      <c r="P223" s="56"/>
      <c r="Q223" s="56"/>
      <c r="R223" s="56"/>
    </row>
    <row r="224">
      <c r="B224" s="38"/>
      <c r="E224" s="56"/>
      <c r="F224" s="56"/>
      <c r="G224" s="56"/>
      <c r="H224" s="56"/>
      <c r="I224" s="56"/>
      <c r="J224" s="56"/>
      <c r="K224" s="56"/>
      <c r="L224" s="56"/>
      <c r="N224" s="56"/>
      <c r="O224" s="56"/>
      <c r="P224" s="56"/>
      <c r="Q224" s="56"/>
      <c r="R224" s="56"/>
    </row>
    <row r="225">
      <c r="B225" s="38"/>
      <c r="E225" s="56"/>
      <c r="F225" s="56"/>
      <c r="G225" s="56"/>
      <c r="H225" s="56"/>
      <c r="I225" s="56"/>
      <c r="J225" s="56"/>
      <c r="K225" s="56"/>
      <c r="L225" s="56"/>
      <c r="N225" s="56"/>
      <c r="O225" s="56"/>
      <c r="P225" s="56"/>
      <c r="Q225" s="56"/>
      <c r="R225" s="56"/>
    </row>
    <row r="226">
      <c r="B226" s="38"/>
      <c r="E226" s="56"/>
      <c r="F226" s="56"/>
      <c r="G226" s="56"/>
      <c r="H226" s="56"/>
      <c r="I226" s="56"/>
      <c r="J226" s="56"/>
      <c r="K226" s="56"/>
      <c r="L226" s="56"/>
      <c r="N226" s="56"/>
      <c r="O226" s="56"/>
      <c r="P226" s="56"/>
      <c r="Q226" s="56"/>
      <c r="R226" s="56"/>
    </row>
    <row r="227">
      <c r="B227" s="38"/>
      <c r="E227" s="56"/>
      <c r="F227" s="56"/>
      <c r="G227" s="56"/>
      <c r="H227" s="56"/>
      <c r="I227" s="56"/>
      <c r="J227" s="56"/>
      <c r="K227" s="56"/>
      <c r="L227" s="56"/>
      <c r="N227" s="56"/>
      <c r="O227" s="56"/>
      <c r="P227" s="56"/>
      <c r="Q227" s="56"/>
      <c r="R227" s="56"/>
    </row>
    <row r="228">
      <c r="B228" s="38"/>
      <c r="E228" s="56"/>
      <c r="F228" s="56"/>
      <c r="G228" s="56"/>
      <c r="H228" s="56"/>
      <c r="I228" s="56"/>
      <c r="J228" s="56"/>
      <c r="K228" s="56"/>
      <c r="L228" s="56"/>
      <c r="N228" s="56"/>
      <c r="O228" s="56"/>
      <c r="P228" s="56"/>
      <c r="Q228" s="56"/>
      <c r="R228" s="56"/>
    </row>
    <row r="229">
      <c r="B229" s="38"/>
      <c r="E229" s="56"/>
      <c r="F229" s="56"/>
      <c r="G229" s="56"/>
      <c r="H229" s="56"/>
      <c r="I229" s="56"/>
      <c r="J229" s="56"/>
      <c r="K229" s="56"/>
      <c r="L229" s="56"/>
      <c r="N229" s="56"/>
      <c r="O229" s="56"/>
      <c r="P229" s="56"/>
      <c r="Q229" s="56"/>
      <c r="R229" s="56"/>
    </row>
    <row r="230">
      <c r="B230" s="38"/>
      <c r="E230" s="56"/>
      <c r="F230" s="56"/>
      <c r="G230" s="56"/>
      <c r="H230" s="56"/>
      <c r="I230" s="56"/>
      <c r="J230" s="56"/>
      <c r="K230" s="56"/>
      <c r="L230" s="56"/>
      <c r="N230" s="56"/>
      <c r="O230" s="56"/>
      <c r="P230" s="56"/>
      <c r="Q230" s="56"/>
      <c r="R230" s="56"/>
    </row>
    <row r="231">
      <c r="B231" s="38"/>
      <c r="E231" s="56"/>
      <c r="F231" s="56"/>
      <c r="G231" s="56"/>
      <c r="H231" s="56"/>
      <c r="I231" s="56"/>
      <c r="J231" s="56"/>
      <c r="K231" s="56"/>
      <c r="L231" s="56"/>
      <c r="N231" s="56"/>
      <c r="O231" s="56"/>
      <c r="P231" s="56"/>
      <c r="Q231" s="56"/>
      <c r="R231" s="56"/>
    </row>
    <row r="232">
      <c r="B232" s="38"/>
      <c r="E232" s="56"/>
      <c r="F232" s="56"/>
      <c r="G232" s="56"/>
      <c r="H232" s="56"/>
      <c r="I232" s="56"/>
      <c r="J232" s="56"/>
      <c r="K232" s="56"/>
      <c r="L232" s="56"/>
      <c r="N232" s="56"/>
      <c r="O232" s="56"/>
      <c r="P232" s="56"/>
      <c r="Q232" s="56"/>
      <c r="R232" s="56"/>
    </row>
    <row r="233">
      <c r="B233" s="38"/>
      <c r="E233" s="56"/>
      <c r="F233" s="56"/>
      <c r="G233" s="56"/>
      <c r="H233" s="56"/>
      <c r="I233" s="56"/>
      <c r="J233" s="56"/>
      <c r="K233" s="56"/>
      <c r="L233" s="56"/>
      <c r="N233" s="56"/>
      <c r="O233" s="56"/>
      <c r="P233" s="56"/>
      <c r="Q233" s="56"/>
      <c r="R233" s="56"/>
    </row>
    <row r="234">
      <c r="B234" s="38"/>
      <c r="E234" s="56"/>
      <c r="F234" s="56"/>
      <c r="G234" s="56"/>
      <c r="H234" s="56"/>
      <c r="I234" s="56"/>
      <c r="J234" s="56"/>
      <c r="K234" s="56"/>
      <c r="L234" s="56"/>
      <c r="N234" s="56"/>
      <c r="O234" s="56"/>
      <c r="P234" s="56"/>
      <c r="Q234" s="56"/>
      <c r="R234" s="56"/>
    </row>
    <row r="235">
      <c r="B235" s="38"/>
      <c r="E235" s="56"/>
      <c r="F235" s="56"/>
      <c r="G235" s="56"/>
      <c r="H235" s="56"/>
      <c r="I235" s="56"/>
      <c r="J235" s="56"/>
      <c r="K235" s="56"/>
      <c r="L235" s="56"/>
      <c r="N235" s="56"/>
      <c r="O235" s="56"/>
      <c r="P235" s="56"/>
      <c r="Q235" s="56"/>
      <c r="R235" s="56"/>
    </row>
    <row r="236">
      <c r="B236" s="38"/>
      <c r="E236" s="56"/>
      <c r="F236" s="56"/>
      <c r="G236" s="56"/>
      <c r="H236" s="56"/>
      <c r="I236" s="56"/>
      <c r="J236" s="56"/>
      <c r="K236" s="56"/>
      <c r="L236" s="56"/>
      <c r="N236" s="56"/>
      <c r="O236" s="56"/>
      <c r="P236" s="56"/>
      <c r="Q236" s="56"/>
      <c r="R236" s="56"/>
    </row>
    <row r="237">
      <c r="B237" s="38"/>
      <c r="E237" s="56"/>
      <c r="F237" s="56"/>
      <c r="G237" s="56"/>
      <c r="H237" s="56"/>
      <c r="I237" s="56"/>
      <c r="J237" s="56"/>
      <c r="K237" s="56"/>
      <c r="L237" s="56"/>
      <c r="N237" s="56"/>
      <c r="O237" s="56"/>
      <c r="P237" s="56"/>
      <c r="Q237" s="56"/>
      <c r="R237" s="56"/>
    </row>
    <row r="238">
      <c r="B238" s="38"/>
      <c r="E238" s="56"/>
      <c r="F238" s="56"/>
      <c r="G238" s="56"/>
      <c r="H238" s="56"/>
      <c r="I238" s="56"/>
      <c r="J238" s="56"/>
      <c r="K238" s="56"/>
      <c r="L238" s="56"/>
      <c r="N238" s="56"/>
      <c r="O238" s="56"/>
      <c r="P238" s="56"/>
      <c r="Q238" s="56"/>
      <c r="R238" s="56"/>
    </row>
    <row r="239">
      <c r="B239" s="38"/>
      <c r="E239" s="56"/>
      <c r="F239" s="56"/>
      <c r="G239" s="56"/>
      <c r="H239" s="56"/>
      <c r="I239" s="56"/>
      <c r="J239" s="56"/>
      <c r="K239" s="56"/>
      <c r="L239" s="56"/>
      <c r="N239" s="56"/>
      <c r="O239" s="56"/>
      <c r="P239" s="56"/>
      <c r="Q239" s="56"/>
      <c r="R239" s="56"/>
    </row>
    <row r="240">
      <c r="B240" s="38"/>
      <c r="E240" s="56"/>
      <c r="F240" s="56"/>
      <c r="G240" s="56"/>
      <c r="H240" s="56"/>
      <c r="I240" s="56"/>
      <c r="J240" s="56"/>
      <c r="K240" s="56"/>
      <c r="L240" s="56"/>
      <c r="N240" s="56"/>
      <c r="O240" s="56"/>
      <c r="P240" s="56"/>
      <c r="Q240" s="56"/>
      <c r="R240" s="56"/>
    </row>
    <row r="241">
      <c r="B241" s="38"/>
      <c r="E241" s="56"/>
      <c r="F241" s="56"/>
      <c r="G241" s="56"/>
      <c r="H241" s="56"/>
      <c r="I241" s="56"/>
      <c r="J241" s="56"/>
      <c r="K241" s="56"/>
      <c r="L241" s="56"/>
      <c r="N241" s="56"/>
      <c r="O241" s="56"/>
      <c r="P241" s="56"/>
      <c r="Q241" s="56"/>
      <c r="R241" s="56"/>
    </row>
    <row r="242">
      <c r="B242" s="38"/>
      <c r="E242" s="56"/>
      <c r="F242" s="56"/>
      <c r="G242" s="56"/>
      <c r="H242" s="56"/>
      <c r="I242" s="56"/>
      <c r="J242" s="56"/>
      <c r="K242" s="56"/>
      <c r="L242" s="56"/>
      <c r="N242" s="56"/>
      <c r="O242" s="56"/>
      <c r="P242" s="56"/>
      <c r="Q242" s="56"/>
      <c r="R242" s="56"/>
    </row>
    <row r="243">
      <c r="B243" s="38"/>
      <c r="E243" s="56"/>
      <c r="F243" s="56"/>
      <c r="G243" s="56"/>
      <c r="H243" s="56"/>
      <c r="I243" s="56"/>
      <c r="J243" s="56"/>
      <c r="K243" s="56"/>
      <c r="L243" s="56"/>
      <c r="N243" s="56"/>
      <c r="O243" s="56"/>
      <c r="P243" s="56"/>
      <c r="Q243" s="56"/>
      <c r="R243" s="56"/>
    </row>
    <row r="244">
      <c r="B244" s="38"/>
      <c r="E244" s="56"/>
      <c r="F244" s="56"/>
      <c r="G244" s="56"/>
      <c r="H244" s="56"/>
      <c r="I244" s="56"/>
      <c r="J244" s="56"/>
      <c r="K244" s="56"/>
      <c r="L244" s="56"/>
      <c r="N244" s="56"/>
      <c r="O244" s="56"/>
      <c r="P244" s="56"/>
      <c r="Q244" s="56"/>
      <c r="R244" s="56"/>
    </row>
    <row r="245">
      <c r="B245" s="38"/>
      <c r="E245" s="56"/>
      <c r="F245" s="56"/>
      <c r="G245" s="56"/>
      <c r="H245" s="56"/>
      <c r="I245" s="56"/>
      <c r="J245" s="56"/>
      <c r="K245" s="56"/>
      <c r="L245" s="56"/>
      <c r="N245" s="56"/>
      <c r="O245" s="56"/>
      <c r="P245" s="56"/>
      <c r="Q245" s="56"/>
      <c r="R245" s="56"/>
    </row>
    <row r="246">
      <c r="B246" s="38"/>
      <c r="E246" s="56"/>
      <c r="F246" s="56"/>
      <c r="G246" s="56"/>
      <c r="H246" s="56"/>
      <c r="I246" s="56"/>
      <c r="J246" s="56"/>
      <c r="K246" s="56"/>
      <c r="L246" s="56"/>
      <c r="N246" s="56"/>
      <c r="O246" s="56"/>
      <c r="P246" s="56"/>
      <c r="Q246" s="56"/>
      <c r="R246" s="56"/>
    </row>
    <row r="247">
      <c r="B247" s="38"/>
      <c r="E247" s="56"/>
      <c r="F247" s="56"/>
      <c r="G247" s="56"/>
      <c r="H247" s="56"/>
      <c r="I247" s="56"/>
      <c r="J247" s="56"/>
      <c r="K247" s="56"/>
      <c r="L247" s="56"/>
      <c r="N247" s="56"/>
      <c r="O247" s="56"/>
      <c r="P247" s="56"/>
      <c r="Q247" s="56"/>
      <c r="R247" s="56"/>
    </row>
    <row r="248">
      <c r="B248" s="38"/>
      <c r="E248" s="56"/>
      <c r="F248" s="56"/>
      <c r="G248" s="56"/>
      <c r="H248" s="56"/>
      <c r="I248" s="56"/>
      <c r="J248" s="56"/>
      <c r="K248" s="56"/>
      <c r="L248" s="56"/>
      <c r="N248" s="56"/>
      <c r="O248" s="56"/>
      <c r="P248" s="56"/>
      <c r="Q248" s="56"/>
      <c r="R248" s="56"/>
    </row>
    <row r="249">
      <c r="B249" s="38"/>
      <c r="E249" s="56"/>
      <c r="F249" s="56"/>
      <c r="G249" s="56"/>
      <c r="H249" s="56"/>
      <c r="I249" s="56"/>
      <c r="J249" s="56"/>
      <c r="K249" s="56"/>
      <c r="L249" s="56"/>
      <c r="N249" s="56"/>
      <c r="O249" s="56"/>
      <c r="P249" s="56"/>
      <c r="Q249" s="56"/>
      <c r="R249" s="56"/>
    </row>
    <row r="250">
      <c r="B250" s="38"/>
      <c r="E250" s="56"/>
      <c r="F250" s="56"/>
      <c r="G250" s="56"/>
      <c r="H250" s="56"/>
      <c r="I250" s="56"/>
      <c r="J250" s="56"/>
      <c r="K250" s="56"/>
      <c r="L250" s="56"/>
      <c r="N250" s="56"/>
      <c r="O250" s="56"/>
      <c r="P250" s="56"/>
      <c r="Q250" s="56"/>
      <c r="R250" s="56"/>
    </row>
    <row r="251">
      <c r="B251" s="38"/>
      <c r="E251" s="56"/>
      <c r="F251" s="56"/>
      <c r="G251" s="56"/>
      <c r="H251" s="56"/>
      <c r="I251" s="56"/>
      <c r="J251" s="56"/>
      <c r="K251" s="56"/>
      <c r="L251" s="56"/>
      <c r="N251" s="56"/>
      <c r="O251" s="56"/>
      <c r="P251" s="56"/>
      <c r="Q251" s="56"/>
      <c r="R251" s="56"/>
    </row>
    <row r="252">
      <c r="B252" s="38"/>
      <c r="E252" s="56"/>
      <c r="F252" s="56"/>
      <c r="G252" s="56"/>
      <c r="H252" s="56"/>
      <c r="I252" s="56"/>
      <c r="J252" s="56"/>
      <c r="K252" s="56"/>
      <c r="L252" s="56"/>
      <c r="N252" s="56"/>
      <c r="O252" s="56"/>
      <c r="P252" s="56"/>
      <c r="Q252" s="56"/>
      <c r="R252" s="56"/>
    </row>
    <row r="253">
      <c r="B253" s="38"/>
      <c r="E253" s="56"/>
      <c r="F253" s="56"/>
      <c r="G253" s="56"/>
      <c r="H253" s="56"/>
      <c r="I253" s="56"/>
      <c r="J253" s="56"/>
      <c r="K253" s="56"/>
      <c r="L253" s="56"/>
      <c r="N253" s="56"/>
      <c r="O253" s="56"/>
      <c r="P253" s="56"/>
      <c r="Q253" s="56"/>
      <c r="R253" s="56"/>
    </row>
    <row r="254">
      <c r="B254" s="38"/>
      <c r="E254" s="56"/>
      <c r="F254" s="56"/>
      <c r="G254" s="56"/>
      <c r="H254" s="56"/>
      <c r="I254" s="56"/>
      <c r="J254" s="56"/>
      <c r="K254" s="56"/>
      <c r="L254" s="56"/>
      <c r="N254" s="56"/>
      <c r="O254" s="56"/>
      <c r="P254" s="56"/>
      <c r="Q254" s="56"/>
      <c r="R254" s="56"/>
    </row>
    <row r="255">
      <c r="B255" s="38"/>
      <c r="E255" s="56"/>
      <c r="F255" s="56"/>
      <c r="G255" s="56"/>
      <c r="H255" s="56"/>
      <c r="I255" s="56"/>
      <c r="J255" s="56"/>
      <c r="K255" s="56"/>
      <c r="L255" s="56"/>
      <c r="N255" s="56"/>
      <c r="O255" s="56"/>
      <c r="P255" s="56"/>
      <c r="Q255" s="56"/>
      <c r="R255" s="56"/>
    </row>
    <row r="256">
      <c r="B256" s="38"/>
      <c r="E256" s="56"/>
      <c r="F256" s="56"/>
      <c r="G256" s="56"/>
      <c r="H256" s="56"/>
      <c r="I256" s="56"/>
      <c r="J256" s="56"/>
      <c r="K256" s="56"/>
      <c r="L256" s="56"/>
      <c r="N256" s="56"/>
      <c r="O256" s="56"/>
      <c r="P256" s="56"/>
      <c r="Q256" s="56"/>
      <c r="R256" s="56"/>
    </row>
    <row r="257">
      <c r="B257" s="38"/>
      <c r="E257" s="56"/>
      <c r="F257" s="56"/>
      <c r="G257" s="56"/>
      <c r="H257" s="56"/>
      <c r="I257" s="56"/>
      <c r="J257" s="56"/>
      <c r="K257" s="56"/>
      <c r="L257" s="56"/>
      <c r="N257" s="56"/>
      <c r="O257" s="56"/>
      <c r="P257" s="56"/>
      <c r="Q257" s="56"/>
      <c r="R257" s="56"/>
    </row>
    <row r="258">
      <c r="B258" s="38"/>
      <c r="E258" s="56"/>
      <c r="F258" s="56"/>
      <c r="G258" s="56"/>
      <c r="H258" s="56"/>
      <c r="I258" s="56"/>
      <c r="J258" s="56"/>
      <c r="K258" s="56"/>
      <c r="L258" s="56"/>
      <c r="N258" s="56"/>
      <c r="O258" s="56"/>
      <c r="P258" s="56"/>
      <c r="Q258" s="56"/>
      <c r="R258" s="56"/>
    </row>
    <row r="259">
      <c r="B259" s="38"/>
      <c r="E259" s="56"/>
      <c r="F259" s="56"/>
      <c r="G259" s="56"/>
      <c r="H259" s="56"/>
      <c r="I259" s="56"/>
      <c r="J259" s="56"/>
      <c r="K259" s="56"/>
      <c r="L259" s="56"/>
      <c r="N259" s="56"/>
      <c r="O259" s="56"/>
      <c r="P259" s="56"/>
      <c r="Q259" s="56"/>
      <c r="R259" s="56"/>
    </row>
    <row r="260">
      <c r="B260" s="38"/>
      <c r="E260" s="56"/>
      <c r="F260" s="56"/>
      <c r="G260" s="56"/>
      <c r="H260" s="56"/>
      <c r="I260" s="56"/>
      <c r="J260" s="56"/>
      <c r="K260" s="56"/>
      <c r="L260" s="56"/>
      <c r="N260" s="56"/>
      <c r="O260" s="56"/>
      <c r="P260" s="56"/>
      <c r="Q260" s="56"/>
      <c r="R260" s="56"/>
    </row>
    <row r="261">
      <c r="B261" s="38"/>
      <c r="E261" s="56"/>
      <c r="F261" s="56"/>
      <c r="G261" s="56"/>
      <c r="H261" s="56"/>
      <c r="I261" s="56"/>
      <c r="J261" s="56"/>
      <c r="K261" s="56"/>
      <c r="L261" s="56"/>
      <c r="N261" s="56"/>
      <c r="O261" s="56"/>
      <c r="P261" s="56"/>
      <c r="Q261" s="56"/>
      <c r="R261" s="56"/>
    </row>
    <row r="262">
      <c r="B262" s="38"/>
      <c r="E262" s="56"/>
      <c r="F262" s="56"/>
      <c r="G262" s="56"/>
      <c r="H262" s="56"/>
      <c r="I262" s="56"/>
      <c r="J262" s="56"/>
      <c r="K262" s="56"/>
      <c r="L262" s="56"/>
      <c r="N262" s="56"/>
      <c r="O262" s="56"/>
      <c r="P262" s="56"/>
      <c r="Q262" s="56"/>
      <c r="R262" s="56"/>
    </row>
    <row r="263">
      <c r="B263" s="38"/>
      <c r="E263" s="56"/>
      <c r="F263" s="56"/>
      <c r="G263" s="56"/>
      <c r="H263" s="56"/>
      <c r="I263" s="56"/>
      <c r="J263" s="56"/>
      <c r="K263" s="56"/>
      <c r="L263" s="56"/>
      <c r="N263" s="56"/>
      <c r="O263" s="56"/>
      <c r="P263" s="56"/>
      <c r="Q263" s="56"/>
      <c r="R263" s="56"/>
    </row>
    <row r="264">
      <c r="B264" s="38"/>
      <c r="E264" s="56"/>
      <c r="F264" s="56"/>
      <c r="G264" s="56"/>
      <c r="H264" s="56"/>
      <c r="I264" s="56"/>
      <c r="J264" s="56"/>
      <c r="K264" s="56"/>
      <c r="L264" s="56"/>
      <c r="N264" s="56"/>
      <c r="O264" s="56"/>
      <c r="P264" s="56"/>
      <c r="Q264" s="56"/>
      <c r="R264" s="56"/>
    </row>
    <row r="265">
      <c r="B265" s="38"/>
      <c r="E265" s="56"/>
      <c r="F265" s="56"/>
      <c r="G265" s="56"/>
      <c r="H265" s="56"/>
      <c r="I265" s="56"/>
      <c r="J265" s="56"/>
      <c r="K265" s="56"/>
      <c r="L265" s="56"/>
      <c r="N265" s="56"/>
      <c r="O265" s="56"/>
      <c r="P265" s="56"/>
      <c r="Q265" s="56"/>
      <c r="R265" s="56"/>
    </row>
    <row r="266">
      <c r="B266" s="38"/>
      <c r="E266" s="56"/>
      <c r="F266" s="56"/>
      <c r="G266" s="56"/>
      <c r="H266" s="56"/>
      <c r="I266" s="56"/>
      <c r="J266" s="56"/>
      <c r="K266" s="56"/>
      <c r="L266" s="56"/>
      <c r="N266" s="56"/>
      <c r="O266" s="56"/>
      <c r="P266" s="56"/>
      <c r="Q266" s="56"/>
      <c r="R266" s="56"/>
    </row>
    <row r="267">
      <c r="B267" s="38"/>
      <c r="E267" s="56"/>
      <c r="F267" s="56"/>
      <c r="G267" s="56"/>
      <c r="H267" s="56"/>
      <c r="I267" s="56"/>
      <c r="J267" s="56"/>
      <c r="K267" s="56"/>
      <c r="L267" s="56"/>
      <c r="N267" s="56"/>
      <c r="O267" s="56"/>
      <c r="P267" s="56"/>
      <c r="Q267" s="56"/>
      <c r="R267" s="56"/>
    </row>
    <row r="268">
      <c r="B268" s="38"/>
      <c r="E268" s="56"/>
      <c r="F268" s="56"/>
      <c r="G268" s="56"/>
      <c r="H268" s="56"/>
      <c r="I268" s="56"/>
      <c r="J268" s="56"/>
      <c r="K268" s="56"/>
      <c r="L268" s="56"/>
      <c r="N268" s="56"/>
      <c r="O268" s="56"/>
      <c r="P268" s="56"/>
      <c r="Q268" s="56"/>
      <c r="R268" s="56"/>
    </row>
    <row r="269">
      <c r="B269" s="38"/>
      <c r="E269" s="56"/>
      <c r="F269" s="56"/>
      <c r="G269" s="56"/>
      <c r="H269" s="56"/>
      <c r="I269" s="56"/>
      <c r="J269" s="56"/>
      <c r="K269" s="56"/>
      <c r="L269" s="56"/>
      <c r="N269" s="56"/>
      <c r="O269" s="56"/>
      <c r="P269" s="56"/>
      <c r="Q269" s="56"/>
      <c r="R269" s="56"/>
    </row>
    <row r="270">
      <c r="B270" s="38"/>
      <c r="E270" s="56"/>
      <c r="F270" s="56"/>
      <c r="G270" s="56"/>
      <c r="H270" s="56"/>
      <c r="I270" s="56"/>
      <c r="J270" s="56"/>
      <c r="K270" s="56"/>
      <c r="L270" s="56"/>
      <c r="N270" s="56"/>
      <c r="O270" s="56"/>
      <c r="P270" s="56"/>
      <c r="Q270" s="56"/>
      <c r="R270" s="56"/>
    </row>
    <row r="271">
      <c r="B271" s="38"/>
      <c r="E271" s="56"/>
      <c r="F271" s="56"/>
      <c r="G271" s="56"/>
      <c r="H271" s="56"/>
      <c r="I271" s="56"/>
      <c r="J271" s="56"/>
      <c r="K271" s="56"/>
      <c r="L271" s="56"/>
      <c r="N271" s="56"/>
      <c r="O271" s="56"/>
      <c r="P271" s="56"/>
      <c r="Q271" s="56"/>
      <c r="R271" s="56"/>
    </row>
    <row r="272">
      <c r="B272" s="38"/>
      <c r="E272" s="56"/>
      <c r="F272" s="56"/>
      <c r="G272" s="56"/>
      <c r="H272" s="56"/>
      <c r="I272" s="56"/>
      <c r="J272" s="56"/>
      <c r="K272" s="56"/>
      <c r="L272" s="56"/>
      <c r="N272" s="56"/>
      <c r="O272" s="56"/>
      <c r="P272" s="56"/>
      <c r="Q272" s="56"/>
      <c r="R272" s="56"/>
    </row>
    <row r="273">
      <c r="B273" s="38"/>
      <c r="E273" s="56"/>
      <c r="F273" s="56"/>
      <c r="G273" s="56"/>
      <c r="H273" s="56"/>
      <c r="I273" s="56"/>
      <c r="J273" s="56"/>
      <c r="K273" s="56"/>
      <c r="L273" s="56"/>
      <c r="N273" s="56"/>
      <c r="O273" s="56"/>
      <c r="P273" s="56"/>
      <c r="Q273" s="56"/>
      <c r="R273" s="56"/>
    </row>
    <row r="274">
      <c r="B274" s="38"/>
      <c r="E274" s="56"/>
      <c r="F274" s="56"/>
      <c r="G274" s="56"/>
      <c r="H274" s="56"/>
      <c r="I274" s="56"/>
      <c r="J274" s="56"/>
      <c r="K274" s="56"/>
      <c r="L274" s="56"/>
      <c r="N274" s="56"/>
      <c r="O274" s="56"/>
      <c r="P274" s="56"/>
      <c r="Q274" s="56"/>
      <c r="R274" s="56"/>
    </row>
    <row r="275">
      <c r="B275" s="38"/>
      <c r="E275" s="56"/>
      <c r="F275" s="56"/>
      <c r="G275" s="56"/>
      <c r="H275" s="56"/>
      <c r="I275" s="56"/>
      <c r="J275" s="56"/>
      <c r="K275" s="56"/>
      <c r="L275" s="56"/>
      <c r="N275" s="56"/>
      <c r="O275" s="56"/>
      <c r="P275" s="56"/>
      <c r="Q275" s="56"/>
      <c r="R275" s="56"/>
    </row>
    <row r="276">
      <c r="B276" s="38"/>
      <c r="E276" s="56"/>
      <c r="F276" s="56"/>
      <c r="G276" s="56"/>
      <c r="H276" s="56"/>
      <c r="I276" s="56"/>
      <c r="J276" s="56"/>
      <c r="K276" s="56"/>
      <c r="L276" s="56"/>
      <c r="N276" s="56"/>
      <c r="O276" s="56"/>
      <c r="P276" s="56"/>
      <c r="Q276" s="56"/>
      <c r="R276" s="56"/>
    </row>
    <row r="277">
      <c r="B277" s="38"/>
      <c r="E277" s="56"/>
      <c r="F277" s="56"/>
      <c r="G277" s="56"/>
      <c r="H277" s="56"/>
      <c r="I277" s="56"/>
      <c r="J277" s="56"/>
      <c r="K277" s="56"/>
      <c r="L277" s="56"/>
      <c r="N277" s="56"/>
      <c r="O277" s="56"/>
      <c r="P277" s="56"/>
      <c r="Q277" s="56"/>
      <c r="R277" s="56"/>
    </row>
    <row r="278">
      <c r="B278" s="38"/>
      <c r="E278" s="56"/>
      <c r="F278" s="56"/>
      <c r="G278" s="56"/>
      <c r="H278" s="56"/>
      <c r="I278" s="56"/>
      <c r="J278" s="56"/>
      <c r="K278" s="56"/>
      <c r="L278" s="56"/>
      <c r="N278" s="56"/>
      <c r="O278" s="56"/>
      <c r="P278" s="56"/>
      <c r="Q278" s="56"/>
      <c r="R278" s="56"/>
    </row>
    <row r="279">
      <c r="B279" s="38"/>
      <c r="E279" s="56"/>
      <c r="F279" s="56"/>
      <c r="G279" s="56"/>
      <c r="H279" s="56"/>
      <c r="I279" s="56"/>
      <c r="J279" s="56"/>
      <c r="K279" s="56"/>
      <c r="L279" s="56"/>
      <c r="N279" s="56"/>
      <c r="O279" s="56"/>
      <c r="P279" s="56"/>
      <c r="Q279" s="56"/>
      <c r="R279" s="56"/>
    </row>
    <row r="280">
      <c r="B280" s="38"/>
      <c r="E280" s="56"/>
      <c r="F280" s="56"/>
      <c r="G280" s="56"/>
      <c r="H280" s="56"/>
      <c r="I280" s="56"/>
      <c r="J280" s="56"/>
      <c r="K280" s="56"/>
      <c r="L280" s="56"/>
      <c r="N280" s="56"/>
      <c r="O280" s="56"/>
      <c r="P280" s="56"/>
      <c r="Q280" s="56"/>
      <c r="R280" s="56"/>
    </row>
    <row r="281">
      <c r="B281" s="38"/>
      <c r="E281" s="56"/>
      <c r="F281" s="56"/>
      <c r="G281" s="56"/>
      <c r="H281" s="56"/>
      <c r="I281" s="56"/>
      <c r="J281" s="56"/>
      <c r="K281" s="56"/>
      <c r="L281" s="56"/>
      <c r="N281" s="56"/>
      <c r="O281" s="56"/>
      <c r="P281" s="56"/>
      <c r="Q281" s="56"/>
      <c r="R281" s="56"/>
    </row>
    <row r="282">
      <c r="B282" s="38"/>
      <c r="E282" s="56"/>
      <c r="F282" s="56"/>
      <c r="G282" s="56"/>
      <c r="H282" s="56"/>
      <c r="I282" s="56"/>
      <c r="J282" s="56"/>
      <c r="K282" s="56"/>
      <c r="L282" s="56"/>
      <c r="N282" s="56"/>
      <c r="O282" s="56"/>
      <c r="P282" s="56"/>
      <c r="Q282" s="56"/>
      <c r="R282" s="56"/>
    </row>
    <row r="283">
      <c r="B283" s="38"/>
      <c r="E283" s="56"/>
      <c r="F283" s="56"/>
      <c r="G283" s="56"/>
      <c r="H283" s="56"/>
      <c r="I283" s="56"/>
      <c r="J283" s="56"/>
      <c r="K283" s="56"/>
      <c r="L283" s="56"/>
      <c r="N283" s="56"/>
      <c r="O283" s="56"/>
      <c r="P283" s="56"/>
      <c r="Q283" s="56"/>
      <c r="R283" s="56"/>
    </row>
    <row r="284">
      <c r="B284" s="38"/>
      <c r="E284" s="56"/>
      <c r="F284" s="56"/>
      <c r="G284" s="56"/>
      <c r="H284" s="56"/>
      <c r="I284" s="56"/>
      <c r="J284" s="56"/>
      <c r="K284" s="56"/>
      <c r="L284" s="56"/>
      <c r="N284" s="56"/>
      <c r="O284" s="56"/>
      <c r="P284" s="56"/>
      <c r="Q284" s="56"/>
      <c r="R284" s="56"/>
    </row>
    <row r="285">
      <c r="B285" s="38"/>
      <c r="E285" s="56"/>
      <c r="F285" s="56"/>
      <c r="G285" s="56"/>
      <c r="H285" s="56"/>
      <c r="I285" s="56"/>
      <c r="J285" s="56"/>
      <c r="K285" s="56"/>
      <c r="L285" s="56"/>
      <c r="N285" s="56"/>
      <c r="O285" s="56"/>
      <c r="P285" s="56"/>
      <c r="Q285" s="56"/>
      <c r="R285" s="56"/>
    </row>
    <row r="286">
      <c r="B286" s="38"/>
      <c r="E286" s="56"/>
      <c r="F286" s="56"/>
      <c r="G286" s="56"/>
      <c r="H286" s="56"/>
      <c r="I286" s="56"/>
      <c r="J286" s="56"/>
      <c r="K286" s="56"/>
      <c r="L286" s="56"/>
      <c r="N286" s="56"/>
      <c r="O286" s="56"/>
      <c r="P286" s="56"/>
      <c r="Q286" s="56"/>
      <c r="R286" s="56"/>
    </row>
    <row r="287">
      <c r="B287" s="38"/>
      <c r="E287" s="56"/>
      <c r="F287" s="56"/>
      <c r="G287" s="56"/>
      <c r="H287" s="56"/>
      <c r="I287" s="56"/>
      <c r="J287" s="56"/>
      <c r="K287" s="56"/>
      <c r="L287" s="56"/>
      <c r="N287" s="56"/>
      <c r="O287" s="56"/>
      <c r="P287" s="56"/>
      <c r="Q287" s="56"/>
      <c r="R287" s="56"/>
    </row>
    <row r="288">
      <c r="B288" s="38"/>
      <c r="E288" s="56"/>
      <c r="F288" s="56"/>
      <c r="G288" s="56"/>
      <c r="H288" s="56"/>
      <c r="I288" s="56"/>
      <c r="J288" s="56"/>
      <c r="K288" s="56"/>
      <c r="L288" s="56"/>
      <c r="N288" s="56"/>
      <c r="O288" s="56"/>
      <c r="P288" s="56"/>
      <c r="Q288" s="56"/>
      <c r="R288" s="56"/>
    </row>
    <row r="289">
      <c r="B289" s="38"/>
      <c r="E289" s="56"/>
      <c r="F289" s="56"/>
      <c r="G289" s="56"/>
      <c r="H289" s="56"/>
      <c r="I289" s="56"/>
      <c r="J289" s="56"/>
      <c r="K289" s="56"/>
      <c r="L289" s="56"/>
      <c r="N289" s="56"/>
      <c r="O289" s="56"/>
      <c r="P289" s="56"/>
      <c r="Q289" s="56"/>
      <c r="R289" s="56"/>
    </row>
    <row r="290">
      <c r="B290" s="38"/>
      <c r="E290" s="56"/>
      <c r="F290" s="56"/>
      <c r="G290" s="56"/>
      <c r="H290" s="56"/>
      <c r="I290" s="56"/>
      <c r="J290" s="56"/>
      <c r="K290" s="56"/>
      <c r="L290" s="56"/>
      <c r="N290" s="56"/>
      <c r="O290" s="56"/>
      <c r="P290" s="56"/>
      <c r="Q290" s="56"/>
      <c r="R290" s="56"/>
    </row>
    <row r="291">
      <c r="B291" s="38"/>
      <c r="E291" s="56"/>
      <c r="F291" s="56"/>
      <c r="G291" s="56"/>
      <c r="H291" s="56"/>
      <c r="I291" s="56"/>
      <c r="J291" s="56"/>
      <c r="K291" s="56"/>
      <c r="L291" s="56"/>
      <c r="N291" s="56"/>
      <c r="O291" s="56"/>
      <c r="P291" s="56"/>
      <c r="Q291" s="56"/>
      <c r="R291" s="56"/>
    </row>
    <row r="292">
      <c r="B292" s="38"/>
      <c r="E292" s="56"/>
      <c r="F292" s="56"/>
      <c r="G292" s="56"/>
      <c r="H292" s="56"/>
      <c r="I292" s="56"/>
      <c r="J292" s="56"/>
      <c r="K292" s="56"/>
      <c r="L292" s="56"/>
      <c r="N292" s="56"/>
      <c r="O292" s="56"/>
      <c r="P292" s="56"/>
      <c r="Q292" s="56"/>
      <c r="R292" s="56"/>
    </row>
    <row r="293">
      <c r="B293" s="38"/>
      <c r="E293" s="56"/>
      <c r="F293" s="56"/>
      <c r="G293" s="56"/>
      <c r="H293" s="56"/>
      <c r="I293" s="56"/>
      <c r="J293" s="56"/>
      <c r="K293" s="56"/>
      <c r="L293" s="56"/>
      <c r="N293" s="56"/>
      <c r="O293" s="56"/>
      <c r="P293" s="56"/>
      <c r="Q293" s="56"/>
      <c r="R293" s="56"/>
    </row>
    <row r="294">
      <c r="B294" s="38"/>
      <c r="E294" s="56"/>
      <c r="F294" s="56"/>
      <c r="G294" s="56"/>
      <c r="H294" s="56"/>
      <c r="I294" s="56"/>
      <c r="J294" s="56"/>
      <c r="K294" s="56"/>
      <c r="L294" s="56"/>
      <c r="N294" s="56"/>
      <c r="O294" s="56"/>
      <c r="P294" s="56"/>
      <c r="Q294" s="56"/>
      <c r="R294" s="56"/>
    </row>
    <row r="295">
      <c r="B295" s="38"/>
      <c r="E295" s="56"/>
      <c r="F295" s="56"/>
      <c r="G295" s="56"/>
      <c r="H295" s="56"/>
      <c r="I295" s="56"/>
      <c r="J295" s="56"/>
      <c r="K295" s="56"/>
      <c r="L295" s="56"/>
      <c r="N295" s="56"/>
      <c r="O295" s="56"/>
      <c r="P295" s="56"/>
      <c r="Q295" s="56"/>
      <c r="R295" s="56"/>
    </row>
    <row r="296">
      <c r="B296" s="38"/>
      <c r="E296" s="56"/>
      <c r="F296" s="56"/>
      <c r="G296" s="56"/>
      <c r="H296" s="56"/>
      <c r="I296" s="56"/>
      <c r="J296" s="56"/>
      <c r="K296" s="56"/>
      <c r="L296" s="56"/>
      <c r="N296" s="56"/>
      <c r="O296" s="56"/>
      <c r="P296" s="56"/>
      <c r="Q296" s="56"/>
      <c r="R296" s="56"/>
    </row>
    <row r="297">
      <c r="B297" s="38"/>
      <c r="E297" s="56"/>
      <c r="F297" s="56"/>
      <c r="G297" s="56"/>
      <c r="H297" s="56"/>
      <c r="I297" s="56"/>
      <c r="J297" s="56"/>
      <c r="K297" s="56"/>
      <c r="L297" s="56"/>
      <c r="N297" s="56"/>
      <c r="O297" s="56"/>
      <c r="P297" s="56"/>
      <c r="Q297" s="56"/>
      <c r="R297" s="56"/>
    </row>
    <row r="298">
      <c r="B298" s="38"/>
      <c r="E298" s="56"/>
      <c r="F298" s="56"/>
      <c r="G298" s="56"/>
      <c r="H298" s="56"/>
      <c r="I298" s="56"/>
      <c r="J298" s="56"/>
      <c r="K298" s="56"/>
      <c r="L298" s="56"/>
      <c r="N298" s="56"/>
      <c r="O298" s="56"/>
      <c r="P298" s="56"/>
      <c r="Q298" s="56"/>
      <c r="R298" s="56"/>
    </row>
    <row r="299">
      <c r="B299" s="38"/>
      <c r="E299" s="56"/>
      <c r="F299" s="56"/>
      <c r="G299" s="56"/>
      <c r="H299" s="56"/>
      <c r="I299" s="56"/>
      <c r="J299" s="56"/>
      <c r="K299" s="56"/>
      <c r="L299" s="56"/>
      <c r="N299" s="56"/>
      <c r="O299" s="56"/>
      <c r="P299" s="56"/>
      <c r="Q299" s="56"/>
      <c r="R299" s="56"/>
    </row>
    <row r="300">
      <c r="B300" s="38"/>
      <c r="E300" s="56"/>
      <c r="F300" s="56"/>
      <c r="G300" s="56"/>
      <c r="H300" s="56"/>
      <c r="I300" s="56"/>
      <c r="J300" s="56"/>
      <c r="K300" s="56"/>
      <c r="L300" s="56"/>
      <c r="N300" s="56"/>
      <c r="O300" s="56"/>
      <c r="P300" s="56"/>
      <c r="Q300" s="56"/>
      <c r="R300" s="56"/>
    </row>
    <row r="301">
      <c r="B301" s="38"/>
      <c r="E301" s="56"/>
      <c r="F301" s="56"/>
      <c r="G301" s="56"/>
      <c r="H301" s="56"/>
      <c r="I301" s="56"/>
      <c r="J301" s="56"/>
      <c r="K301" s="56"/>
      <c r="L301" s="56"/>
      <c r="N301" s="56"/>
      <c r="O301" s="56"/>
      <c r="P301" s="56"/>
      <c r="Q301" s="56"/>
      <c r="R301" s="56"/>
    </row>
    <row r="302">
      <c r="B302" s="38"/>
      <c r="E302" s="56"/>
      <c r="F302" s="56"/>
      <c r="G302" s="56"/>
      <c r="H302" s="56"/>
      <c r="I302" s="56"/>
      <c r="J302" s="56"/>
      <c r="K302" s="56"/>
      <c r="L302" s="56"/>
      <c r="N302" s="56"/>
      <c r="O302" s="56"/>
      <c r="P302" s="56"/>
      <c r="Q302" s="56"/>
      <c r="R302" s="56"/>
    </row>
    <row r="303">
      <c r="B303" s="38"/>
      <c r="E303" s="56"/>
      <c r="F303" s="56"/>
      <c r="G303" s="56"/>
      <c r="H303" s="56"/>
      <c r="I303" s="56"/>
      <c r="J303" s="56"/>
      <c r="K303" s="56"/>
      <c r="L303" s="56"/>
      <c r="N303" s="56"/>
      <c r="O303" s="56"/>
      <c r="P303" s="56"/>
      <c r="Q303" s="56"/>
      <c r="R303" s="56"/>
    </row>
    <row r="304">
      <c r="B304" s="38"/>
      <c r="E304" s="56"/>
      <c r="F304" s="56"/>
      <c r="G304" s="56"/>
      <c r="H304" s="56"/>
      <c r="I304" s="56"/>
      <c r="J304" s="56"/>
      <c r="K304" s="56"/>
      <c r="L304" s="56"/>
      <c r="N304" s="56"/>
      <c r="O304" s="56"/>
      <c r="P304" s="56"/>
      <c r="Q304" s="56"/>
      <c r="R304" s="56"/>
    </row>
    <row r="305">
      <c r="B305" s="38"/>
      <c r="E305" s="56"/>
      <c r="F305" s="56"/>
      <c r="G305" s="56"/>
      <c r="H305" s="56"/>
      <c r="I305" s="56"/>
      <c r="J305" s="56"/>
      <c r="K305" s="56"/>
      <c r="L305" s="56"/>
      <c r="N305" s="56"/>
      <c r="O305" s="56"/>
      <c r="P305" s="56"/>
      <c r="Q305" s="56"/>
      <c r="R305" s="56"/>
    </row>
    <row r="306">
      <c r="B306" s="38"/>
      <c r="E306" s="56"/>
      <c r="F306" s="56"/>
      <c r="G306" s="56"/>
      <c r="H306" s="56"/>
      <c r="I306" s="56"/>
      <c r="J306" s="56"/>
      <c r="K306" s="56"/>
      <c r="L306" s="56"/>
      <c r="N306" s="56"/>
      <c r="O306" s="56"/>
      <c r="P306" s="56"/>
      <c r="Q306" s="56"/>
      <c r="R306" s="56"/>
    </row>
    <row r="307">
      <c r="B307" s="38"/>
      <c r="E307" s="56"/>
      <c r="F307" s="56"/>
      <c r="G307" s="56"/>
      <c r="H307" s="56"/>
      <c r="I307" s="56"/>
      <c r="J307" s="56"/>
      <c r="K307" s="56"/>
      <c r="L307" s="56"/>
      <c r="N307" s="56"/>
      <c r="O307" s="56"/>
      <c r="P307" s="56"/>
      <c r="Q307" s="56"/>
      <c r="R307" s="56"/>
    </row>
    <row r="308">
      <c r="B308" s="38"/>
      <c r="E308" s="56"/>
      <c r="F308" s="56"/>
      <c r="G308" s="56"/>
      <c r="H308" s="56"/>
      <c r="I308" s="56"/>
      <c r="J308" s="56"/>
      <c r="K308" s="56"/>
      <c r="L308" s="56"/>
      <c r="N308" s="56"/>
      <c r="O308" s="56"/>
      <c r="P308" s="56"/>
      <c r="Q308" s="56"/>
      <c r="R308" s="56"/>
    </row>
    <row r="309">
      <c r="B309" s="38"/>
      <c r="E309" s="56"/>
      <c r="F309" s="56"/>
      <c r="G309" s="56"/>
      <c r="H309" s="56"/>
      <c r="I309" s="56"/>
      <c r="J309" s="56"/>
      <c r="K309" s="56"/>
      <c r="L309" s="56"/>
      <c r="N309" s="56"/>
      <c r="O309" s="56"/>
      <c r="P309" s="56"/>
      <c r="Q309" s="56"/>
      <c r="R309" s="56"/>
    </row>
    <row r="310">
      <c r="B310" s="38"/>
      <c r="E310" s="56"/>
      <c r="F310" s="56"/>
      <c r="G310" s="56"/>
      <c r="H310" s="56"/>
      <c r="I310" s="56"/>
      <c r="J310" s="56"/>
      <c r="K310" s="56"/>
      <c r="L310" s="56"/>
      <c r="N310" s="56"/>
      <c r="O310" s="56"/>
      <c r="P310" s="56"/>
      <c r="Q310" s="56"/>
      <c r="R310" s="56"/>
    </row>
    <row r="311">
      <c r="B311" s="38"/>
      <c r="E311" s="56"/>
      <c r="F311" s="56"/>
      <c r="G311" s="56"/>
      <c r="H311" s="56"/>
      <c r="I311" s="56"/>
      <c r="J311" s="56"/>
      <c r="K311" s="56"/>
      <c r="L311" s="56"/>
      <c r="N311" s="56"/>
      <c r="O311" s="56"/>
      <c r="P311" s="56"/>
      <c r="Q311" s="56"/>
      <c r="R311" s="56"/>
    </row>
    <row r="312">
      <c r="B312" s="38"/>
      <c r="E312" s="56"/>
      <c r="F312" s="56"/>
      <c r="G312" s="56"/>
      <c r="H312" s="56"/>
      <c r="I312" s="56"/>
      <c r="J312" s="56"/>
      <c r="K312" s="56"/>
      <c r="L312" s="56"/>
      <c r="N312" s="56"/>
      <c r="O312" s="56"/>
      <c r="P312" s="56"/>
      <c r="Q312" s="56"/>
      <c r="R312" s="56"/>
    </row>
    <row r="313">
      <c r="B313" s="38"/>
      <c r="E313" s="56"/>
      <c r="F313" s="56"/>
      <c r="G313" s="56"/>
      <c r="H313" s="56"/>
      <c r="I313" s="56"/>
      <c r="J313" s="56"/>
      <c r="K313" s="56"/>
      <c r="L313" s="56"/>
      <c r="N313" s="56"/>
      <c r="O313" s="56"/>
      <c r="P313" s="56"/>
      <c r="Q313" s="56"/>
      <c r="R313" s="56"/>
    </row>
    <row r="314">
      <c r="B314" s="38"/>
      <c r="E314" s="56"/>
      <c r="F314" s="56"/>
      <c r="G314" s="56"/>
      <c r="H314" s="56"/>
      <c r="I314" s="56"/>
      <c r="J314" s="56"/>
      <c r="K314" s="56"/>
      <c r="L314" s="56"/>
      <c r="N314" s="56"/>
      <c r="O314" s="56"/>
      <c r="P314" s="56"/>
      <c r="Q314" s="56"/>
      <c r="R314" s="56"/>
    </row>
    <row r="315">
      <c r="B315" s="38"/>
      <c r="E315" s="56"/>
      <c r="F315" s="56"/>
      <c r="G315" s="56"/>
      <c r="H315" s="56"/>
      <c r="I315" s="56"/>
      <c r="J315" s="56"/>
      <c r="K315" s="56"/>
      <c r="L315" s="56"/>
      <c r="N315" s="56"/>
      <c r="O315" s="56"/>
      <c r="P315" s="56"/>
      <c r="Q315" s="56"/>
      <c r="R315" s="56"/>
    </row>
    <row r="316">
      <c r="B316" s="38"/>
      <c r="E316" s="56"/>
      <c r="F316" s="56"/>
      <c r="G316" s="56"/>
      <c r="H316" s="56"/>
      <c r="I316" s="56"/>
      <c r="J316" s="56"/>
      <c r="K316" s="56"/>
      <c r="L316" s="56"/>
      <c r="N316" s="56"/>
      <c r="O316" s="56"/>
      <c r="P316" s="56"/>
      <c r="Q316" s="56"/>
      <c r="R316" s="56"/>
    </row>
    <row r="317">
      <c r="B317" s="38"/>
      <c r="E317" s="56"/>
      <c r="F317" s="56"/>
      <c r="G317" s="56"/>
      <c r="H317" s="56"/>
      <c r="I317" s="56"/>
      <c r="J317" s="56"/>
      <c r="K317" s="56"/>
      <c r="L317" s="56"/>
      <c r="N317" s="56"/>
      <c r="O317" s="56"/>
      <c r="P317" s="56"/>
      <c r="Q317" s="56"/>
      <c r="R317" s="56"/>
    </row>
    <row r="318">
      <c r="B318" s="38"/>
      <c r="E318" s="56"/>
      <c r="F318" s="56"/>
      <c r="G318" s="56"/>
      <c r="H318" s="56"/>
      <c r="I318" s="56"/>
      <c r="J318" s="56"/>
      <c r="K318" s="56"/>
      <c r="L318" s="56"/>
      <c r="N318" s="56"/>
      <c r="O318" s="56"/>
      <c r="P318" s="56"/>
      <c r="Q318" s="56"/>
      <c r="R318" s="56"/>
    </row>
    <row r="319">
      <c r="B319" s="38"/>
      <c r="E319" s="56"/>
      <c r="F319" s="56"/>
      <c r="G319" s="56"/>
      <c r="H319" s="56"/>
      <c r="I319" s="56"/>
      <c r="J319" s="56"/>
      <c r="K319" s="56"/>
      <c r="L319" s="56"/>
      <c r="N319" s="56"/>
      <c r="O319" s="56"/>
      <c r="P319" s="56"/>
      <c r="Q319" s="56"/>
      <c r="R319" s="56"/>
    </row>
    <row r="320">
      <c r="B320" s="38"/>
      <c r="E320" s="56"/>
      <c r="F320" s="56"/>
      <c r="G320" s="56"/>
      <c r="H320" s="56"/>
      <c r="I320" s="56"/>
      <c r="J320" s="56"/>
      <c r="K320" s="56"/>
      <c r="L320" s="56"/>
      <c r="N320" s="56"/>
      <c r="O320" s="56"/>
      <c r="P320" s="56"/>
      <c r="Q320" s="56"/>
      <c r="R320" s="56"/>
    </row>
    <row r="321">
      <c r="B321" s="38"/>
      <c r="E321" s="56"/>
      <c r="F321" s="56"/>
      <c r="G321" s="56"/>
      <c r="H321" s="56"/>
      <c r="I321" s="56"/>
      <c r="J321" s="56"/>
      <c r="K321" s="56"/>
      <c r="L321" s="56"/>
      <c r="N321" s="56"/>
      <c r="O321" s="56"/>
      <c r="P321" s="56"/>
      <c r="Q321" s="56"/>
      <c r="R321" s="56"/>
    </row>
    <row r="322">
      <c r="B322" s="38"/>
      <c r="E322" s="56"/>
      <c r="F322" s="56"/>
      <c r="G322" s="56"/>
      <c r="H322" s="56"/>
      <c r="I322" s="56"/>
      <c r="J322" s="56"/>
      <c r="K322" s="56"/>
      <c r="L322" s="56"/>
      <c r="N322" s="56"/>
      <c r="O322" s="56"/>
      <c r="P322" s="56"/>
      <c r="Q322" s="56"/>
      <c r="R322" s="56"/>
    </row>
    <row r="323">
      <c r="B323" s="38"/>
      <c r="E323" s="56"/>
      <c r="F323" s="56"/>
      <c r="G323" s="56"/>
      <c r="H323" s="56"/>
      <c r="I323" s="56"/>
      <c r="J323" s="56"/>
      <c r="K323" s="56"/>
      <c r="L323" s="56"/>
      <c r="N323" s="56"/>
      <c r="O323" s="56"/>
      <c r="P323" s="56"/>
      <c r="Q323" s="56"/>
      <c r="R323" s="56"/>
    </row>
    <row r="324">
      <c r="B324" s="38"/>
      <c r="E324" s="56"/>
      <c r="F324" s="56"/>
      <c r="G324" s="56"/>
      <c r="H324" s="56"/>
      <c r="I324" s="56"/>
      <c r="J324" s="56"/>
      <c r="K324" s="56"/>
      <c r="L324" s="56"/>
      <c r="N324" s="56"/>
      <c r="O324" s="56"/>
      <c r="P324" s="56"/>
      <c r="Q324" s="56"/>
      <c r="R324" s="56"/>
    </row>
    <row r="325">
      <c r="B325" s="38"/>
      <c r="E325" s="56"/>
      <c r="F325" s="56"/>
      <c r="G325" s="56"/>
      <c r="H325" s="56"/>
      <c r="I325" s="56"/>
      <c r="J325" s="56"/>
      <c r="K325" s="56"/>
      <c r="L325" s="56"/>
      <c r="N325" s="56"/>
      <c r="O325" s="56"/>
      <c r="P325" s="56"/>
      <c r="Q325" s="56"/>
      <c r="R325" s="56"/>
    </row>
    <row r="326">
      <c r="B326" s="38"/>
      <c r="E326" s="56"/>
      <c r="F326" s="56"/>
      <c r="G326" s="56"/>
      <c r="H326" s="56"/>
      <c r="I326" s="56"/>
      <c r="J326" s="56"/>
      <c r="K326" s="56"/>
      <c r="L326" s="56"/>
      <c r="N326" s="56"/>
      <c r="O326" s="56"/>
      <c r="P326" s="56"/>
      <c r="Q326" s="56"/>
      <c r="R326" s="56"/>
    </row>
    <row r="327">
      <c r="B327" s="38"/>
      <c r="E327" s="56"/>
      <c r="F327" s="56"/>
      <c r="G327" s="56"/>
      <c r="H327" s="56"/>
      <c r="I327" s="56"/>
      <c r="J327" s="56"/>
      <c r="K327" s="56"/>
      <c r="L327" s="56"/>
      <c r="N327" s="56"/>
      <c r="O327" s="56"/>
      <c r="P327" s="56"/>
      <c r="Q327" s="56"/>
      <c r="R327" s="56"/>
    </row>
    <row r="328">
      <c r="B328" s="38"/>
      <c r="E328" s="56"/>
      <c r="F328" s="56"/>
      <c r="G328" s="56"/>
      <c r="H328" s="56"/>
      <c r="I328" s="56"/>
      <c r="J328" s="56"/>
      <c r="K328" s="56"/>
      <c r="L328" s="56"/>
      <c r="N328" s="56"/>
      <c r="O328" s="56"/>
      <c r="P328" s="56"/>
      <c r="Q328" s="56"/>
      <c r="R328" s="56"/>
    </row>
    <row r="329">
      <c r="B329" s="38"/>
      <c r="E329" s="56"/>
      <c r="F329" s="56"/>
      <c r="G329" s="56"/>
      <c r="H329" s="56"/>
      <c r="I329" s="56"/>
      <c r="J329" s="56"/>
      <c r="K329" s="56"/>
      <c r="L329" s="56"/>
      <c r="N329" s="56"/>
      <c r="O329" s="56"/>
      <c r="P329" s="56"/>
      <c r="Q329" s="56"/>
      <c r="R329" s="56"/>
    </row>
    <row r="330">
      <c r="B330" s="38"/>
      <c r="E330" s="56"/>
      <c r="F330" s="56"/>
      <c r="G330" s="56"/>
      <c r="H330" s="56"/>
      <c r="I330" s="56"/>
      <c r="J330" s="56"/>
      <c r="K330" s="56"/>
      <c r="L330" s="56"/>
      <c r="N330" s="56"/>
      <c r="O330" s="56"/>
      <c r="P330" s="56"/>
      <c r="Q330" s="56"/>
      <c r="R330" s="56"/>
    </row>
    <row r="331">
      <c r="B331" s="38"/>
      <c r="E331" s="56"/>
      <c r="F331" s="56"/>
      <c r="G331" s="56"/>
      <c r="H331" s="56"/>
      <c r="I331" s="56"/>
      <c r="J331" s="56"/>
      <c r="K331" s="56"/>
      <c r="L331" s="56"/>
      <c r="N331" s="56"/>
      <c r="O331" s="56"/>
      <c r="P331" s="56"/>
      <c r="Q331" s="56"/>
      <c r="R331" s="56"/>
    </row>
    <row r="332">
      <c r="B332" s="38"/>
      <c r="E332" s="56"/>
      <c r="F332" s="56"/>
      <c r="G332" s="56"/>
      <c r="H332" s="56"/>
      <c r="I332" s="56"/>
      <c r="J332" s="56"/>
      <c r="K332" s="56"/>
      <c r="L332" s="56"/>
      <c r="N332" s="56"/>
      <c r="O332" s="56"/>
      <c r="P332" s="56"/>
      <c r="Q332" s="56"/>
      <c r="R332" s="56"/>
    </row>
    <row r="333">
      <c r="B333" s="38"/>
      <c r="E333" s="56"/>
      <c r="F333" s="56"/>
      <c r="G333" s="56"/>
      <c r="H333" s="56"/>
      <c r="I333" s="56"/>
      <c r="J333" s="56"/>
      <c r="K333" s="56"/>
      <c r="L333" s="56"/>
      <c r="N333" s="56"/>
      <c r="O333" s="56"/>
      <c r="P333" s="56"/>
      <c r="Q333" s="56"/>
      <c r="R333" s="56"/>
    </row>
    <row r="334">
      <c r="B334" s="38"/>
      <c r="E334" s="56"/>
      <c r="F334" s="56"/>
      <c r="G334" s="56"/>
      <c r="H334" s="56"/>
      <c r="I334" s="56"/>
      <c r="J334" s="56"/>
      <c r="K334" s="56"/>
      <c r="L334" s="56"/>
      <c r="N334" s="56"/>
      <c r="O334" s="56"/>
      <c r="P334" s="56"/>
      <c r="Q334" s="56"/>
      <c r="R334" s="56"/>
    </row>
    <row r="335">
      <c r="B335" s="38"/>
      <c r="E335" s="56"/>
      <c r="F335" s="56"/>
      <c r="G335" s="56"/>
      <c r="H335" s="56"/>
      <c r="I335" s="56"/>
      <c r="J335" s="56"/>
      <c r="K335" s="56"/>
      <c r="L335" s="56"/>
      <c r="N335" s="56"/>
      <c r="O335" s="56"/>
      <c r="P335" s="56"/>
      <c r="Q335" s="56"/>
      <c r="R335" s="56"/>
    </row>
    <row r="336">
      <c r="B336" s="38"/>
      <c r="E336" s="56"/>
      <c r="F336" s="56"/>
      <c r="G336" s="56"/>
      <c r="H336" s="56"/>
      <c r="I336" s="56"/>
      <c r="J336" s="56"/>
      <c r="K336" s="56"/>
      <c r="L336" s="56"/>
      <c r="N336" s="56"/>
      <c r="O336" s="56"/>
      <c r="P336" s="56"/>
      <c r="Q336" s="56"/>
      <c r="R336" s="56"/>
    </row>
    <row r="337">
      <c r="B337" s="38"/>
      <c r="E337" s="56"/>
      <c r="F337" s="56"/>
      <c r="G337" s="56"/>
      <c r="H337" s="56"/>
      <c r="I337" s="56"/>
      <c r="J337" s="56"/>
      <c r="K337" s="56"/>
      <c r="L337" s="56"/>
      <c r="N337" s="56"/>
      <c r="O337" s="56"/>
      <c r="P337" s="56"/>
      <c r="Q337" s="56"/>
      <c r="R337" s="56"/>
    </row>
    <row r="338">
      <c r="B338" s="38"/>
      <c r="E338" s="56"/>
      <c r="F338" s="56"/>
      <c r="G338" s="56"/>
      <c r="H338" s="56"/>
      <c r="I338" s="56"/>
      <c r="J338" s="56"/>
      <c r="K338" s="56"/>
      <c r="L338" s="56"/>
      <c r="N338" s="56"/>
      <c r="O338" s="56"/>
      <c r="P338" s="56"/>
      <c r="Q338" s="56"/>
      <c r="R338" s="56"/>
    </row>
    <row r="339">
      <c r="B339" s="38"/>
      <c r="E339" s="56"/>
      <c r="F339" s="56"/>
      <c r="G339" s="56"/>
      <c r="H339" s="56"/>
      <c r="I339" s="56"/>
      <c r="J339" s="56"/>
      <c r="K339" s="56"/>
      <c r="L339" s="56"/>
      <c r="N339" s="56"/>
      <c r="O339" s="56"/>
      <c r="P339" s="56"/>
      <c r="Q339" s="56"/>
      <c r="R339" s="56"/>
    </row>
    <row r="340">
      <c r="B340" s="38"/>
      <c r="E340" s="56"/>
      <c r="F340" s="56"/>
      <c r="G340" s="56"/>
      <c r="H340" s="56"/>
      <c r="I340" s="56"/>
      <c r="J340" s="56"/>
      <c r="K340" s="56"/>
      <c r="L340" s="56"/>
      <c r="N340" s="56"/>
      <c r="O340" s="56"/>
      <c r="P340" s="56"/>
      <c r="Q340" s="56"/>
      <c r="R340" s="56"/>
    </row>
    <row r="341">
      <c r="B341" s="38"/>
      <c r="E341" s="56"/>
      <c r="F341" s="56"/>
      <c r="G341" s="56"/>
      <c r="H341" s="56"/>
      <c r="I341" s="56"/>
      <c r="J341" s="56"/>
      <c r="K341" s="56"/>
      <c r="L341" s="56"/>
      <c r="N341" s="56"/>
      <c r="O341" s="56"/>
      <c r="P341" s="56"/>
      <c r="Q341" s="56"/>
      <c r="R341" s="56"/>
    </row>
    <row r="342">
      <c r="B342" s="38"/>
      <c r="E342" s="56"/>
      <c r="F342" s="56"/>
      <c r="G342" s="56"/>
      <c r="H342" s="56"/>
      <c r="I342" s="56"/>
      <c r="J342" s="56"/>
      <c r="K342" s="56"/>
      <c r="L342" s="56"/>
      <c r="N342" s="56"/>
      <c r="O342" s="56"/>
      <c r="P342" s="56"/>
      <c r="Q342" s="56"/>
      <c r="R342" s="56"/>
    </row>
    <row r="343">
      <c r="B343" s="38"/>
      <c r="E343" s="56"/>
      <c r="F343" s="56"/>
      <c r="G343" s="56"/>
      <c r="H343" s="56"/>
      <c r="I343" s="56"/>
      <c r="J343" s="56"/>
      <c r="K343" s="56"/>
      <c r="L343" s="56"/>
      <c r="N343" s="56"/>
      <c r="O343" s="56"/>
      <c r="P343" s="56"/>
      <c r="Q343" s="56"/>
      <c r="R343" s="56"/>
    </row>
    <row r="344">
      <c r="B344" s="38"/>
      <c r="E344" s="56"/>
      <c r="F344" s="56"/>
      <c r="G344" s="56"/>
      <c r="H344" s="56"/>
      <c r="I344" s="56"/>
      <c r="J344" s="56"/>
      <c r="K344" s="56"/>
      <c r="L344" s="56"/>
      <c r="N344" s="56"/>
      <c r="O344" s="56"/>
      <c r="P344" s="56"/>
      <c r="Q344" s="56"/>
      <c r="R344" s="56"/>
    </row>
    <row r="345">
      <c r="B345" s="38"/>
      <c r="E345" s="56"/>
      <c r="F345" s="56"/>
      <c r="G345" s="56"/>
      <c r="H345" s="56"/>
      <c r="I345" s="56"/>
      <c r="J345" s="56"/>
      <c r="K345" s="56"/>
      <c r="L345" s="56"/>
      <c r="N345" s="56"/>
      <c r="O345" s="56"/>
      <c r="P345" s="56"/>
      <c r="Q345" s="56"/>
      <c r="R345" s="56"/>
    </row>
    <row r="346">
      <c r="B346" s="38"/>
      <c r="E346" s="56"/>
      <c r="F346" s="56"/>
      <c r="G346" s="56"/>
      <c r="H346" s="56"/>
      <c r="I346" s="56"/>
      <c r="J346" s="56"/>
      <c r="K346" s="56"/>
      <c r="L346" s="56"/>
      <c r="N346" s="56"/>
      <c r="O346" s="56"/>
      <c r="P346" s="56"/>
      <c r="Q346" s="56"/>
      <c r="R346" s="56"/>
    </row>
    <row r="347">
      <c r="B347" s="38"/>
      <c r="E347" s="56"/>
      <c r="F347" s="56"/>
      <c r="G347" s="56"/>
      <c r="H347" s="56"/>
      <c r="I347" s="56"/>
      <c r="J347" s="56"/>
      <c r="K347" s="56"/>
      <c r="L347" s="56"/>
      <c r="N347" s="56"/>
      <c r="O347" s="56"/>
      <c r="P347" s="56"/>
      <c r="Q347" s="56"/>
      <c r="R347" s="56"/>
    </row>
    <row r="348">
      <c r="B348" s="38"/>
      <c r="E348" s="56"/>
      <c r="F348" s="56"/>
      <c r="G348" s="56"/>
      <c r="H348" s="56"/>
      <c r="I348" s="56"/>
      <c r="J348" s="56"/>
      <c r="K348" s="56"/>
      <c r="L348" s="56"/>
      <c r="N348" s="56"/>
      <c r="O348" s="56"/>
      <c r="P348" s="56"/>
      <c r="Q348" s="56"/>
      <c r="R348" s="56"/>
    </row>
    <row r="349">
      <c r="B349" s="38"/>
      <c r="E349" s="56"/>
      <c r="F349" s="56"/>
      <c r="G349" s="56"/>
      <c r="H349" s="56"/>
      <c r="I349" s="56"/>
      <c r="J349" s="56"/>
      <c r="K349" s="56"/>
      <c r="L349" s="56"/>
      <c r="N349" s="56"/>
      <c r="O349" s="56"/>
      <c r="P349" s="56"/>
      <c r="Q349" s="56"/>
      <c r="R349" s="56"/>
    </row>
    <row r="350">
      <c r="B350" s="38"/>
      <c r="E350" s="56"/>
      <c r="F350" s="56"/>
      <c r="G350" s="56"/>
      <c r="H350" s="56"/>
      <c r="I350" s="56"/>
      <c r="J350" s="56"/>
      <c r="K350" s="56"/>
      <c r="L350" s="56"/>
      <c r="N350" s="56"/>
      <c r="O350" s="56"/>
      <c r="P350" s="56"/>
      <c r="Q350" s="56"/>
      <c r="R350" s="56"/>
    </row>
    <row r="351">
      <c r="B351" s="38"/>
      <c r="E351" s="56"/>
      <c r="F351" s="56"/>
      <c r="G351" s="56"/>
      <c r="H351" s="56"/>
      <c r="I351" s="56"/>
      <c r="J351" s="56"/>
      <c r="K351" s="56"/>
      <c r="L351" s="56"/>
      <c r="N351" s="56"/>
      <c r="O351" s="56"/>
      <c r="P351" s="56"/>
      <c r="Q351" s="56"/>
      <c r="R351" s="56"/>
    </row>
    <row r="352">
      <c r="B352" s="38"/>
      <c r="E352" s="56"/>
      <c r="F352" s="56"/>
      <c r="G352" s="56"/>
      <c r="H352" s="56"/>
      <c r="I352" s="56"/>
      <c r="J352" s="56"/>
      <c r="K352" s="56"/>
      <c r="L352" s="56"/>
      <c r="N352" s="56"/>
      <c r="O352" s="56"/>
      <c r="P352" s="56"/>
      <c r="Q352" s="56"/>
      <c r="R352" s="56"/>
    </row>
    <row r="353">
      <c r="B353" s="38"/>
      <c r="E353" s="56"/>
      <c r="F353" s="56"/>
      <c r="G353" s="56"/>
      <c r="H353" s="56"/>
      <c r="I353" s="56"/>
      <c r="J353" s="56"/>
      <c r="K353" s="56"/>
      <c r="L353" s="56"/>
      <c r="N353" s="56"/>
      <c r="O353" s="56"/>
      <c r="P353" s="56"/>
      <c r="Q353" s="56"/>
      <c r="R353" s="56"/>
    </row>
    <row r="354">
      <c r="B354" s="38"/>
      <c r="E354" s="56"/>
      <c r="F354" s="56"/>
      <c r="G354" s="56"/>
      <c r="H354" s="56"/>
      <c r="I354" s="56"/>
      <c r="J354" s="56"/>
      <c r="K354" s="56"/>
      <c r="L354" s="56"/>
      <c r="N354" s="56"/>
      <c r="O354" s="56"/>
      <c r="P354" s="56"/>
      <c r="Q354" s="56"/>
      <c r="R354" s="56"/>
    </row>
    <row r="355">
      <c r="B355" s="38"/>
      <c r="E355" s="56"/>
      <c r="F355" s="56"/>
      <c r="G355" s="56"/>
      <c r="H355" s="56"/>
      <c r="I355" s="56"/>
      <c r="J355" s="56"/>
      <c r="K355" s="56"/>
      <c r="L355" s="56"/>
      <c r="N355" s="56"/>
      <c r="O355" s="56"/>
      <c r="P355" s="56"/>
      <c r="Q355" s="56"/>
      <c r="R355" s="56"/>
    </row>
    <row r="356">
      <c r="B356" s="38"/>
      <c r="E356" s="56"/>
      <c r="F356" s="56"/>
      <c r="G356" s="56"/>
      <c r="H356" s="56"/>
      <c r="I356" s="56"/>
      <c r="J356" s="56"/>
      <c r="K356" s="56"/>
      <c r="L356" s="56"/>
      <c r="N356" s="56"/>
      <c r="O356" s="56"/>
      <c r="P356" s="56"/>
      <c r="Q356" s="56"/>
      <c r="R356" s="56"/>
    </row>
    <row r="357">
      <c r="B357" s="38"/>
      <c r="E357" s="56"/>
      <c r="F357" s="56"/>
      <c r="G357" s="56"/>
      <c r="H357" s="56"/>
      <c r="I357" s="56"/>
      <c r="J357" s="56"/>
      <c r="K357" s="56"/>
      <c r="L357" s="56"/>
      <c r="N357" s="56"/>
      <c r="O357" s="56"/>
      <c r="P357" s="56"/>
      <c r="Q357" s="56"/>
      <c r="R357" s="56"/>
    </row>
    <row r="358">
      <c r="B358" s="38"/>
      <c r="E358" s="56"/>
      <c r="F358" s="56"/>
      <c r="G358" s="56"/>
      <c r="H358" s="56"/>
      <c r="I358" s="56"/>
      <c r="J358" s="56"/>
      <c r="K358" s="56"/>
      <c r="L358" s="56"/>
      <c r="N358" s="56"/>
      <c r="O358" s="56"/>
      <c r="P358" s="56"/>
      <c r="Q358" s="56"/>
      <c r="R358" s="56"/>
    </row>
    <row r="359">
      <c r="B359" s="38"/>
      <c r="E359" s="56"/>
      <c r="F359" s="56"/>
      <c r="G359" s="56"/>
      <c r="H359" s="56"/>
      <c r="I359" s="56"/>
      <c r="J359" s="56"/>
      <c r="K359" s="56"/>
      <c r="L359" s="56"/>
      <c r="N359" s="56"/>
      <c r="O359" s="56"/>
      <c r="P359" s="56"/>
      <c r="Q359" s="56"/>
      <c r="R359" s="56"/>
    </row>
    <row r="360">
      <c r="B360" s="38"/>
      <c r="E360" s="56"/>
      <c r="F360" s="56"/>
      <c r="G360" s="56"/>
      <c r="H360" s="56"/>
      <c r="I360" s="56"/>
      <c r="J360" s="56"/>
      <c r="K360" s="56"/>
      <c r="L360" s="56"/>
      <c r="N360" s="56"/>
      <c r="O360" s="56"/>
      <c r="P360" s="56"/>
      <c r="Q360" s="56"/>
      <c r="R360" s="56"/>
    </row>
    <row r="361">
      <c r="B361" s="38"/>
      <c r="E361" s="56"/>
      <c r="F361" s="56"/>
      <c r="G361" s="56"/>
      <c r="H361" s="56"/>
      <c r="I361" s="56"/>
      <c r="J361" s="56"/>
      <c r="K361" s="56"/>
      <c r="L361" s="56"/>
      <c r="N361" s="56"/>
      <c r="O361" s="56"/>
      <c r="P361" s="56"/>
      <c r="Q361" s="56"/>
      <c r="R361" s="56"/>
    </row>
    <row r="362">
      <c r="B362" s="38"/>
      <c r="E362" s="56"/>
      <c r="F362" s="56"/>
      <c r="G362" s="56"/>
      <c r="H362" s="56"/>
      <c r="I362" s="56"/>
      <c r="J362" s="56"/>
      <c r="K362" s="56"/>
      <c r="L362" s="56"/>
      <c r="N362" s="56"/>
      <c r="O362" s="56"/>
      <c r="P362" s="56"/>
      <c r="Q362" s="56"/>
      <c r="R362" s="56"/>
    </row>
    <row r="363">
      <c r="B363" s="38"/>
      <c r="E363" s="56"/>
      <c r="F363" s="56"/>
      <c r="G363" s="56"/>
      <c r="H363" s="56"/>
      <c r="I363" s="56"/>
      <c r="J363" s="56"/>
      <c r="K363" s="56"/>
      <c r="L363" s="56"/>
      <c r="N363" s="56"/>
      <c r="O363" s="56"/>
      <c r="P363" s="56"/>
      <c r="Q363" s="56"/>
      <c r="R363" s="56"/>
    </row>
    <row r="364">
      <c r="B364" s="38"/>
      <c r="E364" s="56"/>
      <c r="F364" s="56"/>
      <c r="G364" s="56"/>
      <c r="H364" s="56"/>
      <c r="I364" s="56"/>
      <c r="J364" s="56"/>
      <c r="K364" s="56"/>
      <c r="L364" s="56"/>
      <c r="N364" s="56"/>
      <c r="O364" s="56"/>
      <c r="P364" s="56"/>
      <c r="Q364" s="56"/>
      <c r="R364" s="56"/>
    </row>
    <row r="365">
      <c r="B365" s="38"/>
      <c r="E365" s="56"/>
      <c r="F365" s="56"/>
      <c r="G365" s="56"/>
      <c r="H365" s="56"/>
      <c r="I365" s="56"/>
      <c r="J365" s="56"/>
      <c r="K365" s="56"/>
      <c r="L365" s="56"/>
      <c r="N365" s="56"/>
      <c r="O365" s="56"/>
      <c r="P365" s="56"/>
      <c r="Q365" s="56"/>
      <c r="R365" s="56"/>
    </row>
    <row r="366">
      <c r="B366" s="38"/>
      <c r="E366" s="56"/>
      <c r="F366" s="56"/>
      <c r="G366" s="56"/>
      <c r="H366" s="56"/>
      <c r="I366" s="56"/>
      <c r="J366" s="56"/>
      <c r="K366" s="56"/>
      <c r="L366" s="56"/>
      <c r="N366" s="56"/>
      <c r="O366" s="56"/>
      <c r="P366" s="56"/>
      <c r="Q366" s="56"/>
      <c r="R366" s="56"/>
    </row>
    <row r="367">
      <c r="B367" s="38"/>
      <c r="E367" s="56"/>
      <c r="F367" s="56"/>
      <c r="G367" s="56"/>
      <c r="H367" s="56"/>
      <c r="I367" s="56"/>
      <c r="J367" s="56"/>
      <c r="K367" s="56"/>
      <c r="L367" s="56"/>
      <c r="N367" s="56"/>
      <c r="O367" s="56"/>
      <c r="P367" s="56"/>
      <c r="Q367" s="56"/>
      <c r="R367" s="56"/>
    </row>
    <row r="368">
      <c r="B368" s="38"/>
      <c r="E368" s="56"/>
      <c r="F368" s="56"/>
      <c r="G368" s="56"/>
      <c r="H368" s="56"/>
      <c r="I368" s="56"/>
      <c r="J368" s="56"/>
      <c r="K368" s="56"/>
      <c r="L368" s="56"/>
      <c r="N368" s="56"/>
      <c r="O368" s="56"/>
      <c r="P368" s="56"/>
      <c r="Q368" s="56"/>
      <c r="R368" s="56"/>
    </row>
    <row r="369">
      <c r="B369" s="38"/>
      <c r="E369" s="56"/>
      <c r="F369" s="56"/>
      <c r="G369" s="56"/>
      <c r="H369" s="56"/>
      <c r="I369" s="56"/>
      <c r="J369" s="56"/>
      <c r="K369" s="56"/>
      <c r="L369" s="56"/>
      <c r="N369" s="56"/>
      <c r="O369" s="56"/>
      <c r="P369" s="56"/>
      <c r="Q369" s="56"/>
      <c r="R369" s="56"/>
    </row>
    <row r="370">
      <c r="B370" s="38"/>
      <c r="E370" s="56"/>
      <c r="F370" s="56"/>
      <c r="G370" s="56"/>
      <c r="H370" s="56"/>
      <c r="I370" s="56"/>
      <c r="J370" s="56"/>
      <c r="K370" s="56"/>
      <c r="L370" s="56"/>
      <c r="N370" s="56"/>
      <c r="O370" s="56"/>
      <c r="P370" s="56"/>
      <c r="Q370" s="56"/>
      <c r="R370" s="56"/>
    </row>
    <row r="371">
      <c r="B371" s="38"/>
      <c r="E371" s="56"/>
      <c r="F371" s="56"/>
      <c r="G371" s="56"/>
      <c r="H371" s="56"/>
      <c r="I371" s="56"/>
      <c r="J371" s="56"/>
      <c r="K371" s="56"/>
      <c r="L371" s="56"/>
      <c r="N371" s="56"/>
      <c r="O371" s="56"/>
      <c r="P371" s="56"/>
      <c r="Q371" s="56"/>
      <c r="R371" s="56"/>
    </row>
    <row r="372">
      <c r="B372" s="38"/>
      <c r="E372" s="56"/>
      <c r="F372" s="56"/>
      <c r="G372" s="56"/>
      <c r="H372" s="56"/>
      <c r="I372" s="56"/>
      <c r="J372" s="56"/>
      <c r="K372" s="56"/>
      <c r="L372" s="56"/>
      <c r="N372" s="56"/>
      <c r="O372" s="56"/>
      <c r="P372" s="56"/>
      <c r="Q372" s="56"/>
      <c r="R372" s="56"/>
    </row>
    <row r="373">
      <c r="B373" s="38"/>
      <c r="E373" s="56"/>
      <c r="F373" s="56"/>
      <c r="G373" s="56"/>
      <c r="H373" s="56"/>
      <c r="I373" s="56"/>
      <c r="J373" s="56"/>
      <c r="K373" s="56"/>
      <c r="L373" s="56"/>
      <c r="N373" s="56"/>
      <c r="O373" s="56"/>
      <c r="P373" s="56"/>
      <c r="Q373" s="56"/>
      <c r="R373" s="56"/>
    </row>
    <row r="374">
      <c r="B374" s="38"/>
      <c r="E374" s="56"/>
      <c r="F374" s="56"/>
      <c r="G374" s="56"/>
      <c r="H374" s="56"/>
      <c r="I374" s="56"/>
      <c r="J374" s="56"/>
      <c r="K374" s="56"/>
      <c r="L374" s="56"/>
      <c r="N374" s="56"/>
      <c r="O374" s="56"/>
      <c r="P374" s="56"/>
      <c r="Q374" s="56"/>
      <c r="R374" s="56"/>
    </row>
    <row r="375">
      <c r="B375" s="38"/>
      <c r="E375" s="56"/>
      <c r="F375" s="56"/>
      <c r="G375" s="56"/>
      <c r="H375" s="56"/>
      <c r="I375" s="56"/>
      <c r="J375" s="56"/>
      <c r="K375" s="56"/>
      <c r="L375" s="56"/>
      <c r="N375" s="56"/>
      <c r="O375" s="56"/>
      <c r="P375" s="56"/>
      <c r="Q375" s="56"/>
      <c r="R375" s="56"/>
    </row>
    <row r="376">
      <c r="B376" s="38"/>
      <c r="E376" s="56"/>
      <c r="F376" s="56"/>
      <c r="G376" s="56"/>
      <c r="H376" s="56"/>
      <c r="I376" s="56"/>
      <c r="J376" s="56"/>
      <c r="K376" s="56"/>
      <c r="L376" s="56"/>
      <c r="N376" s="56"/>
      <c r="O376" s="56"/>
      <c r="P376" s="56"/>
      <c r="Q376" s="56"/>
      <c r="R376" s="56"/>
    </row>
    <row r="377">
      <c r="B377" s="38"/>
      <c r="E377" s="56"/>
      <c r="F377" s="56"/>
      <c r="G377" s="56"/>
      <c r="H377" s="56"/>
      <c r="I377" s="56"/>
      <c r="J377" s="56"/>
      <c r="K377" s="56"/>
      <c r="L377" s="56"/>
      <c r="N377" s="56"/>
      <c r="O377" s="56"/>
      <c r="P377" s="56"/>
      <c r="Q377" s="56"/>
      <c r="R377" s="56"/>
    </row>
    <row r="378">
      <c r="B378" s="38"/>
      <c r="E378" s="56"/>
      <c r="F378" s="56"/>
      <c r="G378" s="56"/>
      <c r="H378" s="56"/>
      <c r="I378" s="56"/>
      <c r="J378" s="56"/>
      <c r="K378" s="56"/>
      <c r="L378" s="56"/>
      <c r="N378" s="56"/>
      <c r="O378" s="56"/>
      <c r="P378" s="56"/>
      <c r="Q378" s="56"/>
      <c r="R378" s="56"/>
    </row>
    <row r="379">
      <c r="B379" s="38"/>
      <c r="E379" s="56"/>
      <c r="F379" s="56"/>
      <c r="G379" s="56"/>
      <c r="H379" s="56"/>
      <c r="I379" s="56"/>
      <c r="J379" s="56"/>
      <c r="K379" s="56"/>
      <c r="L379" s="56"/>
      <c r="N379" s="56"/>
      <c r="O379" s="56"/>
      <c r="P379" s="56"/>
      <c r="Q379" s="56"/>
      <c r="R379" s="56"/>
    </row>
    <row r="380">
      <c r="B380" s="38"/>
      <c r="E380" s="56"/>
      <c r="F380" s="56"/>
      <c r="G380" s="56"/>
      <c r="H380" s="56"/>
      <c r="I380" s="56"/>
      <c r="J380" s="56"/>
      <c r="K380" s="56"/>
      <c r="L380" s="56"/>
      <c r="N380" s="56"/>
      <c r="O380" s="56"/>
      <c r="P380" s="56"/>
      <c r="Q380" s="56"/>
      <c r="R380" s="56"/>
    </row>
    <row r="381">
      <c r="B381" s="38"/>
      <c r="E381" s="56"/>
      <c r="F381" s="56"/>
      <c r="G381" s="56"/>
      <c r="H381" s="56"/>
      <c r="I381" s="56"/>
      <c r="J381" s="56"/>
      <c r="K381" s="56"/>
      <c r="L381" s="56"/>
      <c r="N381" s="56"/>
      <c r="O381" s="56"/>
      <c r="P381" s="56"/>
      <c r="Q381" s="56"/>
      <c r="R381" s="56"/>
    </row>
    <row r="382">
      <c r="B382" s="38"/>
      <c r="E382" s="56"/>
      <c r="F382" s="56"/>
      <c r="G382" s="56"/>
      <c r="H382" s="56"/>
      <c r="I382" s="56"/>
      <c r="J382" s="56"/>
      <c r="K382" s="56"/>
      <c r="L382" s="56"/>
      <c r="N382" s="56"/>
      <c r="O382" s="56"/>
      <c r="P382" s="56"/>
      <c r="Q382" s="56"/>
      <c r="R382" s="56"/>
    </row>
    <row r="383">
      <c r="B383" s="38"/>
      <c r="E383" s="56"/>
      <c r="F383" s="56"/>
      <c r="G383" s="56"/>
      <c r="H383" s="56"/>
      <c r="I383" s="56"/>
      <c r="J383" s="56"/>
      <c r="K383" s="56"/>
      <c r="L383" s="56"/>
      <c r="N383" s="56"/>
      <c r="O383" s="56"/>
      <c r="P383" s="56"/>
      <c r="Q383" s="56"/>
      <c r="R383" s="56"/>
    </row>
    <row r="384">
      <c r="B384" s="38"/>
      <c r="E384" s="56"/>
      <c r="F384" s="56"/>
      <c r="G384" s="56"/>
      <c r="H384" s="56"/>
      <c r="I384" s="56"/>
      <c r="J384" s="56"/>
      <c r="K384" s="56"/>
      <c r="L384" s="56"/>
      <c r="N384" s="56"/>
      <c r="O384" s="56"/>
      <c r="P384" s="56"/>
      <c r="Q384" s="56"/>
      <c r="R384" s="56"/>
    </row>
    <row r="385">
      <c r="B385" s="38"/>
      <c r="E385" s="56"/>
      <c r="F385" s="56"/>
      <c r="G385" s="56"/>
      <c r="H385" s="56"/>
      <c r="I385" s="56"/>
      <c r="J385" s="56"/>
      <c r="K385" s="56"/>
      <c r="L385" s="56"/>
      <c r="N385" s="56"/>
      <c r="O385" s="56"/>
      <c r="P385" s="56"/>
      <c r="Q385" s="56"/>
      <c r="R385" s="56"/>
    </row>
    <row r="386">
      <c r="B386" s="38"/>
      <c r="E386" s="56"/>
      <c r="F386" s="56"/>
      <c r="G386" s="56"/>
      <c r="H386" s="56"/>
      <c r="I386" s="56"/>
      <c r="J386" s="56"/>
      <c r="K386" s="56"/>
      <c r="L386" s="56"/>
      <c r="N386" s="56"/>
      <c r="O386" s="56"/>
      <c r="P386" s="56"/>
      <c r="Q386" s="56"/>
      <c r="R386" s="56"/>
    </row>
    <row r="387">
      <c r="B387" s="38"/>
      <c r="E387" s="56"/>
      <c r="F387" s="56"/>
      <c r="G387" s="56"/>
      <c r="H387" s="56"/>
      <c r="I387" s="56"/>
      <c r="J387" s="56"/>
      <c r="K387" s="56"/>
      <c r="L387" s="56"/>
      <c r="N387" s="56"/>
      <c r="O387" s="56"/>
      <c r="P387" s="56"/>
      <c r="Q387" s="56"/>
      <c r="R387" s="56"/>
    </row>
    <row r="388">
      <c r="B388" s="38"/>
      <c r="E388" s="56"/>
      <c r="F388" s="56"/>
      <c r="G388" s="56"/>
      <c r="H388" s="56"/>
      <c r="I388" s="56"/>
      <c r="J388" s="56"/>
      <c r="K388" s="56"/>
      <c r="L388" s="56"/>
      <c r="N388" s="56"/>
      <c r="O388" s="56"/>
      <c r="P388" s="56"/>
      <c r="Q388" s="56"/>
      <c r="R388" s="56"/>
    </row>
    <row r="389">
      <c r="B389" s="38"/>
      <c r="E389" s="56"/>
      <c r="F389" s="56"/>
      <c r="G389" s="56"/>
      <c r="H389" s="56"/>
      <c r="I389" s="56"/>
      <c r="J389" s="56"/>
      <c r="K389" s="56"/>
      <c r="L389" s="56"/>
      <c r="N389" s="56"/>
      <c r="O389" s="56"/>
      <c r="P389" s="56"/>
      <c r="Q389" s="56"/>
      <c r="R389" s="56"/>
    </row>
    <row r="390">
      <c r="B390" s="38"/>
      <c r="E390" s="56"/>
      <c r="F390" s="56"/>
      <c r="G390" s="56"/>
      <c r="H390" s="56"/>
      <c r="I390" s="56"/>
      <c r="J390" s="56"/>
      <c r="K390" s="56"/>
      <c r="L390" s="56"/>
      <c r="N390" s="56"/>
      <c r="O390" s="56"/>
      <c r="P390" s="56"/>
      <c r="Q390" s="56"/>
      <c r="R390" s="56"/>
    </row>
    <row r="391">
      <c r="B391" s="38"/>
      <c r="E391" s="56"/>
      <c r="F391" s="56"/>
      <c r="G391" s="56"/>
      <c r="H391" s="56"/>
      <c r="I391" s="56"/>
      <c r="J391" s="56"/>
      <c r="K391" s="56"/>
      <c r="L391" s="56"/>
      <c r="N391" s="56"/>
      <c r="O391" s="56"/>
      <c r="P391" s="56"/>
      <c r="Q391" s="56"/>
      <c r="R391" s="56"/>
    </row>
    <row r="392">
      <c r="B392" s="38"/>
      <c r="E392" s="56"/>
      <c r="F392" s="56"/>
      <c r="G392" s="56"/>
      <c r="H392" s="56"/>
      <c r="I392" s="56"/>
      <c r="J392" s="56"/>
      <c r="K392" s="56"/>
      <c r="L392" s="56"/>
      <c r="N392" s="56"/>
      <c r="O392" s="56"/>
      <c r="P392" s="56"/>
      <c r="Q392" s="56"/>
      <c r="R392" s="56"/>
    </row>
    <row r="393">
      <c r="B393" s="38"/>
      <c r="E393" s="56"/>
      <c r="F393" s="56"/>
      <c r="G393" s="56"/>
      <c r="H393" s="56"/>
      <c r="I393" s="56"/>
      <c r="J393" s="56"/>
      <c r="K393" s="56"/>
      <c r="L393" s="56"/>
      <c r="N393" s="56"/>
      <c r="O393" s="56"/>
      <c r="P393" s="56"/>
      <c r="Q393" s="56"/>
      <c r="R393" s="56"/>
    </row>
    <row r="394">
      <c r="B394" s="38"/>
      <c r="E394" s="56"/>
      <c r="F394" s="56"/>
      <c r="G394" s="56"/>
      <c r="H394" s="56"/>
      <c r="I394" s="56"/>
      <c r="J394" s="56"/>
      <c r="K394" s="56"/>
      <c r="L394" s="56"/>
      <c r="N394" s="56"/>
      <c r="O394" s="56"/>
      <c r="P394" s="56"/>
      <c r="Q394" s="56"/>
      <c r="R394" s="56"/>
    </row>
    <row r="395">
      <c r="B395" s="38"/>
      <c r="E395" s="56"/>
      <c r="F395" s="56"/>
      <c r="G395" s="56"/>
      <c r="H395" s="56"/>
      <c r="I395" s="56"/>
      <c r="J395" s="56"/>
      <c r="K395" s="56"/>
      <c r="L395" s="56"/>
      <c r="N395" s="56"/>
      <c r="O395" s="56"/>
      <c r="P395" s="56"/>
      <c r="Q395" s="56"/>
      <c r="R395" s="56"/>
    </row>
    <row r="396">
      <c r="B396" s="38"/>
      <c r="E396" s="56"/>
      <c r="F396" s="56"/>
      <c r="G396" s="56"/>
      <c r="H396" s="56"/>
      <c r="I396" s="56"/>
      <c r="J396" s="56"/>
      <c r="K396" s="56"/>
      <c r="L396" s="56"/>
      <c r="N396" s="56"/>
      <c r="O396" s="56"/>
      <c r="P396" s="56"/>
      <c r="Q396" s="56"/>
      <c r="R396" s="56"/>
    </row>
    <row r="397">
      <c r="B397" s="38"/>
      <c r="E397" s="56"/>
      <c r="F397" s="56"/>
      <c r="G397" s="56"/>
      <c r="H397" s="56"/>
      <c r="I397" s="56"/>
      <c r="J397" s="56"/>
      <c r="K397" s="56"/>
      <c r="L397" s="56"/>
      <c r="N397" s="56"/>
      <c r="O397" s="56"/>
      <c r="P397" s="56"/>
      <c r="Q397" s="56"/>
      <c r="R397" s="56"/>
    </row>
    <row r="398">
      <c r="B398" s="38"/>
      <c r="E398" s="56"/>
      <c r="F398" s="56"/>
      <c r="G398" s="56"/>
      <c r="H398" s="56"/>
      <c r="I398" s="56"/>
      <c r="J398" s="56"/>
      <c r="K398" s="56"/>
      <c r="L398" s="56"/>
      <c r="N398" s="56"/>
      <c r="O398" s="56"/>
      <c r="P398" s="56"/>
      <c r="Q398" s="56"/>
      <c r="R398" s="56"/>
    </row>
    <row r="399">
      <c r="B399" s="38"/>
      <c r="E399" s="56"/>
      <c r="F399" s="56"/>
      <c r="G399" s="56"/>
      <c r="H399" s="56"/>
      <c r="I399" s="56"/>
      <c r="J399" s="56"/>
      <c r="K399" s="56"/>
      <c r="L399" s="56"/>
      <c r="N399" s="56"/>
      <c r="O399" s="56"/>
      <c r="P399" s="56"/>
      <c r="Q399" s="56"/>
      <c r="R399" s="56"/>
    </row>
    <row r="400">
      <c r="B400" s="38"/>
      <c r="E400" s="56"/>
      <c r="F400" s="56"/>
      <c r="G400" s="56"/>
      <c r="H400" s="56"/>
      <c r="I400" s="56"/>
      <c r="J400" s="56"/>
      <c r="K400" s="56"/>
      <c r="L400" s="56"/>
      <c r="N400" s="56"/>
      <c r="O400" s="56"/>
      <c r="P400" s="56"/>
      <c r="Q400" s="56"/>
      <c r="R400" s="56"/>
    </row>
    <row r="401">
      <c r="B401" s="38"/>
      <c r="E401" s="56"/>
      <c r="F401" s="56"/>
      <c r="G401" s="56"/>
      <c r="H401" s="56"/>
      <c r="I401" s="56"/>
      <c r="J401" s="56"/>
      <c r="K401" s="56"/>
      <c r="L401" s="56"/>
      <c r="N401" s="56"/>
      <c r="O401" s="56"/>
      <c r="P401" s="56"/>
      <c r="Q401" s="56"/>
      <c r="R401" s="56"/>
    </row>
    <row r="402">
      <c r="B402" s="38"/>
      <c r="E402" s="56"/>
      <c r="F402" s="56"/>
      <c r="G402" s="56"/>
      <c r="H402" s="56"/>
      <c r="I402" s="56"/>
      <c r="J402" s="56"/>
      <c r="K402" s="56"/>
      <c r="L402" s="56"/>
      <c r="N402" s="56"/>
      <c r="O402" s="56"/>
      <c r="P402" s="56"/>
      <c r="Q402" s="56"/>
      <c r="R402" s="56"/>
    </row>
    <row r="403">
      <c r="B403" s="38"/>
      <c r="E403" s="56"/>
      <c r="F403" s="56"/>
      <c r="G403" s="56"/>
      <c r="H403" s="56"/>
      <c r="I403" s="56"/>
      <c r="J403" s="56"/>
      <c r="K403" s="56"/>
      <c r="L403" s="56"/>
      <c r="N403" s="56"/>
      <c r="O403" s="56"/>
      <c r="P403" s="56"/>
      <c r="Q403" s="56"/>
      <c r="R403" s="56"/>
    </row>
    <row r="404">
      <c r="B404" s="38"/>
      <c r="E404" s="56"/>
      <c r="F404" s="56"/>
      <c r="G404" s="56"/>
      <c r="H404" s="56"/>
      <c r="I404" s="56"/>
      <c r="J404" s="56"/>
      <c r="K404" s="56"/>
      <c r="L404" s="56"/>
      <c r="N404" s="56"/>
      <c r="O404" s="56"/>
      <c r="P404" s="56"/>
      <c r="Q404" s="56"/>
      <c r="R404" s="56"/>
    </row>
    <row r="405">
      <c r="B405" s="38"/>
      <c r="E405" s="56"/>
      <c r="F405" s="56"/>
      <c r="G405" s="56"/>
      <c r="H405" s="56"/>
      <c r="I405" s="56"/>
      <c r="J405" s="56"/>
      <c r="K405" s="56"/>
      <c r="L405" s="56"/>
      <c r="N405" s="56"/>
      <c r="O405" s="56"/>
      <c r="P405" s="56"/>
      <c r="Q405" s="56"/>
      <c r="R405" s="56"/>
    </row>
    <row r="406">
      <c r="B406" s="38"/>
      <c r="E406" s="56"/>
      <c r="F406" s="56"/>
      <c r="G406" s="56"/>
      <c r="H406" s="56"/>
      <c r="I406" s="56"/>
      <c r="J406" s="56"/>
      <c r="K406" s="56"/>
      <c r="L406" s="56"/>
      <c r="N406" s="56"/>
      <c r="O406" s="56"/>
      <c r="P406" s="56"/>
      <c r="Q406" s="56"/>
      <c r="R406" s="56"/>
    </row>
    <row r="407">
      <c r="B407" s="38"/>
      <c r="E407" s="56"/>
      <c r="F407" s="56"/>
      <c r="G407" s="56"/>
      <c r="H407" s="56"/>
      <c r="I407" s="56"/>
      <c r="J407" s="56"/>
      <c r="K407" s="56"/>
      <c r="L407" s="56"/>
      <c r="N407" s="56"/>
      <c r="O407" s="56"/>
      <c r="P407" s="56"/>
      <c r="Q407" s="56"/>
      <c r="R407" s="56"/>
    </row>
    <row r="408">
      <c r="B408" s="38"/>
      <c r="E408" s="56"/>
      <c r="F408" s="56"/>
      <c r="G408" s="56"/>
      <c r="H408" s="56"/>
      <c r="I408" s="56"/>
      <c r="J408" s="56"/>
      <c r="K408" s="56"/>
      <c r="L408" s="56"/>
      <c r="N408" s="56"/>
      <c r="O408" s="56"/>
      <c r="P408" s="56"/>
      <c r="Q408" s="56"/>
      <c r="R408" s="56"/>
    </row>
    <row r="409">
      <c r="B409" s="38"/>
      <c r="E409" s="56"/>
      <c r="F409" s="56"/>
      <c r="G409" s="56"/>
      <c r="H409" s="56"/>
      <c r="I409" s="56"/>
      <c r="J409" s="56"/>
      <c r="K409" s="56"/>
      <c r="L409" s="56"/>
      <c r="N409" s="56"/>
      <c r="O409" s="56"/>
      <c r="P409" s="56"/>
      <c r="Q409" s="56"/>
      <c r="R409" s="56"/>
    </row>
    <row r="410">
      <c r="B410" s="38"/>
      <c r="E410" s="56"/>
      <c r="F410" s="56"/>
      <c r="G410" s="56"/>
      <c r="H410" s="56"/>
      <c r="I410" s="56"/>
      <c r="J410" s="56"/>
      <c r="K410" s="56"/>
      <c r="L410" s="56"/>
      <c r="N410" s="56"/>
      <c r="O410" s="56"/>
      <c r="P410" s="56"/>
      <c r="Q410" s="56"/>
      <c r="R410" s="56"/>
    </row>
    <row r="411">
      <c r="B411" s="38"/>
      <c r="E411" s="56"/>
      <c r="F411" s="56"/>
      <c r="G411" s="56"/>
      <c r="H411" s="56"/>
      <c r="I411" s="56"/>
      <c r="J411" s="56"/>
      <c r="K411" s="56"/>
      <c r="L411" s="56"/>
      <c r="N411" s="56"/>
      <c r="O411" s="56"/>
      <c r="P411" s="56"/>
      <c r="Q411" s="56"/>
      <c r="R411" s="56"/>
    </row>
    <row r="412">
      <c r="B412" s="38"/>
      <c r="E412" s="56"/>
      <c r="F412" s="56"/>
      <c r="G412" s="56"/>
      <c r="H412" s="56"/>
      <c r="I412" s="56"/>
      <c r="J412" s="56"/>
      <c r="K412" s="56"/>
      <c r="L412" s="56"/>
      <c r="N412" s="56"/>
      <c r="O412" s="56"/>
      <c r="P412" s="56"/>
      <c r="Q412" s="56"/>
      <c r="R412" s="56"/>
    </row>
    <row r="413">
      <c r="B413" s="38"/>
      <c r="E413" s="56"/>
      <c r="F413" s="56"/>
      <c r="G413" s="56"/>
      <c r="H413" s="56"/>
      <c r="I413" s="56"/>
      <c r="J413" s="56"/>
      <c r="K413" s="56"/>
      <c r="L413" s="56"/>
      <c r="N413" s="56"/>
      <c r="O413" s="56"/>
      <c r="P413" s="56"/>
      <c r="Q413" s="56"/>
      <c r="R413" s="56"/>
    </row>
    <row r="414">
      <c r="B414" s="38"/>
      <c r="E414" s="56"/>
      <c r="F414" s="56"/>
      <c r="G414" s="56"/>
      <c r="H414" s="56"/>
      <c r="I414" s="56"/>
      <c r="J414" s="56"/>
      <c r="K414" s="56"/>
      <c r="L414" s="56"/>
      <c r="N414" s="56"/>
      <c r="O414" s="56"/>
      <c r="P414" s="56"/>
      <c r="Q414" s="56"/>
      <c r="R414" s="56"/>
    </row>
    <row r="415">
      <c r="B415" s="38"/>
      <c r="E415" s="56"/>
      <c r="F415" s="56"/>
      <c r="G415" s="56"/>
      <c r="H415" s="56"/>
      <c r="I415" s="56"/>
      <c r="J415" s="56"/>
      <c r="K415" s="56"/>
      <c r="L415" s="56"/>
      <c r="N415" s="56"/>
      <c r="O415" s="56"/>
      <c r="P415" s="56"/>
      <c r="Q415" s="56"/>
      <c r="R415" s="56"/>
    </row>
    <row r="416">
      <c r="B416" s="38"/>
      <c r="E416" s="56"/>
      <c r="F416" s="56"/>
      <c r="G416" s="56"/>
      <c r="H416" s="56"/>
      <c r="I416" s="56"/>
      <c r="J416" s="56"/>
      <c r="K416" s="56"/>
      <c r="L416" s="56"/>
      <c r="N416" s="56"/>
      <c r="O416" s="56"/>
      <c r="P416" s="56"/>
      <c r="Q416" s="56"/>
      <c r="R416" s="56"/>
    </row>
    <row r="417">
      <c r="B417" s="38"/>
      <c r="E417" s="56"/>
      <c r="F417" s="56"/>
      <c r="G417" s="56"/>
      <c r="H417" s="56"/>
      <c r="I417" s="56"/>
      <c r="J417" s="56"/>
      <c r="K417" s="56"/>
      <c r="L417" s="56"/>
      <c r="N417" s="56"/>
      <c r="O417" s="56"/>
      <c r="P417" s="56"/>
      <c r="Q417" s="56"/>
      <c r="R417" s="56"/>
    </row>
    <row r="418">
      <c r="B418" s="38"/>
      <c r="E418" s="56"/>
      <c r="F418" s="56"/>
      <c r="G418" s="56"/>
      <c r="H418" s="56"/>
      <c r="I418" s="56"/>
      <c r="J418" s="56"/>
      <c r="K418" s="56"/>
      <c r="L418" s="56"/>
      <c r="N418" s="56"/>
      <c r="O418" s="56"/>
      <c r="P418" s="56"/>
      <c r="Q418" s="56"/>
      <c r="R418" s="56"/>
    </row>
    <row r="419">
      <c r="B419" s="38"/>
      <c r="E419" s="56"/>
      <c r="F419" s="56"/>
      <c r="G419" s="56"/>
      <c r="H419" s="56"/>
      <c r="I419" s="56"/>
      <c r="J419" s="56"/>
      <c r="K419" s="56"/>
      <c r="L419" s="56"/>
      <c r="N419" s="56"/>
      <c r="O419" s="56"/>
      <c r="P419" s="56"/>
      <c r="Q419" s="56"/>
      <c r="R419" s="56"/>
    </row>
    <row r="420">
      <c r="B420" s="38"/>
      <c r="E420" s="56"/>
      <c r="F420" s="56"/>
      <c r="G420" s="56"/>
      <c r="H420" s="56"/>
      <c r="I420" s="56"/>
      <c r="J420" s="56"/>
      <c r="K420" s="56"/>
      <c r="L420" s="56"/>
      <c r="N420" s="56"/>
      <c r="O420" s="56"/>
      <c r="P420" s="56"/>
      <c r="Q420" s="56"/>
      <c r="R420" s="56"/>
    </row>
    <row r="421">
      <c r="B421" s="38"/>
      <c r="E421" s="56"/>
      <c r="F421" s="56"/>
      <c r="G421" s="56"/>
      <c r="H421" s="56"/>
      <c r="I421" s="56"/>
      <c r="J421" s="56"/>
      <c r="K421" s="56"/>
      <c r="L421" s="56"/>
      <c r="N421" s="56"/>
      <c r="O421" s="56"/>
      <c r="P421" s="56"/>
      <c r="Q421" s="56"/>
      <c r="R421" s="56"/>
    </row>
    <row r="422">
      <c r="B422" s="38"/>
      <c r="E422" s="56"/>
      <c r="F422" s="56"/>
      <c r="G422" s="56"/>
      <c r="H422" s="56"/>
      <c r="I422" s="56"/>
      <c r="J422" s="56"/>
      <c r="K422" s="56"/>
      <c r="L422" s="56"/>
      <c r="N422" s="56"/>
      <c r="O422" s="56"/>
      <c r="P422" s="56"/>
      <c r="Q422" s="56"/>
      <c r="R422" s="56"/>
    </row>
    <row r="423">
      <c r="B423" s="38"/>
      <c r="E423" s="56"/>
      <c r="F423" s="56"/>
      <c r="G423" s="56"/>
      <c r="H423" s="56"/>
      <c r="I423" s="56"/>
      <c r="J423" s="56"/>
      <c r="K423" s="56"/>
      <c r="L423" s="56"/>
      <c r="N423" s="56"/>
      <c r="O423" s="56"/>
      <c r="P423" s="56"/>
      <c r="Q423" s="56"/>
      <c r="R423" s="56"/>
    </row>
    <row r="424">
      <c r="B424" s="38"/>
      <c r="E424" s="56"/>
      <c r="F424" s="56"/>
      <c r="G424" s="56"/>
      <c r="H424" s="56"/>
      <c r="I424" s="56"/>
      <c r="J424" s="56"/>
      <c r="K424" s="56"/>
      <c r="L424" s="56"/>
      <c r="N424" s="56"/>
      <c r="O424" s="56"/>
      <c r="P424" s="56"/>
      <c r="Q424" s="56"/>
      <c r="R424" s="56"/>
    </row>
    <row r="425">
      <c r="B425" s="38"/>
      <c r="E425" s="56"/>
      <c r="F425" s="56"/>
      <c r="G425" s="56"/>
      <c r="H425" s="56"/>
      <c r="I425" s="56"/>
      <c r="J425" s="56"/>
      <c r="K425" s="56"/>
      <c r="L425" s="56"/>
      <c r="N425" s="56"/>
      <c r="O425" s="56"/>
      <c r="P425" s="56"/>
      <c r="Q425" s="56"/>
      <c r="R425" s="56"/>
    </row>
    <row r="426">
      <c r="B426" s="38"/>
      <c r="E426" s="56"/>
      <c r="F426" s="56"/>
      <c r="G426" s="56"/>
      <c r="H426" s="56"/>
      <c r="I426" s="56"/>
      <c r="J426" s="56"/>
      <c r="K426" s="56"/>
      <c r="L426" s="56"/>
      <c r="N426" s="56"/>
      <c r="O426" s="56"/>
      <c r="P426" s="56"/>
      <c r="Q426" s="56"/>
      <c r="R426" s="56"/>
    </row>
    <row r="427">
      <c r="B427" s="38"/>
      <c r="E427" s="56"/>
      <c r="F427" s="56"/>
      <c r="G427" s="56"/>
      <c r="H427" s="56"/>
      <c r="I427" s="56"/>
      <c r="J427" s="56"/>
      <c r="K427" s="56"/>
      <c r="L427" s="56"/>
      <c r="N427" s="56"/>
      <c r="O427" s="56"/>
      <c r="P427" s="56"/>
      <c r="Q427" s="56"/>
      <c r="R427" s="56"/>
    </row>
    <row r="428">
      <c r="B428" s="38"/>
      <c r="E428" s="56"/>
      <c r="F428" s="56"/>
      <c r="G428" s="56"/>
      <c r="H428" s="56"/>
      <c r="I428" s="56"/>
      <c r="J428" s="56"/>
      <c r="K428" s="56"/>
      <c r="L428" s="56"/>
      <c r="N428" s="56"/>
      <c r="O428" s="56"/>
      <c r="P428" s="56"/>
      <c r="Q428" s="56"/>
      <c r="R428" s="56"/>
    </row>
    <row r="429">
      <c r="B429" s="38"/>
      <c r="E429" s="56"/>
      <c r="F429" s="56"/>
      <c r="G429" s="56"/>
      <c r="H429" s="56"/>
      <c r="I429" s="56"/>
      <c r="J429" s="56"/>
      <c r="K429" s="56"/>
      <c r="L429" s="56"/>
      <c r="N429" s="56"/>
      <c r="O429" s="56"/>
      <c r="P429" s="56"/>
      <c r="Q429" s="56"/>
      <c r="R429" s="56"/>
    </row>
    <row r="430">
      <c r="B430" s="38"/>
      <c r="E430" s="56"/>
      <c r="F430" s="56"/>
      <c r="G430" s="56"/>
      <c r="H430" s="56"/>
      <c r="I430" s="56"/>
      <c r="J430" s="56"/>
      <c r="K430" s="56"/>
      <c r="L430" s="56"/>
      <c r="N430" s="56"/>
      <c r="O430" s="56"/>
      <c r="P430" s="56"/>
      <c r="Q430" s="56"/>
      <c r="R430" s="56"/>
    </row>
    <row r="431">
      <c r="B431" s="38"/>
      <c r="E431" s="56"/>
      <c r="F431" s="56"/>
      <c r="G431" s="56"/>
      <c r="H431" s="56"/>
      <c r="I431" s="56"/>
      <c r="J431" s="56"/>
      <c r="K431" s="56"/>
      <c r="L431" s="56"/>
      <c r="N431" s="56"/>
      <c r="O431" s="56"/>
      <c r="P431" s="56"/>
      <c r="Q431" s="56"/>
      <c r="R431" s="56"/>
    </row>
    <row r="432">
      <c r="B432" s="38"/>
      <c r="E432" s="56"/>
      <c r="F432" s="56"/>
      <c r="G432" s="56"/>
      <c r="H432" s="56"/>
      <c r="I432" s="56"/>
      <c r="J432" s="56"/>
      <c r="K432" s="56"/>
      <c r="L432" s="56"/>
      <c r="N432" s="56"/>
      <c r="O432" s="56"/>
      <c r="P432" s="56"/>
      <c r="Q432" s="56"/>
      <c r="R432" s="56"/>
    </row>
    <row r="433">
      <c r="B433" s="38"/>
      <c r="E433" s="56"/>
      <c r="F433" s="56"/>
      <c r="G433" s="56"/>
      <c r="H433" s="56"/>
      <c r="I433" s="56"/>
      <c r="J433" s="56"/>
      <c r="K433" s="56"/>
      <c r="L433" s="56"/>
      <c r="N433" s="56"/>
      <c r="O433" s="56"/>
      <c r="P433" s="56"/>
      <c r="Q433" s="56"/>
      <c r="R433" s="56"/>
    </row>
    <row r="434">
      <c r="B434" s="38"/>
      <c r="E434" s="56"/>
      <c r="F434" s="56"/>
      <c r="G434" s="56"/>
      <c r="H434" s="56"/>
      <c r="I434" s="56"/>
      <c r="J434" s="56"/>
      <c r="K434" s="56"/>
      <c r="L434" s="56"/>
      <c r="N434" s="56"/>
      <c r="O434" s="56"/>
      <c r="P434" s="56"/>
      <c r="Q434" s="56"/>
      <c r="R434" s="56"/>
    </row>
    <row r="435">
      <c r="B435" s="38"/>
      <c r="E435" s="56"/>
      <c r="F435" s="56"/>
      <c r="G435" s="56"/>
      <c r="H435" s="56"/>
      <c r="I435" s="56"/>
      <c r="J435" s="56"/>
      <c r="K435" s="56"/>
      <c r="L435" s="56"/>
      <c r="N435" s="56"/>
      <c r="O435" s="56"/>
      <c r="P435" s="56"/>
      <c r="Q435" s="56"/>
      <c r="R435" s="56"/>
    </row>
    <row r="436">
      <c r="B436" s="38"/>
      <c r="E436" s="56"/>
      <c r="F436" s="56"/>
      <c r="G436" s="56"/>
      <c r="H436" s="56"/>
      <c r="I436" s="56"/>
      <c r="J436" s="56"/>
      <c r="K436" s="56"/>
      <c r="L436" s="56"/>
      <c r="N436" s="56"/>
      <c r="O436" s="56"/>
      <c r="P436" s="56"/>
      <c r="Q436" s="56"/>
      <c r="R436" s="56"/>
    </row>
    <row r="437">
      <c r="B437" s="38"/>
      <c r="E437" s="56"/>
      <c r="F437" s="56"/>
      <c r="G437" s="56"/>
      <c r="H437" s="56"/>
      <c r="I437" s="56"/>
      <c r="J437" s="56"/>
      <c r="K437" s="56"/>
      <c r="L437" s="56"/>
      <c r="N437" s="56"/>
      <c r="O437" s="56"/>
      <c r="P437" s="56"/>
      <c r="Q437" s="56"/>
      <c r="R437" s="56"/>
    </row>
    <row r="438">
      <c r="B438" s="38"/>
      <c r="E438" s="56"/>
      <c r="F438" s="56"/>
      <c r="G438" s="56"/>
      <c r="H438" s="56"/>
      <c r="I438" s="56"/>
      <c r="J438" s="56"/>
      <c r="K438" s="56"/>
      <c r="L438" s="56"/>
      <c r="N438" s="56"/>
      <c r="O438" s="56"/>
      <c r="P438" s="56"/>
      <c r="Q438" s="56"/>
      <c r="R438" s="56"/>
    </row>
    <row r="439">
      <c r="B439" s="38"/>
      <c r="E439" s="56"/>
      <c r="F439" s="56"/>
      <c r="G439" s="56"/>
      <c r="H439" s="56"/>
      <c r="I439" s="56"/>
      <c r="J439" s="56"/>
      <c r="K439" s="56"/>
      <c r="L439" s="56"/>
      <c r="N439" s="56"/>
      <c r="O439" s="56"/>
      <c r="P439" s="56"/>
      <c r="Q439" s="56"/>
      <c r="R439" s="56"/>
    </row>
    <row r="440">
      <c r="B440" s="38"/>
      <c r="E440" s="56"/>
      <c r="F440" s="56"/>
      <c r="G440" s="56"/>
      <c r="H440" s="56"/>
      <c r="I440" s="56"/>
      <c r="J440" s="56"/>
      <c r="K440" s="56"/>
      <c r="L440" s="56"/>
      <c r="N440" s="56"/>
      <c r="O440" s="56"/>
      <c r="P440" s="56"/>
      <c r="Q440" s="56"/>
      <c r="R440" s="56"/>
    </row>
    <row r="441">
      <c r="B441" s="38"/>
      <c r="E441" s="56"/>
      <c r="F441" s="56"/>
      <c r="G441" s="56"/>
      <c r="H441" s="56"/>
      <c r="I441" s="56"/>
      <c r="J441" s="56"/>
      <c r="K441" s="56"/>
      <c r="L441" s="56"/>
      <c r="N441" s="56"/>
      <c r="O441" s="56"/>
      <c r="P441" s="56"/>
      <c r="Q441" s="56"/>
      <c r="R441" s="56"/>
    </row>
    <row r="442">
      <c r="B442" s="38"/>
      <c r="E442" s="56"/>
      <c r="F442" s="56"/>
      <c r="G442" s="56"/>
      <c r="H442" s="56"/>
      <c r="I442" s="56"/>
      <c r="J442" s="56"/>
      <c r="K442" s="56"/>
      <c r="L442" s="56"/>
      <c r="N442" s="56"/>
      <c r="O442" s="56"/>
      <c r="P442" s="56"/>
      <c r="Q442" s="56"/>
      <c r="R442" s="56"/>
    </row>
    <row r="443">
      <c r="B443" s="38"/>
      <c r="E443" s="56"/>
      <c r="F443" s="56"/>
      <c r="G443" s="56"/>
      <c r="H443" s="56"/>
      <c r="I443" s="56"/>
      <c r="J443" s="56"/>
      <c r="K443" s="56"/>
      <c r="L443" s="56"/>
      <c r="N443" s="56"/>
      <c r="O443" s="56"/>
      <c r="P443" s="56"/>
      <c r="Q443" s="56"/>
      <c r="R443" s="56"/>
    </row>
    <row r="444">
      <c r="B444" s="38"/>
      <c r="E444" s="56"/>
      <c r="F444" s="56"/>
      <c r="G444" s="56"/>
      <c r="H444" s="56"/>
      <c r="I444" s="56"/>
      <c r="J444" s="56"/>
      <c r="K444" s="56"/>
      <c r="L444" s="56"/>
      <c r="N444" s="56"/>
      <c r="O444" s="56"/>
      <c r="P444" s="56"/>
      <c r="Q444" s="56"/>
      <c r="R444" s="56"/>
    </row>
    <row r="445">
      <c r="B445" s="38"/>
      <c r="E445" s="56"/>
      <c r="F445" s="56"/>
      <c r="G445" s="56"/>
      <c r="H445" s="56"/>
      <c r="I445" s="56"/>
      <c r="J445" s="56"/>
      <c r="K445" s="56"/>
      <c r="L445" s="56"/>
      <c r="N445" s="56"/>
      <c r="O445" s="56"/>
      <c r="P445" s="56"/>
      <c r="Q445" s="56"/>
      <c r="R445" s="56"/>
    </row>
    <row r="446">
      <c r="B446" s="38"/>
      <c r="E446" s="56"/>
      <c r="F446" s="56"/>
      <c r="G446" s="56"/>
      <c r="H446" s="56"/>
      <c r="I446" s="56"/>
      <c r="J446" s="56"/>
      <c r="K446" s="56"/>
      <c r="L446" s="56"/>
      <c r="N446" s="56"/>
      <c r="O446" s="56"/>
      <c r="P446" s="56"/>
      <c r="Q446" s="56"/>
      <c r="R446" s="56"/>
    </row>
    <row r="447">
      <c r="B447" s="38"/>
      <c r="E447" s="56"/>
      <c r="F447" s="56"/>
      <c r="G447" s="56"/>
      <c r="H447" s="56"/>
      <c r="I447" s="56"/>
      <c r="J447" s="56"/>
      <c r="K447" s="56"/>
      <c r="L447" s="56"/>
      <c r="N447" s="56"/>
      <c r="O447" s="56"/>
      <c r="P447" s="56"/>
      <c r="Q447" s="56"/>
      <c r="R447" s="56"/>
    </row>
    <row r="448">
      <c r="B448" s="38"/>
      <c r="E448" s="56"/>
      <c r="F448" s="56"/>
      <c r="G448" s="56"/>
      <c r="H448" s="56"/>
      <c r="I448" s="56"/>
      <c r="J448" s="56"/>
      <c r="K448" s="56"/>
      <c r="L448" s="56"/>
      <c r="N448" s="56"/>
      <c r="O448" s="56"/>
      <c r="P448" s="56"/>
      <c r="Q448" s="56"/>
      <c r="R448" s="56"/>
    </row>
    <row r="449">
      <c r="B449" s="38"/>
      <c r="E449" s="56"/>
      <c r="F449" s="56"/>
      <c r="G449" s="56"/>
      <c r="H449" s="56"/>
      <c r="I449" s="56"/>
      <c r="J449" s="56"/>
      <c r="K449" s="56"/>
      <c r="L449" s="56"/>
      <c r="N449" s="56"/>
      <c r="O449" s="56"/>
      <c r="P449" s="56"/>
      <c r="Q449" s="56"/>
      <c r="R449" s="56"/>
    </row>
    <row r="450">
      <c r="B450" s="38"/>
      <c r="E450" s="56"/>
      <c r="F450" s="56"/>
      <c r="G450" s="56"/>
      <c r="H450" s="56"/>
      <c r="I450" s="56"/>
      <c r="J450" s="56"/>
      <c r="K450" s="56"/>
      <c r="L450" s="56"/>
      <c r="N450" s="56"/>
      <c r="O450" s="56"/>
      <c r="P450" s="56"/>
      <c r="Q450" s="56"/>
      <c r="R450" s="56"/>
    </row>
    <row r="451">
      <c r="B451" s="38"/>
      <c r="E451" s="56"/>
      <c r="F451" s="56"/>
      <c r="G451" s="56"/>
      <c r="H451" s="56"/>
      <c r="I451" s="56"/>
      <c r="J451" s="56"/>
      <c r="K451" s="56"/>
      <c r="L451" s="56"/>
      <c r="N451" s="56"/>
      <c r="O451" s="56"/>
      <c r="P451" s="56"/>
      <c r="Q451" s="56"/>
      <c r="R451" s="56"/>
    </row>
    <row r="452">
      <c r="B452" s="38"/>
      <c r="E452" s="56"/>
      <c r="F452" s="56"/>
      <c r="G452" s="56"/>
      <c r="H452" s="56"/>
      <c r="I452" s="56"/>
      <c r="J452" s="56"/>
      <c r="K452" s="56"/>
      <c r="L452" s="56"/>
      <c r="N452" s="56"/>
      <c r="O452" s="56"/>
      <c r="P452" s="56"/>
      <c r="Q452" s="56"/>
      <c r="R452" s="56"/>
    </row>
    <row r="453">
      <c r="B453" s="38"/>
      <c r="E453" s="56"/>
      <c r="F453" s="56"/>
      <c r="G453" s="56"/>
      <c r="H453" s="56"/>
      <c r="I453" s="56"/>
      <c r="J453" s="56"/>
      <c r="K453" s="56"/>
      <c r="L453" s="56"/>
      <c r="N453" s="56"/>
      <c r="O453" s="56"/>
      <c r="P453" s="56"/>
      <c r="Q453" s="56"/>
      <c r="R453" s="56"/>
    </row>
    <row r="454">
      <c r="B454" s="38"/>
      <c r="E454" s="56"/>
      <c r="F454" s="56"/>
      <c r="G454" s="56"/>
      <c r="H454" s="56"/>
      <c r="I454" s="56"/>
      <c r="J454" s="56"/>
      <c r="K454" s="56"/>
      <c r="L454" s="56"/>
      <c r="N454" s="56"/>
      <c r="O454" s="56"/>
      <c r="P454" s="56"/>
      <c r="Q454" s="56"/>
      <c r="R454" s="56"/>
    </row>
    <row r="455">
      <c r="B455" s="38"/>
      <c r="E455" s="56"/>
      <c r="F455" s="56"/>
      <c r="G455" s="56"/>
      <c r="H455" s="56"/>
      <c r="I455" s="56"/>
      <c r="J455" s="56"/>
      <c r="K455" s="56"/>
      <c r="L455" s="56"/>
      <c r="N455" s="56"/>
      <c r="O455" s="56"/>
      <c r="P455" s="56"/>
      <c r="Q455" s="56"/>
      <c r="R455" s="56"/>
    </row>
    <row r="456">
      <c r="B456" s="38"/>
      <c r="E456" s="56"/>
      <c r="F456" s="56"/>
      <c r="G456" s="56"/>
      <c r="H456" s="56"/>
      <c r="I456" s="56"/>
      <c r="J456" s="56"/>
      <c r="K456" s="56"/>
      <c r="L456" s="56"/>
      <c r="N456" s="56"/>
      <c r="O456" s="56"/>
      <c r="P456" s="56"/>
      <c r="Q456" s="56"/>
      <c r="R456" s="56"/>
    </row>
    <row r="457">
      <c r="B457" s="38"/>
      <c r="E457" s="56"/>
      <c r="F457" s="56"/>
      <c r="G457" s="56"/>
      <c r="H457" s="56"/>
      <c r="I457" s="56"/>
      <c r="J457" s="56"/>
      <c r="K457" s="56"/>
      <c r="L457" s="56"/>
      <c r="N457" s="56"/>
      <c r="O457" s="56"/>
      <c r="P457" s="56"/>
      <c r="Q457" s="56"/>
      <c r="R457" s="56"/>
    </row>
    <row r="458">
      <c r="B458" s="38"/>
      <c r="E458" s="56"/>
      <c r="F458" s="56"/>
      <c r="G458" s="56"/>
      <c r="H458" s="56"/>
      <c r="I458" s="56"/>
      <c r="J458" s="56"/>
      <c r="K458" s="56"/>
      <c r="L458" s="56"/>
      <c r="N458" s="56"/>
      <c r="O458" s="56"/>
      <c r="P458" s="56"/>
      <c r="Q458" s="56"/>
      <c r="R458" s="56"/>
    </row>
    <row r="459">
      <c r="B459" s="38"/>
      <c r="E459" s="56"/>
      <c r="F459" s="56"/>
      <c r="G459" s="56"/>
      <c r="H459" s="56"/>
      <c r="I459" s="56"/>
      <c r="J459" s="56"/>
      <c r="K459" s="56"/>
      <c r="L459" s="56"/>
      <c r="N459" s="56"/>
      <c r="O459" s="56"/>
      <c r="P459" s="56"/>
      <c r="Q459" s="56"/>
      <c r="R459" s="56"/>
    </row>
    <row r="460">
      <c r="B460" s="38"/>
      <c r="E460" s="56"/>
      <c r="F460" s="56"/>
      <c r="G460" s="56"/>
      <c r="H460" s="56"/>
      <c r="I460" s="56"/>
      <c r="J460" s="56"/>
      <c r="K460" s="56"/>
      <c r="L460" s="56"/>
      <c r="N460" s="56"/>
      <c r="O460" s="56"/>
      <c r="P460" s="56"/>
      <c r="Q460" s="56"/>
      <c r="R460" s="56"/>
    </row>
    <row r="461">
      <c r="B461" s="38"/>
      <c r="E461" s="56"/>
      <c r="F461" s="56"/>
      <c r="G461" s="56"/>
      <c r="H461" s="56"/>
      <c r="I461" s="56"/>
      <c r="J461" s="56"/>
      <c r="K461" s="56"/>
      <c r="L461" s="56"/>
      <c r="N461" s="56"/>
      <c r="O461" s="56"/>
      <c r="P461" s="56"/>
      <c r="Q461" s="56"/>
      <c r="R461" s="56"/>
    </row>
    <row r="462">
      <c r="B462" s="38"/>
      <c r="E462" s="56"/>
      <c r="F462" s="56"/>
      <c r="G462" s="56"/>
      <c r="H462" s="56"/>
      <c r="I462" s="56"/>
      <c r="J462" s="56"/>
      <c r="K462" s="56"/>
      <c r="L462" s="56"/>
      <c r="N462" s="56"/>
      <c r="O462" s="56"/>
      <c r="P462" s="56"/>
      <c r="Q462" s="56"/>
      <c r="R462" s="56"/>
    </row>
    <row r="463">
      <c r="B463" s="38"/>
      <c r="E463" s="56"/>
      <c r="F463" s="56"/>
      <c r="G463" s="56"/>
      <c r="H463" s="56"/>
      <c r="I463" s="56"/>
      <c r="J463" s="56"/>
      <c r="K463" s="56"/>
      <c r="L463" s="56"/>
      <c r="N463" s="56"/>
      <c r="O463" s="56"/>
      <c r="P463" s="56"/>
      <c r="Q463" s="56"/>
      <c r="R463" s="56"/>
    </row>
    <row r="464">
      <c r="B464" s="38"/>
      <c r="E464" s="56"/>
      <c r="F464" s="56"/>
      <c r="G464" s="56"/>
      <c r="H464" s="56"/>
      <c r="I464" s="56"/>
      <c r="J464" s="56"/>
      <c r="K464" s="56"/>
      <c r="L464" s="56"/>
      <c r="N464" s="56"/>
      <c r="O464" s="56"/>
      <c r="P464" s="56"/>
      <c r="Q464" s="56"/>
      <c r="R464" s="56"/>
    </row>
    <row r="465">
      <c r="B465" s="38"/>
      <c r="E465" s="56"/>
      <c r="F465" s="56"/>
      <c r="G465" s="56"/>
      <c r="H465" s="56"/>
      <c r="I465" s="56"/>
      <c r="J465" s="56"/>
      <c r="K465" s="56"/>
      <c r="L465" s="56"/>
      <c r="N465" s="56"/>
      <c r="O465" s="56"/>
      <c r="P465" s="56"/>
      <c r="Q465" s="56"/>
      <c r="R465" s="56"/>
    </row>
    <row r="466">
      <c r="B466" s="38"/>
      <c r="E466" s="56"/>
      <c r="F466" s="56"/>
      <c r="G466" s="56"/>
      <c r="H466" s="56"/>
      <c r="I466" s="56"/>
      <c r="J466" s="56"/>
      <c r="K466" s="56"/>
      <c r="L466" s="56"/>
      <c r="N466" s="56"/>
      <c r="O466" s="56"/>
      <c r="P466" s="56"/>
      <c r="Q466" s="56"/>
      <c r="R466" s="56"/>
    </row>
    <row r="467">
      <c r="B467" s="38"/>
      <c r="E467" s="56"/>
      <c r="F467" s="56"/>
      <c r="G467" s="56"/>
      <c r="H467" s="56"/>
      <c r="I467" s="56"/>
      <c r="J467" s="56"/>
      <c r="K467" s="56"/>
      <c r="L467" s="56"/>
      <c r="N467" s="56"/>
      <c r="O467" s="56"/>
      <c r="P467" s="56"/>
      <c r="Q467" s="56"/>
      <c r="R467" s="56"/>
    </row>
    <row r="468">
      <c r="B468" s="38"/>
      <c r="E468" s="56"/>
      <c r="F468" s="56"/>
      <c r="G468" s="56"/>
      <c r="H468" s="56"/>
      <c r="I468" s="56"/>
      <c r="J468" s="56"/>
      <c r="K468" s="56"/>
      <c r="L468" s="56"/>
      <c r="N468" s="56"/>
      <c r="O468" s="56"/>
      <c r="P468" s="56"/>
      <c r="Q468" s="56"/>
      <c r="R468" s="56"/>
    </row>
    <row r="469">
      <c r="B469" s="38"/>
      <c r="E469" s="56"/>
      <c r="F469" s="56"/>
      <c r="G469" s="56"/>
      <c r="H469" s="56"/>
      <c r="I469" s="56"/>
      <c r="J469" s="56"/>
      <c r="K469" s="56"/>
      <c r="L469" s="56"/>
      <c r="N469" s="56"/>
      <c r="O469" s="56"/>
      <c r="P469" s="56"/>
      <c r="Q469" s="56"/>
      <c r="R469" s="56"/>
    </row>
    <row r="470">
      <c r="B470" s="38"/>
      <c r="E470" s="56"/>
      <c r="F470" s="56"/>
      <c r="G470" s="56"/>
      <c r="H470" s="56"/>
      <c r="I470" s="56"/>
      <c r="J470" s="56"/>
      <c r="K470" s="56"/>
      <c r="L470" s="56"/>
      <c r="N470" s="56"/>
      <c r="O470" s="56"/>
      <c r="P470" s="56"/>
      <c r="Q470" s="56"/>
      <c r="R470" s="56"/>
    </row>
    <row r="471">
      <c r="B471" s="38"/>
      <c r="E471" s="56"/>
      <c r="F471" s="56"/>
      <c r="G471" s="56"/>
      <c r="H471" s="56"/>
      <c r="I471" s="56"/>
      <c r="J471" s="56"/>
      <c r="K471" s="56"/>
      <c r="L471" s="56"/>
      <c r="N471" s="56"/>
      <c r="O471" s="56"/>
      <c r="P471" s="56"/>
      <c r="Q471" s="56"/>
      <c r="R471" s="56"/>
    </row>
    <row r="472">
      <c r="B472" s="38"/>
      <c r="E472" s="56"/>
      <c r="F472" s="56"/>
      <c r="G472" s="56"/>
      <c r="H472" s="56"/>
      <c r="I472" s="56"/>
      <c r="J472" s="56"/>
      <c r="K472" s="56"/>
      <c r="L472" s="56"/>
      <c r="N472" s="56"/>
      <c r="O472" s="56"/>
      <c r="P472" s="56"/>
      <c r="Q472" s="56"/>
      <c r="R472" s="56"/>
    </row>
    <row r="473">
      <c r="B473" s="38"/>
      <c r="E473" s="56"/>
      <c r="F473" s="56"/>
      <c r="G473" s="56"/>
      <c r="H473" s="56"/>
      <c r="I473" s="56"/>
      <c r="J473" s="56"/>
      <c r="K473" s="56"/>
      <c r="L473" s="56"/>
      <c r="N473" s="56"/>
      <c r="O473" s="56"/>
      <c r="P473" s="56"/>
      <c r="Q473" s="56"/>
      <c r="R473" s="56"/>
    </row>
    <row r="474">
      <c r="B474" s="38"/>
      <c r="E474" s="56"/>
      <c r="F474" s="56"/>
      <c r="G474" s="56"/>
      <c r="H474" s="56"/>
      <c r="I474" s="56"/>
      <c r="J474" s="56"/>
      <c r="K474" s="56"/>
      <c r="L474" s="56"/>
      <c r="N474" s="56"/>
      <c r="O474" s="56"/>
      <c r="P474" s="56"/>
      <c r="Q474" s="56"/>
      <c r="R474" s="56"/>
    </row>
    <row r="475">
      <c r="B475" s="38"/>
      <c r="E475" s="56"/>
      <c r="F475" s="56"/>
      <c r="G475" s="56"/>
      <c r="H475" s="56"/>
      <c r="I475" s="56"/>
      <c r="J475" s="56"/>
      <c r="K475" s="56"/>
      <c r="L475" s="56"/>
      <c r="N475" s="56"/>
      <c r="O475" s="56"/>
      <c r="P475" s="56"/>
      <c r="Q475" s="56"/>
      <c r="R475" s="56"/>
    </row>
    <row r="476">
      <c r="B476" s="38"/>
      <c r="E476" s="56"/>
      <c r="F476" s="56"/>
      <c r="G476" s="56"/>
      <c r="H476" s="56"/>
      <c r="I476" s="56"/>
      <c r="J476" s="56"/>
      <c r="K476" s="56"/>
      <c r="L476" s="56"/>
      <c r="N476" s="56"/>
      <c r="O476" s="56"/>
      <c r="P476" s="56"/>
      <c r="Q476" s="56"/>
      <c r="R476" s="56"/>
    </row>
    <row r="477">
      <c r="B477" s="38"/>
      <c r="E477" s="56"/>
      <c r="F477" s="56"/>
      <c r="G477" s="56"/>
      <c r="H477" s="56"/>
      <c r="I477" s="56"/>
      <c r="J477" s="56"/>
      <c r="K477" s="56"/>
      <c r="L477" s="56"/>
      <c r="N477" s="56"/>
      <c r="O477" s="56"/>
      <c r="P477" s="56"/>
      <c r="Q477" s="56"/>
      <c r="R477" s="56"/>
    </row>
    <row r="478">
      <c r="B478" s="38"/>
      <c r="E478" s="56"/>
      <c r="F478" s="56"/>
      <c r="G478" s="56"/>
      <c r="H478" s="56"/>
      <c r="I478" s="56"/>
      <c r="J478" s="56"/>
      <c r="K478" s="56"/>
      <c r="L478" s="56"/>
      <c r="N478" s="56"/>
      <c r="O478" s="56"/>
      <c r="P478" s="56"/>
      <c r="Q478" s="56"/>
      <c r="R478" s="56"/>
    </row>
    <row r="479">
      <c r="B479" s="38"/>
      <c r="E479" s="56"/>
      <c r="F479" s="56"/>
      <c r="G479" s="56"/>
      <c r="H479" s="56"/>
      <c r="I479" s="56"/>
      <c r="J479" s="56"/>
      <c r="K479" s="56"/>
      <c r="L479" s="56"/>
      <c r="N479" s="56"/>
      <c r="O479" s="56"/>
      <c r="P479" s="56"/>
      <c r="Q479" s="56"/>
      <c r="R479" s="56"/>
    </row>
    <row r="480">
      <c r="B480" s="38"/>
      <c r="E480" s="56"/>
      <c r="F480" s="56"/>
      <c r="G480" s="56"/>
      <c r="H480" s="56"/>
      <c r="I480" s="56"/>
      <c r="J480" s="56"/>
      <c r="K480" s="56"/>
      <c r="L480" s="56"/>
      <c r="N480" s="56"/>
      <c r="O480" s="56"/>
      <c r="P480" s="56"/>
      <c r="Q480" s="56"/>
      <c r="R480" s="56"/>
    </row>
    <row r="481">
      <c r="B481" s="38"/>
      <c r="E481" s="56"/>
      <c r="F481" s="56"/>
      <c r="G481" s="56"/>
      <c r="H481" s="56"/>
      <c r="I481" s="56"/>
      <c r="J481" s="56"/>
      <c r="K481" s="56"/>
      <c r="L481" s="56"/>
      <c r="N481" s="56"/>
      <c r="O481" s="56"/>
      <c r="P481" s="56"/>
      <c r="Q481" s="56"/>
      <c r="R481" s="56"/>
    </row>
    <row r="482">
      <c r="B482" s="38"/>
      <c r="E482" s="56"/>
      <c r="F482" s="56"/>
      <c r="G482" s="56"/>
      <c r="H482" s="56"/>
      <c r="I482" s="56"/>
      <c r="J482" s="56"/>
      <c r="K482" s="56"/>
      <c r="L482" s="56"/>
      <c r="N482" s="56"/>
      <c r="O482" s="56"/>
      <c r="P482" s="56"/>
      <c r="Q482" s="56"/>
      <c r="R482" s="56"/>
    </row>
    <row r="483">
      <c r="B483" s="38"/>
      <c r="E483" s="56"/>
      <c r="F483" s="56"/>
      <c r="G483" s="56"/>
      <c r="H483" s="56"/>
      <c r="I483" s="56"/>
      <c r="J483" s="56"/>
      <c r="K483" s="56"/>
      <c r="L483" s="56"/>
      <c r="N483" s="56"/>
      <c r="O483" s="56"/>
      <c r="P483" s="56"/>
      <c r="Q483" s="56"/>
      <c r="R483" s="56"/>
    </row>
    <row r="484">
      <c r="B484" s="38"/>
      <c r="E484" s="56"/>
      <c r="F484" s="56"/>
      <c r="G484" s="56"/>
      <c r="H484" s="56"/>
      <c r="I484" s="56"/>
      <c r="J484" s="56"/>
      <c r="K484" s="56"/>
      <c r="L484" s="56"/>
      <c r="N484" s="56"/>
      <c r="O484" s="56"/>
      <c r="P484" s="56"/>
      <c r="Q484" s="56"/>
      <c r="R484" s="56"/>
    </row>
    <row r="485">
      <c r="B485" s="38"/>
      <c r="E485" s="56"/>
      <c r="F485" s="56"/>
      <c r="G485" s="56"/>
      <c r="H485" s="56"/>
      <c r="I485" s="56"/>
      <c r="J485" s="56"/>
      <c r="K485" s="56"/>
      <c r="L485" s="56"/>
      <c r="N485" s="56"/>
      <c r="O485" s="56"/>
      <c r="P485" s="56"/>
      <c r="Q485" s="56"/>
      <c r="R485" s="56"/>
    </row>
    <row r="486">
      <c r="B486" s="38"/>
      <c r="E486" s="56"/>
      <c r="F486" s="56"/>
      <c r="G486" s="56"/>
      <c r="H486" s="56"/>
      <c r="I486" s="56"/>
      <c r="J486" s="56"/>
      <c r="K486" s="56"/>
      <c r="L486" s="56"/>
      <c r="N486" s="56"/>
      <c r="O486" s="56"/>
      <c r="P486" s="56"/>
      <c r="Q486" s="56"/>
      <c r="R486" s="56"/>
    </row>
    <row r="487">
      <c r="B487" s="38"/>
      <c r="E487" s="56"/>
      <c r="F487" s="56"/>
      <c r="G487" s="56"/>
      <c r="H487" s="56"/>
      <c r="I487" s="56"/>
      <c r="J487" s="56"/>
      <c r="K487" s="56"/>
      <c r="L487" s="56"/>
      <c r="N487" s="56"/>
      <c r="O487" s="56"/>
      <c r="P487" s="56"/>
      <c r="Q487" s="56"/>
      <c r="R487" s="56"/>
    </row>
    <row r="488">
      <c r="B488" s="38"/>
      <c r="E488" s="56"/>
      <c r="F488" s="56"/>
      <c r="G488" s="56"/>
      <c r="H488" s="56"/>
      <c r="I488" s="56"/>
      <c r="J488" s="56"/>
      <c r="K488" s="56"/>
      <c r="L488" s="56"/>
      <c r="N488" s="56"/>
      <c r="O488" s="56"/>
      <c r="P488" s="56"/>
      <c r="Q488" s="56"/>
      <c r="R488" s="56"/>
    </row>
    <row r="489">
      <c r="B489" s="38"/>
      <c r="E489" s="56"/>
      <c r="F489" s="56"/>
      <c r="G489" s="56"/>
      <c r="H489" s="56"/>
      <c r="I489" s="56"/>
      <c r="J489" s="56"/>
      <c r="K489" s="56"/>
      <c r="L489" s="56"/>
      <c r="N489" s="56"/>
      <c r="O489" s="56"/>
      <c r="P489" s="56"/>
      <c r="Q489" s="56"/>
      <c r="R489" s="56"/>
    </row>
    <row r="490">
      <c r="B490" s="38"/>
      <c r="E490" s="56"/>
      <c r="F490" s="56"/>
      <c r="G490" s="56"/>
      <c r="H490" s="56"/>
      <c r="I490" s="56"/>
      <c r="J490" s="56"/>
      <c r="K490" s="56"/>
      <c r="L490" s="56"/>
      <c r="N490" s="56"/>
      <c r="O490" s="56"/>
      <c r="P490" s="56"/>
      <c r="Q490" s="56"/>
      <c r="R490" s="56"/>
    </row>
    <row r="491">
      <c r="B491" s="38"/>
      <c r="E491" s="56"/>
      <c r="F491" s="56"/>
      <c r="G491" s="56"/>
      <c r="H491" s="56"/>
      <c r="I491" s="56"/>
      <c r="J491" s="56"/>
      <c r="K491" s="56"/>
      <c r="L491" s="56"/>
      <c r="N491" s="56"/>
      <c r="O491" s="56"/>
      <c r="P491" s="56"/>
      <c r="Q491" s="56"/>
      <c r="R491" s="56"/>
    </row>
    <row r="492">
      <c r="B492" s="38"/>
      <c r="E492" s="56"/>
      <c r="F492" s="56"/>
      <c r="G492" s="56"/>
      <c r="H492" s="56"/>
      <c r="I492" s="56"/>
      <c r="J492" s="56"/>
      <c r="K492" s="56"/>
      <c r="L492" s="56"/>
      <c r="N492" s="56"/>
      <c r="O492" s="56"/>
      <c r="P492" s="56"/>
      <c r="Q492" s="56"/>
      <c r="R492" s="56"/>
    </row>
    <row r="493">
      <c r="B493" s="38"/>
      <c r="E493" s="56"/>
      <c r="F493" s="56"/>
      <c r="G493" s="56"/>
      <c r="H493" s="56"/>
      <c r="I493" s="56"/>
      <c r="J493" s="56"/>
      <c r="K493" s="56"/>
      <c r="L493" s="56"/>
      <c r="N493" s="56"/>
      <c r="O493" s="56"/>
      <c r="P493" s="56"/>
      <c r="Q493" s="56"/>
      <c r="R493" s="56"/>
    </row>
    <row r="494">
      <c r="B494" s="38"/>
      <c r="E494" s="56"/>
      <c r="F494" s="56"/>
      <c r="G494" s="56"/>
      <c r="H494" s="56"/>
      <c r="I494" s="56"/>
      <c r="J494" s="56"/>
      <c r="K494" s="56"/>
      <c r="L494" s="56"/>
      <c r="N494" s="56"/>
      <c r="O494" s="56"/>
      <c r="P494" s="56"/>
      <c r="Q494" s="56"/>
      <c r="R494" s="56"/>
    </row>
    <row r="495">
      <c r="B495" s="38"/>
      <c r="E495" s="56"/>
      <c r="F495" s="56"/>
      <c r="G495" s="56"/>
      <c r="H495" s="56"/>
      <c r="I495" s="56"/>
      <c r="J495" s="56"/>
      <c r="K495" s="56"/>
      <c r="L495" s="56"/>
      <c r="N495" s="56"/>
      <c r="O495" s="56"/>
      <c r="P495" s="56"/>
      <c r="Q495" s="56"/>
      <c r="R495" s="56"/>
    </row>
    <row r="496">
      <c r="B496" s="38"/>
      <c r="E496" s="56"/>
      <c r="F496" s="56"/>
      <c r="G496" s="56"/>
      <c r="H496" s="56"/>
      <c r="I496" s="56"/>
      <c r="J496" s="56"/>
      <c r="K496" s="56"/>
      <c r="L496" s="56"/>
      <c r="N496" s="56"/>
      <c r="O496" s="56"/>
      <c r="P496" s="56"/>
      <c r="Q496" s="56"/>
      <c r="R496" s="56"/>
    </row>
    <row r="497">
      <c r="B497" s="38"/>
      <c r="E497" s="56"/>
      <c r="F497" s="56"/>
      <c r="G497" s="56"/>
      <c r="H497" s="56"/>
      <c r="I497" s="56"/>
      <c r="J497" s="56"/>
      <c r="K497" s="56"/>
      <c r="L497" s="56"/>
      <c r="N497" s="56"/>
      <c r="O497" s="56"/>
      <c r="P497" s="56"/>
      <c r="Q497" s="56"/>
      <c r="R497" s="56"/>
    </row>
    <row r="498">
      <c r="B498" s="38"/>
      <c r="E498" s="56"/>
      <c r="F498" s="56"/>
      <c r="G498" s="56"/>
      <c r="H498" s="56"/>
      <c r="I498" s="56"/>
      <c r="J498" s="56"/>
      <c r="K498" s="56"/>
      <c r="L498" s="56"/>
      <c r="N498" s="56"/>
      <c r="O498" s="56"/>
      <c r="P498" s="56"/>
      <c r="Q498" s="56"/>
      <c r="R498" s="56"/>
    </row>
    <row r="499">
      <c r="B499" s="38"/>
      <c r="E499" s="56"/>
      <c r="F499" s="56"/>
      <c r="G499" s="56"/>
      <c r="H499" s="56"/>
      <c r="I499" s="56"/>
      <c r="J499" s="56"/>
      <c r="K499" s="56"/>
      <c r="L499" s="56"/>
      <c r="N499" s="56"/>
      <c r="O499" s="56"/>
      <c r="P499" s="56"/>
      <c r="Q499" s="56"/>
      <c r="R499" s="56"/>
    </row>
    <row r="500">
      <c r="B500" s="38"/>
      <c r="E500" s="56"/>
      <c r="F500" s="56"/>
      <c r="G500" s="56"/>
      <c r="H500" s="56"/>
      <c r="I500" s="56"/>
      <c r="J500" s="56"/>
      <c r="K500" s="56"/>
      <c r="L500" s="56"/>
      <c r="N500" s="56"/>
      <c r="O500" s="56"/>
      <c r="P500" s="56"/>
      <c r="Q500" s="56"/>
      <c r="R500" s="56"/>
    </row>
    <row r="501">
      <c r="B501" s="38"/>
      <c r="E501" s="56"/>
      <c r="F501" s="56"/>
      <c r="G501" s="56"/>
      <c r="H501" s="56"/>
      <c r="I501" s="56"/>
      <c r="J501" s="56"/>
      <c r="K501" s="56"/>
      <c r="L501" s="56"/>
      <c r="N501" s="56"/>
      <c r="O501" s="56"/>
      <c r="P501" s="56"/>
      <c r="Q501" s="56"/>
      <c r="R501" s="56"/>
    </row>
    <row r="502">
      <c r="B502" s="38"/>
      <c r="E502" s="56"/>
      <c r="F502" s="56"/>
      <c r="G502" s="56"/>
      <c r="H502" s="56"/>
      <c r="I502" s="56"/>
      <c r="J502" s="56"/>
      <c r="K502" s="56"/>
      <c r="L502" s="56"/>
      <c r="N502" s="56"/>
      <c r="O502" s="56"/>
      <c r="P502" s="56"/>
      <c r="Q502" s="56"/>
      <c r="R502" s="56"/>
    </row>
    <row r="503">
      <c r="B503" s="38"/>
      <c r="E503" s="56"/>
      <c r="F503" s="56"/>
      <c r="G503" s="56"/>
      <c r="H503" s="56"/>
      <c r="I503" s="56"/>
      <c r="J503" s="56"/>
      <c r="K503" s="56"/>
      <c r="L503" s="56"/>
      <c r="N503" s="56"/>
      <c r="O503" s="56"/>
      <c r="P503" s="56"/>
      <c r="Q503" s="56"/>
      <c r="R503" s="56"/>
    </row>
    <row r="504">
      <c r="B504" s="38"/>
      <c r="E504" s="56"/>
      <c r="F504" s="56"/>
      <c r="G504" s="56"/>
      <c r="H504" s="56"/>
      <c r="I504" s="56"/>
      <c r="J504" s="56"/>
      <c r="K504" s="56"/>
      <c r="L504" s="56"/>
      <c r="N504" s="56"/>
      <c r="O504" s="56"/>
      <c r="P504" s="56"/>
      <c r="Q504" s="56"/>
      <c r="R504" s="56"/>
    </row>
    <row r="505">
      <c r="B505" s="38"/>
      <c r="E505" s="56"/>
      <c r="F505" s="56"/>
      <c r="G505" s="56"/>
      <c r="H505" s="56"/>
      <c r="I505" s="56"/>
      <c r="J505" s="56"/>
      <c r="K505" s="56"/>
      <c r="L505" s="56"/>
      <c r="N505" s="56"/>
      <c r="O505" s="56"/>
      <c r="P505" s="56"/>
      <c r="Q505" s="56"/>
      <c r="R505" s="56"/>
    </row>
    <row r="506">
      <c r="B506" s="38"/>
      <c r="E506" s="56"/>
      <c r="F506" s="56"/>
      <c r="G506" s="56"/>
      <c r="H506" s="56"/>
      <c r="I506" s="56"/>
      <c r="J506" s="56"/>
      <c r="K506" s="56"/>
      <c r="L506" s="56"/>
      <c r="N506" s="56"/>
      <c r="O506" s="56"/>
      <c r="P506" s="56"/>
      <c r="Q506" s="56"/>
      <c r="R506" s="56"/>
    </row>
    <row r="507">
      <c r="B507" s="38"/>
      <c r="E507" s="56"/>
      <c r="F507" s="56"/>
      <c r="G507" s="56"/>
      <c r="H507" s="56"/>
      <c r="I507" s="56"/>
      <c r="J507" s="56"/>
      <c r="K507" s="56"/>
      <c r="L507" s="56"/>
      <c r="N507" s="56"/>
      <c r="O507" s="56"/>
      <c r="P507" s="56"/>
      <c r="Q507" s="56"/>
      <c r="R507" s="56"/>
    </row>
    <row r="508">
      <c r="B508" s="38"/>
      <c r="E508" s="56"/>
      <c r="F508" s="56"/>
      <c r="G508" s="56"/>
      <c r="H508" s="56"/>
      <c r="I508" s="56"/>
      <c r="J508" s="56"/>
      <c r="K508" s="56"/>
      <c r="L508" s="56"/>
      <c r="N508" s="56"/>
      <c r="O508" s="56"/>
      <c r="P508" s="56"/>
      <c r="Q508" s="56"/>
      <c r="R508" s="56"/>
    </row>
    <row r="509">
      <c r="B509" s="38"/>
      <c r="E509" s="56"/>
      <c r="F509" s="56"/>
      <c r="G509" s="56"/>
      <c r="H509" s="56"/>
      <c r="I509" s="56"/>
      <c r="J509" s="56"/>
      <c r="K509" s="56"/>
      <c r="L509" s="56"/>
      <c r="N509" s="56"/>
      <c r="O509" s="56"/>
      <c r="P509" s="56"/>
      <c r="Q509" s="56"/>
      <c r="R509" s="56"/>
    </row>
    <row r="510">
      <c r="B510" s="38"/>
      <c r="E510" s="56"/>
      <c r="F510" s="56"/>
      <c r="G510" s="56"/>
      <c r="H510" s="56"/>
      <c r="I510" s="56"/>
      <c r="J510" s="56"/>
      <c r="K510" s="56"/>
      <c r="L510" s="56"/>
      <c r="N510" s="56"/>
      <c r="O510" s="56"/>
      <c r="P510" s="56"/>
      <c r="Q510" s="56"/>
      <c r="R510" s="56"/>
    </row>
    <row r="511">
      <c r="B511" s="38"/>
      <c r="E511" s="56"/>
      <c r="F511" s="56"/>
      <c r="G511" s="56"/>
      <c r="H511" s="56"/>
      <c r="I511" s="56"/>
      <c r="J511" s="56"/>
      <c r="K511" s="56"/>
      <c r="L511" s="56"/>
      <c r="N511" s="56"/>
      <c r="O511" s="56"/>
      <c r="P511" s="56"/>
      <c r="Q511" s="56"/>
      <c r="R511" s="56"/>
    </row>
    <row r="512">
      <c r="B512" s="38"/>
      <c r="E512" s="56"/>
      <c r="F512" s="56"/>
      <c r="G512" s="56"/>
      <c r="H512" s="56"/>
      <c r="I512" s="56"/>
      <c r="J512" s="56"/>
      <c r="K512" s="56"/>
      <c r="L512" s="56"/>
      <c r="N512" s="56"/>
      <c r="O512" s="56"/>
      <c r="P512" s="56"/>
      <c r="Q512" s="56"/>
      <c r="R512" s="56"/>
    </row>
    <row r="513">
      <c r="B513" s="38"/>
      <c r="E513" s="56"/>
      <c r="F513" s="56"/>
      <c r="G513" s="56"/>
      <c r="H513" s="56"/>
      <c r="I513" s="56"/>
      <c r="J513" s="56"/>
      <c r="K513" s="56"/>
      <c r="L513" s="56"/>
      <c r="N513" s="56"/>
      <c r="O513" s="56"/>
      <c r="P513" s="56"/>
      <c r="Q513" s="56"/>
      <c r="R513" s="56"/>
    </row>
    <row r="514">
      <c r="B514" s="38"/>
      <c r="E514" s="56"/>
      <c r="F514" s="56"/>
      <c r="G514" s="56"/>
      <c r="H514" s="56"/>
      <c r="I514" s="56"/>
      <c r="J514" s="56"/>
      <c r="K514" s="56"/>
      <c r="L514" s="56"/>
      <c r="N514" s="56"/>
      <c r="O514" s="56"/>
      <c r="P514" s="56"/>
      <c r="Q514" s="56"/>
      <c r="R514" s="56"/>
    </row>
    <row r="515">
      <c r="B515" s="38"/>
      <c r="E515" s="56"/>
      <c r="F515" s="56"/>
      <c r="G515" s="56"/>
      <c r="H515" s="56"/>
      <c r="I515" s="56"/>
      <c r="J515" s="56"/>
      <c r="K515" s="56"/>
      <c r="L515" s="56"/>
      <c r="N515" s="56"/>
      <c r="O515" s="56"/>
      <c r="P515" s="56"/>
      <c r="Q515" s="56"/>
      <c r="R515" s="56"/>
    </row>
    <row r="516">
      <c r="B516" s="38"/>
      <c r="E516" s="56"/>
      <c r="F516" s="56"/>
      <c r="G516" s="56"/>
      <c r="H516" s="56"/>
      <c r="I516" s="56"/>
      <c r="J516" s="56"/>
      <c r="K516" s="56"/>
      <c r="L516" s="56"/>
      <c r="N516" s="56"/>
      <c r="O516" s="56"/>
      <c r="P516" s="56"/>
      <c r="Q516" s="56"/>
      <c r="R516" s="56"/>
    </row>
    <row r="517">
      <c r="B517" s="38"/>
      <c r="E517" s="56"/>
      <c r="F517" s="56"/>
      <c r="G517" s="56"/>
      <c r="H517" s="56"/>
      <c r="I517" s="56"/>
      <c r="J517" s="56"/>
      <c r="K517" s="56"/>
      <c r="L517" s="56"/>
      <c r="N517" s="56"/>
      <c r="O517" s="56"/>
      <c r="P517" s="56"/>
      <c r="Q517" s="56"/>
      <c r="R517" s="56"/>
    </row>
    <row r="518">
      <c r="B518" s="38"/>
      <c r="E518" s="56"/>
      <c r="F518" s="56"/>
      <c r="G518" s="56"/>
      <c r="H518" s="56"/>
      <c r="I518" s="56"/>
      <c r="J518" s="56"/>
      <c r="K518" s="56"/>
      <c r="L518" s="56"/>
      <c r="N518" s="56"/>
      <c r="O518" s="56"/>
      <c r="P518" s="56"/>
      <c r="Q518" s="56"/>
      <c r="R518" s="56"/>
    </row>
    <row r="519">
      <c r="B519" s="38"/>
      <c r="E519" s="56"/>
      <c r="F519" s="56"/>
      <c r="G519" s="56"/>
      <c r="H519" s="56"/>
      <c r="I519" s="56"/>
      <c r="J519" s="56"/>
      <c r="K519" s="56"/>
      <c r="L519" s="56"/>
      <c r="N519" s="56"/>
      <c r="O519" s="56"/>
      <c r="P519" s="56"/>
      <c r="Q519" s="56"/>
      <c r="R519" s="56"/>
    </row>
    <row r="520">
      <c r="B520" s="38"/>
      <c r="E520" s="56"/>
      <c r="F520" s="56"/>
      <c r="G520" s="56"/>
      <c r="H520" s="56"/>
      <c r="I520" s="56"/>
      <c r="J520" s="56"/>
      <c r="K520" s="56"/>
      <c r="L520" s="56"/>
      <c r="N520" s="56"/>
      <c r="O520" s="56"/>
      <c r="P520" s="56"/>
      <c r="Q520" s="56"/>
      <c r="R520" s="56"/>
    </row>
    <row r="521">
      <c r="B521" s="38"/>
      <c r="E521" s="56"/>
      <c r="F521" s="56"/>
      <c r="G521" s="56"/>
      <c r="H521" s="56"/>
      <c r="I521" s="56"/>
      <c r="J521" s="56"/>
      <c r="K521" s="56"/>
      <c r="L521" s="56"/>
      <c r="N521" s="56"/>
      <c r="O521" s="56"/>
      <c r="P521" s="56"/>
      <c r="Q521" s="56"/>
      <c r="R521" s="56"/>
    </row>
    <row r="522">
      <c r="B522" s="38"/>
      <c r="E522" s="56"/>
      <c r="F522" s="56"/>
      <c r="G522" s="56"/>
      <c r="H522" s="56"/>
      <c r="I522" s="56"/>
      <c r="J522" s="56"/>
      <c r="K522" s="56"/>
      <c r="L522" s="56"/>
      <c r="N522" s="56"/>
      <c r="O522" s="56"/>
      <c r="P522" s="56"/>
      <c r="Q522" s="56"/>
      <c r="R522" s="56"/>
    </row>
    <row r="523">
      <c r="B523" s="38"/>
      <c r="E523" s="56"/>
      <c r="F523" s="56"/>
      <c r="G523" s="56"/>
      <c r="H523" s="56"/>
      <c r="I523" s="56"/>
      <c r="J523" s="56"/>
      <c r="K523" s="56"/>
      <c r="L523" s="56"/>
      <c r="N523" s="56"/>
      <c r="O523" s="56"/>
      <c r="P523" s="56"/>
      <c r="Q523" s="56"/>
      <c r="R523" s="56"/>
    </row>
    <row r="524">
      <c r="B524" s="38"/>
      <c r="E524" s="56"/>
      <c r="F524" s="56"/>
      <c r="G524" s="56"/>
      <c r="H524" s="56"/>
      <c r="I524" s="56"/>
      <c r="J524" s="56"/>
      <c r="K524" s="56"/>
      <c r="L524" s="56"/>
      <c r="N524" s="56"/>
      <c r="O524" s="56"/>
      <c r="P524" s="56"/>
      <c r="Q524" s="56"/>
      <c r="R524" s="56"/>
    </row>
    <row r="525">
      <c r="B525" s="38"/>
      <c r="E525" s="56"/>
      <c r="F525" s="56"/>
      <c r="G525" s="56"/>
      <c r="H525" s="56"/>
      <c r="I525" s="56"/>
      <c r="J525" s="56"/>
      <c r="K525" s="56"/>
      <c r="L525" s="56"/>
      <c r="N525" s="56"/>
      <c r="O525" s="56"/>
      <c r="P525" s="56"/>
      <c r="Q525" s="56"/>
      <c r="R525" s="56"/>
    </row>
    <row r="526">
      <c r="B526" s="38"/>
      <c r="E526" s="56"/>
      <c r="F526" s="56"/>
      <c r="G526" s="56"/>
      <c r="H526" s="56"/>
      <c r="I526" s="56"/>
      <c r="J526" s="56"/>
      <c r="K526" s="56"/>
      <c r="L526" s="56"/>
      <c r="N526" s="56"/>
      <c r="O526" s="56"/>
      <c r="P526" s="56"/>
      <c r="Q526" s="56"/>
      <c r="R526" s="56"/>
    </row>
    <row r="527">
      <c r="B527" s="38"/>
      <c r="E527" s="56"/>
      <c r="F527" s="56"/>
      <c r="G527" s="56"/>
      <c r="H527" s="56"/>
      <c r="I527" s="56"/>
      <c r="J527" s="56"/>
      <c r="K527" s="56"/>
      <c r="L527" s="56"/>
      <c r="N527" s="56"/>
      <c r="O527" s="56"/>
      <c r="P527" s="56"/>
      <c r="Q527" s="56"/>
      <c r="R527" s="56"/>
    </row>
    <row r="528">
      <c r="B528" s="38"/>
      <c r="E528" s="56"/>
      <c r="F528" s="56"/>
      <c r="G528" s="56"/>
      <c r="H528" s="56"/>
      <c r="I528" s="56"/>
      <c r="J528" s="56"/>
      <c r="K528" s="56"/>
      <c r="L528" s="56"/>
      <c r="N528" s="56"/>
      <c r="O528" s="56"/>
      <c r="P528" s="56"/>
      <c r="Q528" s="56"/>
      <c r="R528" s="56"/>
    </row>
    <row r="529">
      <c r="B529" s="38"/>
      <c r="E529" s="56"/>
      <c r="F529" s="56"/>
      <c r="G529" s="56"/>
      <c r="H529" s="56"/>
      <c r="I529" s="56"/>
      <c r="J529" s="56"/>
      <c r="K529" s="56"/>
      <c r="L529" s="56"/>
      <c r="N529" s="56"/>
      <c r="O529" s="56"/>
      <c r="P529" s="56"/>
      <c r="Q529" s="56"/>
      <c r="R529" s="56"/>
    </row>
    <row r="530">
      <c r="B530" s="38"/>
      <c r="E530" s="56"/>
      <c r="F530" s="56"/>
      <c r="G530" s="56"/>
      <c r="H530" s="56"/>
      <c r="I530" s="56"/>
      <c r="J530" s="56"/>
      <c r="K530" s="56"/>
      <c r="L530" s="56"/>
      <c r="N530" s="56"/>
      <c r="O530" s="56"/>
      <c r="P530" s="56"/>
      <c r="Q530" s="56"/>
      <c r="R530" s="56"/>
    </row>
    <row r="531">
      <c r="B531" s="38"/>
      <c r="E531" s="56"/>
      <c r="F531" s="56"/>
      <c r="G531" s="56"/>
      <c r="H531" s="56"/>
      <c r="I531" s="56"/>
      <c r="J531" s="56"/>
      <c r="K531" s="56"/>
      <c r="L531" s="56"/>
      <c r="N531" s="56"/>
      <c r="O531" s="56"/>
      <c r="P531" s="56"/>
      <c r="Q531" s="56"/>
      <c r="R531" s="56"/>
    </row>
    <row r="532">
      <c r="B532" s="38"/>
      <c r="E532" s="56"/>
      <c r="F532" s="56"/>
      <c r="G532" s="56"/>
      <c r="H532" s="56"/>
      <c r="I532" s="56"/>
      <c r="J532" s="56"/>
      <c r="K532" s="56"/>
      <c r="L532" s="56"/>
      <c r="N532" s="56"/>
      <c r="O532" s="56"/>
      <c r="P532" s="56"/>
      <c r="Q532" s="56"/>
      <c r="R532" s="56"/>
    </row>
    <row r="533">
      <c r="B533" s="38"/>
      <c r="E533" s="56"/>
      <c r="F533" s="56"/>
      <c r="G533" s="56"/>
      <c r="H533" s="56"/>
      <c r="I533" s="56"/>
      <c r="J533" s="56"/>
      <c r="K533" s="56"/>
      <c r="L533" s="56"/>
      <c r="N533" s="56"/>
      <c r="O533" s="56"/>
      <c r="P533" s="56"/>
      <c r="Q533" s="56"/>
      <c r="R533" s="56"/>
    </row>
    <row r="534">
      <c r="B534" s="38"/>
      <c r="E534" s="56"/>
      <c r="F534" s="56"/>
      <c r="G534" s="56"/>
      <c r="H534" s="56"/>
      <c r="I534" s="56"/>
      <c r="J534" s="56"/>
      <c r="K534" s="56"/>
      <c r="L534" s="56"/>
      <c r="N534" s="56"/>
      <c r="O534" s="56"/>
      <c r="P534" s="56"/>
      <c r="Q534" s="56"/>
      <c r="R534" s="56"/>
    </row>
    <row r="535">
      <c r="B535" s="38"/>
      <c r="E535" s="56"/>
      <c r="F535" s="56"/>
      <c r="G535" s="56"/>
      <c r="H535" s="56"/>
      <c r="I535" s="56"/>
      <c r="J535" s="56"/>
      <c r="K535" s="56"/>
      <c r="L535" s="56"/>
      <c r="N535" s="56"/>
      <c r="O535" s="56"/>
      <c r="P535" s="56"/>
      <c r="Q535" s="56"/>
      <c r="R535" s="56"/>
    </row>
    <row r="536">
      <c r="B536" s="38"/>
      <c r="E536" s="56"/>
      <c r="F536" s="56"/>
      <c r="G536" s="56"/>
      <c r="H536" s="56"/>
      <c r="I536" s="56"/>
      <c r="J536" s="56"/>
      <c r="K536" s="56"/>
      <c r="L536" s="56"/>
      <c r="N536" s="56"/>
      <c r="O536" s="56"/>
      <c r="P536" s="56"/>
      <c r="Q536" s="56"/>
      <c r="R536" s="56"/>
    </row>
    <row r="537">
      <c r="B537" s="38"/>
      <c r="E537" s="56"/>
      <c r="F537" s="56"/>
      <c r="G537" s="56"/>
      <c r="H537" s="56"/>
      <c r="I537" s="56"/>
      <c r="J537" s="56"/>
      <c r="K537" s="56"/>
      <c r="L537" s="56"/>
      <c r="N537" s="56"/>
      <c r="O537" s="56"/>
      <c r="P537" s="56"/>
      <c r="Q537" s="56"/>
      <c r="R537" s="56"/>
    </row>
    <row r="538">
      <c r="B538" s="38"/>
      <c r="E538" s="56"/>
      <c r="F538" s="56"/>
      <c r="G538" s="56"/>
      <c r="H538" s="56"/>
      <c r="I538" s="56"/>
      <c r="J538" s="56"/>
      <c r="K538" s="56"/>
      <c r="L538" s="56"/>
      <c r="N538" s="56"/>
      <c r="O538" s="56"/>
      <c r="P538" s="56"/>
      <c r="Q538" s="56"/>
      <c r="R538" s="56"/>
    </row>
    <row r="539">
      <c r="B539" s="38"/>
      <c r="E539" s="56"/>
      <c r="F539" s="56"/>
      <c r="G539" s="56"/>
      <c r="H539" s="56"/>
      <c r="I539" s="56"/>
      <c r="J539" s="56"/>
      <c r="K539" s="56"/>
      <c r="L539" s="56"/>
      <c r="N539" s="56"/>
      <c r="O539" s="56"/>
      <c r="P539" s="56"/>
      <c r="Q539" s="56"/>
      <c r="R539" s="56"/>
    </row>
    <row r="540">
      <c r="B540" s="38"/>
      <c r="E540" s="56"/>
      <c r="F540" s="56"/>
      <c r="G540" s="56"/>
      <c r="H540" s="56"/>
      <c r="I540" s="56"/>
      <c r="J540" s="56"/>
      <c r="K540" s="56"/>
      <c r="L540" s="56"/>
      <c r="N540" s="56"/>
      <c r="O540" s="56"/>
      <c r="P540" s="56"/>
      <c r="Q540" s="56"/>
      <c r="R540" s="56"/>
    </row>
    <row r="541">
      <c r="B541" s="38"/>
      <c r="E541" s="56"/>
      <c r="F541" s="56"/>
      <c r="G541" s="56"/>
      <c r="H541" s="56"/>
      <c r="I541" s="56"/>
      <c r="J541" s="56"/>
      <c r="K541" s="56"/>
      <c r="L541" s="56"/>
      <c r="N541" s="56"/>
      <c r="O541" s="56"/>
      <c r="P541" s="56"/>
      <c r="Q541" s="56"/>
      <c r="R541" s="56"/>
    </row>
    <row r="542">
      <c r="B542" s="38"/>
      <c r="E542" s="56"/>
      <c r="F542" s="56"/>
      <c r="G542" s="56"/>
      <c r="H542" s="56"/>
      <c r="I542" s="56"/>
      <c r="J542" s="56"/>
      <c r="K542" s="56"/>
      <c r="L542" s="56"/>
      <c r="N542" s="56"/>
      <c r="O542" s="56"/>
      <c r="P542" s="56"/>
      <c r="Q542" s="56"/>
      <c r="R542" s="56"/>
    </row>
    <row r="543">
      <c r="B543" s="38"/>
      <c r="E543" s="56"/>
      <c r="F543" s="56"/>
      <c r="G543" s="56"/>
      <c r="H543" s="56"/>
      <c r="I543" s="56"/>
      <c r="J543" s="56"/>
      <c r="K543" s="56"/>
      <c r="L543" s="56"/>
      <c r="N543" s="56"/>
      <c r="O543" s="56"/>
      <c r="P543" s="56"/>
      <c r="Q543" s="56"/>
      <c r="R543" s="56"/>
    </row>
    <row r="544">
      <c r="B544" s="38"/>
      <c r="E544" s="56"/>
      <c r="F544" s="56"/>
      <c r="G544" s="56"/>
      <c r="H544" s="56"/>
      <c r="I544" s="56"/>
      <c r="J544" s="56"/>
      <c r="K544" s="56"/>
      <c r="L544" s="56"/>
      <c r="N544" s="56"/>
      <c r="O544" s="56"/>
      <c r="P544" s="56"/>
      <c r="Q544" s="56"/>
      <c r="R544" s="56"/>
    </row>
    <row r="545">
      <c r="B545" s="38"/>
      <c r="E545" s="56"/>
      <c r="F545" s="56"/>
      <c r="G545" s="56"/>
      <c r="H545" s="56"/>
      <c r="I545" s="56"/>
      <c r="J545" s="56"/>
      <c r="K545" s="56"/>
      <c r="L545" s="56"/>
      <c r="N545" s="56"/>
      <c r="O545" s="56"/>
      <c r="P545" s="56"/>
      <c r="Q545" s="56"/>
      <c r="R545" s="56"/>
    </row>
    <row r="546">
      <c r="B546" s="38"/>
      <c r="E546" s="56"/>
      <c r="F546" s="56"/>
      <c r="G546" s="56"/>
      <c r="H546" s="56"/>
      <c r="I546" s="56"/>
      <c r="J546" s="56"/>
      <c r="K546" s="56"/>
      <c r="L546" s="56"/>
      <c r="N546" s="56"/>
      <c r="O546" s="56"/>
      <c r="P546" s="56"/>
      <c r="Q546" s="56"/>
      <c r="R546" s="56"/>
    </row>
    <row r="547">
      <c r="B547" s="38"/>
      <c r="E547" s="56"/>
      <c r="F547" s="56"/>
      <c r="G547" s="56"/>
      <c r="H547" s="56"/>
      <c r="I547" s="56"/>
      <c r="J547" s="56"/>
      <c r="K547" s="56"/>
      <c r="L547" s="56"/>
      <c r="N547" s="56"/>
      <c r="O547" s="56"/>
      <c r="P547" s="56"/>
      <c r="Q547" s="56"/>
      <c r="R547" s="56"/>
    </row>
    <row r="548">
      <c r="B548" s="38"/>
      <c r="E548" s="56"/>
      <c r="F548" s="56"/>
      <c r="G548" s="56"/>
      <c r="H548" s="56"/>
      <c r="I548" s="56"/>
      <c r="J548" s="56"/>
      <c r="K548" s="56"/>
      <c r="L548" s="56"/>
      <c r="N548" s="56"/>
      <c r="O548" s="56"/>
      <c r="P548" s="56"/>
      <c r="Q548" s="56"/>
      <c r="R548" s="56"/>
    </row>
    <row r="549">
      <c r="B549" s="38"/>
      <c r="E549" s="56"/>
      <c r="F549" s="56"/>
      <c r="G549" s="56"/>
      <c r="H549" s="56"/>
      <c r="I549" s="56"/>
      <c r="J549" s="56"/>
      <c r="K549" s="56"/>
      <c r="L549" s="56"/>
      <c r="N549" s="56"/>
      <c r="O549" s="56"/>
      <c r="P549" s="56"/>
      <c r="Q549" s="56"/>
      <c r="R549" s="56"/>
    </row>
    <row r="550">
      <c r="B550" s="38"/>
      <c r="E550" s="56"/>
      <c r="F550" s="56"/>
      <c r="G550" s="56"/>
      <c r="H550" s="56"/>
      <c r="I550" s="56"/>
      <c r="J550" s="56"/>
      <c r="K550" s="56"/>
      <c r="L550" s="56"/>
      <c r="N550" s="56"/>
      <c r="O550" s="56"/>
      <c r="P550" s="56"/>
      <c r="Q550" s="56"/>
      <c r="R550" s="56"/>
    </row>
    <row r="551">
      <c r="B551" s="38"/>
      <c r="E551" s="56"/>
      <c r="F551" s="56"/>
      <c r="G551" s="56"/>
      <c r="H551" s="56"/>
      <c r="I551" s="56"/>
      <c r="J551" s="56"/>
      <c r="K551" s="56"/>
      <c r="L551" s="56"/>
      <c r="N551" s="56"/>
      <c r="O551" s="56"/>
      <c r="P551" s="56"/>
      <c r="Q551" s="56"/>
      <c r="R551" s="56"/>
    </row>
    <row r="552">
      <c r="B552" s="38"/>
      <c r="E552" s="56"/>
      <c r="F552" s="56"/>
      <c r="G552" s="56"/>
      <c r="H552" s="56"/>
      <c r="I552" s="56"/>
      <c r="J552" s="56"/>
      <c r="K552" s="56"/>
      <c r="L552" s="56"/>
      <c r="N552" s="56"/>
      <c r="O552" s="56"/>
      <c r="P552" s="56"/>
      <c r="Q552" s="56"/>
      <c r="R552" s="56"/>
    </row>
    <row r="553">
      <c r="B553" s="38"/>
      <c r="E553" s="56"/>
      <c r="F553" s="56"/>
      <c r="G553" s="56"/>
      <c r="H553" s="56"/>
      <c r="I553" s="56"/>
      <c r="J553" s="56"/>
      <c r="K553" s="56"/>
      <c r="L553" s="56"/>
      <c r="N553" s="56"/>
      <c r="O553" s="56"/>
      <c r="P553" s="56"/>
      <c r="Q553" s="56"/>
      <c r="R553" s="56"/>
    </row>
    <row r="554">
      <c r="B554" s="38"/>
      <c r="E554" s="56"/>
      <c r="F554" s="56"/>
      <c r="G554" s="56"/>
      <c r="H554" s="56"/>
      <c r="I554" s="56"/>
      <c r="J554" s="56"/>
      <c r="K554" s="56"/>
      <c r="L554" s="56"/>
      <c r="N554" s="56"/>
      <c r="O554" s="56"/>
      <c r="P554" s="56"/>
      <c r="Q554" s="56"/>
      <c r="R554" s="56"/>
    </row>
    <row r="555">
      <c r="B555" s="38"/>
      <c r="E555" s="56"/>
      <c r="F555" s="56"/>
      <c r="G555" s="56"/>
      <c r="H555" s="56"/>
      <c r="I555" s="56"/>
      <c r="J555" s="56"/>
      <c r="K555" s="56"/>
      <c r="L555" s="56"/>
      <c r="N555" s="56"/>
      <c r="O555" s="56"/>
      <c r="P555" s="56"/>
      <c r="Q555" s="56"/>
      <c r="R555" s="56"/>
    </row>
    <row r="556">
      <c r="B556" s="38"/>
      <c r="E556" s="56"/>
      <c r="F556" s="56"/>
      <c r="G556" s="56"/>
      <c r="H556" s="56"/>
      <c r="I556" s="56"/>
      <c r="J556" s="56"/>
      <c r="K556" s="56"/>
      <c r="L556" s="56"/>
      <c r="N556" s="56"/>
      <c r="O556" s="56"/>
      <c r="P556" s="56"/>
      <c r="Q556" s="56"/>
      <c r="R556" s="56"/>
    </row>
    <row r="557">
      <c r="B557" s="38"/>
      <c r="E557" s="56"/>
      <c r="F557" s="56"/>
      <c r="G557" s="56"/>
      <c r="H557" s="56"/>
      <c r="I557" s="56"/>
      <c r="J557" s="56"/>
      <c r="K557" s="56"/>
      <c r="L557" s="56"/>
      <c r="N557" s="56"/>
      <c r="O557" s="56"/>
      <c r="P557" s="56"/>
      <c r="Q557" s="56"/>
      <c r="R557" s="56"/>
    </row>
    <row r="558">
      <c r="B558" s="38"/>
      <c r="E558" s="56"/>
      <c r="F558" s="56"/>
      <c r="G558" s="56"/>
      <c r="H558" s="56"/>
      <c r="I558" s="56"/>
      <c r="J558" s="56"/>
      <c r="K558" s="56"/>
      <c r="L558" s="56"/>
      <c r="N558" s="56"/>
      <c r="O558" s="56"/>
      <c r="P558" s="56"/>
      <c r="Q558" s="56"/>
      <c r="R558" s="56"/>
    </row>
    <row r="559">
      <c r="B559" s="38"/>
      <c r="E559" s="56"/>
      <c r="F559" s="56"/>
      <c r="G559" s="56"/>
      <c r="H559" s="56"/>
      <c r="I559" s="56"/>
      <c r="J559" s="56"/>
      <c r="K559" s="56"/>
      <c r="L559" s="56"/>
      <c r="N559" s="56"/>
      <c r="O559" s="56"/>
      <c r="P559" s="56"/>
      <c r="Q559" s="56"/>
      <c r="R559" s="56"/>
    </row>
    <row r="560">
      <c r="B560" s="38"/>
      <c r="E560" s="56"/>
      <c r="F560" s="56"/>
      <c r="G560" s="56"/>
      <c r="H560" s="56"/>
      <c r="I560" s="56"/>
      <c r="J560" s="56"/>
      <c r="K560" s="56"/>
      <c r="L560" s="56"/>
      <c r="N560" s="56"/>
      <c r="O560" s="56"/>
      <c r="P560" s="56"/>
      <c r="Q560" s="56"/>
      <c r="R560" s="56"/>
    </row>
    <row r="561">
      <c r="B561" s="38"/>
      <c r="E561" s="56"/>
      <c r="F561" s="56"/>
      <c r="G561" s="56"/>
      <c r="H561" s="56"/>
      <c r="I561" s="56"/>
      <c r="J561" s="56"/>
      <c r="K561" s="56"/>
      <c r="L561" s="56"/>
      <c r="N561" s="56"/>
      <c r="O561" s="56"/>
      <c r="P561" s="56"/>
      <c r="Q561" s="56"/>
      <c r="R561" s="56"/>
    </row>
    <row r="562">
      <c r="B562" s="38"/>
      <c r="E562" s="56"/>
      <c r="F562" s="56"/>
      <c r="G562" s="56"/>
      <c r="H562" s="56"/>
      <c r="I562" s="56"/>
      <c r="J562" s="56"/>
      <c r="K562" s="56"/>
      <c r="L562" s="56"/>
      <c r="N562" s="56"/>
      <c r="O562" s="56"/>
      <c r="P562" s="56"/>
      <c r="Q562" s="56"/>
      <c r="R562" s="56"/>
    </row>
    <row r="563">
      <c r="B563" s="38"/>
      <c r="E563" s="56"/>
      <c r="F563" s="56"/>
      <c r="G563" s="56"/>
      <c r="H563" s="56"/>
      <c r="I563" s="56"/>
      <c r="J563" s="56"/>
      <c r="K563" s="56"/>
      <c r="L563" s="56"/>
      <c r="N563" s="56"/>
      <c r="O563" s="56"/>
      <c r="P563" s="56"/>
      <c r="Q563" s="56"/>
      <c r="R563" s="56"/>
    </row>
    <row r="564">
      <c r="B564" s="38"/>
      <c r="E564" s="56"/>
      <c r="F564" s="56"/>
      <c r="G564" s="56"/>
      <c r="H564" s="56"/>
      <c r="I564" s="56"/>
      <c r="J564" s="56"/>
      <c r="K564" s="56"/>
      <c r="L564" s="56"/>
      <c r="N564" s="56"/>
      <c r="O564" s="56"/>
      <c r="P564" s="56"/>
      <c r="Q564" s="56"/>
      <c r="R564" s="56"/>
    </row>
    <row r="565">
      <c r="B565" s="38"/>
      <c r="E565" s="56"/>
      <c r="F565" s="56"/>
      <c r="G565" s="56"/>
      <c r="H565" s="56"/>
      <c r="I565" s="56"/>
      <c r="J565" s="56"/>
      <c r="K565" s="56"/>
      <c r="L565" s="56"/>
      <c r="N565" s="56"/>
      <c r="O565" s="56"/>
      <c r="P565" s="56"/>
      <c r="Q565" s="56"/>
      <c r="R565" s="56"/>
    </row>
    <row r="566">
      <c r="B566" s="38"/>
      <c r="E566" s="56"/>
      <c r="F566" s="56"/>
      <c r="G566" s="56"/>
      <c r="H566" s="56"/>
      <c r="I566" s="56"/>
      <c r="J566" s="56"/>
      <c r="K566" s="56"/>
      <c r="L566" s="56"/>
      <c r="N566" s="56"/>
      <c r="O566" s="56"/>
      <c r="P566" s="56"/>
      <c r="Q566" s="56"/>
      <c r="R566" s="56"/>
    </row>
    <row r="567">
      <c r="B567" s="38"/>
      <c r="E567" s="56"/>
      <c r="F567" s="56"/>
      <c r="G567" s="56"/>
      <c r="H567" s="56"/>
      <c r="I567" s="56"/>
      <c r="J567" s="56"/>
      <c r="K567" s="56"/>
      <c r="L567" s="56"/>
      <c r="N567" s="56"/>
      <c r="O567" s="56"/>
      <c r="P567" s="56"/>
      <c r="Q567" s="56"/>
      <c r="R567" s="56"/>
    </row>
    <row r="568">
      <c r="B568" s="38"/>
      <c r="E568" s="56"/>
      <c r="F568" s="56"/>
      <c r="G568" s="56"/>
      <c r="H568" s="56"/>
      <c r="I568" s="56"/>
      <c r="J568" s="56"/>
      <c r="K568" s="56"/>
      <c r="L568" s="56"/>
      <c r="N568" s="56"/>
      <c r="O568" s="56"/>
      <c r="P568" s="56"/>
      <c r="Q568" s="56"/>
      <c r="R568" s="56"/>
    </row>
    <row r="569">
      <c r="B569" s="38"/>
      <c r="E569" s="56"/>
      <c r="F569" s="56"/>
      <c r="G569" s="56"/>
      <c r="H569" s="56"/>
      <c r="I569" s="56"/>
      <c r="J569" s="56"/>
      <c r="K569" s="56"/>
      <c r="L569" s="56"/>
      <c r="N569" s="56"/>
      <c r="O569" s="56"/>
      <c r="P569" s="56"/>
      <c r="Q569" s="56"/>
      <c r="R569" s="56"/>
    </row>
    <row r="570">
      <c r="B570" s="38"/>
      <c r="E570" s="56"/>
      <c r="F570" s="56"/>
      <c r="G570" s="56"/>
      <c r="H570" s="56"/>
      <c r="I570" s="56"/>
      <c r="J570" s="56"/>
      <c r="K570" s="56"/>
      <c r="L570" s="56"/>
      <c r="N570" s="56"/>
      <c r="O570" s="56"/>
      <c r="P570" s="56"/>
      <c r="Q570" s="56"/>
      <c r="R570" s="56"/>
    </row>
    <row r="571">
      <c r="B571" s="38"/>
      <c r="E571" s="56"/>
      <c r="F571" s="56"/>
      <c r="G571" s="56"/>
      <c r="H571" s="56"/>
      <c r="I571" s="56"/>
      <c r="J571" s="56"/>
      <c r="K571" s="56"/>
      <c r="L571" s="56"/>
      <c r="N571" s="56"/>
      <c r="O571" s="56"/>
      <c r="P571" s="56"/>
      <c r="Q571" s="56"/>
      <c r="R571" s="56"/>
    </row>
    <row r="572">
      <c r="B572" s="38"/>
      <c r="E572" s="56"/>
      <c r="F572" s="56"/>
      <c r="G572" s="56"/>
      <c r="H572" s="56"/>
      <c r="I572" s="56"/>
      <c r="J572" s="56"/>
      <c r="K572" s="56"/>
      <c r="L572" s="56"/>
      <c r="N572" s="56"/>
      <c r="O572" s="56"/>
      <c r="P572" s="56"/>
      <c r="Q572" s="56"/>
      <c r="R572" s="56"/>
    </row>
    <row r="573">
      <c r="B573" s="38"/>
      <c r="E573" s="56"/>
      <c r="F573" s="56"/>
      <c r="G573" s="56"/>
      <c r="H573" s="56"/>
      <c r="I573" s="56"/>
      <c r="J573" s="56"/>
      <c r="K573" s="56"/>
      <c r="L573" s="56"/>
      <c r="N573" s="56"/>
      <c r="O573" s="56"/>
      <c r="P573" s="56"/>
      <c r="Q573" s="56"/>
      <c r="R573" s="56"/>
    </row>
    <row r="574">
      <c r="B574" s="38"/>
      <c r="E574" s="56"/>
      <c r="F574" s="56"/>
      <c r="G574" s="56"/>
      <c r="H574" s="56"/>
      <c r="I574" s="56"/>
      <c r="J574" s="56"/>
      <c r="K574" s="56"/>
      <c r="L574" s="56"/>
      <c r="N574" s="56"/>
      <c r="O574" s="56"/>
      <c r="P574" s="56"/>
      <c r="Q574" s="56"/>
      <c r="R574" s="56"/>
    </row>
    <row r="575">
      <c r="B575" s="38"/>
      <c r="E575" s="56"/>
      <c r="F575" s="56"/>
      <c r="G575" s="56"/>
      <c r="H575" s="56"/>
      <c r="I575" s="56"/>
      <c r="J575" s="56"/>
      <c r="K575" s="56"/>
      <c r="L575" s="56"/>
      <c r="N575" s="56"/>
      <c r="O575" s="56"/>
      <c r="P575" s="56"/>
      <c r="Q575" s="56"/>
      <c r="R575" s="56"/>
    </row>
    <row r="576">
      <c r="B576" s="38"/>
      <c r="E576" s="56"/>
      <c r="F576" s="56"/>
      <c r="G576" s="56"/>
      <c r="H576" s="56"/>
      <c r="I576" s="56"/>
      <c r="J576" s="56"/>
      <c r="K576" s="56"/>
      <c r="L576" s="56"/>
      <c r="N576" s="56"/>
      <c r="O576" s="56"/>
      <c r="P576" s="56"/>
      <c r="Q576" s="56"/>
      <c r="R576" s="56"/>
    </row>
    <row r="577">
      <c r="B577" s="38"/>
      <c r="E577" s="56"/>
      <c r="F577" s="56"/>
      <c r="G577" s="56"/>
      <c r="H577" s="56"/>
      <c r="I577" s="56"/>
      <c r="J577" s="56"/>
      <c r="K577" s="56"/>
      <c r="L577" s="56"/>
      <c r="N577" s="56"/>
      <c r="O577" s="56"/>
      <c r="P577" s="56"/>
      <c r="Q577" s="56"/>
      <c r="R577" s="56"/>
    </row>
    <row r="578">
      <c r="B578" s="38"/>
      <c r="E578" s="56"/>
      <c r="F578" s="56"/>
      <c r="G578" s="56"/>
      <c r="H578" s="56"/>
      <c r="I578" s="56"/>
      <c r="J578" s="56"/>
      <c r="K578" s="56"/>
      <c r="L578" s="56"/>
      <c r="N578" s="56"/>
      <c r="O578" s="56"/>
      <c r="P578" s="56"/>
      <c r="Q578" s="56"/>
      <c r="R578" s="56"/>
    </row>
    <row r="579">
      <c r="B579" s="38"/>
      <c r="E579" s="56"/>
      <c r="F579" s="56"/>
      <c r="G579" s="56"/>
      <c r="H579" s="56"/>
      <c r="I579" s="56"/>
      <c r="J579" s="56"/>
      <c r="K579" s="56"/>
      <c r="L579" s="56"/>
      <c r="N579" s="56"/>
      <c r="O579" s="56"/>
      <c r="P579" s="56"/>
      <c r="Q579" s="56"/>
      <c r="R579" s="56"/>
    </row>
    <row r="580">
      <c r="B580" s="38"/>
      <c r="E580" s="56"/>
      <c r="F580" s="56"/>
      <c r="G580" s="56"/>
      <c r="H580" s="56"/>
      <c r="I580" s="56"/>
      <c r="J580" s="56"/>
      <c r="K580" s="56"/>
      <c r="L580" s="56"/>
      <c r="N580" s="56"/>
      <c r="O580" s="56"/>
      <c r="P580" s="56"/>
      <c r="Q580" s="56"/>
      <c r="R580" s="56"/>
    </row>
    <row r="581">
      <c r="B581" s="38"/>
      <c r="E581" s="56"/>
      <c r="F581" s="56"/>
      <c r="G581" s="56"/>
      <c r="H581" s="56"/>
      <c r="I581" s="56"/>
      <c r="J581" s="56"/>
      <c r="K581" s="56"/>
      <c r="L581" s="56"/>
      <c r="N581" s="56"/>
      <c r="O581" s="56"/>
      <c r="P581" s="56"/>
      <c r="Q581" s="56"/>
      <c r="R581" s="56"/>
    </row>
    <row r="582">
      <c r="B582" s="38"/>
      <c r="E582" s="56"/>
      <c r="F582" s="56"/>
      <c r="G582" s="56"/>
      <c r="H582" s="56"/>
      <c r="I582" s="56"/>
      <c r="J582" s="56"/>
      <c r="K582" s="56"/>
      <c r="L582" s="56"/>
      <c r="N582" s="56"/>
      <c r="O582" s="56"/>
      <c r="P582" s="56"/>
      <c r="Q582" s="56"/>
      <c r="R582" s="56"/>
    </row>
    <row r="583">
      <c r="B583" s="38"/>
      <c r="E583" s="56"/>
      <c r="F583" s="56"/>
      <c r="G583" s="56"/>
      <c r="H583" s="56"/>
      <c r="I583" s="56"/>
      <c r="J583" s="56"/>
      <c r="K583" s="56"/>
      <c r="L583" s="56"/>
      <c r="N583" s="56"/>
      <c r="O583" s="56"/>
      <c r="P583" s="56"/>
      <c r="Q583" s="56"/>
      <c r="R583" s="56"/>
    </row>
    <row r="584">
      <c r="B584" s="38"/>
      <c r="E584" s="56"/>
      <c r="F584" s="56"/>
      <c r="G584" s="56"/>
      <c r="H584" s="56"/>
      <c r="I584" s="56"/>
      <c r="J584" s="56"/>
      <c r="K584" s="56"/>
      <c r="L584" s="56"/>
      <c r="N584" s="56"/>
      <c r="O584" s="56"/>
      <c r="P584" s="56"/>
      <c r="Q584" s="56"/>
      <c r="R584" s="56"/>
    </row>
    <row r="585">
      <c r="B585" s="38"/>
      <c r="E585" s="56"/>
      <c r="F585" s="56"/>
      <c r="G585" s="56"/>
      <c r="H585" s="56"/>
      <c r="I585" s="56"/>
      <c r="J585" s="56"/>
      <c r="K585" s="56"/>
      <c r="L585" s="56"/>
      <c r="N585" s="56"/>
      <c r="O585" s="56"/>
      <c r="P585" s="56"/>
      <c r="Q585" s="56"/>
      <c r="R585" s="56"/>
    </row>
    <row r="586">
      <c r="B586" s="38"/>
      <c r="E586" s="56"/>
      <c r="F586" s="56"/>
      <c r="G586" s="56"/>
      <c r="H586" s="56"/>
      <c r="I586" s="56"/>
      <c r="J586" s="56"/>
      <c r="K586" s="56"/>
      <c r="L586" s="56"/>
      <c r="N586" s="56"/>
      <c r="O586" s="56"/>
      <c r="P586" s="56"/>
      <c r="Q586" s="56"/>
      <c r="R586" s="56"/>
    </row>
    <row r="587">
      <c r="B587" s="38"/>
      <c r="E587" s="56"/>
      <c r="F587" s="56"/>
      <c r="G587" s="56"/>
      <c r="H587" s="56"/>
      <c r="I587" s="56"/>
      <c r="J587" s="56"/>
      <c r="K587" s="56"/>
      <c r="L587" s="56"/>
      <c r="N587" s="56"/>
      <c r="O587" s="56"/>
      <c r="P587" s="56"/>
      <c r="Q587" s="56"/>
      <c r="R587" s="56"/>
    </row>
    <row r="588">
      <c r="B588" s="38"/>
      <c r="E588" s="56"/>
      <c r="F588" s="56"/>
      <c r="G588" s="56"/>
      <c r="H588" s="56"/>
      <c r="I588" s="56"/>
      <c r="J588" s="56"/>
      <c r="K588" s="56"/>
      <c r="L588" s="56"/>
      <c r="N588" s="56"/>
      <c r="O588" s="56"/>
      <c r="P588" s="56"/>
      <c r="Q588" s="56"/>
      <c r="R588" s="56"/>
    </row>
    <row r="589">
      <c r="B589" s="38"/>
      <c r="E589" s="56"/>
      <c r="F589" s="56"/>
      <c r="G589" s="56"/>
      <c r="H589" s="56"/>
      <c r="I589" s="56"/>
      <c r="J589" s="56"/>
      <c r="K589" s="56"/>
      <c r="L589" s="56"/>
      <c r="N589" s="56"/>
      <c r="O589" s="56"/>
      <c r="P589" s="56"/>
      <c r="Q589" s="56"/>
      <c r="R589" s="56"/>
    </row>
    <row r="590">
      <c r="B590" s="38"/>
      <c r="E590" s="56"/>
      <c r="F590" s="56"/>
      <c r="G590" s="56"/>
      <c r="H590" s="56"/>
      <c r="I590" s="56"/>
      <c r="J590" s="56"/>
      <c r="K590" s="56"/>
      <c r="L590" s="56"/>
      <c r="N590" s="56"/>
      <c r="O590" s="56"/>
      <c r="P590" s="56"/>
      <c r="Q590" s="56"/>
      <c r="R590" s="56"/>
    </row>
    <row r="591">
      <c r="B591" s="38"/>
      <c r="E591" s="56"/>
      <c r="F591" s="56"/>
      <c r="G591" s="56"/>
      <c r="H591" s="56"/>
      <c r="I591" s="56"/>
      <c r="J591" s="56"/>
      <c r="K591" s="56"/>
      <c r="L591" s="56"/>
      <c r="N591" s="56"/>
      <c r="O591" s="56"/>
      <c r="P591" s="56"/>
      <c r="Q591" s="56"/>
      <c r="R591" s="56"/>
    </row>
    <row r="592">
      <c r="B592" s="38"/>
      <c r="E592" s="56"/>
      <c r="F592" s="56"/>
      <c r="G592" s="56"/>
      <c r="H592" s="56"/>
      <c r="I592" s="56"/>
      <c r="J592" s="56"/>
      <c r="K592" s="56"/>
      <c r="L592" s="56"/>
      <c r="N592" s="56"/>
      <c r="O592" s="56"/>
      <c r="P592" s="56"/>
      <c r="Q592" s="56"/>
      <c r="R592" s="56"/>
    </row>
    <row r="593">
      <c r="B593" s="38"/>
      <c r="E593" s="56"/>
      <c r="F593" s="56"/>
      <c r="G593" s="56"/>
      <c r="H593" s="56"/>
      <c r="I593" s="56"/>
      <c r="J593" s="56"/>
      <c r="K593" s="56"/>
      <c r="L593" s="56"/>
      <c r="N593" s="56"/>
      <c r="O593" s="56"/>
      <c r="P593" s="56"/>
      <c r="Q593" s="56"/>
      <c r="R593" s="56"/>
    </row>
    <row r="594">
      <c r="B594" s="38"/>
      <c r="E594" s="56"/>
      <c r="F594" s="56"/>
      <c r="G594" s="56"/>
      <c r="H594" s="56"/>
      <c r="I594" s="56"/>
      <c r="J594" s="56"/>
      <c r="K594" s="56"/>
      <c r="L594" s="56"/>
      <c r="N594" s="56"/>
      <c r="O594" s="56"/>
      <c r="P594" s="56"/>
      <c r="Q594" s="56"/>
      <c r="R594" s="56"/>
    </row>
    <row r="595">
      <c r="B595" s="38"/>
      <c r="E595" s="56"/>
      <c r="F595" s="56"/>
      <c r="G595" s="56"/>
      <c r="H595" s="56"/>
      <c r="I595" s="56"/>
      <c r="J595" s="56"/>
      <c r="K595" s="56"/>
      <c r="L595" s="56"/>
      <c r="N595" s="56"/>
      <c r="O595" s="56"/>
      <c r="P595" s="56"/>
      <c r="Q595" s="56"/>
      <c r="R595" s="56"/>
    </row>
    <row r="596">
      <c r="B596" s="38"/>
      <c r="E596" s="56"/>
      <c r="F596" s="56"/>
      <c r="G596" s="56"/>
      <c r="H596" s="56"/>
      <c r="I596" s="56"/>
      <c r="J596" s="56"/>
      <c r="K596" s="56"/>
      <c r="L596" s="56"/>
      <c r="N596" s="56"/>
      <c r="O596" s="56"/>
      <c r="P596" s="56"/>
      <c r="Q596" s="56"/>
      <c r="R596" s="56"/>
    </row>
    <row r="597">
      <c r="B597" s="38"/>
      <c r="E597" s="56"/>
      <c r="F597" s="56"/>
      <c r="G597" s="56"/>
      <c r="H597" s="56"/>
      <c r="I597" s="56"/>
      <c r="J597" s="56"/>
      <c r="K597" s="56"/>
      <c r="L597" s="56"/>
      <c r="N597" s="56"/>
      <c r="O597" s="56"/>
      <c r="P597" s="56"/>
      <c r="Q597" s="56"/>
      <c r="R597" s="56"/>
    </row>
    <row r="598">
      <c r="B598" s="38"/>
      <c r="E598" s="56"/>
      <c r="F598" s="56"/>
      <c r="G598" s="56"/>
      <c r="H598" s="56"/>
      <c r="I598" s="56"/>
      <c r="J598" s="56"/>
      <c r="K598" s="56"/>
      <c r="L598" s="56"/>
      <c r="N598" s="56"/>
      <c r="O598" s="56"/>
      <c r="P598" s="56"/>
      <c r="Q598" s="56"/>
      <c r="R598" s="56"/>
    </row>
    <row r="599">
      <c r="B599" s="38"/>
      <c r="E599" s="56"/>
      <c r="F599" s="56"/>
      <c r="G599" s="56"/>
      <c r="H599" s="56"/>
      <c r="I599" s="56"/>
      <c r="J599" s="56"/>
      <c r="K599" s="56"/>
      <c r="L599" s="56"/>
      <c r="N599" s="56"/>
      <c r="O599" s="56"/>
      <c r="P599" s="56"/>
      <c r="Q599" s="56"/>
      <c r="R599" s="56"/>
    </row>
    <row r="600">
      <c r="B600" s="38"/>
      <c r="E600" s="56"/>
      <c r="F600" s="56"/>
      <c r="G600" s="56"/>
      <c r="H600" s="56"/>
      <c r="I600" s="56"/>
      <c r="J600" s="56"/>
      <c r="K600" s="56"/>
      <c r="L600" s="56"/>
      <c r="N600" s="56"/>
      <c r="O600" s="56"/>
      <c r="P600" s="56"/>
      <c r="Q600" s="56"/>
      <c r="R600" s="56"/>
    </row>
    <row r="601">
      <c r="B601" s="38"/>
      <c r="E601" s="56"/>
      <c r="F601" s="56"/>
      <c r="G601" s="56"/>
      <c r="H601" s="56"/>
      <c r="I601" s="56"/>
      <c r="J601" s="56"/>
      <c r="K601" s="56"/>
      <c r="L601" s="56"/>
      <c r="N601" s="56"/>
      <c r="O601" s="56"/>
      <c r="P601" s="56"/>
      <c r="Q601" s="56"/>
      <c r="R601" s="56"/>
    </row>
    <row r="602">
      <c r="B602" s="38"/>
      <c r="E602" s="56"/>
      <c r="F602" s="56"/>
      <c r="G602" s="56"/>
      <c r="H602" s="56"/>
      <c r="I602" s="56"/>
      <c r="J602" s="56"/>
      <c r="K602" s="56"/>
      <c r="L602" s="56"/>
      <c r="N602" s="56"/>
      <c r="O602" s="56"/>
      <c r="P602" s="56"/>
      <c r="Q602" s="56"/>
      <c r="R602" s="56"/>
    </row>
    <row r="603">
      <c r="B603" s="38"/>
      <c r="E603" s="56"/>
      <c r="F603" s="56"/>
      <c r="G603" s="56"/>
      <c r="H603" s="56"/>
      <c r="I603" s="56"/>
      <c r="J603" s="56"/>
      <c r="K603" s="56"/>
      <c r="L603" s="56"/>
      <c r="N603" s="56"/>
      <c r="O603" s="56"/>
      <c r="P603" s="56"/>
      <c r="Q603" s="56"/>
      <c r="R603" s="56"/>
    </row>
    <row r="604">
      <c r="B604" s="38"/>
      <c r="E604" s="56"/>
      <c r="F604" s="56"/>
      <c r="G604" s="56"/>
      <c r="H604" s="56"/>
      <c r="I604" s="56"/>
      <c r="J604" s="56"/>
      <c r="K604" s="56"/>
      <c r="L604" s="56"/>
      <c r="N604" s="56"/>
      <c r="O604" s="56"/>
      <c r="P604" s="56"/>
      <c r="Q604" s="56"/>
      <c r="R604" s="56"/>
    </row>
    <row r="605">
      <c r="B605" s="38"/>
      <c r="E605" s="56"/>
      <c r="F605" s="56"/>
      <c r="G605" s="56"/>
      <c r="H605" s="56"/>
      <c r="I605" s="56"/>
      <c r="J605" s="56"/>
      <c r="K605" s="56"/>
      <c r="L605" s="56"/>
      <c r="N605" s="56"/>
      <c r="O605" s="56"/>
      <c r="P605" s="56"/>
      <c r="Q605" s="56"/>
      <c r="R605" s="56"/>
    </row>
    <row r="606">
      <c r="B606" s="38"/>
      <c r="E606" s="56"/>
      <c r="F606" s="56"/>
      <c r="G606" s="56"/>
      <c r="H606" s="56"/>
      <c r="I606" s="56"/>
      <c r="J606" s="56"/>
      <c r="K606" s="56"/>
      <c r="L606" s="56"/>
      <c r="N606" s="56"/>
      <c r="O606" s="56"/>
      <c r="P606" s="56"/>
      <c r="Q606" s="56"/>
      <c r="R606" s="56"/>
    </row>
    <row r="607">
      <c r="B607" s="38"/>
      <c r="E607" s="56"/>
      <c r="F607" s="56"/>
      <c r="G607" s="56"/>
      <c r="H607" s="56"/>
      <c r="I607" s="56"/>
      <c r="J607" s="56"/>
      <c r="K607" s="56"/>
      <c r="L607" s="56"/>
      <c r="N607" s="56"/>
      <c r="O607" s="56"/>
      <c r="P607" s="56"/>
      <c r="Q607" s="56"/>
      <c r="R607" s="56"/>
    </row>
    <row r="608">
      <c r="B608" s="38"/>
      <c r="E608" s="56"/>
      <c r="F608" s="56"/>
      <c r="G608" s="56"/>
      <c r="H608" s="56"/>
      <c r="I608" s="56"/>
      <c r="J608" s="56"/>
      <c r="K608" s="56"/>
      <c r="L608" s="56"/>
      <c r="N608" s="56"/>
      <c r="O608" s="56"/>
      <c r="P608" s="56"/>
      <c r="Q608" s="56"/>
      <c r="R608" s="56"/>
    </row>
    <row r="609">
      <c r="B609" s="38"/>
      <c r="E609" s="56"/>
      <c r="F609" s="56"/>
      <c r="G609" s="56"/>
      <c r="H609" s="56"/>
      <c r="I609" s="56"/>
      <c r="J609" s="56"/>
      <c r="K609" s="56"/>
      <c r="L609" s="56"/>
      <c r="N609" s="56"/>
      <c r="O609" s="56"/>
      <c r="P609" s="56"/>
      <c r="Q609" s="56"/>
      <c r="R609" s="56"/>
    </row>
    <row r="610">
      <c r="B610" s="38"/>
      <c r="E610" s="56"/>
      <c r="F610" s="56"/>
      <c r="G610" s="56"/>
      <c r="H610" s="56"/>
      <c r="I610" s="56"/>
      <c r="J610" s="56"/>
      <c r="K610" s="56"/>
      <c r="L610" s="56"/>
      <c r="N610" s="56"/>
      <c r="O610" s="56"/>
      <c r="P610" s="56"/>
      <c r="Q610" s="56"/>
      <c r="R610" s="56"/>
    </row>
    <row r="611">
      <c r="B611" s="38"/>
      <c r="E611" s="56"/>
      <c r="F611" s="56"/>
      <c r="G611" s="56"/>
      <c r="H611" s="56"/>
      <c r="I611" s="56"/>
      <c r="J611" s="56"/>
      <c r="K611" s="56"/>
      <c r="L611" s="56"/>
      <c r="N611" s="56"/>
      <c r="O611" s="56"/>
      <c r="P611" s="56"/>
      <c r="Q611" s="56"/>
      <c r="R611" s="56"/>
    </row>
    <row r="612">
      <c r="B612" s="38"/>
      <c r="E612" s="56"/>
      <c r="F612" s="56"/>
      <c r="G612" s="56"/>
      <c r="H612" s="56"/>
      <c r="I612" s="56"/>
      <c r="J612" s="56"/>
      <c r="K612" s="56"/>
      <c r="L612" s="56"/>
      <c r="N612" s="56"/>
      <c r="O612" s="56"/>
      <c r="P612" s="56"/>
      <c r="Q612" s="56"/>
      <c r="R612" s="56"/>
    </row>
    <row r="613">
      <c r="B613" s="38"/>
      <c r="E613" s="56"/>
      <c r="F613" s="56"/>
      <c r="G613" s="56"/>
      <c r="H613" s="56"/>
      <c r="I613" s="56"/>
      <c r="J613" s="56"/>
      <c r="K613" s="56"/>
      <c r="L613" s="56"/>
      <c r="N613" s="56"/>
      <c r="O613" s="56"/>
      <c r="P613" s="56"/>
      <c r="Q613" s="56"/>
      <c r="R613" s="56"/>
    </row>
    <row r="614">
      <c r="B614" s="38"/>
      <c r="E614" s="56"/>
      <c r="F614" s="56"/>
      <c r="G614" s="56"/>
      <c r="H614" s="56"/>
      <c r="I614" s="56"/>
      <c r="J614" s="56"/>
      <c r="K614" s="56"/>
      <c r="L614" s="56"/>
      <c r="N614" s="56"/>
      <c r="O614" s="56"/>
      <c r="P614" s="56"/>
      <c r="Q614" s="56"/>
      <c r="R614" s="56"/>
    </row>
    <row r="615">
      <c r="B615" s="38"/>
      <c r="E615" s="56"/>
      <c r="F615" s="56"/>
      <c r="G615" s="56"/>
      <c r="H615" s="56"/>
      <c r="I615" s="56"/>
      <c r="J615" s="56"/>
      <c r="K615" s="56"/>
      <c r="L615" s="56"/>
      <c r="N615" s="56"/>
      <c r="O615" s="56"/>
      <c r="P615" s="56"/>
      <c r="Q615" s="56"/>
      <c r="R615" s="56"/>
    </row>
    <row r="616">
      <c r="B616" s="38"/>
      <c r="E616" s="56"/>
      <c r="F616" s="56"/>
      <c r="G616" s="56"/>
      <c r="H616" s="56"/>
      <c r="I616" s="56"/>
      <c r="J616" s="56"/>
      <c r="K616" s="56"/>
      <c r="L616" s="56"/>
      <c r="N616" s="56"/>
      <c r="O616" s="56"/>
      <c r="P616" s="56"/>
      <c r="Q616" s="56"/>
      <c r="R616" s="56"/>
    </row>
    <row r="617">
      <c r="B617" s="38"/>
      <c r="E617" s="56"/>
      <c r="F617" s="56"/>
      <c r="G617" s="56"/>
      <c r="H617" s="56"/>
      <c r="I617" s="56"/>
      <c r="J617" s="56"/>
      <c r="K617" s="56"/>
      <c r="L617" s="56"/>
      <c r="N617" s="56"/>
      <c r="O617" s="56"/>
      <c r="P617" s="56"/>
      <c r="Q617" s="56"/>
      <c r="R617" s="56"/>
    </row>
    <row r="618">
      <c r="B618" s="38"/>
      <c r="E618" s="56"/>
      <c r="F618" s="56"/>
      <c r="G618" s="56"/>
      <c r="H618" s="56"/>
      <c r="I618" s="56"/>
      <c r="J618" s="56"/>
      <c r="K618" s="56"/>
      <c r="L618" s="56"/>
      <c r="N618" s="56"/>
      <c r="O618" s="56"/>
      <c r="P618" s="56"/>
      <c r="Q618" s="56"/>
      <c r="R618" s="56"/>
    </row>
    <row r="619">
      <c r="B619" s="38"/>
      <c r="E619" s="56"/>
      <c r="F619" s="56"/>
      <c r="G619" s="56"/>
      <c r="H619" s="56"/>
      <c r="I619" s="56"/>
      <c r="J619" s="56"/>
      <c r="K619" s="56"/>
      <c r="L619" s="56"/>
      <c r="N619" s="56"/>
      <c r="O619" s="56"/>
      <c r="P619" s="56"/>
      <c r="Q619" s="56"/>
      <c r="R619" s="56"/>
    </row>
    <row r="620">
      <c r="B620" s="38"/>
      <c r="E620" s="56"/>
      <c r="F620" s="56"/>
      <c r="G620" s="56"/>
      <c r="H620" s="56"/>
      <c r="I620" s="56"/>
      <c r="J620" s="56"/>
      <c r="K620" s="56"/>
      <c r="L620" s="56"/>
      <c r="N620" s="56"/>
      <c r="O620" s="56"/>
      <c r="P620" s="56"/>
      <c r="Q620" s="56"/>
      <c r="R620" s="56"/>
    </row>
    <row r="621">
      <c r="B621" s="38"/>
      <c r="E621" s="56"/>
      <c r="F621" s="56"/>
      <c r="G621" s="56"/>
      <c r="H621" s="56"/>
      <c r="I621" s="56"/>
      <c r="J621" s="56"/>
      <c r="K621" s="56"/>
      <c r="L621" s="56"/>
      <c r="N621" s="56"/>
      <c r="O621" s="56"/>
      <c r="P621" s="56"/>
      <c r="Q621" s="56"/>
      <c r="R621" s="56"/>
    </row>
    <row r="622">
      <c r="B622" s="38"/>
      <c r="E622" s="56"/>
      <c r="F622" s="56"/>
      <c r="G622" s="56"/>
      <c r="H622" s="56"/>
      <c r="I622" s="56"/>
      <c r="J622" s="56"/>
      <c r="K622" s="56"/>
      <c r="L622" s="56"/>
      <c r="N622" s="56"/>
      <c r="O622" s="56"/>
      <c r="P622" s="56"/>
      <c r="Q622" s="56"/>
      <c r="R622" s="56"/>
    </row>
    <row r="623">
      <c r="B623" s="38"/>
      <c r="E623" s="56"/>
      <c r="F623" s="56"/>
      <c r="G623" s="56"/>
      <c r="H623" s="56"/>
      <c r="I623" s="56"/>
      <c r="J623" s="56"/>
      <c r="K623" s="56"/>
      <c r="L623" s="56"/>
      <c r="N623" s="56"/>
      <c r="O623" s="56"/>
      <c r="P623" s="56"/>
      <c r="Q623" s="56"/>
      <c r="R623" s="56"/>
    </row>
    <row r="624">
      <c r="B624" s="38"/>
      <c r="E624" s="56"/>
      <c r="F624" s="56"/>
      <c r="G624" s="56"/>
      <c r="H624" s="56"/>
      <c r="I624" s="56"/>
      <c r="J624" s="56"/>
      <c r="K624" s="56"/>
      <c r="L624" s="56"/>
      <c r="N624" s="56"/>
      <c r="O624" s="56"/>
      <c r="P624" s="56"/>
      <c r="Q624" s="56"/>
      <c r="R624" s="56"/>
    </row>
    <row r="625">
      <c r="B625" s="38"/>
      <c r="E625" s="56"/>
      <c r="F625" s="56"/>
      <c r="G625" s="56"/>
      <c r="H625" s="56"/>
      <c r="I625" s="56"/>
      <c r="J625" s="56"/>
      <c r="K625" s="56"/>
      <c r="L625" s="56"/>
      <c r="N625" s="56"/>
      <c r="O625" s="56"/>
      <c r="P625" s="56"/>
      <c r="Q625" s="56"/>
      <c r="R625" s="56"/>
    </row>
    <row r="626">
      <c r="B626" s="38"/>
      <c r="E626" s="56"/>
      <c r="F626" s="56"/>
      <c r="G626" s="56"/>
      <c r="H626" s="56"/>
      <c r="I626" s="56"/>
      <c r="J626" s="56"/>
      <c r="K626" s="56"/>
      <c r="L626" s="56"/>
      <c r="N626" s="56"/>
      <c r="O626" s="56"/>
      <c r="P626" s="56"/>
      <c r="Q626" s="56"/>
      <c r="R626" s="56"/>
    </row>
    <row r="627">
      <c r="B627" s="38"/>
      <c r="E627" s="56"/>
      <c r="F627" s="56"/>
      <c r="G627" s="56"/>
      <c r="H627" s="56"/>
      <c r="I627" s="56"/>
      <c r="J627" s="56"/>
      <c r="K627" s="56"/>
      <c r="L627" s="56"/>
      <c r="N627" s="56"/>
      <c r="O627" s="56"/>
      <c r="P627" s="56"/>
      <c r="Q627" s="56"/>
      <c r="R627" s="56"/>
    </row>
    <row r="628">
      <c r="B628" s="38"/>
      <c r="E628" s="56"/>
      <c r="F628" s="56"/>
      <c r="G628" s="56"/>
      <c r="H628" s="56"/>
      <c r="I628" s="56"/>
      <c r="J628" s="56"/>
      <c r="K628" s="56"/>
      <c r="L628" s="56"/>
      <c r="N628" s="56"/>
      <c r="O628" s="56"/>
      <c r="P628" s="56"/>
      <c r="Q628" s="56"/>
      <c r="R628" s="56"/>
    </row>
    <row r="629">
      <c r="B629" s="38"/>
      <c r="E629" s="56"/>
      <c r="F629" s="56"/>
      <c r="G629" s="56"/>
      <c r="H629" s="56"/>
      <c r="I629" s="56"/>
      <c r="J629" s="56"/>
      <c r="K629" s="56"/>
      <c r="L629" s="56"/>
      <c r="N629" s="56"/>
      <c r="O629" s="56"/>
      <c r="P629" s="56"/>
      <c r="Q629" s="56"/>
      <c r="R629" s="56"/>
    </row>
    <row r="630">
      <c r="B630" s="38"/>
      <c r="E630" s="56"/>
      <c r="F630" s="56"/>
      <c r="G630" s="56"/>
      <c r="H630" s="56"/>
      <c r="I630" s="56"/>
      <c r="J630" s="56"/>
      <c r="K630" s="56"/>
      <c r="L630" s="56"/>
      <c r="N630" s="56"/>
      <c r="O630" s="56"/>
      <c r="P630" s="56"/>
      <c r="Q630" s="56"/>
      <c r="R630" s="56"/>
    </row>
    <row r="631">
      <c r="B631" s="38"/>
      <c r="E631" s="56"/>
      <c r="F631" s="56"/>
      <c r="G631" s="56"/>
      <c r="H631" s="56"/>
      <c r="I631" s="56"/>
      <c r="J631" s="56"/>
      <c r="K631" s="56"/>
      <c r="L631" s="56"/>
      <c r="N631" s="56"/>
      <c r="O631" s="56"/>
      <c r="P631" s="56"/>
      <c r="Q631" s="56"/>
      <c r="R631" s="56"/>
    </row>
    <row r="632">
      <c r="B632" s="38"/>
      <c r="E632" s="56"/>
      <c r="F632" s="56"/>
      <c r="G632" s="56"/>
      <c r="H632" s="56"/>
      <c r="I632" s="56"/>
      <c r="J632" s="56"/>
      <c r="K632" s="56"/>
      <c r="L632" s="56"/>
      <c r="N632" s="56"/>
      <c r="O632" s="56"/>
      <c r="P632" s="56"/>
      <c r="Q632" s="56"/>
      <c r="R632" s="56"/>
    </row>
    <row r="633">
      <c r="B633" s="38"/>
      <c r="E633" s="56"/>
      <c r="F633" s="56"/>
      <c r="G633" s="56"/>
      <c r="H633" s="56"/>
      <c r="I633" s="56"/>
      <c r="J633" s="56"/>
      <c r="K633" s="56"/>
      <c r="L633" s="56"/>
      <c r="N633" s="56"/>
      <c r="O633" s="56"/>
      <c r="P633" s="56"/>
      <c r="Q633" s="56"/>
      <c r="R633" s="56"/>
    </row>
    <row r="634">
      <c r="B634" s="38"/>
      <c r="E634" s="56"/>
      <c r="F634" s="56"/>
      <c r="G634" s="56"/>
      <c r="H634" s="56"/>
      <c r="I634" s="56"/>
      <c r="J634" s="56"/>
      <c r="K634" s="56"/>
      <c r="L634" s="56"/>
      <c r="N634" s="56"/>
      <c r="O634" s="56"/>
      <c r="P634" s="56"/>
      <c r="Q634" s="56"/>
      <c r="R634" s="56"/>
    </row>
    <row r="635">
      <c r="B635" s="38"/>
      <c r="E635" s="56"/>
      <c r="F635" s="56"/>
      <c r="G635" s="56"/>
      <c r="H635" s="56"/>
      <c r="I635" s="56"/>
      <c r="J635" s="56"/>
      <c r="K635" s="56"/>
      <c r="L635" s="56"/>
      <c r="N635" s="56"/>
      <c r="O635" s="56"/>
      <c r="P635" s="56"/>
      <c r="Q635" s="56"/>
      <c r="R635" s="56"/>
    </row>
    <row r="636">
      <c r="B636" s="38"/>
      <c r="E636" s="56"/>
      <c r="F636" s="56"/>
      <c r="G636" s="56"/>
      <c r="H636" s="56"/>
      <c r="I636" s="56"/>
      <c r="J636" s="56"/>
      <c r="K636" s="56"/>
      <c r="L636" s="56"/>
      <c r="N636" s="56"/>
      <c r="O636" s="56"/>
      <c r="P636" s="56"/>
      <c r="Q636" s="56"/>
      <c r="R636" s="56"/>
    </row>
    <row r="637">
      <c r="B637" s="38"/>
      <c r="E637" s="56"/>
      <c r="F637" s="56"/>
      <c r="G637" s="56"/>
      <c r="H637" s="56"/>
      <c r="I637" s="56"/>
      <c r="J637" s="56"/>
      <c r="K637" s="56"/>
      <c r="L637" s="56"/>
      <c r="N637" s="56"/>
      <c r="O637" s="56"/>
      <c r="P637" s="56"/>
      <c r="Q637" s="56"/>
      <c r="R637" s="56"/>
    </row>
    <row r="638">
      <c r="B638" s="38"/>
      <c r="E638" s="56"/>
      <c r="F638" s="56"/>
      <c r="G638" s="56"/>
      <c r="H638" s="56"/>
      <c r="I638" s="56"/>
      <c r="J638" s="56"/>
      <c r="K638" s="56"/>
      <c r="L638" s="56"/>
      <c r="N638" s="56"/>
      <c r="O638" s="56"/>
      <c r="P638" s="56"/>
      <c r="Q638" s="56"/>
      <c r="R638" s="56"/>
    </row>
    <row r="639">
      <c r="B639" s="38"/>
      <c r="E639" s="56"/>
      <c r="F639" s="56"/>
      <c r="G639" s="56"/>
      <c r="H639" s="56"/>
      <c r="I639" s="56"/>
      <c r="J639" s="56"/>
      <c r="K639" s="56"/>
      <c r="L639" s="56"/>
      <c r="N639" s="56"/>
      <c r="O639" s="56"/>
      <c r="P639" s="56"/>
      <c r="Q639" s="56"/>
      <c r="R639" s="56"/>
    </row>
    <row r="640">
      <c r="B640" s="38"/>
      <c r="E640" s="56"/>
      <c r="F640" s="56"/>
      <c r="G640" s="56"/>
      <c r="H640" s="56"/>
      <c r="I640" s="56"/>
      <c r="J640" s="56"/>
      <c r="K640" s="56"/>
      <c r="L640" s="56"/>
      <c r="N640" s="56"/>
      <c r="O640" s="56"/>
      <c r="P640" s="56"/>
      <c r="Q640" s="56"/>
      <c r="R640" s="56"/>
    </row>
    <row r="641">
      <c r="B641" s="38"/>
      <c r="E641" s="56"/>
      <c r="F641" s="56"/>
      <c r="G641" s="56"/>
      <c r="H641" s="56"/>
      <c r="I641" s="56"/>
      <c r="J641" s="56"/>
      <c r="K641" s="56"/>
      <c r="L641" s="56"/>
      <c r="N641" s="56"/>
      <c r="O641" s="56"/>
      <c r="P641" s="56"/>
      <c r="Q641" s="56"/>
      <c r="R641" s="56"/>
    </row>
    <row r="642">
      <c r="B642" s="38"/>
      <c r="E642" s="56"/>
      <c r="F642" s="56"/>
      <c r="G642" s="56"/>
      <c r="H642" s="56"/>
      <c r="I642" s="56"/>
      <c r="J642" s="56"/>
      <c r="K642" s="56"/>
      <c r="L642" s="56"/>
      <c r="N642" s="56"/>
      <c r="O642" s="56"/>
      <c r="P642" s="56"/>
      <c r="Q642" s="56"/>
      <c r="R642" s="56"/>
    </row>
    <row r="643">
      <c r="B643" s="38"/>
      <c r="E643" s="56"/>
      <c r="F643" s="56"/>
      <c r="G643" s="56"/>
      <c r="H643" s="56"/>
      <c r="I643" s="56"/>
      <c r="J643" s="56"/>
      <c r="K643" s="56"/>
      <c r="L643" s="56"/>
      <c r="N643" s="56"/>
      <c r="O643" s="56"/>
      <c r="P643" s="56"/>
      <c r="Q643" s="56"/>
      <c r="R643" s="56"/>
    </row>
    <row r="644">
      <c r="B644" s="38"/>
      <c r="E644" s="56"/>
      <c r="F644" s="56"/>
      <c r="G644" s="56"/>
      <c r="H644" s="56"/>
      <c r="I644" s="56"/>
      <c r="J644" s="56"/>
      <c r="K644" s="56"/>
      <c r="L644" s="56"/>
      <c r="N644" s="56"/>
      <c r="O644" s="56"/>
      <c r="P644" s="56"/>
      <c r="Q644" s="56"/>
      <c r="R644" s="56"/>
    </row>
    <row r="645">
      <c r="B645" s="38"/>
      <c r="E645" s="56"/>
      <c r="F645" s="56"/>
      <c r="G645" s="56"/>
      <c r="H645" s="56"/>
      <c r="I645" s="56"/>
      <c r="J645" s="56"/>
      <c r="K645" s="56"/>
      <c r="L645" s="56"/>
      <c r="N645" s="56"/>
      <c r="O645" s="56"/>
      <c r="P645" s="56"/>
      <c r="Q645" s="56"/>
      <c r="R645" s="56"/>
    </row>
    <row r="646">
      <c r="B646" s="38"/>
      <c r="E646" s="56"/>
      <c r="F646" s="56"/>
      <c r="G646" s="56"/>
      <c r="H646" s="56"/>
      <c r="I646" s="56"/>
      <c r="J646" s="56"/>
      <c r="K646" s="56"/>
      <c r="L646" s="56"/>
      <c r="N646" s="56"/>
      <c r="O646" s="56"/>
      <c r="P646" s="56"/>
      <c r="Q646" s="56"/>
      <c r="R646" s="56"/>
    </row>
    <row r="647">
      <c r="B647" s="38"/>
      <c r="E647" s="56"/>
      <c r="F647" s="56"/>
      <c r="G647" s="56"/>
      <c r="H647" s="56"/>
      <c r="I647" s="56"/>
      <c r="J647" s="56"/>
      <c r="K647" s="56"/>
      <c r="L647" s="56"/>
      <c r="N647" s="56"/>
      <c r="O647" s="56"/>
      <c r="P647" s="56"/>
      <c r="Q647" s="56"/>
      <c r="R647" s="56"/>
    </row>
    <row r="648">
      <c r="B648" s="38"/>
      <c r="E648" s="56"/>
      <c r="F648" s="56"/>
      <c r="G648" s="56"/>
      <c r="H648" s="56"/>
      <c r="I648" s="56"/>
      <c r="J648" s="56"/>
      <c r="K648" s="56"/>
      <c r="L648" s="56"/>
      <c r="N648" s="56"/>
      <c r="O648" s="56"/>
      <c r="P648" s="56"/>
      <c r="Q648" s="56"/>
      <c r="R648" s="56"/>
    </row>
    <row r="649">
      <c r="B649" s="38"/>
      <c r="E649" s="56"/>
      <c r="F649" s="56"/>
      <c r="G649" s="56"/>
      <c r="H649" s="56"/>
      <c r="I649" s="56"/>
      <c r="J649" s="56"/>
      <c r="K649" s="56"/>
      <c r="L649" s="56"/>
      <c r="N649" s="56"/>
      <c r="O649" s="56"/>
      <c r="P649" s="56"/>
      <c r="Q649" s="56"/>
      <c r="R649" s="56"/>
    </row>
    <row r="650">
      <c r="B650" s="38"/>
      <c r="E650" s="56"/>
      <c r="F650" s="56"/>
      <c r="G650" s="56"/>
      <c r="H650" s="56"/>
      <c r="I650" s="56"/>
      <c r="J650" s="56"/>
      <c r="K650" s="56"/>
      <c r="L650" s="56"/>
      <c r="N650" s="56"/>
      <c r="O650" s="56"/>
      <c r="P650" s="56"/>
      <c r="Q650" s="56"/>
      <c r="R650" s="56"/>
    </row>
    <row r="651">
      <c r="B651" s="38"/>
      <c r="E651" s="56"/>
      <c r="F651" s="56"/>
      <c r="G651" s="56"/>
      <c r="H651" s="56"/>
      <c r="I651" s="56"/>
      <c r="J651" s="56"/>
      <c r="K651" s="56"/>
      <c r="L651" s="56"/>
      <c r="N651" s="56"/>
      <c r="O651" s="56"/>
      <c r="P651" s="56"/>
      <c r="Q651" s="56"/>
      <c r="R651" s="56"/>
    </row>
    <row r="652">
      <c r="B652" s="38"/>
      <c r="E652" s="56"/>
      <c r="F652" s="56"/>
      <c r="G652" s="56"/>
      <c r="H652" s="56"/>
      <c r="I652" s="56"/>
      <c r="J652" s="56"/>
      <c r="K652" s="56"/>
      <c r="L652" s="56"/>
      <c r="N652" s="56"/>
      <c r="O652" s="56"/>
      <c r="P652" s="56"/>
      <c r="Q652" s="56"/>
      <c r="R652" s="56"/>
    </row>
    <row r="653">
      <c r="B653" s="38"/>
      <c r="E653" s="56"/>
      <c r="F653" s="56"/>
      <c r="G653" s="56"/>
      <c r="H653" s="56"/>
      <c r="I653" s="56"/>
      <c r="J653" s="56"/>
      <c r="K653" s="56"/>
      <c r="L653" s="56"/>
      <c r="N653" s="56"/>
      <c r="O653" s="56"/>
      <c r="P653" s="56"/>
      <c r="Q653" s="56"/>
      <c r="R653" s="56"/>
    </row>
    <row r="654">
      <c r="B654" s="38"/>
      <c r="E654" s="56"/>
      <c r="F654" s="56"/>
      <c r="G654" s="56"/>
      <c r="H654" s="56"/>
      <c r="I654" s="56"/>
      <c r="J654" s="56"/>
      <c r="K654" s="56"/>
      <c r="L654" s="56"/>
      <c r="N654" s="56"/>
      <c r="O654" s="56"/>
      <c r="P654" s="56"/>
      <c r="Q654" s="56"/>
      <c r="R654" s="56"/>
    </row>
    <row r="655">
      <c r="B655" s="38"/>
      <c r="E655" s="56"/>
      <c r="F655" s="56"/>
      <c r="G655" s="56"/>
      <c r="H655" s="56"/>
      <c r="I655" s="56"/>
      <c r="J655" s="56"/>
      <c r="K655" s="56"/>
      <c r="L655" s="56"/>
      <c r="N655" s="56"/>
      <c r="O655" s="56"/>
      <c r="P655" s="56"/>
      <c r="Q655" s="56"/>
      <c r="R655" s="56"/>
    </row>
    <row r="656">
      <c r="B656" s="38"/>
      <c r="E656" s="56"/>
      <c r="F656" s="56"/>
      <c r="G656" s="56"/>
      <c r="H656" s="56"/>
      <c r="I656" s="56"/>
      <c r="J656" s="56"/>
      <c r="K656" s="56"/>
      <c r="L656" s="56"/>
      <c r="N656" s="56"/>
      <c r="O656" s="56"/>
      <c r="P656" s="56"/>
      <c r="Q656" s="56"/>
      <c r="R656" s="56"/>
    </row>
    <row r="657">
      <c r="B657" s="38"/>
      <c r="E657" s="56"/>
      <c r="F657" s="56"/>
      <c r="G657" s="56"/>
      <c r="H657" s="56"/>
      <c r="I657" s="56"/>
      <c r="J657" s="56"/>
      <c r="K657" s="56"/>
      <c r="L657" s="56"/>
      <c r="N657" s="56"/>
      <c r="O657" s="56"/>
      <c r="P657" s="56"/>
      <c r="Q657" s="56"/>
      <c r="R657" s="56"/>
    </row>
    <row r="658">
      <c r="B658" s="38"/>
      <c r="E658" s="56"/>
      <c r="F658" s="56"/>
      <c r="G658" s="56"/>
      <c r="H658" s="56"/>
      <c r="I658" s="56"/>
      <c r="J658" s="56"/>
      <c r="K658" s="56"/>
      <c r="L658" s="56"/>
      <c r="N658" s="56"/>
      <c r="O658" s="56"/>
      <c r="P658" s="56"/>
      <c r="Q658" s="56"/>
      <c r="R658" s="56"/>
    </row>
    <row r="659">
      <c r="B659" s="38"/>
      <c r="E659" s="56"/>
      <c r="F659" s="56"/>
      <c r="G659" s="56"/>
      <c r="H659" s="56"/>
      <c r="I659" s="56"/>
      <c r="J659" s="56"/>
      <c r="K659" s="56"/>
      <c r="L659" s="56"/>
      <c r="N659" s="56"/>
      <c r="O659" s="56"/>
      <c r="P659" s="56"/>
      <c r="Q659" s="56"/>
      <c r="R659" s="56"/>
    </row>
    <row r="660">
      <c r="B660" s="38"/>
      <c r="E660" s="56"/>
      <c r="F660" s="56"/>
      <c r="G660" s="56"/>
      <c r="H660" s="56"/>
      <c r="I660" s="56"/>
      <c r="J660" s="56"/>
      <c r="K660" s="56"/>
      <c r="L660" s="56"/>
      <c r="N660" s="56"/>
      <c r="O660" s="56"/>
      <c r="P660" s="56"/>
      <c r="Q660" s="56"/>
      <c r="R660" s="56"/>
    </row>
    <row r="661">
      <c r="B661" s="38"/>
      <c r="E661" s="56"/>
      <c r="F661" s="56"/>
      <c r="G661" s="56"/>
      <c r="H661" s="56"/>
      <c r="I661" s="56"/>
      <c r="J661" s="56"/>
      <c r="K661" s="56"/>
      <c r="L661" s="56"/>
      <c r="N661" s="56"/>
      <c r="O661" s="56"/>
      <c r="P661" s="56"/>
      <c r="Q661" s="56"/>
      <c r="R661" s="56"/>
    </row>
    <row r="662">
      <c r="B662" s="38"/>
      <c r="E662" s="56"/>
      <c r="F662" s="56"/>
      <c r="G662" s="56"/>
      <c r="H662" s="56"/>
      <c r="I662" s="56"/>
      <c r="J662" s="56"/>
      <c r="K662" s="56"/>
      <c r="L662" s="56"/>
      <c r="N662" s="56"/>
      <c r="O662" s="56"/>
      <c r="P662" s="56"/>
      <c r="Q662" s="56"/>
      <c r="R662" s="56"/>
    </row>
    <row r="663">
      <c r="B663" s="38"/>
      <c r="E663" s="56"/>
      <c r="F663" s="56"/>
      <c r="G663" s="56"/>
      <c r="H663" s="56"/>
      <c r="I663" s="56"/>
      <c r="J663" s="56"/>
      <c r="K663" s="56"/>
      <c r="L663" s="56"/>
      <c r="N663" s="56"/>
      <c r="O663" s="56"/>
      <c r="P663" s="56"/>
      <c r="Q663" s="56"/>
      <c r="R663" s="56"/>
    </row>
    <row r="664">
      <c r="B664" s="38"/>
      <c r="E664" s="56"/>
      <c r="F664" s="56"/>
      <c r="G664" s="56"/>
      <c r="H664" s="56"/>
      <c r="I664" s="56"/>
      <c r="J664" s="56"/>
      <c r="K664" s="56"/>
      <c r="L664" s="56"/>
      <c r="N664" s="56"/>
      <c r="O664" s="56"/>
      <c r="P664" s="56"/>
      <c r="Q664" s="56"/>
      <c r="R664" s="56"/>
    </row>
    <row r="665">
      <c r="B665" s="38"/>
      <c r="E665" s="56"/>
      <c r="F665" s="56"/>
      <c r="G665" s="56"/>
      <c r="H665" s="56"/>
      <c r="I665" s="56"/>
      <c r="J665" s="56"/>
      <c r="K665" s="56"/>
      <c r="L665" s="56"/>
      <c r="N665" s="56"/>
      <c r="O665" s="56"/>
      <c r="P665" s="56"/>
      <c r="Q665" s="56"/>
      <c r="R665" s="56"/>
    </row>
    <row r="666">
      <c r="B666" s="38"/>
      <c r="E666" s="56"/>
      <c r="F666" s="56"/>
      <c r="G666" s="56"/>
      <c r="H666" s="56"/>
      <c r="I666" s="56"/>
      <c r="J666" s="56"/>
      <c r="K666" s="56"/>
      <c r="L666" s="56"/>
      <c r="N666" s="56"/>
      <c r="O666" s="56"/>
      <c r="P666" s="56"/>
      <c r="Q666" s="56"/>
      <c r="R666" s="56"/>
    </row>
    <row r="667">
      <c r="B667" s="38"/>
      <c r="E667" s="56"/>
      <c r="F667" s="56"/>
      <c r="G667" s="56"/>
      <c r="H667" s="56"/>
      <c r="I667" s="56"/>
      <c r="J667" s="56"/>
      <c r="K667" s="56"/>
      <c r="L667" s="56"/>
      <c r="N667" s="56"/>
      <c r="O667" s="56"/>
      <c r="P667" s="56"/>
      <c r="Q667" s="56"/>
      <c r="R667" s="56"/>
    </row>
    <row r="668">
      <c r="B668" s="38"/>
      <c r="E668" s="56"/>
      <c r="F668" s="56"/>
      <c r="G668" s="56"/>
      <c r="H668" s="56"/>
      <c r="I668" s="56"/>
      <c r="J668" s="56"/>
      <c r="K668" s="56"/>
      <c r="L668" s="56"/>
      <c r="N668" s="56"/>
      <c r="O668" s="56"/>
      <c r="P668" s="56"/>
      <c r="Q668" s="56"/>
      <c r="R668" s="56"/>
    </row>
    <row r="669">
      <c r="B669" s="38"/>
      <c r="E669" s="56"/>
      <c r="F669" s="56"/>
      <c r="G669" s="56"/>
      <c r="H669" s="56"/>
      <c r="I669" s="56"/>
      <c r="J669" s="56"/>
      <c r="K669" s="56"/>
      <c r="L669" s="56"/>
      <c r="N669" s="56"/>
      <c r="O669" s="56"/>
      <c r="P669" s="56"/>
      <c r="Q669" s="56"/>
      <c r="R669" s="56"/>
    </row>
    <row r="670">
      <c r="B670" s="38"/>
      <c r="E670" s="56"/>
      <c r="F670" s="56"/>
      <c r="G670" s="56"/>
      <c r="H670" s="56"/>
      <c r="I670" s="56"/>
      <c r="J670" s="56"/>
      <c r="K670" s="56"/>
      <c r="L670" s="56"/>
      <c r="N670" s="56"/>
      <c r="O670" s="56"/>
      <c r="P670" s="56"/>
      <c r="Q670" s="56"/>
      <c r="R670" s="56"/>
    </row>
    <row r="671">
      <c r="B671" s="38"/>
      <c r="E671" s="56"/>
      <c r="F671" s="56"/>
      <c r="G671" s="56"/>
      <c r="H671" s="56"/>
      <c r="I671" s="56"/>
      <c r="J671" s="56"/>
      <c r="K671" s="56"/>
      <c r="L671" s="56"/>
      <c r="N671" s="56"/>
      <c r="O671" s="56"/>
      <c r="P671" s="56"/>
      <c r="Q671" s="56"/>
      <c r="R671" s="56"/>
    </row>
    <row r="672">
      <c r="B672" s="38"/>
      <c r="E672" s="56"/>
      <c r="F672" s="56"/>
      <c r="G672" s="56"/>
      <c r="H672" s="56"/>
      <c r="I672" s="56"/>
      <c r="J672" s="56"/>
      <c r="K672" s="56"/>
      <c r="L672" s="56"/>
      <c r="N672" s="56"/>
      <c r="O672" s="56"/>
      <c r="P672" s="56"/>
      <c r="Q672" s="56"/>
      <c r="R672" s="56"/>
    </row>
    <row r="673">
      <c r="B673" s="38"/>
      <c r="E673" s="56"/>
      <c r="F673" s="56"/>
      <c r="G673" s="56"/>
      <c r="H673" s="56"/>
      <c r="I673" s="56"/>
      <c r="J673" s="56"/>
      <c r="K673" s="56"/>
      <c r="L673" s="56"/>
      <c r="N673" s="56"/>
      <c r="O673" s="56"/>
      <c r="P673" s="56"/>
      <c r="Q673" s="56"/>
      <c r="R673" s="56"/>
    </row>
    <row r="674">
      <c r="B674" s="38"/>
      <c r="E674" s="56"/>
      <c r="F674" s="56"/>
      <c r="G674" s="56"/>
      <c r="H674" s="56"/>
      <c r="I674" s="56"/>
      <c r="J674" s="56"/>
      <c r="K674" s="56"/>
      <c r="L674" s="56"/>
      <c r="N674" s="56"/>
      <c r="O674" s="56"/>
      <c r="P674" s="56"/>
      <c r="Q674" s="56"/>
      <c r="R674" s="56"/>
    </row>
    <row r="675">
      <c r="B675" s="38"/>
      <c r="E675" s="56"/>
      <c r="F675" s="56"/>
      <c r="G675" s="56"/>
      <c r="H675" s="56"/>
      <c r="I675" s="56"/>
      <c r="J675" s="56"/>
      <c r="K675" s="56"/>
      <c r="L675" s="56"/>
      <c r="N675" s="56"/>
      <c r="O675" s="56"/>
      <c r="P675" s="56"/>
      <c r="Q675" s="56"/>
      <c r="R675" s="56"/>
    </row>
    <row r="676">
      <c r="B676" s="38"/>
      <c r="E676" s="56"/>
      <c r="F676" s="56"/>
      <c r="G676" s="56"/>
      <c r="H676" s="56"/>
      <c r="I676" s="56"/>
      <c r="J676" s="56"/>
      <c r="K676" s="56"/>
      <c r="L676" s="56"/>
      <c r="N676" s="56"/>
      <c r="O676" s="56"/>
      <c r="P676" s="56"/>
      <c r="Q676" s="56"/>
      <c r="R676" s="56"/>
    </row>
    <row r="677">
      <c r="B677" s="38"/>
      <c r="E677" s="56"/>
      <c r="F677" s="56"/>
      <c r="G677" s="56"/>
      <c r="H677" s="56"/>
      <c r="I677" s="56"/>
      <c r="J677" s="56"/>
      <c r="K677" s="56"/>
      <c r="L677" s="56"/>
      <c r="N677" s="56"/>
      <c r="O677" s="56"/>
      <c r="P677" s="56"/>
      <c r="Q677" s="56"/>
      <c r="R677" s="56"/>
    </row>
    <row r="678">
      <c r="B678" s="38"/>
      <c r="E678" s="56"/>
      <c r="F678" s="56"/>
      <c r="G678" s="56"/>
      <c r="H678" s="56"/>
      <c r="I678" s="56"/>
      <c r="J678" s="56"/>
      <c r="K678" s="56"/>
      <c r="L678" s="56"/>
      <c r="N678" s="56"/>
      <c r="O678" s="56"/>
      <c r="P678" s="56"/>
      <c r="Q678" s="56"/>
      <c r="R678" s="56"/>
    </row>
    <row r="679">
      <c r="B679" s="38"/>
      <c r="E679" s="56"/>
      <c r="F679" s="56"/>
      <c r="G679" s="56"/>
      <c r="H679" s="56"/>
      <c r="I679" s="56"/>
      <c r="J679" s="56"/>
      <c r="K679" s="56"/>
      <c r="L679" s="56"/>
      <c r="N679" s="56"/>
      <c r="O679" s="56"/>
      <c r="P679" s="56"/>
      <c r="Q679" s="56"/>
      <c r="R679" s="56"/>
    </row>
    <row r="680">
      <c r="B680" s="38"/>
      <c r="E680" s="56"/>
      <c r="F680" s="56"/>
      <c r="G680" s="56"/>
      <c r="H680" s="56"/>
      <c r="I680" s="56"/>
      <c r="J680" s="56"/>
      <c r="K680" s="56"/>
      <c r="L680" s="56"/>
      <c r="N680" s="56"/>
      <c r="O680" s="56"/>
      <c r="P680" s="56"/>
      <c r="Q680" s="56"/>
      <c r="R680" s="56"/>
    </row>
    <row r="681">
      <c r="B681" s="38"/>
      <c r="E681" s="56"/>
      <c r="F681" s="56"/>
      <c r="G681" s="56"/>
      <c r="H681" s="56"/>
      <c r="I681" s="56"/>
      <c r="J681" s="56"/>
      <c r="K681" s="56"/>
      <c r="L681" s="56"/>
      <c r="N681" s="56"/>
      <c r="O681" s="56"/>
      <c r="P681" s="56"/>
      <c r="Q681" s="56"/>
      <c r="R681" s="56"/>
    </row>
    <row r="682">
      <c r="B682" s="38"/>
      <c r="E682" s="56"/>
      <c r="F682" s="56"/>
      <c r="G682" s="56"/>
      <c r="H682" s="56"/>
      <c r="I682" s="56"/>
      <c r="J682" s="56"/>
      <c r="K682" s="56"/>
      <c r="L682" s="56"/>
      <c r="N682" s="56"/>
      <c r="O682" s="56"/>
      <c r="P682" s="56"/>
      <c r="Q682" s="56"/>
      <c r="R682" s="56"/>
    </row>
    <row r="683">
      <c r="B683" s="38"/>
      <c r="E683" s="56"/>
      <c r="F683" s="56"/>
      <c r="G683" s="56"/>
      <c r="H683" s="56"/>
      <c r="I683" s="56"/>
      <c r="J683" s="56"/>
      <c r="K683" s="56"/>
      <c r="L683" s="56"/>
      <c r="N683" s="56"/>
      <c r="O683" s="56"/>
      <c r="P683" s="56"/>
      <c r="Q683" s="56"/>
      <c r="R683" s="56"/>
    </row>
    <row r="684">
      <c r="B684" s="38"/>
      <c r="E684" s="56"/>
      <c r="F684" s="56"/>
      <c r="G684" s="56"/>
      <c r="H684" s="56"/>
      <c r="I684" s="56"/>
      <c r="J684" s="56"/>
      <c r="K684" s="56"/>
      <c r="L684" s="56"/>
      <c r="N684" s="56"/>
      <c r="O684" s="56"/>
      <c r="P684" s="56"/>
      <c r="Q684" s="56"/>
      <c r="R684" s="56"/>
    </row>
    <row r="685">
      <c r="B685" s="38"/>
      <c r="E685" s="56"/>
      <c r="F685" s="56"/>
      <c r="G685" s="56"/>
      <c r="H685" s="56"/>
      <c r="I685" s="56"/>
      <c r="J685" s="56"/>
      <c r="K685" s="56"/>
      <c r="L685" s="56"/>
      <c r="N685" s="56"/>
      <c r="O685" s="56"/>
      <c r="P685" s="56"/>
      <c r="Q685" s="56"/>
      <c r="R685" s="56"/>
    </row>
    <row r="686">
      <c r="B686" s="38"/>
      <c r="E686" s="56"/>
      <c r="F686" s="56"/>
      <c r="G686" s="56"/>
      <c r="H686" s="56"/>
      <c r="I686" s="56"/>
      <c r="J686" s="56"/>
      <c r="K686" s="56"/>
      <c r="L686" s="56"/>
      <c r="N686" s="56"/>
      <c r="O686" s="56"/>
      <c r="P686" s="56"/>
      <c r="Q686" s="56"/>
      <c r="R686" s="56"/>
    </row>
    <row r="687">
      <c r="B687" s="38"/>
      <c r="E687" s="56"/>
      <c r="F687" s="56"/>
      <c r="G687" s="56"/>
      <c r="H687" s="56"/>
      <c r="I687" s="56"/>
      <c r="J687" s="56"/>
      <c r="K687" s="56"/>
      <c r="L687" s="56"/>
      <c r="N687" s="56"/>
      <c r="O687" s="56"/>
      <c r="P687" s="56"/>
      <c r="Q687" s="56"/>
      <c r="R687" s="56"/>
    </row>
    <row r="688">
      <c r="B688" s="38"/>
      <c r="E688" s="56"/>
      <c r="F688" s="56"/>
      <c r="G688" s="56"/>
      <c r="H688" s="56"/>
      <c r="I688" s="56"/>
      <c r="J688" s="56"/>
      <c r="K688" s="56"/>
      <c r="L688" s="56"/>
      <c r="N688" s="56"/>
      <c r="O688" s="56"/>
      <c r="P688" s="56"/>
      <c r="Q688" s="56"/>
      <c r="R688" s="56"/>
    </row>
    <row r="689">
      <c r="B689" s="38"/>
      <c r="E689" s="56"/>
      <c r="F689" s="56"/>
      <c r="G689" s="56"/>
      <c r="H689" s="56"/>
      <c r="I689" s="56"/>
      <c r="J689" s="56"/>
      <c r="K689" s="56"/>
      <c r="L689" s="56"/>
      <c r="N689" s="56"/>
      <c r="O689" s="56"/>
      <c r="P689" s="56"/>
      <c r="Q689" s="56"/>
      <c r="R689" s="56"/>
    </row>
    <row r="690">
      <c r="B690" s="38"/>
      <c r="E690" s="56"/>
      <c r="F690" s="56"/>
      <c r="G690" s="56"/>
      <c r="H690" s="56"/>
      <c r="I690" s="56"/>
      <c r="J690" s="56"/>
      <c r="K690" s="56"/>
      <c r="L690" s="56"/>
      <c r="N690" s="56"/>
      <c r="O690" s="56"/>
      <c r="P690" s="56"/>
      <c r="Q690" s="56"/>
      <c r="R690" s="56"/>
    </row>
    <row r="691">
      <c r="B691" s="38"/>
      <c r="E691" s="56"/>
      <c r="F691" s="56"/>
      <c r="G691" s="56"/>
      <c r="H691" s="56"/>
      <c r="I691" s="56"/>
      <c r="J691" s="56"/>
      <c r="K691" s="56"/>
      <c r="L691" s="56"/>
      <c r="N691" s="56"/>
      <c r="O691" s="56"/>
      <c r="P691" s="56"/>
      <c r="Q691" s="56"/>
      <c r="R691" s="56"/>
    </row>
    <row r="692">
      <c r="B692" s="38"/>
      <c r="E692" s="56"/>
      <c r="F692" s="56"/>
      <c r="G692" s="56"/>
      <c r="H692" s="56"/>
      <c r="I692" s="56"/>
      <c r="J692" s="56"/>
      <c r="K692" s="56"/>
      <c r="L692" s="56"/>
      <c r="N692" s="56"/>
      <c r="O692" s="56"/>
      <c r="P692" s="56"/>
      <c r="Q692" s="56"/>
      <c r="R692" s="56"/>
    </row>
    <row r="693">
      <c r="B693" s="38"/>
      <c r="E693" s="56"/>
      <c r="F693" s="56"/>
      <c r="G693" s="56"/>
      <c r="H693" s="56"/>
      <c r="I693" s="56"/>
      <c r="J693" s="56"/>
      <c r="K693" s="56"/>
      <c r="L693" s="56"/>
      <c r="N693" s="56"/>
      <c r="O693" s="56"/>
      <c r="P693" s="56"/>
      <c r="Q693" s="56"/>
      <c r="R693" s="56"/>
    </row>
    <row r="694">
      <c r="B694" s="38"/>
      <c r="E694" s="56"/>
      <c r="F694" s="56"/>
      <c r="G694" s="56"/>
      <c r="H694" s="56"/>
      <c r="I694" s="56"/>
      <c r="J694" s="56"/>
      <c r="K694" s="56"/>
      <c r="L694" s="56"/>
      <c r="N694" s="56"/>
      <c r="O694" s="56"/>
      <c r="P694" s="56"/>
      <c r="Q694" s="56"/>
      <c r="R694" s="56"/>
    </row>
    <row r="695">
      <c r="B695" s="38"/>
      <c r="E695" s="56"/>
      <c r="F695" s="56"/>
      <c r="G695" s="56"/>
      <c r="H695" s="56"/>
      <c r="I695" s="56"/>
      <c r="J695" s="56"/>
      <c r="K695" s="56"/>
      <c r="L695" s="56"/>
      <c r="N695" s="56"/>
      <c r="O695" s="56"/>
      <c r="P695" s="56"/>
      <c r="Q695" s="56"/>
      <c r="R695" s="56"/>
    </row>
    <row r="696">
      <c r="B696" s="38"/>
      <c r="E696" s="56"/>
      <c r="F696" s="56"/>
      <c r="G696" s="56"/>
      <c r="H696" s="56"/>
      <c r="I696" s="56"/>
      <c r="J696" s="56"/>
      <c r="K696" s="56"/>
      <c r="L696" s="56"/>
      <c r="N696" s="56"/>
      <c r="O696" s="56"/>
      <c r="P696" s="56"/>
      <c r="Q696" s="56"/>
      <c r="R696" s="56"/>
    </row>
    <row r="697">
      <c r="B697" s="38"/>
      <c r="E697" s="56"/>
      <c r="F697" s="56"/>
      <c r="G697" s="56"/>
      <c r="H697" s="56"/>
      <c r="I697" s="56"/>
      <c r="J697" s="56"/>
      <c r="K697" s="56"/>
      <c r="L697" s="56"/>
      <c r="N697" s="56"/>
      <c r="O697" s="56"/>
      <c r="P697" s="56"/>
      <c r="Q697" s="56"/>
      <c r="R697" s="56"/>
    </row>
    <row r="698">
      <c r="B698" s="38"/>
      <c r="E698" s="56"/>
      <c r="F698" s="56"/>
      <c r="G698" s="56"/>
      <c r="H698" s="56"/>
      <c r="I698" s="56"/>
      <c r="J698" s="56"/>
      <c r="K698" s="56"/>
      <c r="L698" s="56"/>
      <c r="N698" s="56"/>
      <c r="O698" s="56"/>
      <c r="P698" s="56"/>
      <c r="Q698" s="56"/>
      <c r="R698" s="56"/>
    </row>
    <row r="699">
      <c r="B699" s="38"/>
      <c r="E699" s="56"/>
      <c r="F699" s="56"/>
      <c r="G699" s="56"/>
      <c r="H699" s="56"/>
      <c r="I699" s="56"/>
      <c r="J699" s="56"/>
      <c r="K699" s="56"/>
      <c r="L699" s="56"/>
      <c r="N699" s="56"/>
      <c r="O699" s="56"/>
      <c r="P699" s="56"/>
      <c r="Q699" s="56"/>
      <c r="R699" s="56"/>
    </row>
    <row r="700">
      <c r="B700" s="38"/>
      <c r="E700" s="56"/>
      <c r="F700" s="56"/>
      <c r="G700" s="56"/>
      <c r="H700" s="56"/>
      <c r="I700" s="56"/>
      <c r="J700" s="56"/>
      <c r="K700" s="56"/>
      <c r="L700" s="56"/>
      <c r="N700" s="56"/>
      <c r="O700" s="56"/>
      <c r="P700" s="56"/>
      <c r="Q700" s="56"/>
      <c r="R700" s="56"/>
    </row>
    <row r="701">
      <c r="B701" s="38"/>
      <c r="E701" s="56"/>
      <c r="F701" s="56"/>
      <c r="G701" s="56"/>
      <c r="H701" s="56"/>
      <c r="I701" s="56"/>
      <c r="J701" s="56"/>
      <c r="K701" s="56"/>
      <c r="L701" s="56"/>
      <c r="N701" s="56"/>
      <c r="O701" s="56"/>
      <c r="P701" s="56"/>
      <c r="Q701" s="56"/>
      <c r="R701" s="56"/>
    </row>
    <row r="702">
      <c r="B702" s="38"/>
      <c r="E702" s="56"/>
      <c r="F702" s="56"/>
      <c r="G702" s="56"/>
      <c r="H702" s="56"/>
      <c r="I702" s="56"/>
      <c r="J702" s="56"/>
      <c r="K702" s="56"/>
      <c r="L702" s="56"/>
      <c r="N702" s="56"/>
      <c r="O702" s="56"/>
      <c r="P702" s="56"/>
      <c r="Q702" s="56"/>
      <c r="R702" s="56"/>
    </row>
    <row r="703">
      <c r="B703" s="38"/>
      <c r="E703" s="56"/>
      <c r="F703" s="56"/>
      <c r="G703" s="56"/>
      <c r="H703" s="56"/>
      <c r="I703" s="56"/>
      <c r="J703" s="56"/>
      <c r="K703" s="56"/>
      <c r="L703" s="56"/>
      <c r="N703" s="56"/>
      <c r="O703" s="56"/>
      <c r="P703" s="56"/>
      <c r="Q703" s="56"/>
      <c r="R703" s="56"/>
    </row>
    <row r="704">
      <c r="B704" s="38"/>
      <c r="E704" s="56"/>
      <c r="F704" s="56"/>
      <c r="G704" s="56"/>
      <c r="H704" s="56"/>
      <c r="I704" s="56"/>
      <c r="J704" s="56"/>
      <c r="K704" s="56"/>
      <c r="L704" s="56"/>
      <c r="N704" s="56"/>
      <c r="O704" s="56"/>
      <c r="P704" s="56"/>
      <c r="Q704" s="56"/>
      <c r="R704" s="56"/>
    </row>
    <row r="705">
      <c r="B705" s="38"/>
      <c r="E705" s="56"/>
      <c r="F705" s="56"/>
      <c r="G705" s="56"/>
      <c r="H705" s="56"/>
      <c r="I705" s="56"/>
      <c r="J705" s="56"/>
      <c r="K705" s="56"/>
      <c r="L705" s="56"/>
      <c r="N705" s="56"/>
      <c r="O705" s="56"/>
      <c r="P705" s="56"/>
      <c r="Q705" s="56"/>
      <c r="R705" s="56"/>
    </row>
    <row r="706">
      <c r="B706" s="38"/>
      <c r="E706" s="56"/>
      <c r="F706" s="56"/>
      <c r="G706" s="56"/>
      <c r="H706" s="56"/>
      <c r="I706" s="56"/>
      <c r="J706" s="56"/>
      <c r="K706" s="56"/>
      <c r="L706" s="56"/>
      <c r="N706" s="56"/>
      <c r="O706" s="56"/>
      <c r="P706" s="56"/>
      <c r="Q706" s="56"/>
      <c r="R706" s="56"/>
    </row>
    <row r="707">
      <c r="B707" s="38"/>
      <c r="E707" s="56"/>
      <c r="F707" s="56"/>
      <c r="G707" s="56"/>
      <c r="H707" s="56"/>
      <c r="I707" s="56"/>
      <c r="J707" s="56"/>
      <c r="K707" s="56"/>
      <c r="L707" s="56"/>
      <c r="N707" s="56"/>
      <c r="O707" s="56"/>
      <c r="P707" s="56"/>
      <c r="Q707" s="56"/>
      <c r="R707" s="56"/>
    </row>
    <row r="708">
      <c r="B708" s="38"/>
      <c r="E708" s="56"/>
      <c r="F708" s="56"/>
      <c r="G708" s="56"/>
      <c r="H708" s="56"/>
      <c r="I708" s="56"/>
      <c r="J708" s="56"/>
      <c r="K708" s="56"/>
      <c r="L708" s="56"/>
      <c r="N708" s="56"/>
      <c r="O708" s="56"/>
      <c r="P708" s="56"/>
      <c r="Q708" s="56"/>
      <c r="R708" s="56"/>
    </row>
    <row r="709">
      <c r="B709" s="38"/>
      <c r="E709" s="56"/>
      <c r="F709" s="56"/>
      <c r="G709" s="56"/>
      <c r="H709" s="56"/>
      <c r="I709" s="56"/>
      <c r="J709" s="56"/>
      <c r="K709" s="56"/>
      <c r="L709" s="56"/>
      <c r="N709" s="56"/>
      <c r="O709" s="56"/>
      <c r="P709" s="56"/>
      <c r="Q709" s="56"/>
      <c r="R709" s="56"/>
    </row>
    <row r="710">
      <c r="B710" s="38"/>
      <c r="E710" s="56"/>
      <c r="F710" s="56"/>
      <c r="G710" s="56"/>
      <c r="H710" s="56"/>
      <c r="I710" s="56"/>
      <c r="J710" s="56"/>
      <c r="K710" s="56"/>
      <c r="L710" s="56"/>
      <c r="N710" s="56"/>
      <c r="O710" s="56"/>
      <c r="P710" s="56"/>
      <c r="Q710" s="56"/>
      <c r="R710" s="56"/>
    </row>
    <row r="711">
      <c r="B711" s="38"/>
      <c r="E711" s="56"/>
      <c r="F711" s="56"/>
      <c r="G711" s="56"/>
      <c r="H711" s="56"/>
      <c r="I711" s="56"/>
      <c r="J711" s="56"/>
      <c r="K711" s="56"/>
      <c r="L711" s="56"/>
      <c r="N711" s="56"/>
      <c r="O711" s="56"/>
      <c r="P711" s="56"/>
      <c r="Q711" s="56"/>
      <c r="R711" s="56"/>
    </row>
    <row r="712">
      <c r="B712" s="38"/>
      <c r="E712" s="56"/>
      <c r="F712" s="56"/>
      <c r="G712" s="56"/>
      <c r="H712" s="56"/>
      <c r="I712" s="56"/>
      <c r="J712" s="56"/>
      <c r="K712" s="56"/>
      <c r="L712" s="56"/>
      <c r="N712" s="56"/>
      <c r="O712" s="56"/>
      <c r="P712" s="56"/>
      <c r="Q712" s="56"/>
      <c r="R712" s="56"/>
    </row>
    <row r="713">
      <c r="B713" s="38"/>
      <c r="E713" s="56"/>
      <c r="F713" s="56"/>
      <c r="G713" s="56"/>
      <c r="H713" s="56"/>
      <c r="I713" s="56"/>
      <c r="J713" s="56"/>
      <c r="K713" s="56"/>
      <c r="L713" s="56"/>
      <c r="N713" s="56"/>
      <c r="O713" s="56"/>
      <c r="P713" s="56"/>
      <c r="Q713" s="56"/>
      <c r="R713" s="56"/>
    </row>
    <row r="714">
      <c r="B714" s="38"/>
      <c r="E714" s="56"/>
      <c r="F714" s="56"/>
      <c r="G714" s="56"/>
      <c r="H714" s="56"/>
      <c r="I714" s="56"/>
      <c r="J714" s="56"/>
      <c r="K714" s="56"/>
      <c r="L714" s="56"/>
      <c r="N714" s="56"/>
      <c r="O714" s="56"/>
      <c r="P714" s="56"/>
      <c r="Q714" s="56"/>
      <c r="R714" s="56"/>
    </row>
    <row r="715">
      <c r="B715" s="38"/>
      <c r="E715" s="56"/>
      <c r="F715" s="56"/>
      <c r="G715" s="56"/>
      <c r="H715" s="56"/>
      <c r="I715" s="56"/>
      <c r="J715" s="56"/>
      <c r="K715" s="56"/>
      <c r="L715" s="56"/>
      <c r="N715" s="56"/>
      <c r="O715" s="56"/>
      <c r="P715" s="56"/>
      <c r="Q715" s="56"/>
      <c r="R715" s="56"/>
    </row>
    <row r="716">
      <c r="B716" s="38"/>
      <c r="E716" s="56"/>
      <c r="F716" s="56"/>
      <c r="G716" s="56"/>
      <c r="H716" s="56"/>
      <c r="I716" s="56"/>
      <c r="J716" s="56"/>
      <c r="K716" s="56"/>
      <c r="L716" s="56"/>
      <c r="N716" s="56"/>
      <c r="O716" s="56"/>
      <c r="P716" s="56"/>
      <c r="Q716" s="56"/>
      <c r="R716" s="56"/>
    </row>
    <row r="717">
      <c r="B717" s="38"/>
      <c r="E717" s="56"/>
      <c r="F717" s="56"/>
      <c r="G717" s="56"/>
      <c r="H717" s="56"/>
      <c r="I717" s="56"/>
      <c r="J717" s="56"/>
      <c r="K717" s="56"/>
      <c r="L717" s="56"/>
      <c r="N717" s="56"/>
      <c r="O717" s="56"/>
      <c r="P717" s="56"/>
      <c r="Q717" s="56"/>
      <c r="R717" s="56"/>
    </row>
    <row r="718">
      <c r="B718" s="38"/>
      <c r="E718" s="56"/>
      <c r="F718" s="56"/>
      <c r="G718" s="56"/>
      <c r="H718" s="56"/>
      <c r="I718" s="56"/>
      <c r="J718" s="56"/>
      <c r="K718" s="56"/>
      <c r="L718" s="56"/>
      <c r="N718" s="56"/>
      <c r="O718" s="56"/>
      <c r="P718" s="56"/>
      <c r="Q718" s="56"/>
      <c r="R718" s="56"/>
    </row>
    <row r="719">
      <c r="B719" s="38"/>
      <c r="E719" s="56"/>
      <c r="F719" s="56"/>
      <c r="G719" s="56"/>
      <c r="H719" s="56"/>
      <c r="I719" s="56"/>
      <c r="J719" s="56"/>
      <c r="K719" s="56"/>
      <c r="L719" s="56"/>
      <c r="N719" s="56"/>
      <c r="O719" s="56"/>
      <c r="P719" s="56"/>
      <c r="Q719" s="56"/>
      <c r="R719" s="56"/>
    </row>
    <row r="720">
      <c r="B720" s="38"/>
      <c r="E720" s="56"/>
      <c r="F720" s="56"/>
      <c r="G720" s="56"/>
      <c r="H720" s="56"/>
      <c r="I720" s="56"/>
      <c r="J720" s="56"/>
      <c r="K720" s="56"/>
      <c r="L720" s="56"/>
      <c r="N720" s="56"/>
      <c r="O720" s="56"/>
      <c r="P720" s="56"/>
      <c r="Q720" s="56"/>
      <c r="R720" s="56"/>
    </row>
    <row r="721">
      <c r="B721" s="38"/>
      <c r="E721" s="56"/>
      <c r="F721" s="56"/>
      <c r="G721" s="56"/>
      <c r="H721" s="56"/>
      <c r="I721" s="56"/>
      <c r="J721" s="56"/>
      <c r="K721" s="56"/>
      <c r="L721" s="56"/>
      <c r="N721" s="56"/>
      <c r="O721" s="56"/>
      <c r="P721" s="56"/>
      <c r="Q721" s="56"/>
      <c r="R721" s="56"/>
    </row>
    <row r="722">
      <c r="B722" s="38"/>
      <c r="E722" s="56"/>
      <c r="F722" s="56"/>
      <c r="G722" s="56"/>
      <c r="H722" s="56"/>
      <c r="I722" s="56"/>
      <c r="J722" s="56"/>
      <c r="K722" s="56"/>
      <c r="L722" s="56"/>
      <c r="N722" s="56"/>
      <c r="O722" s="56"/>
      <c r="P722" s="56"/>
      <c r="Q722" s="56"/>
      <c r="R722" s="56"/>
    </row>
    <row r="723">
      <c r="B723" s="38"/>
      <c r="E723" s="56"/>
      <c r="F723" s="56"/>
      <c r="G723" s="56"/>
      <c r="H723" s="56"/>
      <c r="I723" s="56"/>
      <c r="J723" s="56"/>
      <c r="K723" s="56"/>
      <c r="L723" s="56"/>
      <c r="N723" s="56"/>
      <c r="O723" s="56"/>
      <c r="P723" s="56"/>
      <c r="Q723" s="56"/>
      <c r="R723" s="56"/>
    </row>
    <row r="724">
      <c r="B724" s="38"/>
      <c r="E724" s="56"/>
      <c r="F724" s="56"/>
      <c r="G724" s="56"/>
      <c r="H724" s="56"/>
      <c r="I724" s="56"/>
      <c r="J724" s="56"/>
      <c r="K724" s="56"/>
      <c r="L724" s="56"/>
      <c r="N724" s="56"/>
      <c r="O724" s="56"/>
      <c r="P724" s="56"/>
      <c r="Q724" s="56"/>
      <c r="R724" s="56"/>
    </row>
    <row r="725">
      <c r="B725" s="38"/>
      <c r="E725" s="56"/>
      <c r="F725" s="56"/>
      <c r="G725" s="56"/>
      <c r="H725" s="56"/>
      <c r="I725" s="56"/>
      <c r="J725" s="56"/>
      <c r="K725" s="56"/>
      <c r="L725" s="56"/>
      <c r="N725" s="56"/>
      <c r="O725" s="56"/>
      <c r="P725" s="56"/>
      <c r="Q725" s="56"/>
      <c r="R725" s="56"/>
    </row>
    <row r="726">
      <c r="B726" s="38"/>
      <c r="E726" s="56"/>
      <c r="F726" s="56"/>
      <c r="G726" s="56"/>
      <c r="H726" s="56"/>
      <c r="I726" s="56"/>
      <c r="J726" s="56"/>
      <c r="K726" s="56"/>
      <c r="L726" s="56"/>
      <c r="N726" s="56"/>
      <c r="O726" s="56"/>
      <c r="P726" s="56"/>
      <c r="Q726" s="56"/>
      <c r="R726" s="56"/>
    </row>
    <row r="727">
      <c r="B727" s="38"/>
      <c r="E727" s="56"/>
      <c r="F727" s="56"/>
      <c r="G727" s="56"/>
      <c r="H727" s="56"/>
      <c r="I727" s="56"/>
      <c r="J727" s="56"/>
      <c r="K727" s="56"/>
      <c r="L727" s="56"/>
      <c r="N727" s="56"/>
      <c r="O727" s="56"/>
      <c r="P727" s="56"/>
      <c r="Q727" s="56"/>
      <c r="R727" s="56"/>
    </row>
    <row r="728">
      <c r="B728" s="38"/>
      <c r="E728" s="56"/>
      <c r="F728" s="56"/>
      <c r="G728" s="56"/>
      <c r="H728" s="56"/>
      <c r="I728" s="56"/>
      <c r="J728" s="56"/>
      <c r="K728" s="56"/>
      <c r="L728" s="56"/>
      <c r="N728" s="56"/>
      <c r="O728" s="56"/>
      <c r="P728" s="56"/>
      <c r="Q728" s="56"/>
      <c r="R728" s="56"/>
    </row>
    <row r="729">
      <c r="B729" s="38"/>
      <c r="E729" s="56"/>
      <c r="F729" s="56"/>
      <c r="G729" s="56"/>
      <c r="H729" s="56"/>
      <c r="I729" s="56"/>
      <c r="J729" s="56"/>
      <c r="K729" s="56"/>
      <c r="L729" s="56"/>
      <c r="N729" s="56"/>
      <c r="O729" s="56"/>
      <c r="P729" s="56"/>
      <c r="Q729" s="56"/>
      <c r="R729" s="56"/>
    </row>
    <row r="730">
      <c r="B730" s="38"/>
      <c r="E730" s="56"/>
      <c r="F730" s="56"/>
      <c r="G730" s="56"/>
      <c r="H730" s="56"/>
      <c r="I730" s="56"/>
      <c r="J730" s="56"/>
      <c r="K730" s="56"/>
      <c r="L730" s="56"/>
      <c r="N730" s="56"/>
      <c r="O730" s="56"/>
      <c r="P730" s="56"/>
      <c r="Q730" s="56"/>
      <c r="R730" s="56"/>
    </row>
    <row r="731">
      <c r="B731" s="38"/>
      <c r="E731" s="56"/>
      <c r="F731" s="56"/>
      <c r="G731" s="56"/>
      <c r="H731" s="56"/>
      <c r="I731" s="56"/>
      <c r="J731" s="56"/>
      <c r="K731" s="56"/>
      <c r="L731" s="56"/>
      <c r="N731" s="56"/>
      <c r="O731" s="56"/>
      <c r="P731" s="56"/>
      <c r="Q731" s="56"/>
      <c r="R731" s="56"/>
    </row>
    <row r="732">
      <c r="B732" s="38"/>
      <c r="E732" s="56"/>
      <c r="F732" s="56"/>
      <c r="G732" s="56"/>
      <c r="H732" s="56"/>
      <c r="I732" s="56"/>
      <c r="J732" s="56"/>
      <c r="K732" s="56"/>
      <c r="L732" s="56"/>
      <c r="N732" s="56"/>
      <c r="O732" s="56"/>
      <c r="P732" s="56"/>
      <c r="Q732" s="56"/>
      <c r="R732" s="56"/>
    </row>
    <row r="733">
      <c r="B733" s="38"/>
      <c r="E733" s="56"/>
      <c r="F733" s="56"/>
      <c r="G733" s="56"/>
      <c r="H733" s="56"/>
      <c r="I733" s="56"/>
      <c r="J733" s="56"/>
      <c r="K733" s="56"/>
      <c r="L733" s="56"/>
      <c r="N733" s="56"/>
      <c r="O733" s="56"/>
      <c r="P733" s="56"/>
      <c r="Q733" s="56"/>
      <c r="R733" s="56"/>
    </row>
    <row r="734">
      <c r="B734" s="38"/>
      <c r="E734" s="56"/>
      <c r="F734" s="56"/>
      <c r="G734" s="56"/>
      <c r="H734" s="56"/>
      <c r="I734" s="56"/>
      <c r="J734" s="56"/>
      <c r="K734" s="56"/>
      <c r="L734" s="56"/>
      <c r="N734" s="56"/>
      <c r="O734" s="56"/>
      <c r="P734" s="56"/>
      <c r="Q734" s="56"/>
      <c r="R734" s="56"/>
    </row>
    <row r="735">
      <c r="B735" s="38"/>
      <c r="E735" s="56"/>
      <c r="F735" s="56"/>
      <c r="G735" s="56"/>
      <c r="H735" s="56"/>
      <c r="I735" s="56"/>
      <c r="J735" s="56"/>
      <c r="K735" s="56"/>
      <c r="L735" s="56"/>
      <c r="N735" s="56"/>
      <c r="O735" s="56"/>
      <c r="P735" s="56"/>
      <c r="Q735" s="56"/>
      <c r="R735" s="56"/>
    </row>
    <row r="736">
      <c r="B736" s="38"/>
      <c r="E736" s="56"/>
      <c r="F736" s="56"/>
      <c r="G736" s="56"/>
      <c r="H736" s="56"/>
      <c r="I736" s="56"/>
      <c r="J736" s="56"/>
      <c r="K736" s="56"/>
      <c r="L736" s="56"/>
      <c r="N736" s="56"/>
      <c r="O736" s="56"/>
      <c r="P736" s="56"/>
      <c r="Q736" s="56"/>
      <c r="R736" s="56"/>
    </row>
    <row r="737">
      <c r="B737" s="38"/>
      <c r="E737" s="56"/>
      <c r="F737" s="56"/>
      <c r="G737" s="56"/>
      <c r="H737" s="56"/>
      <c r="I737" s="56"/>
      <c r="J737" s="56"/>
      <c r="K737" s="56"/>
      <c r="L737" s="56"/>
      <c r="N737" s="56"/>
      <c r="O737" s="56"/>
      <c r="P737" s="56"/>
      <c r="Q737" s="56"/>
      <c r="R737" s="56"/>
    </row>
    <row r="738">
      <c r="B738" s="38"/>
      <c r="E738" s="56"/>
      <c r="F738" s="56"/>
      <c r="G738" s="56"/>
      <c r="H738" s="56"/>
      <c r="I738" s="56"/>
      <c r="J738" s="56"/>
      <c r="K738" s="56"/>
      <c r="L738" s="56"/>
      <c r="N738" s="56"/>
      <c r="O738" s="56"/>
      <c r="P738" s="56"/>
      <c r="Q738" s="56"/>
      <c r="R738" s="56"/>
    </row>
    <row r="739">
      <c r="B739" s="38"/>
      <c r="E739" s="56"/>
      <c r="F739" s="56"/>
      <c r="G739" s="56"/>
      <c r="H739" s="56"/>
      <c r="I739" s="56"/>
      <c r="J739" s="56"/>
      <c r="K739" s="56"/>
      <c r="L739" s="56"/>
      <c r="N739" s="56"/>
      <c r="O739" s="56"/>
      <c r="P739" s="56"/>
      <c r="Q739" s="56"/>
      <c r="R739" s="56"/>
    </row>
    <row r="740">
      <c r="B740" s="38"/>
      <c r="E740" s="56"/>
      <c r="F740" s="56"/>
      <c r="G740" s="56"/>
      <c r="H740" s="56"/>
      <c r="I740" s="56"/>
      <c r="J740" s="56"/>
      <c r="K740" s="56"/>
      <c r="L740" s="56"/>
      <c r="N740" s="56"/>
      <c r="O740" s="56"/>
      <c r="P740" s="56"/>
      <c r="Q740" s="56"/>
      <c r="R740" s="56"/>
    </row>
    <row r="741">
      <c r="B741" s="38"/>
      <c r="E741" s="56"/>
      <c r="F741" s="56"/>
      <c r="G741" s="56"/>
      <c r="H741" s="56"/>
      <c r="I741" s="56"/>
      <c r="J741" s="56"/>
      <c r="K741" s="56"/>
      <c r="L741" s="56"/>
      <c r="N741" s="56"/>
      <c r="O741" s="56"/>
      <c r="P741" s="56"/>
      <c r="Q741" s="56"/>
      <c r="R741" s="56"/>
    </row>
    <row r="742">
      <c r="B742" s="38"/>
      <c r="E742" s="56"/>
      <c r="F742" s="56"/>
      <c r="G742" s="56"/>
      <c r="H742" s="56"/>
      <c r="I742" s="56"/>
      <c r="J742" s="56"/>
      <c r="K742" s="56"/>
      <c r="L742" s="56"/>
      <c r="N742" s="56"/>
      <c r="O742" s="56"/>
      <c r="P742" s="56"/>
      <c r="Q742" s="56"/>
      <c r="R742" s="56"/>
    </row>
    <row r="743">
      <c r="B743" s="38"/>
      <c r="E743" s="56"/>
      <c r="F743" s="56"/>
      <c r="G743" s="56"/>
      <c r="H743" s="56"/>
      <c r="I743" s="56"/>
      <c r="J743" s="56"/>
      <c r="K743" s="56"/>
      <c r="L743" s="56"/>
      <c r="N743" s="56"/>
      <c r="O743" s="56"/>
      <c r="P743" s="56"/>
      <c r="Q743" s="56"/>
      <c r="R743" s="56"/>
    </row>
    <row r="744">
      <c r="B744" s="38"/>
      <c r="E744" s="56"/>
      <c r="F744" s="56"/>
      <c r="G744" s="56"/>
      <c r="H744" s="56"/>
      <c r="I744" s="56"/>
      <c r="J744" s="56"/>
      <c r="K744" s="56"/>
      <c r="L744" s="56"/>
      <c r="N744" s="56"/>
      <c r="O744" s="56"/>
      <c r="P744" s="56"/>
      <c r="Q744" s="56"/>
      <c r="R744" s="56"/>
    </row>
    <row r="745">
      <c r="B745" s="38"/>
      <c r="E745" s="56"/>
      <c r="F745" s="56"/>
      <c r="G745" s="56"/>
      <c r="H745" s="56"/>
      <c r="I745" s="56"/>
      <c r="J745" s="56"/>
      <c r="K745" s="56"/>
      <c r="L745" s="56"/>
      <c r="N745" s="56"/>
      <c r="O745" s="56"/>
      <c r="P745" s="56"/>
      <c r="Q745" s="56"/>
      <c r="R745" s="56"/>
    </row>
    <row r="746">
      <c r="B746" s="38"/>
      <c r="E746" s="56"/>
      <c r="F746" s="56"/>
      <c r="G746" s="56"/>
      <c r="H746" s="56"/>
      <c r="I746" s="56"/>
      <c r="J746" s="56"/>
      <c r="K746" s="56"/>
      <c r="L746" s="56"/>
      <c r="N746" s="56"/>
      <c r="O746" s="56"/>
      <c r="P746" s="56"/>
      <c r="Q746" s="56"/>
      <c r="R746" s="56"/>
    </row>
    <row r="747">
      <c r="B747" s="38"/>
      <c r="E747" s="56"/>
      <c r="F747" s="56"/>
      <c r="G747" s="56"/>
      <c r="H747" s="56"/>
      <c r="I747" s="56"/>
      <c r="J747" s="56"/>
      <c r="K747" s="56"/>
      <c r="L747" s="56"/>
      <c r="N747" s="56"/>
      <c r="O747" s="56"/>
      <c r="P747" s="56"/>
      <c r="Q747" s="56"/>
      <c r="R747" s="56"/>
    </row>
    <row r="748">
      <c r="B748" s="38"/>
      <c r="E748" s="56"/>
      <c r="F748" s="56"/>
      <c r="G748" s="56"/>
      <c r="H748" s="56"/>
      <c r="I748" s="56"/>
      <c r="J748" s="56"/>
      <c r="K748" s="56"/>
      <c r="L748" s="56"/>
      <c r="N748" s="56"/>
      <c r="O748" s="56"/>
      <c r="P748" s="56"/>
      <c r="Q748" s="56"/>
      <c r="R748" s="56"/>
    </row>
    <row r="749">
      <c r="B749" s="38"/>
      <c r="E749" s="56"/>
      <c r="F749" s="56"/>
      <c r="G749" s="56"/>
      <c r="H749" s="56"/>
      <c r="I749" s="56"/>
      <c r="J749" s="56"/>
      <c r="K749" s="56"/>
      <c r="L749" s="56"/>
      <c r="N749" s="56"/>
      <c r="O749" s="56"/>
      <c r="P749" s="56"/>
      <c r="Q749" s="56"/>
      <c r="R749" s="56"/>
    </row>
    <row r="750">
      <c r="B750" s="38"/>
      <c r="E750" s="56"/>
      <c r="F750" s="56"/>
      <c r="G750" s="56"/>
      <c r="H750" s="56"/>
      <c r="I750" s="56"/>
      <c r="J750" s="56"/>
      <c r="K750" s="56"/>
      <c r="L750" s="56"/>
      <c r="N750" s="56"/>
      <c r="O750" s="56"/>
      <c r="P750" s="56"/>
      <c r="Q750" s="56"/>
      <c r="R750" s="56"/>
    </row>
    <row r="751">
      <c r="B751" s="38"/>
      <c r="E751" s="56"/>
      <c r="F751" s="56"/>
      <c r="G751" s="56"/>
      <c r="H751" s="56"/>
      <c r="I751" s="56"/>
      <c r="J751" s="56"/>
      <c r="K751" s="56"/>
      <c r="L751" s="56"/>
      <c r="N751" s="56"/>
      <c r="O751" s="56"/>
      <c r="P751" s="56"/>
      <c r="Q751" s="56"/>
      <c r="R751" s="56"/>
    </row>
    <row r="752">
      <c r="B752" s="38"/>
      <c r="E752" s="56"/>
      <c r="F752" s="56"/>
      <c r="G752" s="56"/>
      <c r="H752" s="56"/>
      <c r="I752" s="56"/>
      <c r="J752" s="56"/>
      <c r="K752" s="56"/>
      <c r="L752" s="56"/>
      <c r="N752" s="56"/>
      <c r="O752" s="56"/>
      <c r="P752" s="56"/>
      <c r="Q752" s="56"/>
      <c r="R752" s="56"/>
    </row>
    <row r="753">
      <c r="B753" s="38"/>
      <c r="E753" s="56"/>
      <c r="F753" s="56"/>
      <c r="G753" s="56"/>
      <c r="H753" s="56"/>
      <c r="I753" s="56"/>
      <c r="J753" s="56"/>
      <c r="K753" s="56"/>
      <c r="L753" s="56"/>
      <c r="N753" s="56"/>
      <c r="O753" s="56"/>
      <c r="P753" s="56"/>
      <c r="Q753" s="56"/>
      <c r="R753" s="56"/>
    </row>
    <row r="754">
      <c r="B754" s="38"/>
      <c r="E754" s="56"/>
      <c r="F754" s="56"/>
      <c r="G754" s="56"/>
      <c r="H754" s="56"/>
      <c r="I754" s="56"/>
      <c r="J754" s="56"/>
      <c r="K754" s="56"/>
      <c r="L754" s="56"/>
      <c r="N754" s="56"/>
      <c r="O754" s="56"/>
      <c r="P754" s="56"/>
      <c r="Q754" s="56"/>
      <c r="R754" s="56"/>
    </row>
    <row r="755">
      <c r="B755" s="38"/>
      <c r="E755" s="56"/>
      <c r="F755" s="56"/>
      <c r="G755" s="56"/>
      <c r="H755" s="56"/>
      <c r="I755" s="56"/>
      <c r="J755" s="56"/>
      <c r="K755" s="56"/>
      <c r="L755" s="56"/>
      <c r="N755" s="56"/>
      <c r="O755" s="56"/>
      <c r="P755" s="56"/>
      <c r="Q755" s="56"/>
      <c r="R755" s="56"/>
    </row>
    <row r="756">
      <c r="B756" s="38"/>
      <c r="E756" s="56"/>
      <c r="F756" s="56"/>
      <c r="G756" s="56"/>
      <c r="H756" s="56"/>
      <c r="I756" s="56"/>
      <c r="J756" s="56"/>
      <c r="K756" s="56"/>
      <c r="L756" s="56"/>
      <c r="N756" s="56"/>
      <c r="O756" s="56"/>
      <c r="P756" s="56"/>
      <c r="Q756" s="56"/>
      <c r="R756" s="56"/>
    </row>
    <row r="757">
      <c r="B757" s="38"/>
      <c r="E757" s="56"/>
      <c r="F757" s="56"/>
      <c r="G757" s="56"/>
      <c r="H757" s="56"/>
      <c r="I757" s="56"/>
      <c r="J757" s="56"/>
      <c r="K757" s="56"/>
      <c r="L757" s="56"/>
      <c r="N757" s="56"/>
      <c r="O757" s="56"/>
      <c r="P757" s="56"/>
      <c r="Q757" s="56"/>
      <c r="R757" s="56"/>
    </row>
    <row r="758">
      <c r="B758" s="38"/>
      <c r="E758" s="56"/>
      <c r="F758" s="56"/>
      <c r="G758" s="56"/>
      <c r="H758" s="56"/>
      <c r="I758" s="56"/>
      <c r="J758" s="56"/>
      <c r="K758" s="56"/>
      <c r="L758" s="56"/>
      <c r="N758" s="56"/>
      <c r="O758" s="56"/>
      <c r="P758" s="56"/>
      <c r="Q758" s="56"/>
      <c r="R758" s="56"/>
    </row>
    <row r="759">
      <c r="B759" s="38"/>
      <c r="E759" s="56"/>
      <c r="F759" s="56"/>
      <c r="G759" s="56"/>
      <c r="H759" s="56"/>
      <c r="I759" s="56"/>
      <c r="J759" s="56"/>
      <c r="K759" s="56"/>
      <c r="L759" s="56"/>
      <c r="N759" s="56"/>
      <c r="O759" s="56"/>
      <c r="P759" s="56"/>
      <c r="Q759" s="56"/>
      <c r="R759" s="56"/>
    </row>
    <row r="760">
      <c r="B760" s="38"/>
      <c r="E760" s="56"/>
      <c r="F760" s="56"/>
      <c r="G760" s="56"/>
      <c r="H760" s="56"/>
      <c r="I760" s="56"/>
      <c r="J760" s="56"/>
      <c r="K760" s="56"/>
      <c r="L760" s="56"/>
      <c r="N760" s="56"/>
      <c r="O760" s="56"/>
      <c r="P760" s="56"/>
      <c r="Q760" s="56"/>
      <c r="R760" s="56"/>
    </row>
    <row r="761">
      <c r="B761" s="38"/>
      <c r="E761" s="56"/>
      <c r="F761" s="56"/>
      <c r="G761" s="56"/>
      <c r="H761" s="56"/>
      <c r="I761" s="56"/>
      <c r="J761" s="56"/>
      <c r="K761" s="56"/>
      <c r="L761" s="56"/>
      <c r="N761" s="56"/>
      <c r="O761" s="56"/>
      <c r="P761" s="56"/>
      <c r="Q761" s="56"/>
      <c r="R761" s="56"/>
    </row>
    <row r="762">
      <c r="B762" s="38"/>
      <c r="E762" s="56"/>
      <c r="F762" s="56"/>
      <c r="G762" s="56"/>
      <c r="H762" s="56"/>
      <c r="I762" s="56"/>
      <c r="J762" s="56"/>
      <c r="K762" s="56"/>
      <c r="L762" s="56"/>
      <c r="N762" s="56"/>
      <c r="O762" s="56"/>
      <c r="P762" s="56"/>
      <c r="Q762" s="56"/>
      <c r="R762" s="56"/>
    </row>
    <row r="763">
      <c r="B763" s="38"/>
      <c r="E763" s="56"/>
      <c r="F763" s="56"/>
      <c r="G763" s="56"/>
      <c r="H763" s="56"/>
      <c r="I763" s="56"/>
      <c r="J763" s="56"/>
      <c r="K763" s="56"/>
      <c r="L763" s="56"/>
      <c r="N763" s="56"/>
      <c r="O763" s="56"/>
      <c r="P763" s="56"/>
      <c r="Q763" s="56"/>
      <c r="R763" s="56"/>
    </row>
    <row r="764">
      <c r="B764" s="38"/>
      <c r="E764" s="56"/>
      <c r="F764" s="56"/>
      <c r="G764" s="56"/>
      <c r="H764" s="56"/>
      <c r="I764" s="56"/>
      <c r="J764" s="56"/>
      <c r="K764" s="56"/>
      <c r="L764" s="56"/>
      <c r="N764" s="56"/>
      <c r="O764" s="56"/>
      <c r="P764" s="56"/>
      <c r="Q764" s="56"/>
      <c r="R764" s="56"/>
    </row>
    <row r="765">
      <c r="B765" s="38"/>
      <c r="E765" s="56"/>
      <c r="F765" s="56"/>
      <c r="G765" s="56"/>
      <c r="H765" s="56"/>
      <c r="I765" s="56"/>
      <c r="J765" s="56"/>
      <c r="K765" s="56"/>
      <c r="L765" s="56"/>
      <c r="N765" s="56"/>
      <c r="O765" s="56"/>
      <c r="P765" s="56"/>
      <c r="Q765" s="56"/>
      <c r="R765" s="56"/>
    </row>
    <row r="766">
      <c r="B766" s="38"/>
      <c r="E766" s="56"/>
      <c r="F766" s="56"/>
      <c r="G766" s="56"/>
      <c r="H766" s="56"/>
      <c r="I766" s="56"/>
      <c r="J766" s="56"/>
      <c r="K766" s="56"/>
      <c r="L766" s="56"/>
      <c r="N766" s="56"/>
      <c r="O766" s="56"/>
      <c r="P766" s="56"/>
      <c r="Q766" s="56"/>
      <c r="R766" s="56"/>
    </row>
    <row r="767">
      <c r="B767" s="38"/>
      <c r="E767" s="56"/>
      <c r="F767" s="56"/>
      <c r="G767" s="56"/>
      <c r="H767" s="56"/>
      <c r="I767" s="56"/>
      <c r="J767" s="56"/>
      <c r="K767" s="56"/>
      <c r="L767" s="56"/>
      <c r="N767" s="56"/>
      <c r="O767" s="56"/>
      <c r="P767" s="56"/>
      <c r="Q767" s="56"/>
      <c r="R767" s="56"/>
    </row>
    <row r="768">
      <c r="B768" s="38"/>
      <c r="E768" s="56"/>
      <c r="F768" s="56"/>
      <c r="G768" s="56"/>
      <c r="H768" s="56"/>
      <c r="I768" s="56"/>
      <c r="J768" s="56"/>
      <c r="K768" s="56"/>
      <c r="L768" s="56"/>
      <c r="N768" s="56"/>
      <c r="O768" s="56"/>
      <c r="P768" s="56"/>
      <c r="Q768" s="56"/>
      <c r="R768" s="56"/>
    </row>
    <row r="769">
      <c r="B769" s="38"/>
      <c r="E769" s="56"/>
      <c r="F769" s="56"/>
      <c r="G769" s="56"/>
      <c r="H769" s="56"/>
      <c r="I769" s="56"/>
      <c r="J769" s="56"/>
      <c r="K769" s="56"/>
      <c r="L769" s="56"/>
      <c r="N769" s="56"/>
      <c r="O769" s="56"/>
      <c r="P769" s="56"/>
      <c r="Q769" s="56"/>
      <c r="R769" s="56"/>
    </row>
    <row r="770">
      <c r="B770" s="38"/>
      <c r="E770" s="56"/>
      <c r="F770" s="56"/>
      <c r="G770" s="56"/>
      <c r="H770" s="56"/>
      <c r="I770" s="56"/>
      <c r="J770" s="56"/>
      <c r="K770" s="56"/>
      <c r="L770" s="56"/>
      <c r="N770" s="56"/>
      <c r="O770" s="56"/>
      <c r="P770" s="56"/>
      <c r="Q770" s="56"/>
      <c r="R770" s="56"/>
    </row>
    <row r="771">
      <c r="B771" s="38"/>
      <c r="E771" s="56"/>
      <c r="F771" s="56"/>
      <c r="G771" s="56"/>
      <c r="H771" s="56"/>
      <c r="I771" s="56"/>
      <c r="J771" s="56"/>
      <c r="K771" s="56"/>
      <c r="L771" s="56"/>
      <c r="N771" s="56"/>
      <c r="O771" s="56"/>
      <c r="P771" s="56"/>
      <c r="Q771" s="56"/>
      <c r="R771" s="56"/>
    </row>
    <row r="772">
      <c r="B772" s="38"/>
      <c r="E772" s="56"/>
      <c r="F772" s="56"/>
      <c r="G772" s="56"/>
      <c r="H772" s="56"/>
      <c r="I772" s="56"/>
      <c r="J772" s="56"/>
      <c r="K772" s="56"/>
      <c r="L772" s="56"/>
      <c r="N772" s="56"/>
      <c r="O772" s="56"/>
      <c r="P772" s="56"/>
      <c r="Q772" s="56"/>
      <c r="R772" s="56"/>
    </row>
    <row r="773">
      <c r="B773" s="38"/>
      <c r="E773" s="56"/>
      <c r="F773" s="56"/>
      <c r="G773" s="56"/>
      <c r="H773" s="56"/>
      <c r="I773" s="56"/>
      <c r="J773" s="56"/>
      <c r="K773" s="56"/>
      <c r="L773" s="56"/>
      <c r="N773" s="56"/>
      <c r="O773" s="56"/>
      <c r="P773" s="56"/>
      <c r="Q773" s="56"/>
      <c r="R773" s="56"/>
    </row>
    <row r="774">
      <c r="B774" s="38"/>
      <c r="E774" s="56"/>
      <c r="F774" s="56"/>
      <c r="G774" s="56"/>
      <c r="H774" s="56"/>
      <c r="I774" s="56"/>
      <c r="J774" s="56"/>
      <c r="K774" s="56"/>
      <c r="L774" s="56"/>
      <c r="N774" s="56"/>
      <c r="O774" s="56"/>
      <c r="P774" s="56"/>
      <c r="Q774" s="56"/>
      <c r="R774" s="56"/>
    </row>
    <row r="775">
      <c r="B775" s="38"/>
      <c r="E775" s="56"/>
      <c r="F775" s="56"/>
      <c r="G775" s="56"/>
      <c r="H775" s="56"/>
      <c r="I775" s="56"/>
      <c r="J775" s="56"/>
      <c r="K775" s="56"/>
      <c r="L775" s="56"/>
      <c r="N775" s="56"/>
      <c r="O775" s="56"/>
      <c r="P775" s="56"/>
      <c r="Q775" s="56"/>
      <c r="R775" s="56"/>
    </row>
    <row r="776">
      <c r="B776" s="38"/>
      <c r="E776" s="56"/>
      <c r="F776" s="56"/>
      <c r="G776" s="56"/>
      <c r="H776" s="56"/>
      <c r="I776" s="56"/>
      <c r="J776" s="56"/>
      <c r="K776" s="56"/>
      <c r="L776" s="56"/>
      <c r="N776" s="56"/>
      <c r="O776" s="56"/>
      <c r="P776" s="56"/>
      <c r="Q776" s="56"/>
      <c r="R776" s="56"/>
    </row>
    <row r="777">
      <c r="B777" s="38"/>
      <c r="E777" s="56"/>
      <c r="F777" s="56"/>
      <c r="G777" s="56"/>
      <c r="H777" s="56"/>
      <c r="I777" s="56"/>
      <c r="J777" s="56"/>
      <c r="K777" s="56"/>
      <c r="L777" s="56"/>
      <c r="N777" s="56"/>
      <c r="O777" s="56"/>
      <c r="P777" s="56"/>
      <c r="Q777" s="56"/>
      <c r="R777" s="56"/>
    </row>
    <row r="778">
      <c r="B778" s="38"/>
      <c r="E778" s="56"/>
      <c r="F778" s="56"/>
      <c r="G778" s="56"/>
      <c r="H778" s="56"/>
      <c r="I778" s="56"/>
      <c r="J778" s="56"/>
      <c r="K778" s="56"/>
      <c r="L778" s="56"/>
      <c r="N778" s="56"/>
      <c r="O778" s="56"/>
      <c r="P778" s="56"/>
      <c r="Q778" s="56"/>
      <c r="R778" s="56"/>
    </row>
    <row r="779">
      <c r="B779" s="38"/>
      <c r="E779" s="56"/>
      <c r="F779" s="56"/>
      <c r="G779" s="56"/>
      <c r="H779" s="56"/>
      <c r="I779" s="56"/>
      <c r="J779" s="56"/>
      <c r="K779" s="56"/>
      <c r="L779" s="56"/>
      <c r="N779" s="56"/>
      <c r="O779" s="56"/>
      <c r="P779" s="56"/>
      <c r="Q779" s="56"/>
      <c r="R779" s="56"/>
    </row>
    <row r="780">
      <c r="B780" s="38"/>
      <c r="E780" s="56"/>
      <c r="F780" s="56"/>
      <c r="G780" s="56"/>
      <c r="H780" s="56"/>
      <c r="I780" s="56"/>
      <c r="J780" s="56"/>
      <c r="K780" s="56"/>
      <c r="L780" s="56"/>
      <c r="N780" s="56"/>
      <c r="O780" s="56"/>
      <c r="P780" s="56"/>
      <c r="Q780" s="56"/>
      <c r="R780" s="56"/>
    </row>
    <row r="781">
      <c r="B781" s="38"/>
      <c r="E781" s="56"/>
      <c r="F781" s="56"/>
      <c r="G781" s="56"/>
      <c r="H781" s="56"/>
      <c r="I781" s="56"/>
      <c r="J781" s="56"/>
      <c r="K781" s="56"/>
      <c r="L781" s="56"/>
      <c r="N781" s="56"/>
      <c r="O781" s="56"/>
      <c r="P781" s="56"/>
      <c r="Q781" s="56"/>
      <c r="R781" s="56"/>
    </row>
    <row r="782">
      <c r="B782" s="38"/>
      <c r="E782" s="56"/>
      <c r="F782" s="56"/>
      <c r="G782" s="56"/>
      <c r="H782" s="56"/>
      <c r="I782" s="56"/>
      <c r="J782" s="56"/>
      <c r="K782" s="56"/>
      <c r="L782" s="56"/>
      <c r="N782" s="56"/>
      <c r="O782" s="56"/>
      <c r="P782" s="56"/>
      <c r="Q782" s="56"/>
      <c r="R782" s="56"/>
    </row>
    <row r="783">
      <c r="B783" s="38"/>
      <c r="E783" s="56"/>
      <c r="F783" s="56"/>
      <c r="G783" s="56"/>
      <c r="H783" s="56"/>
      <c r="I783" s="56"/>
      <c r="J783" s="56"/>
      <c r="K783" s="56"/>
      <c r="L783" s="56"/>
      <c r="N783" s="56"/>
      <c r="O783" s="56"/>
      <c r="P783" s="56"/>
      <c r="Q783" s="56"/>
      <c r="R783" s="56"/>
    </row>
    <row r="784">
      <c r="B784" s="38"/>
      <c r="E784" s="56"/>
      <c r="F784" s="56"/>
      <c r="G784" s="56"/>
      <c r="H784" s="56"/>
      <c r="I784" s="56"/>
      <c r="J784" s="56"/>
      <c r="K784" s="56"/>
      <c r="L784" s="56"/>
      <c r="N784" s="56"/>
      <c r="O784" s="56"/>
      <c r="P784" s="56"/>
      <c r="Q784" s="56"/>
      <c r="R784" s="56"/>
    </row>
    <row r="785">
      <c r="B785" s="38"/>
      <c r="E785" s="56"/>
      <c r="F785" s="56"/>
      <c r="G785" s="56"/>
      <c r="H785" s="56"/>
      <c r="I785" s="56"/>
      <c r="J785" s="56"/>
      <c r="K785" s="56"/>
      <c r="L785" s="56"/>
      <c r="N785" s="56"/>
      <c r="O785" s="56"/>
      <c r="P785" s="56"/>
      <c r="Q785" s="56"/>
      <c r="R785" s="56"/>
    </row>
    <row r="786">
      <c r="B786" s="38"/>
      <c r="E786" s="56"/>
      <c r="F786" s="56"/>
      <c r="G786" s="56"/>
      <c r="H786" s="56"/>
      <c r="I786" s="56"/>
      <c r="J786" s="56"/>
      <c r="K786" s="56"/>
      <c r="L786" s="56"/>
      <c r="N786" s="56"/>
      <c r="O786" s="56"/>
      <c r="P786" s="56"/>
      <c r="Q786" s="56"/>
      <c r="R786" s="56"/>
    </row>
    <row r="787">
      <c r="B787" s="38"/>
      <c r="E787" s="56"/>
      <c r="F787" s="56"/>
      <c r="G787" s="56"/>
      <c r="H787" s="56"/>
      <c r="I787" s="56"/>
      <c r="J787" s="56"/>
      <c r="K787" s="56"/>
      <c r="L787" s="56"/>
      <c r="N787" s="56"/>
      <c r="O787" s="56"/>
      <c r="P787" s="56"/>
      <c r="Q787" s="56"/>
      <c r="R787" s="56"/>
    </row>
    <row r="788">
      <c r="B788" s="38"/>
      <c r="E788" s="56"/>
      <c r="F788" s="56"/>
      <c r="G788" s="56"/>
      <c r="H788" s="56"/>
      <c r="I788" s="56"/>
      <c r="J788" s="56"/>
      <c r="K788" s="56"/>
      <c r="L788" s="56"/>
      <c r="N788" s="56"/>
      <c r="O788" s="56"/>
      <c r="P788" s="56"/>
      <c r="Q788" s="56"/>
      <c r="R788" s="56"/>
    </row>
    <row r="789">
      <c r="B789" s="38"/>
      <c r="E789" s="56"/>
      <c r="F789" s="56"/>
      <c r="G789" s="56"/>
      <c r="H789" s="56"/>
      <c r="I789" s="56"/>
      <c r="J789" s="56"/>
      <c r="K789" s="56"/>
      <c r="L789" s="56"/>
      <c r="N789" s="56"/>
      <c r="O789" s="56"/>
      <c r="P789" s="56"/>
      <c r="Q789" s="56"/>
      <c r="R789" s="56"/>
    </row>
    <row r="790">
      <c r="B790" s="38"/>
      <c r="E790" s="56"/>
      <c r="F790" s="56"/>
      <c r="G790" s="56"/>
      <c r="H790" s="56"/>
      <c r="I790" s="56"/>
      <c r="J790" s="56"/>
      <c r="K790" s="56"/>
      <c r="L790" s="56"/>
      <c r="N790" s="56"/>
      <c r="O790" s="56"/>
      <c r="P790" s="56"/>
      <c r="Q790" s="56"/>
      <c r="R790" s="56"/>
    </row>
    <row r="791">
      <c r="B791" s="38"/>
      <c r="E791" s="56"/>
      <c r="F791" s="56"/>
      <c r="G791" s="56"/>
      <c r="H791" s="56"/>
      <c r="I791" s="56"/>
      <c r="J791" s="56"/>
      <c r="K791" s="56"/>
      <c r="L791" s="56"/>
      <c r="N791" s="56"/>
      <c r="O791" s="56"/>
      <c r="P791" s="56"/>
      <c r="Q791" s="56"/>
      <c r="R791" s="56"/>
    </row>
    <row r="792">
      <c r="B792" s="38"/>
      <c r="E792" s="56"/>
      <c r="F792" s="56"/>
      <c r="G792" s="56"/>
      <c r="H792" s="56"/>
      <c r="I792" s="56"/>
      <c r="J792" s="56"/>
      <c r="K792" s="56"/>
      <c r="L792" s="56"/>
      <c r="N792" s="56"/>
      <c r="O792" s="56"/>
      <c r="P792" s="56"/>
      <c r="Q792" s="56"/>
      <c r="R792" s="56"/>
    </row>
    <row r="793">
      <c r="B793" s="38"/>
      <c r="E793" s="56"/>
      <c r="F793" s="56"/>
      <c r="G793" s="56"/>
      <c r="H793" s="56"/>
      <c r="I793" s="56"/>
      <c r="J793" s="56"/>
      <c r="K793" s="56"/>
      <c r="L793" s="56"/>
      <c r="N793" s="56"/>
      <c r="O793" s="56"/>
      <c r="P793" s="56"/>
      <c r="Q793" s="56"/>
      <c r="R793" s="56"/>
    </row>
    <row r="794">
      <c r="B794" s="38"/>
      <c r="E794" s="56"/>
      <c r="F794" s="56"/>
      <c r="G794" s="56"/>
      <c r="H794" s="56"/>
      <c r="I794" s="56"/>
      <c r="J794" s="56"/>
      <c r="K794" s="56"/>
      <c r="L794" s="56"/>
      <c r="N794" s="56"/>
      <c r="O794" s="56"/>
      <c r="P794" s="56"/>
      <c r="Q794" s="56"/>
      <c r="R794" s="56"/>
    </row>
    <row r="795">
      <c r="B795" s="38"/>
      <c r="E795" s="56"/>
      <c r="F795" s="56"/>
      <c r="G795" s="56"/>
      <c r="H795" s="56"/>
      <c r="I795" s="56"/>
      <c r="J795" s="56"/>
      <c r="K795" s="56"/>
      <c r="L795" s="56"/>
      <c r="N795" s="56"/>
      <c r="O795" s="56"/>
      <c r="P795" s="56"/>
      <c r="Q795" s="56"/>
      <c r="R795" s="56"/>
    </row>
    <row r="796">
      <c r="B796" s="38"/>
      <c r="E796" s="56"/>
      <c r="F796" s="56"/>
      <c r="G796" s="56"/>
      <c r="H796" s="56"/>
      <c r="I796" s="56"/>
      <c r="J796" s="56"/>
      <c r="K796" s="56"/>
      <c r="L796" s="56"/>
      <c r="N796" s="56"/>
      <c r="O796" s="56"/>
      <c r="P796" s="56"/>
      <c r="Q796" s="56"/>
      <c r="R796" s="56"/>
    </row>
    <row r="797">
      <c r="B797" s="38"/>
      <c r="E797" s="56"/>
      <c r="F797" s="56"/>
      <c r="G797" s="56"/>
      <c r="H797" s="56"/>
      <c r="I797" s="56"/>
      <c r="J797" s="56"/>
      <c r="K797" s="56"/>
      <c r="L797" s="56"/>
      <c r="N797" s="56"/>
      <c r="O797" s="56"/>
      <c r="P797" s="56"/>
      <c r="Q797" s="56"/>
      <c r="R797" s="56"/>
    </row>
    <row r="798">
      <c r="B798" s="38"/>
      <c r="E798" s="56"/>
      <c r="F798" s="56"/>
      <c r="G798" s="56"/>
      <c r="H798" s="56"/>
      <c r="I798" s="56"/>
      <c r="J798" s="56"/>
      <c r="K798" s="56"/>
      <c r="L798" s="56"/>
      <c r="N798" s="56"/>
      <c r="O798" s="56"/>
      <c r="P798" s="56"/>
      <c r="Q798" s="56"/>
      <c r="R798" s="56"/>
    </row>
    <row r="799">
      <c r="B799" s="38"/>
      <c r="E799" s="56"/>
      <c r="F799" s="56"/>
      <c r="G799" s="56"/>
      <c r="H799" s="56"/>
      <c r="I799" s="56"/>
      <c r="J799" s="56"/>
      <c r="K799" s="56"/>
      <c r="L799" s="56"/>
      <c r="N799" s="56"/>
      <c r="O799" s="56"/>
      <c r="P799" s="56"/>
      <c r="Q799" s="56"/>
      <c r="R799" s="56"/>
    </row>
    <row r="800">
      <c r="B800" s="38"/>
      <c r="E800" s="56"/>
      <c r="F800" s="56"/>
      <c r="G800" s="56"/>
      <c r="H800" s="56"/>
      <c r="I800" s="56"/>
      <c r="J800" s="56"/>
      <c r="K800" s="56"/>
      <c r="L800" s="56"/>
      <c r="N800" s="56"/>
      <c r="O800" s="56"/>
      <c r="P800" s="56"/>
      <c r="Q800" s="56"/>
      <c r="R800" s="56"/>
    </row>
    <row r="801">
      <c r="B801" s="38"/>
      <c r="E801" s="56"/>
      <c r="F801" s="56"/>
      <c r="G801" s="56"/>
      <c r="H801" s="56"/>
      <c r="I801" s="56"/>
      <c r="J801" s="56"/>
      <c r="K801" s="56"/>
      <c r="L801" s="56"/>
      <c r="N801" s="56"/>
      <c r="O801" s="56"/>
      <c r="P801" s="56"/>
      <c r="Q801" s="56"/>
      <c r="R801" s="56"/>
    </row>
    <row r="802">
      <c r="B802" s="38"/>
      <c r="E802" s="56"/>
      <c r="F802" s="56"/>
      <c r="G802" s="56"/>
      <c r="H802" s="56"/>
      <c r="I802" s="56"/>
      <c r="J802" s="56"/>
      <c r="K802" s="56"/>
      <c r="L802" s="56"/>
      <c r="N802" s="56"/>
      <c r="O802" s="56"/>
      <c r="P802" s="56"/>
      <c r="Q802" s="56"/>
      <c r="R802" s="56"/>
    </row>
    <row r="803">
      <c r="B803" s="38"/>
      <c r="E803" s="56"/>
      <c r="F803" s="56"/>
      <c r="G803" s="56"/>
      <c r="H803" s="56"/>
      <c r="I803" s="56"/>
      <c r="J803" s="56"/>
      <c r="K803" s="56"/>
      <c r="L803" s="56"/>
      <c r="N803" s="56"/>
      <c r="O803" s="56"/>
      <c r="P803" s="56"/>
      <c r="Q803" s="56"/>
      <c r="R803" s="56"/>
    </row>
    <row r="804">
      <c r="B804" s="38"/>
      <c r="E804" s="56"/>
      <c r="F804" s="56"/>
      <c r="G804" s="56"/>
      <c r="H804" s="56"/>
      <c r="I804" s="56"/>
      <c r="J804" s="56"/>
      <c r="K804" s="56"/>
      <c r="L804" s="56"/>
      <c r="N804" s="56"/>
      <c r="O804" s="56"/>
      <c r="P804" s="56"/>
      <c r="Q804" s="56"/>
      <c r="R804" s="56"/>
    </row>
    <row r="805">
      <c r="B805" s="38"/>
      <c r="E805" s="56"/>
      <c r="F805" s="56"/>
      <c r="G805" s="56"/>
      <c r="H805" s="56"/>
      <c r="I805" s="56"/>
      <c r="J805" s="56"/>
      <c r="K805" s="56"/>
      <c r="L805" s="56"/>
      <c r="N805" s="56"/>
      <c r="O805" s="56"/>
      <c r="P805" s="56"/>
      <c r="Q805" s="56"/>
      <c r="R805" s="56"/>
    </row>
    <row r="806">
      <c r="B806" s="38"/>
      <c r="E806" s="56"/>
      <c r="F806" s="56"/>
      <c r="G806" s="56"/>
      <c r="H806" s="56"/>
      <c r="I806" s="56"/>
      <c r="J806" s="56"/>
      <c r="K806" s="56"/>
      <c r="L806" s="56"/>
      <c r="N806" s="56"/>
      <c r="O806" s="56"/>
      <c r="P806" s="56"/>
      <c r="Q806" s="56"/>
      <c r="R806" s="56"/>
    </row>
    <row r="807">
      <c r="B807" s="38"/>
      <c r="E807" s="56"/>
      <c r="F807" s="56"/>
      <c r="G807" s="56"/>
      <c r="H807" s="56"/>
      <c r="I807" s="56"/>
      <c r="J807" s="56"/>
      <c r="K807" s="56"/>
      <c r="L807" s="56"/>
      <c r="N807" s="56"/>
      <c r="O807" s="56"/>
      <c r="P807" s="56"/>
      <c r="Q807" s="56"/>
      <c r="R807" s="56"/>
    </row>
    <row r="808">
      <c r="B808" s="38"/>
      <c r="E808" s="56"/>
      <c r="F808" s="56"/>
      <c r="G808" s="56"/>
      <c r="H808" s="56"/>
      <c r="I808" s="56"/>
      <c r="J808" s="56"/>
      <c r="K808" s="56"/>
      <c r="L808" s="56"/>
      <c r="N808" s="56"/>
      <c r="O808" s="56"/>
      <c r="P808" s="56"/>
      <c r="Q808" s="56"/>
      <c r="R808" s="56"/>
    </row>
    <row r="809">
      <c r="B809" s="38"/>
      <c r="E809" s="56"/>
      <c r="F809" s="56"/>
      <c r="G809" s="56"/>
      <c r="H809" s="56"/>
      <c r="I809" s="56"/>
      <c r="J809" s="56"/>
      <c r="K809" s="56"/>
      <c r="L809" s="56"/>
      <c r="N809" s="56"/>
      <c r="O809" s="56"/>
      <c r="P809" s="56"/>
      <c r="Q809" s="56"/>
      <c r="R809" s="56"/>
    </row>
    <row r="810">
      <c r="B810" s="38"/>
      <c r="E810" s="56"/>
      <c r="F810" s="56"/>
      <c r="G810" s="56"/>
      <c r="H810" s="56"/>
      <c r="I810" s="56"/>
      <c r="J810" s="56"/>
      <c r="K810" s="56"/>
      <c r="L810" s="56"/>
      <c r="N810" s="56"/>
      <c r="O810" s="56"/>
      <c r="P810" s="56"/>
      <c r="Q810" s="56"/>
      <c r="R810" s="56"/>
    </row>
    <row r="811">
      <c r="B811" s="38"/>
      <c r="E811" s="56"/>
      <c r="F811" s="56"/>
      <c r="G811" s="56"/>
      <c r="H811" s="56"/>
      <c r="I811" s="56"/>
      <c r="J811" s="56"/>
      <c r="K811" s="56"/>
      <c r="L811" s="56"/>
      <c r="N811" s="56"/>
      <c r="O811" s="56"/>
      <c r="P811" s="56"/>
      <c r="Q811" s="56"/>
      <c r="R811" s="56"/>
    </row>
    <row r="812">
      <c r="B812" s="38"/>
      <c r="E812" s="56"/>
      <c r="F812" s="56"/>
      <c r="G812" s="56"/>
      <c r="H812" s="56"/>
      <c r="I812" s="56"/>
      <c r="J812" s="56"/>
      <c r="K812" s="56"/>
      <c r="L812" s="56"/>
      <c r="N812" s="56"/>
      <c r="O812" s="56"/>
      <c r="P812" s="56"/>
      <c r="Q812" s="56"/>
      <c r="R812" s="56"/>
    </row>
    <row r="813">
      <c r="B813" s="38"/>
      <c r="E813" s="56"/>
      <c r="F813" s="56"/>
      <c r="G813" s="56"/>
      <c r="H813" s="56"/>
      <c r="I813" s="56"/>
      <c r="J813" s="56"/>
      <c r="K813" s="56"/>
      <c r="L813" s="56"/>
      <c r="N813" s="56"/>
      <c r="O813" s="56"/>
      <c r="P813" s="56"/>
      <c r="Q813" s="56"/>
      <c r="R813" s="56"/>
    </row>
    <row r="814">
      <c r="B814" s="38"/>
      <c r="E814" s="56"/>
      <c r="F814" s="56"/>
      <c r="G814" s="56"/>
      <c r="H814" s="56"/>
      <c r="I814" s="56"/>
      <c r="J814" s="56"/>
      <c r="K814" s="56"/>
      <c r="L814" s="56"/>
      <c r="N814" s="56"/>
      <c r="O814" s="56"/>
      <c r="P814" s="56"/>
      <c r="Q814" s="56"/>
      <c r="R814" s="56"/>
    </row>
    <row r="815">
      <c r="B815" s="38"/>
      <c r="E815" s="56"/>
      <c r="F815" s="56"/>
      <c r="G815" s="56"/>
      <c r="H815" s="56"/>
      <c r="I815" s="56"/>
      <c r="J815" s="56"/>
      <c r="K815" s="56"/>
      <c r="L815" s="56"/>
      <c r="N815" s="56"/>
      <c r="O815" s="56"/>
      <c r="P815" s="56"/>
      <c r="Q815" s="56"/>
      <c r="R815" s="56"/>
    </row>
    <row r="816">
      <c r="B816" s="38"/>
      <c r="E816" s="56"/>
      <c r="F816" s="56"/>
      <c r="G816" s="56"/>
      <c r="H816" s="56"/>
      <c r="I816" s="56"/>
      <c r="J816" s="56"/>
      <c r="K816" s="56"/>
      <c r="L816" s="56"/>
      <c r="N816" s="56"/>
      <c r="O816" s="56"/>
      <c r="P816" s="56"/>
      <c r="Q816" s="56"/>
      <c r="R816" s="56"/>
    </row>
    <row r="817">
      <c r="B817" s="38"/>
      <c r="E817" s="56"/>
      <c r="F817" s="56"/>
      <c r="G817" s="56"/>
      <c r="H817" s="56"/>
      <c r="I817" s="56"/>
      <c r="J817" s="56"/>
      <c r="K817" s="56"/>
      <c r="L817" s="56"/>
      <c r="N817" s="56"/>
      <c r="O817" s="56"/>
      <c r="P817" s="56"/>
      <c r="Q817" s="56"/>
      <c r="R817" s="56"/>
    </row>
    <row r="818">
      <c r="B818" s="38"/>
      <c r="E818" s="56"/>
      <c r="F818" s="56"/>
      <c r="G818" s="56"/>
      <c r="H818" s="56"/>
      <c r="I818" s="56"/>
      <c r="J818" s="56"/>
      <c r="K818" s="56"/>
      <c r="L818" s="56"/>
      <c r="N818" s="56"/>
      <c r="O818" s="56"/>
      <c r="P818" s="56"/>
      <c r="Q818" s="56"/>
      <c r="R818" s="56"/>
    </row>
    <row r="819">
      <c r="B819" s="38"/>
      <c r="E819" s="56"/>
      <c r="F819" s="56"/>
      <c r="G819" s="56"/>
      <c r="H819" s="56"/>
      <c r="I819" s="56"/>
      <c r="J819" s="56"/>
      <c r="K819" s="56"/>
      <c r="L819" s="56"/>
      <c r="N819" s="56"/>
      <c r="O819" s="56"/>
      <c r="P819" s="56"/>
      <c r="Q819" s="56"/>
      <c r="R819" s="56"/>
    </row>
    <row r="820">
      <c r="B820" s="38"/>
      <c r="E820" s="56"/>
      <c r="F820" s="56"/>
      <c r="G820" s="56"/>
      <c r="H820" s="56"/>
      <c r="I820" s="56"/>
      <c r="J820" s="56"/>
      <c r="K820" s="56"/>
      <c r="L820" s="56"/>
      <c r="N820" s="56"/>
      <c r="O820" s="56"/>
      <c r="P820" s="56"/>
      <c r="Q820" s="56"/>
      <c r="R820" s="56"/>
    </row>
    <row r="821">
      <c r="B821" s="38"/>
      <c r="E821" s="56"/>
      <c r="F821" s="56"/>
      <c r="G821" s="56"/>
      <c r="H821" s="56"/>
      <c r="I821" s="56"/>
      <c r="J821" s="56"/>
      <c r="K821" s="56"/>
      <c r="L821" s="56"/>
      <c r="N821" s="56"/>
      <c r="O821" s="56"/>
      <c r="P821" s="56"/>
      <c r="Q821" s="56"/>
      <c r="R821" s="56"/>
    </row>
    <row r="822">
      <c r="B822" s="38"/>
      <c r="E822" s="56"/>
      <c r="F822" s="56"/>
      <c r="G822" s="56"/>
      <c r="H822" s="56"/>
      <c r="I822" s="56"/>
      <c r="J822" s="56"/>
      <c r="K822" s="56"/>
      <c r="L822" s="56"/>
      <c r="N822" s="56"/>
      <c r="O822" s="56"/>
      <c r="P822" s="56"/>
      <c r="Q822" s="56"/>
      <c r="R822" s="56"/>
    </row>
    <row r="823">
      <c r="B823" s="38"/>
      <c r="E823" s="56"/>
      <c r="F823" s="56"/>
      <c r="G823" s="56"/>
      <c r="H823" s="56"/>
      <c r="I823" s="56"/>
      <c r="J823" s="56"/>
      <c r="K823" s="56"/>
      <c r="L823" s="56"/>
      <c r="N823" s="56"/>
      <c r="O823" s="56"/>
      <c r="P823" s="56"/>
      <c r="Q823" s="56"/>
      <c r="R823" s="56"/>
    </row>
    <row r="824">
      <c r="B824" s="38"/>
      <c r="E824" s="56"/>
      <c r="F824" s="56"/>
      <c r="G824" s="56"/>
      <c r="H824" s="56"/>
      <c r="I824" s="56"/>
      <c r="J824" s="56"/>
      <c r="K824" s="56"/>
      <c r="L824" s="56"/>
      <c r="N824" s="56"/>
      <c r="O824" s="56"/>
      <c r="P824" s="56"/>
      <c r="Q824" s="56"/>
      <c r="R824" s="56"/>
    </row>
    <row r="825">
      <c r="B825" s="38"/>
      <c r="E825" s="56"/>
      <c r="F825" s="56"/>
      <c r="G825" s="56"/>
      <c r="H825" s="56"/>
      <c r="I825" s="56"/>
      <c r="J825" s="56"/>
      <c r="K825" s="56"/>
      <c r="L825" s="56"/>
      <c r="N825" s="56"/>
      <c r="O825" s="56"/>
      <c r="P825" s="56"/>
      <c r="Q825" s="56"/>
      <c r="R825" s="56"/>
    </row>
    <row r="826">
      <c r="B826" s="38"/>
      <c r="E826" s="56"/>
      <c r="F826" s="56"/>
      <c r="G826" s="56"/>
      <c r="H826" s="56"/>
      <c r="I826" s="56"/>
      <c r="J826" s="56"/>
      <c r="K826" s="56"/>
      <c r="L826" s="56"/>
      <c r="N826" s="56"/>
      <c r="O826" s="56"/>
      <c r="P826" s="56"/>
      <c r="Q826" s="56"/>
      <c r="R826" s="56"/>
    </row>
    <row r="827">
      <c r="B827" s="38"/>
      <c r="E827" s="56"/>
      <c r="F827" s="56"/>
      <c r="G827" s="56"/>
      <c r="H827" s="56"/>
      <c r="I827" s="56"/>
      <c r="J827" s="56"/>
      <c r="K827" s="56"/>
      <c r="L827" s="56"/>
      <c r="N827" s="56"/>
      <c r="O827" s="56"/>
      <c r="P827" s="56"/>
      <c r="Q827" s="56"/>
      <c r="R827" s="56"/>
    </row>
    <row r="828">
      <c r="B828" s="38"/>
      <c r="E828" s="56"/>
      <c r="F828" s="56"/>
      <c r="G828" s="56"/>
      <c r="H828" s="56"/>
      <c r="I828" s="56"/>
      <c r="J828" s="56"/>
      <c r="K828" s="56"/>
      <c r="L828" s="56"/>
      <c r="N828" s="56"/>
      <c r="O828" s="56"/>
      <c r="P828" s="56"/>
      <c r="Q828" s="56"/>
      <c r="R828" s="56"/>
    </row>
    <row r="829">
      <c r="B829" s="38"/>
      <c r="E829" s="56"/>
      <c r="F829" s="56"/>
      <c r="G829" s="56"/>
      <c r="H829" s="56"/>
      <c r="I829" s="56"/>
      <c r="J829" s="56"/>
      <c r="K829" s="56"/>
      <c r="L829" s="56"/>
      <c r="N829" s="56"/>
      <c r="O829" s="56"/>
      <c r="P829" s="56"/>
      <c r="Q829" s="56"/>
      <c r="R829" s="56"/>
    </row>
    <row r="830">
      <c r="B830" s="38"/>
      <c r="E830" s="56"/>
      <c r="F830" s="56"/>
      <c r="G830" s="56"/>
      <c r="H830" s="56"/>
      <c r="I830" s="56"/>
      <c r="J830" s="56"/>
      <c r="K830" s="56"/>
      <c r="L830" s="56"/>
      <c r="N830" s="56"/>
      <c r="O830" s="56"/>
      <c r="P830" s="56"/>
      <c r="Q830" s="56"/>
      <c r="R830" s="56"/>
    </row>
    <row r="831">
      <c r="B831" s="38"/>
      <c r="E831" s="56"/>
      <c r="F831" s="56"/>
      <c r="G831" s="56"/>
      <c r="H831" s="56"/>
      <c r="I831" s="56"/>
      <c r="J831" s="56"/>
      <c r="K831" s="56"/>
      <c r="L831" s="56"/>
      <c r="N831" s="56"/>
      <c r="O831" s="56"/>
      <c r="P831" s="56"/>
      <c r="Q831" s="56"/>
      <c r="R831" s="56"/>
    </row>
    <row r="832">
      <c r="B832" s="38"/>
      <c r="E832" s="56"/>
      <c r="F832" s="56"/>
      <c r="G832" s="56"/>
      <c r="H832" s="56"/>
      <c r="I832" s="56"/>
      <c r="J832" s="56"/>
      <c r="K832" s="56"/>
      <c r="L832" s="56"/>
      <c r="N832" s="56"/>
      <c r="O832" s="56"/>
      <c r="P832" s="56"/>
      <c r="Q832" s="56"/>
      <c r="R832" s="56"/>
    </row>
    <row r="833">
      <c r="B833" s="38"/>
      <c r="E833" s="56"/>
      <c r="F833" s="56"/>
      <c r="G833" s="56"/>
      <c r="H833" s="56"/>
      <c r="I833" s="56"/>
      <c r="J833" s="56"/>
      <c r="K833" s="56"/>
      <c r="L833" s="56"/>
      <c r="N833" s="56"/>
      <c r="O833" s="56"/>
      <c r="P833" s="56"/>
      <c r="Q833" s="56"/>
      <c r="R833" s="56"/>
    </row>
    <row r="834">
      <c r="B834" s="38"/>
      <c r="E834" s="56"/>
      <c r="F834" s="56"/>
      <c r="G834" s="56"/>
      <c r="H834" s="56"/>
      <c r="I834" s="56"/>
      <c r="J834" s="56"/>
      <c r="K834" s="56"/>
      <c r="L834" s="56"/>
      <c r="N834" s="56"/>
      <c r="O834" s="56"/>
      <c r="P834" s="56"/>
      <c r="Q834" s="56"/>
      <c r="R834" s="56"/>
    </row>
    <row r="835">
      <c r="B835" s="38"/>
      <c r="E835" s="56"/>
      <c r="F835" s="56"/>
      <c r="G835" s="56"/>
      <c r="H835" s="56"/>
      <c r="I835" s="56"/>
      <c r="J835" s="56"/>
      <c r="K835" s="56"/>
      <c r="L835" s="56"/>
      <c r="N835" s="56"/>
      <c r="O835" s="56"/>
      <c r="P835" s="56"/>
      <c r="Q835" s="56"/>
      <c r="R835" s="56"/>
    </row>
    <row r="836">
      <c r="B836" s="38"/>
      <c r="E836" s="56"/>
      <c r="F836" s="56"/>
      <c r="G836" s="56"/>
      <c r="H836" s="56"/>
      <c r="I836" s="56"/>
      <c r="J836" s="56"/>
      <c r="K836" s="56"/>
      <c r="L836" s="56"/>
      <c r="N836" s="56"/>
      <c r="O836" s="56"/>
      <c r="P836" s="56"/>
      <c r="Q836" s="56"/>
      <c r="R836" s="56"/>
    </row>
    <row r="837">
      <c r="B837" s="38"/>
      <c r="E837" s="56"/>
      <c r="F837" s="56"/>
      <c r="G837" s="56"/>
      <c r="H837" s="56"/>
      <c r="I837" s="56"/>
      <c r="J837" s="56"/>
      <c r="K837" s="56"/>
      <c r="L837" s="56"/>
      <c r="N837" s="56"/>
      <c r="O837" s="56"/>
      <c r="P837" s="56"/>
      <c r="Q837" s="56"/>
      <c r="R837" s="56"/>
    </row>
    <row r="838">
      <c r="B838" s="38"/>
      <c r="E838" s="56"/>
      <c r="F838" s="56"/>
      <c r="G838" s="56"/>
      <c r="H838" s="56"/>
      <c r="I838" s="56"/>
      <c r="J838" s="56"/>
      <c r="K838" s="56"/>
      <c r="L838" s="56"/>
      <c r="N838" s="56"/>
      <c r="O838" s="56"/>
      <c r="P838" s="56"/>
      <c r="Q838" s="56"/>
      <c r="R838" s="56"/>
    </row>
    <row r="839">
      <c r="B839" s="38"/>
      <c r="E839" s="56"/>
      <c r="F839" s="56"/>
      <c r="G839" s="56"/>
      <c r="H839" s="56"/>
      <c r="I839" s="56"/>
      <c r="J839" s="56"/>
      <c r="K839" s="56"/>
      <c r="L839" s="56"/>
      <c r="N839" s="56"/>
      <c r="O839" s="56"/>
      <c r="P839" s="56"/>
      <c r="Q839" s="56"/>
      <c r="R839" s="56"/>
    </row>
    <row r="840">
      <c r="B840" s="38"/>
      <c r="E840" s="56"/>
      <c r="F840" s="56"/>
      <c r="G840" s="56"/>
      <c r="H840" s="56"/>
      <c r="I840" s="56"/>
      <c r="J840" s="56"/>
      <c r="K840" s="56"/>
      <c r="L840" s="56"/>
      <c r="N840" s="56"/>
      <c r="O840" s="56"/>
      <c r="P840" s="56"/>
      <c r="Q840" s="56"/>
      <c r="R840" s="56"/>
    </row>
    <row r="841">
      <c r="B841" s="38"/>
      <c r="E841" s="56"/>
      <c r="F841" s="56"/>
      <c r="G841" s="56"/>
      <c r="H841" s="56"/>
      <c r="I841" s="56"/>
      <c r="J841" s="56"/>
      <c r="K841" s="56"/>
      <c r="L841" s="56"/>
      <c r="N841" s="56"/>
      <c r="O841" s="56"/>
      <c r="P841" s="56"/>
      <c r="Q841" s="56"/>
      <c r="R841" s="56"/>
    </row>
    <row r="842">
      <c r="B842" s="38"/>
      <c r="E842" s="56"/>
      <c r="F842" s="56"/>
      <c r="G842" s="56"/>
      <c r="H842" s="56"/>
      <c r="I842" s="56"/>
      <c r="J842" s="56"/>
      <c r="K842" s="56"/>
      <c r="L842" s="56"/>
      <c r="N842" s="56"/>
      <c r="O842" s="56"/>
      <c r="P842" s="56"/>
      <c r="Q842" s="56"/>
      <c r="R842" s="56"/>
    </row>
    <row r="843">
      <c r="B843" s="38"/>
      <c r="E843" s="56"/>
      <c r="F843" s="56"/>
      <c r="G843" s="56"/>
      <c r="H843" s="56"/>
      <c r="I843" s="56"/>
      <c r="J843" s="56"/>
      <c r="K843" s="56"/>
      <c r="L843" s="56"/>
      <c r="N843" s="56"/>
      <c r="O843" s="56"/>
      <c r="P843" s="56"/>
      <c r="Q843" s="56"/>
      <c r="R843" s="56"/>
    </row>
    <row r="844">
      <c r="B844" s="38"/>
      <c r="E844" s="56"/>
      <c r="F844" s="56"/>
      <c r="G844" s="56"/>
      <c r="H844" s="56"/>
      <c r="I844" s="56"/>
      <c r="J844" s="56"/>
      <c r="K844" s="56"/>
      <c r="L844" s="56"/>
      <c r="N844" s="56"/>
      <c r="O844" s="56"/>
      <c r="P844" s="56"/>
      <c r="Q844" s="56"/>
      <c r="R844" s="56"/>
    </row>
    <row r="845">
      <c r="B845" s="38"/>
      <c r="E845" s="56"/>
      <c r="F845" s="56"/>
      <c r="G845" s="56"/>
      <c r="H845" s="56"/>
      <c r="I845" s="56"/>
      <c r="J845" s="56"/>
      <c r="K845" s="56"/>
      <c r="L845" s="56"/>
      <c r="N845" s="56"/>
      <c r="O845" s="56"/>
      <c r="P845" s="56"/>
      <c r="Q845" s="56"/>
      <c r="R845" s="56"/>
    </row>
    <row r="846">
      <c r="B846" s="38"/>
      <c r="E846" s="56"/>
      <c r="F846" s="56"/>
      <c r="G846" s="56"/>
      <c r="H846" s="56"/>
      <c r="I846" s="56"/>
      <c r="J846" s="56"/>
      <c r="K846" s="56"/>
      <c r="L846" s="56"/>
      <c r="N846" s="56"/>
      <c r="O846" s="56"/>
      <c r="P846" s="56"/>
      <c r="Q846" s="56"/>
      <c r="R846" s="56"/>
    </row>
    <row r="847">
      <c r="B847" s="38"/>
      <c r="E847" s="56"/>
      <c r="F847" s="56"/>
      <c r="G847" s="56"/>
      <c r="H847" s="56"/>
      <c r="I847" s="56"/>
      <c r="J847" s="56"/>
      <c r="K847" s="56"/>
      <c r="L847" s="56"/>
      <c r="N847" s="56"/>
      <c r="O847" s="56"/>
      <c r="P847" s="56"/>
      <c r="Q847" s="56"/>
      <c r="R847" s="56"/>
    </row>
    <row r="848">
      <c r="B848" s="38"/>
      <c r="E848" s="56"/>
      <c r="F848" s="56"/>
      <c r="G848" s="56"/>
      <c r="H848" s="56"/>
      <c r="I848" s="56"/>
      <c r="J848" s="56"/>
      <c r="K848" s="56"/>
      <c r="L848" s="56"/>
      <c r="N848" s="56"/>
      <c r="O848" s="56"/>
      <c r="P848" s="56"/>
      <c r="Q848" s="56"/>
      <c r="R848" s="56"/>
    </row>
    <row r="849">
      <c r="B849" s="38"/>
      <c r="E849" s="56"/>
      <c r="F849" s="56"/>
      <c r="G849" s="56"/>
      <c r="H849" s="56"/>
      <c r="I849" s="56"/>
      <c r="J849" s="56"/>
      <c r="K849" s="56"/>
      <c r="L849" s="56"/>
      <c r="N849" s="56"/>
      <c r="O849" s="56"/>
      <c r="P849" s="56"/>
      <c r="Q849" s="56"/>
      <c r="R849" s="56"/>
    </row>
    <row r="850">
      <c r="B850" s="38"/>
      <c r="E850" s="56"/>
      <c r="F850" s="56"/>
      <c r="G850" s="56"/>
      <c r="H850" s="56"/>
      <c r="I850" s="56"/>
      <c r="J850" s="56"/>
      <c r="K850" s="56"/>
      <c r="L850" s="56"/>
      <c r="N850" s="56"/>
      <c r="O850" s="56"/>
      <c r="P850" s="56"/>
      <c r="Q850" s="56"/>
      <c r="R850" s="56"/>
    </row>
    <row r="851">
      <c r="B851" s="38"/>
      <c r="E851" s="56"/>
      <c r="F851" s="56"/>
      <c r="G851" s="56"/>
      <c r="H851" s="56"/>
      <c r="I851" s="56"/>
      <c r="J851" s="56"/>
      <c r="K851" s="56"/>
      <c r="L851" s="56"/>
      <c r="N851" s="56"/>
      <c r="O851" s="56"/>
      <c r="P851" s="56"/>
      <c r="Q851" s="56"/>
      <c r="R851" s="56"/>
    </row>
    <row r="852">
      <c r="B852" s="38"/>
      <c r="E852" s="56"/>
      <c r="F852" s="56"/>
      <c r="G852" s="56"/>
      <c r="H852" s="56"/>
      <c r="I852" s="56"/>
      <c r="J852" s="56"/>
      <c r="K852" s="56"/>
      <c r="L852" s="56"/>
      <c r="N852" s="56"/>
      <c r="O852" s="56"/>
      <c r="P852" s="56"/>
      <c r="Q852" s="56"/>
      <c r="R852" s="56"/>
    </row>
    <row r="853">
      <c r="B853" s="38"/>
      <c r="E853" s="56"/>
      <c r="F853" s="56"/>
      <c r="G853" s="56"/>
      <c r="H853" s="56"/>
      <c r="I853" s="56"/>
      <c r="J853" s="56"/>
      <c r="K853" s="56"/>
      <c r="L853" s="56"/>
      <c r="N853" s="56"/>
      <c r="O853" s="56"/>
      <c r="P853" s="56"/>
      <c r="Q853" s="56"/>
      <c r="R853" s="56"/>
    </row>
    <row r="854">
      <c r="B854" s="38"/>
      <c r="E854" s="56"/>
      <c r="F854" s="56"/>
      <c r="G854" s="56"/>
      <c r="H854" s="56"/>
      <c r="I854" s="56"/>
      <c r="J854" s="56"/>
      <c r="K854" s="56"/>
      <c r="L854" s="56"/>
      <c r="N854" s="56"/>
      <c r="O854" s="56"/>
      <c r="P854" s="56"/>
      <c r="Q854" s="56"/>
      <c r="R854" s="56"/>
    </row>
    <row r="855">
      <c r="B855" s="38"/>
      <c r="E855" s="56"/>
      <c r="F855" s="56"/>
      <c r="G855" s="56"/>
      <c r="H855" s="56"/>
      <c r="I855" s="56"/>
      <c r="J855" s="56"/>
      <c r="K855" s="56"/>
      <c r="L855" s="56"/>
      <c r="N855" s="56"/>
      <c r="O855" s="56"/>
      <c r="P855" s="56"/>
      <c r="Q855" s="56"/>
      <c r="R855" s="56"/>
    </row>
    <row r="856">
      <c r="B856" s="38"/>
      <c r="E856" s="56"/>
      <c r="F856" s="56"/>
      <c r="G856" s="56"/>
      <c r="H856" s="56"/>
      <c r="I856" s="56"/>
      <c r="J856" s="56"/>
      <c r="K856" s="56"/>
      <c r="L856" s="56"/>
      <c r="N856" s="56"/>
      <c r="O856" s="56"/>
      <c r="P856" s="56"/>
      <c r="Q856" s="56"/>
      <c r="R856" s="56"/>
    </row>
    <row r="857">
      <c r="B857" s="38"/>
      <c r="E857" s="56"/>
      <c r="F857" s="56"/>
      <c r="G857" s="56"/>
      <c r="H857" s="56"/>
      <c r="I857" s="56"/>
      <c r="J857" s="56"/>
      <c r="K857" s="56"/>
      <c r="L857" s="56"/>
      <c r="N857" s="56"/>
      <c r="O857" s="56"/>
      <c r="P857" s="56"/>
      <c r="Q857" s="56"/>
      <c r="R857" s="56"/>
    </row>
    <row r="858">
      <c r="B858" s="38"/>
      <c r="E858" s="56"/>
      <c r="F858" s="56"/>
      <c r="G858" s="56"/>
      <c r="H858" s="56"/>
      <c r="I858" s="56"/>
      <c r="J858" s="56"/>
      <c r="K858" s="56"/>
      <c r="L858" s="56"/>
      <c r="N858" s="56"/>
      <c r="O858" s="56"/>
      <c r="P858" s="56"/>
      <c r="Q858" s="56"/>
      <c r="R858" s="56"/>
    </row>
    <row r="859">
      <c r="B859" s="38"/>
      <c r="E859" s="56"/>
      <c r="F859" s="56"/>
      <c r="G859" s="56"/>
      <c r="H859" s="56"/>
      <c r="I859" s="56"/>
      <c r="J859" s="56"/>
      <c r="K859" s="56"/>
      <c r="L859" s="56"/>
      <c r="N859" s="56"/>
      <c r="O859" s="56"/>
      <c r="P859" s="56"/>
      <c r="Q859" s="56"/>
      <c r="R859" s="56"/>
    </row>
    <row r="860">
      <c r="B860" s="38"/>
      <c r="E860" s="56"/>
      <c r="F860" s="56"/>
      <c r="G860" s="56"/>
      <c r="H860" s="56"/>
      <c r="I860" s="56"/>
      <c r="J860" s="56"/>
      <c r="K860" s="56"/>
      <c r="L860" s="56"/>
      <c r="N860" s="56"/>
      <c r="O860" s="56"/>
      <c r="P860" s="56"/>
      <c r="Q860" s="56"/>
      <c r="R860" s="56"/>
    </row>
    <row r="861">
      <c r="B861" s="38"/>
      <c r="E861" s="56"/>
      <c r="F861" s="56"/>
      <c r="G861" s="56"/>
      <c r="H861" s="56"/>
      <c r="I861" s="56"/>
      <c r="J861" s="56"/>
      <c r="K861" s="56"/>
      <c r="L861" s="56"/>
      <c r="N861" s="56"/>
      <c r="O861" s="56"/>
      <c r="P861" s="56"/>
      <c r="Q861" s="56"/>
      <c r="R861" s="56"/>
    </row>
    <row r="862">
      <c r="B862" s="38"/>
      <c r="E862" s="56"/>
      <c r="F862" s="56"/>
      <c r="G862" s="56"/>
      <c r="H862" s="56"/>
      <c r="I862" s="56"/>
      <c r="J862" s="56"/>
      <c r="K862" s="56"/>
      <c r="L862" s="56"/>
      <c r="N862" s="56"/>
      <c r="O862" s="56"/>
      <c r="P862" s="56"/>
      <c r="Q862" s="56"/>
      <c r="R862" s="56"/>
    </row>
    <row r="863">
      <c r="B863" s="38"/>
      <c r="E863" s="56"/>
      <c r="F863" s="56"/>
      <c r="G863" s="56"/>
      <c r="H863" s="56"/>
      <c r="I863" s="56"/>
      <c r="J863" s="56"/>
      <c r="K863" s="56"/>
      <c r="L863" s="56"/>
      <c r="N863" s="56"/>
      <c r="O863" s="56"/>
      <c r="P863" s="56"/>
      <c r="Q863" s="56"/>
      <c r="R863" s="56"/>
    </row>
    <row r="864">
      <c r="B864" s="38"/>
      <c r="E864" s="56"/>
      <c r="F864" s="56"/>
      <c r="G864" s="56"/>
      <c r="H864" s="56"/>
      <c r="I864" s="56"/>
      <c r="J864" s="56"/>
      <c r="K864" s="56"/>
      <c r="L864" s="56"/>
      <c r="N864" s="56"/>
      <c r="O864" s="56"/>
      <c r="P864" s="56"/>
      <c r="Q864" s="56"/>
      <c r="R864" s="56"/>
    </row>
    <row r="865">
      <c r="B865" s="38"/>
      <c r="E865" s="56"/>
      <c r="F865" s="56"/>
      <c r="G865" s="56"/>
      <c r="H865" s="56"/>
      <c r="I865" s="56"/>
      <c r="J865" s="56"/>
      <c r="K865" s="56"/>
      <c r="L865" s="56"/>
      <c r="N865" s="56"/>
      <c r="O865" s="56"/>
      <c r="P865" s="56"/>
      <c r="Q865" s="56"/>
      <c r="R865" s="56"/>
    </row>
    <row r="866">
      <c r="B866" s="38"/>
      <c r="E866" s="56"/>
      <c r="F866" s="56"/>
      <c r="G866" s="56"/>
      <c r="H866" s="56"/>
      <c r="I866" s="56"/>
      <c r="J866" s="56"/>
      <c r="K866" s="56"/>
      <c r="L866" s="56"/>
      <c r="N866" s="56"/>
      <c r="O866" s="56"/>
      <c r="P866" s="56"/>
      <c r="Q866" s="56"/>
      <c r="R866" s="56"/>
    </row>
    <row r="867">
      <c r="B867" s="38"/>
      <c r="E867" s="56"/>
      <c r="F867" s="56"/>
      <c r="G867" s="56"/>
      <c r="H867" s="56"/>
      <c r="I867" s="56"/>
      <c r="J867" s="56"/>
      <c r="K867" s="56"/>
      <c r="L867" s="56"/>
      <c r="N867" s="56"/>
      <c r="O867" s="56"/>
      <c r="P867" s="56"/>
      <c r="Q867" s="56"/>
      <c r="R867" s="56"/>
    </row>
    <row r="868">
      <c r="B868" s="38"/>
      <c r="E868" s="56"/>
      <c r="F868" s="56"/>
      <c r="G868" s="56"/>
      <c r="H868" s="56"/>
      <c r="I868" s="56"/>
      <c r="J868" s="56"/>
      <c r="K868" s="56"/>
      <c r="L868" s="56"/>
      <c r="N868" s="56"/>
      <c r="O868" s="56"/>
      <c r="P868" s="56"/>
      <c r="Q868" s="56"/>
      <c r="R868" s="56"/>
    </row>
    <row r="869">
      <c r="B869" s="38"/>
      <c r="E869" s="56"/>
      <c r="F869" s="56"/>
      <c r="G869" s="56"/>
      <c r="H869" s="56"/>
      <c r="I869" s="56"/>
      <c r="J869" s="56"/>
      <c r="K869" s="56"/>
      <c r="L869" s="56"/>
      <c r="N869" s="56"/>
      <c r="O869" s="56"/>
      <c r="P869" s="56"/>
      <c r="Q869" s="56"/>
      <c r="R869" s="56"/>
    </row>
    <row r="870">
      <c r="B870" s="38"/>
      <c r="E870" s="56"/>
      <c r="F870" s="56"/>
      <c r="G870" s="56"/>
      <c r="H870" s="56"/>
      <c r="I870" s="56"/>
      <c r="J870" s="56"/>
      <c r="K870" s="56"/>
      <c r="L870" s="56"/>
      <c r="N870" s="56"/>
      <c r="O870" s="56"/>
      <c r="P870" s="56"/>
      <c r="Q870" s="56"/>
      <c r="R870" s="56"/>
    </row>
    <row r="871">
      <c r="B871" s="38"/>
      <c r="E871" s="56"/>
      <c r="F871" s="56"/>
      <c r="G871" s="56"/>
      <c r="H871" s="56"/>
      <c r="I871" s="56"/>
      <c r="J871" s="56"/>
      <c r="K871" s="56"/>
      <c r="L871" s="56"/>
      <c r="N871" s="56"/>
      <c r="O871" s="56"/>
      <c r="P871" s="56"/>
      <c r="Q871" s="56"/>
      <c r="R871" s="56"/>
    </row>
    <row r="872">
      <c r="B872" s="38"/>
      <c r="E872" s="56"/>
      <c r="F872" s="56"/>
      <c r="G872" s="56"/>
      <c r="H872" s="56"/>
      <c r="I872" s="56"/>
      <c r="J872" s="56"/>
      <c r="K872" s="56"/>
      <c r="L872" s="56"/>
      <c r="N872" s="56"/>
      <c r="O872" s="56"/>
      <c r="P872" s="56"/>
      <c r="Q872" s="56"/>
      <c r="R872" s="56"/>
    </row>
    <row r="873">
      <c r="B873" s="38"/>
      <c r="E873" s="56"/>
      <c r="F873" s="56"/>
      <c r="G873" s="56"/>
      <c r="H873" s="56"/>
      <c r="I873" s="56"/>
      <c r="J873" s="56"/>
      <c r="K873" s="56"/>
      <c r="L873" s="56"/>
      <c r="N873" s="56"/>
      <c r="O873" s="56"/>
      <c r="P873" s="56"/>
      <c r="Q873" s="56"/>
      <c r="R873" s="56"/>
    </row>
    <row r="874">
      <c r="B874" s="38"/>
      <c r="E874" s="56"/>
      <c r="F874" s="56"/>
      <c r="G874" s="56"/>
      <c r="H874" s="56"/>
      <c r="I874" s="56"/>
      <c r="J874" s="56"/>
      <c r="K874" s="56"/>
      <c r="L874" s="56"/>
      <c r="N874" s="56"/>
      <c r="O874" s="56"/>
      <c r="P874" s="56"/>
      <c r="Q874" s="56"/>
      <c r="R874" s="56"/>
    </row>
    <row r="875">
      <c r="B875" s="38"/>
      <c r="E875" s="56"/>
      <c r="F875" s="56"/>
      <c r="G875" s="56"/>
      <c r="H875" s="56"/>
      <c r="I875" s="56"/>
      <c r="J875" s="56"/>
      <c r="K875" s="56"/>
      <c r="L875" s="56"/>
      <c r="N875" s="56"/>
      <c r="O875" s="56"/>
      <c r="P875" s="56"/>
      <c r="Q875" s="56"/>
      <c r="R875" s="56"/>
    </row>
    <row r="876">
      <c r="B876" s="38"/>
      <c r="E876" s="56"/>
      <c r="F876" s="56"/>
      <c r="G876" s="56"/>
      <c r="H876" s="56"/>
      <c r="I876" s="56"/>
      <c r="J876" s="56"/>
      <c r="K876" s="56"/>
      <c r="L876" s="56"/>
      <c r="N876" s="56"/>
      <c r="O876" s="56"/>
      <c r="P876" s="56"/>
      <c r="Q876" s="56"/>
      <c r="R876" s="56"/>
    </row>
    <row r="877">
      <c r="B877" s="38"/>
      <c r="E877" s="56"/>
      <c r="F877" s="56"/>
      <c r="G877" s="56"/>
      <c r="H877" s="56"/>
      <c r="I877" s="56"/>
      <c r="J877" s="56"/>
      <c r="K877" s="56"/>
      <c r="L877" s="56"/>
      <c r="N877" s="56"/>
      <c r="O877" s="56"/>
      <c r="P877" s="56"/>
      <c r="Q877" s="56"/>
      <c r="R877" s="56"/>
    </row>
    <row r="878">
      <c r="B878" s="38"/>
      <c r="E878" s="56"/>
      <c r="F878" s="56"/>
      <c r="G878" s="56"/>
      <c r="H878" s="56"/>
      <c r="I878" s="56"/>
      <c r="J878" s="56"/>
      <c r="K878" s="56"/>
      <c r="L878" s="56"/>
      <c r="N878" s="56"/>
      <c r="O878" s="56"/>
      <c r="P878" s="56"/>
      <c r="Q878" s="56"/>
      <c r="R878" s="56"/>
    </row>
    <row r="879">
      <c r="B879" s="38"/>
      <c r="E879" s="56"/>
      <c r="F879" s="56"/>
      <c r="G879" s="56"/>
      <c r="H879" s="56"/>
      <c r="I879" s="56"/>
      <c r="J879" s="56"/>
      <c r="K879" s="56"/>
      <c r="L879" s="56"/>
      <c r="N879" s="56"/>
      <c r="O879" s="56"/>
      <c r="P879" s="56"/>
      <c r="Q879" s="56"/>
      <c r="R879" s="56"/>
    </row>
    <row r="880">
      <c r="B880" s="38"/>
      <c r="E880" s="56"/>
      <c r="F880" s="56"/>
      <c r="G880" s="56"/>
      <c r="H880" s="56"/>
      <c r="I880" s="56"/>
      <c r="J880" s="56"/>
      <c r="K880" s="56"/>
      <c r="L880" s="56"/>
      <c r="N880" s="56"/>
      <c r="O880" s="56"/>
      <c r="P880" s="56"/>
      <c r="Q880" s="56"/>
      <c r="R880" s="56"/>
    </row>
    <row r="881">
      <c r="B881" s="38"/>
      <c r="E881" s="56"/>
      <c r="F881" s="56"/>
      <c r="G881" s="56"/>
      <c r="H881" s="56"/>
      <c r="I881" s="56"/>
      <c r="J881" s="56"/>
      <c r="K881" s="56"/>
      <c r="L881" s="56"/>
      <c r="N881" s="56"/>
      <c r="O881" s="56"/>
      <c r="P881" s="56"/>
      <c r="Q881" s="56"/>
      <c r="R881" s="56"/>
    </row>
    <row r="882">
      <c r="B882" s="38"/>
      <c r="E882" s="56"/>
      <c r="F882" s="56"/>
      <c r="G882" s="56"/>
      <c r="H882" s="56"/>
      <c r="I882" s="56"/>
      <c r="J882" s="56"/>
      <c r="K882" s="56"/>
      <c r="L882" s="56"/>
      <c r="N882" s="56"/>
      <c r="O882" s="56"/>
      <c r="P882" s="56"/>
      <c r="Q882" s="56"/>
      <c r="R882" s="56"/>
    </row>
    <row r="883">
      <c r="B883" s="38"/>
      <c r="E883" s="56"/>
      <c r="F883" s="56"/>
      <c r="G883" s="56"/>
      <c r="H883" s="56"/>
      <c r="I883" s="56"/>
      <c r="J883" s="56"/>
      <c r="K883" s="56"/>
      <c r="L883" s="56"/>
      <c r="N883" s="56"/>
      <c r="O883" s="56"/>
      <c r="P883" s="56"/>
      <c r="Q883" s="56"/>
      <c r="R883" s="56"/>
    </row>
    <row r="884">
      <c r="B884" s="38"/>
      <c r="E884" s="56"/>
      <c r="F884" s="56"/>
      <c r="G884" s="56"/>
      <c r="H884" s="56"/>
      <c r="I884" s="56"/>
      <c r="J884" s="56"/>
      <c r="K884" s="56"/>
      <c r="L884" s="56"/>
      <c r="N884" s="56"/>
      <c r="O884" s="56"/>
      <c r="P884" s="56"/>
      <c r="Q884" s="56"/>
      <c r="R884" s="56"/>
    </row>
    <row r="885">
      <c r="B885" s="38"/>
      <c r="E885" s="56"/>
      <c r="F885" s="56"/>
      <c r="G885" s="56"/>
      <c r="H885" s="56"/>
      <c r="I885" s="56"/>
      <c r="J885" s="56"/>
      <c r="K885" s="56"/>
      <c r="L885" s="56"/>
      <c r="N885" s="56"/>
      <c r="O885" s="56"/>
      <c r="P885" s="56"/>
      <c r="Q885" s="56"/>
      <c r="R885" s="56"/>
    </row>
    <row r="886">
      <c r="B886" s="38"/>
      <c r="E886" s="56"/>
      <c r="F886" s="56"/>
      <c r="G886" s="56"/>
      <c r="H886" s="56"/>
      <c r="I886" s="56"/>
      <c r="J886" s="56"/>
      <c r="K886" s="56"/>
      <c r="L886" s="56"/>
      <c r="N886" s="56"/>
      <c r="O886" s="56"/>
      <c r="P886" s="56"/>
      <c r="Q886" s="56"/>
      <c r="R886" s="56"/>
    </row>
    <row r="887">
      <c r="B887" s="38"/>
      <c r="E887" s="56"/>
      <c r="F887" s="56"/>
      <c r="G887" s="56"/>
      <c r="H887" s="56"/>
      <c r="I887" s="56"/>
      <c r="J887" s="56"/>
      <c r="K887" s="56"/>
      <c r="L887" s="56"/>
      <c r="N887" s="56"/>
      <c r="O887" s="56"/>
      <c r="P887" s="56"/>
      <c r="Q887" s="56"/>
      <c r="R887" s="56"/>
    </row>
    <row r="888">
      <c r="B888" s="38"/>
      <c r="E888" s="56"/>
      <c r="F888" s="56"/>
      <c r="G888" s="56"/>
      <c r="H888" s="56"/>
      <c r="I888" s="56"/>
      <c r="J888" s="56"/>
      <c r="K888" s="56"/>
      <c r="L888" s="56"/>
      <c r="N888" s="56"/>
      <c r="O888" s="56"/>
      <c r="P888" s="56"/>
      <c r="Q888" s="56"/>
      <c r="R888" s="56"/>
    </row>
    <row r="889">
      <c r="B889" s="38"/>
      <c r="E889" s="56"/>
      <c r="F889" s="56"/>
      <c r="G889" s="56"/>
      <c r="H889" s="56"/>
      <c r="I889" s="56"/>
      <c r="J889" s="56"/>
      <c r="K889" s="56"/>
      <c r="L889" s="56"/>
      <c r="N889" s="56"/>
      <c r="O889" s="56"/>
      <c r="P889" s="56"/>
      <c r="Q889" s="56"/>
      <c r="R889" s="56"/>
    </row>
    <row r="890">
      <c r="B890" s="38"/>
      <c r="E890" s="56"/>
      <c r="F890" s="56"/>
      <c r="G890" s="56"/>
      <c r="H890" s="56"/>
      <c r="I890" s="56"/>
      <c r="J890" s="56"/>
      <c r="K890" s="56"/>
      <c r="L890" s="56"/>
      <c r="N890" s="56"/>
      <c r="O890" s="56"/>
      <c r="P890" s="56"/>
      <c r="Q890" s="56"/>
      <c r="R890" s="56"/>
    </row>
    <row r="891">
      <c r="B891" s="38"/>
      <c r="E891" s="56"/>
      <c r="F891" s="56"/>
      <c r="G891" s="56"/>
      <c r="H891" s="56"/>
      <c r="I891" s="56"/>
      <c r="J891" s="56"/>
      <c r="K891" s="56"/>
      <c r="L891" s="56"/>
      <c r="N891" s="56"/>
      <c r="O891" s="56"/>
      <c r="P891" s="56"/>
      <c r="Q891" s="56"/>
      <c r="R891" s="56"/>
    </row>
    <row r="892">
      <c r="B892" s="38"/>
      <c r="E892" s="56"/>
      <c r="F892" s="56"/>
      <c r="G892" s="56"/>
      <c r="H892" s="56"/>
      <c r="I892" s="56"/>
      <c r="J892" s="56"/>
      <c r="K892" s="56"/>
      <c r="L892" s="56"/>
      <c r="N892" s="56"/>
      <c r="O892" s="56"/>
      <c r="P892" s="56"/>
      <c r="Q892" s="56"/>
      <c r="R892" s="56"/>
    </row>
    <row r="893">
      <c r="B893" s="38"/>
      <c r="E893" s="56"/>
      <c r="F893" s="56"/>
      <c r="G893" s="56"/>
      <c r="H893" s="56"/>
      <c r="I893" s="56"/>
      <c r="J893" s="56"/>
      <c r="K893" s="56"/>
      <c r="L893" s="56"/>
      <c r="N893" s="56"/>
      <c r="O893" s="56"/>
      <c r="P893" s="56"/>
      <c r="Q893" s="56"/>
      <c r="R893" s="56"/>
    </row>
    <row r="894">
      <c r="B894" s="38"/>
      <c r="E894" s="56"/>
      <c r="F894" s="56"/>
      <c r="G894" s="56"/>
      <c r="H894" s="56"/>
      <c r="I894" s="56"/>
      <c r="J894" s="56"/>
      <c r="K894" s="56"/>
      <c r="L894" s="56"/>
      <c r="N894" s="56"/>
      <c r="O894" s="56"/>
      <c r="P894" s="56"/>
      <c r="Q894" s="56"/>
      <c r="R894" s="56"/>
    </row>
    <row r="895">
      <c r="B895" s="38"/>
      <c r="E895" s="56"/>
      <c r="F895" s="56"/>
      <c r="G895" s="56"/>
      <c r="H895" s="56"/>
      <c r="I895" s="56"/>
      <c r="J895" s="56"/>
      <c r="K895" s="56"/>
      <c r="L895" s="56"/>
      <c r="N895" s="56"/>
      <c r="O895" s="56"/>
      <c r="P895" s="56"/>
      <c r="Q895" s="56"/>
      <c r="R895" s="56"/>
    </row>
    <row r="896">
      <c r="B896" s="38"/>
      <c r="E896" s="56"/>
      <c r="F896" s="56"/>
      <c r="G896" s="56"/>
      <c r="H896" s="56"/>
      <c r="I896" s="56"/>
      <c r="J896" s="56"/>
      <c r="K896" s="56"/>
      <c r="L896" s="56"/>
      <c r="N896" s="56"/>
      <c r="O896" s="56"/>
      <c r="P896" s="56"/>
      <c r="Q896" s="56"/>
      <c r="R896" s="56"/>
    </row>
    <row r="897">
      <c r="B897" s="38"/>
      <c r="E897" s="56"/>
      <c r="F897" s="56"/>
      <c r="G897" s="56"/>
      <c r="H897" s="56"/>
      <c r="I897" s="56"/>
      <c r="J897" s="56"/>
      <c r="K897" s="56"/>
      <c r="L897" s="56"/>
      <c r="N897" s="56"/>
      <c r="O897" s="56"/>
      <c r="P897" s="56"/>
      <c r="Q897" s="56"/>
      <c r="R897" s="56"/>
    </row>
    <row r="898">
      <c r="B898" s="38"/>
      <c r="E898" s="56"/>
      <c r="F898" s="56"/>
      <c r="G898" s="56"/>
      <c r="H898" s="56"/>
      <c r="I898" s="56"/>
      <c r="J898" s="56"/>
      <c r="K898" s="56"/>
      <c r="L898" s="56"/>
      <c r="N898" s="56"/>
      <c r="O898" s="56"/>
      <c r="P898" s="56"/>
      <c r="Q898" s="56"/>
      <c r="R898" s="56"/>
    </row>
    <row r="899">
      <c r="B899" s="38"/>
      <c r="E899" s="56"/>
      <c r="F899" s="56"/>
      <c r="G899" s="56"/>
      <c r="H899" s="56"/>
      <c r="I899" s="56"/>
      <c r="J899" s="56"/>
      <c r="K899" s="56"/>
      <c r="L899" s="56"/>
      <c r="N899" s="56"/>
      <c r="O899" s="56"/>
      <c r="P899" s="56"/>
      <c r="Q899" s="56"/>
      <c r="R899" s="56"/>
    </row>
    <row r="900">
      <c r="B900" s="38"/>
      <c r="E900" s="56"/>
      <c r="F900" s="56"/>
      <c r="G900" s="56"/>
      <c r="H900" s="56"/>
      <c r="I900" s="56"/>
      <c r="J900" s="56"/>
      <c r="K900" s="56"/>
      <c r="L900" s="56"/>
      <c r="N900" s="56"/>
      <c r="O900" s="56"/>
      <c r="P900" s="56"/>
      <c r="Q900" s="56"/>
      <c r="R900" s="56"/>
    </row>
    <row r="901">
      <c r="B901" s="38"/>
      <c r="E901" s="56"/>
      <c r="F901" s="56"/>
      <c r="G901" s="56"/>
      <c r="H901" s="56"/>
      <c r="I901" s="56"/>
      <c r="J901" s="56"/>
      <c r="K901" s="56"/>
      <c r="L901" s="56"/>
      <c r="N901" s="56"/>
      <c r="O901" s="56"/>
      <c r="P901" s="56"/>
      <c r="Q901" s="56"/>
      <c r="R901" s="56"/>
    </row>
    <row r="902">
      <c r="B902" s="38"/>
      <c r="E902" s="56"/>
      <c r="F902" s="56"/>
      <c r="G902" s="56"/>
      <c r="H902" s="56"/>
      <c r="I902" s="56"/>
      <c r="J902" s="56"/>
      <c r="K902" s="56"/>
      <c r="L902" s="56"/>
      <c r="N902" s="56"/>
      <c r="O902" s="56"/>
      <c r="P902" s="56"/>
      <c r="Q902" s="56"/>
      <c r="R902" s="56"/>
    </row>
    <row r="903">
      <c r="B903" s="38"/>
      <c r="E903" s="56"/>
      <c r="F903" s="56"/>
      <c r="G903" s="56"/>
      <c r="H903" s="56"/>
      <c r="I903" s="56"/>
      <c r="J903" s="56"/>
      <c r="K903" s="56"/>
      <c r="L903" s="56"/>
      <c r="N903" s="56"/>
      <c r="O903" s="56"/>
      <c r="P903" s="56"/>
      <c r="Q903" s="56"/>
      <c r="R903" s="56"/>
    </row>
    <row r="904">
      <c r="B904" s="38"/>
      <c r="E904" s="56"/>
      <c r="F904" s="56"/>
      <c r="G904" s="56"/>
      <c r="H904" s="56"/>
      <c r="I904" s="56"/>
      <c r="J904" s="56"/>
      <c r="K904" s="56"/>
      <c r="L904" s="56"/>
      <c r="N904" s="56"/>
      <c r="O904" s="56"/>
      <c r="P904" s="56"/>
      <c r="Q904" s="56"/>
      <c r="R904" s="56"/>
    </row>
    <row r="905">
      <c r="B905" s="38"/>
      <c r="E905" s="56"/>
      <c r="F905" s="56"/>
      <c r="G905" s="56"/>
      <c r="H905" s="56"/>
      <c r="I905" s="56"/>
      <c r="J905" s="56"/>
      <c r="K905" s="56"/>
      <c r="L905" s="56"/>
      <c r="N905" s="56"/>
      <c r="O905" s="56"/>
      <c r="P905" s="56"/>
      <c r="Q905" s="56"/>
      <c r="R905" s="56"/>
    </row>
    <row r="906">
      <c r="B906" s="38"/>
      <c r="E906" s="56"/>
      <c r="F906" s="56"/>
      <c r="G906" s="56"/>
      <c r="H906" s="56"/>
      <c r="I906" s="56"/>
      <c r="J906" s="56"/>
      <c r="K906" s="56"/>
      <c r="L906" s="56"/>
      <c r="N906" s="56"/>
      <c r="O906" s="56"/>
      <c r="P906" s="56"/>
      <c r="Q906" s="56"/>
      <c r="R906" s="56"/>
    </row>
    <row r="907">
      <c r="B907" s="38"/>
      <c r="E907" s="56"/>
      <c r="F907" s="56"/>
      <c r="G907" s="56"/>
      <c r="H907" s="56"/>
      <c r="I907" s="56"/>
      <c r="J907" s="56"/>
      <c r="K907" s="56"/>
      <c r="L907" s="56"/>
      <c r="N907" s="56"/>
      <c r="O907" s="56"/>
      <c r="P907" s="56"/>
      <c r="Q907" s="56"/>
      <c r="R907" s="56"/>
    </row>
    <row r="908">
      <c r="B908" s="38"/>
      <c r="E908" s="56"/>
      <c r="F908" s="56"/>
      <c r="G908" s="56"/>
      <c r="H908" s="56"/>
      <c r="I908" s="56"/>
      <c r="J908" s="56"/>
      <c r="K908" s="56"/>
      <c r="L908" s="56"/>
      <c r="N908" s="56"/>
      <c r="O908" s="56"/>
      <c r="P908" s="56"/>
      <c r="Q908" s="56"/>
      <c r="R908" s="56"/>
    </row>
    <row r="909">
      <c r="B909" s="38"/>
      <c r="E909" s="56"/>
      <c r="F909" s="56"/>
      <c r="G909" s="56"/>
      <c r="H909" s="56"/>
      <c r="I909" s="56"/>
      <c r="J909" s="56"/>
      <c r="K909" s="56"/>
      <c r="L909" s="56"/>
      <c r="N909" s="56"/>
      <c r="O909" s="56"/>
      <c r="P909" s="56"/>
      <c r="Q909" s="56"/>
      <c r="R909" s="56"/>
    </row>
    <row r="910">
      <c r="B910" s="38"/>
      <c r="E910" s="56"/>
      <c r="F910" s="56"/>
      <c r="G910" s="56"/>
      <c r="H910" s="56"/>
      <c r="I910" s="56"/>
      <c r="J910" s="56"/>
      <c r="K910" s="56"/>
      <c r="L910" s="56"/>
      <c r="N910" s="56"/>
      <c r="O910" s="56"/>
      <c r="P910" s="56"/>
      <c r="Q910" s="56"/>
      <c r="R910" s="56"/>
    </row>
    <row r="911">
      <c r="B911" s="38"/>
      <c r="E911" s="56"/>
      <c r="F911" s="56"/>
      <c r="G911" s="56"/>
      <c r="H911" s="56"/>
      <c r="I911" s="56"/>
      <c r="J911" s="56"/>
      <c r="K911" s="56"/>
      <c r="L911" s="56"/>
      <c r="N911" s="56"/>
      <c r="O911" s="56"/>
      <c r="P911" s="56"/>
      <c r="Q911" s="56"/>
      <c r="R911" s="56"/>
    </row>
    <row r="912">
      <c r="B912" s="38"/>
      <c r="E912" s="56"/>
      <c r="F912" s="56"/>
      <c r="G912" s="56"/>
      <c r="H912" s="56"/>
      <c r="I912" s="56"/>
      <c r="J912" s="56"/>
      <c r="K912" s="56"/>
      <c r="L912" s="56"/>
      <c r="N912" s="56"/>
      <c r="O912" s="56"/>
      <c r="P912" s="56"/>
      <c r="Q912" s="56"/>
      <c r="R912" s="56"/>
    </row>
    <row r="913">
      <c r="B913" s="38"/>
      <c r="E913" s="56"/>
      <c r="F913" s="56"/>
      <c r="G913" s="56"/>
      <c r="H913" s="56"/>
      <c r="I913" s="56"/>
      <c r="J913" s="56"/>
      <c r="K913" s="56"/>
      <c r="L913" s="56"/>
      <c r="N913" s="56"/>
      <c r="O913" s="56"/>
      <c r="P913" s="56"/>
      <c r="Q913" s="56"/>
      <c r="R913" s="56"/>
    </row>
    <row r="914">
      <c r="B914" s="38"/>
      <c r="E914" s="56"/>
      <c r="F914" s="56"/>
      <c r="G914" s="56"/>
      <c r="H914" s="56"/>
      <c r="I914" s="56"/>
      <c r="J914" s="56"/>
      <c r="K914" s="56"/>
      <c r="L914" s="56"/>
      <c r="N914" s="56"/>
      <c r="O914" s="56"/>
      <c r="P914" s="56"/>
      <c r="Q914" s="56"/>
      <c r="R914" s="56"/>
    </row>
    <row r="915">
      <c r="B915" s="38"/>
      <c r="E915" s="56"/>
      <c r="F915" s="56"/>
      <c r="G915" s="56"/>
      <c r="H915" s="56"/>
      <c r="I915" s="56"/>
      <c r="J915" s="56"/>
      <c r="K915" s="56"/>
      <c r="L915" s="56"/>
      <c r="N915" s="56"/>
      <c r="O915" s="56"/>
      <c r="P915" s="56"/>
      <c r="Q915" s="56"/>
      <c r="R915" s="56"/>
    </row>
    <row r="916">
      <c r="B916" s="38"/>
      <c r="E916" s="56"/>
      <c r="F916" s="56"/>
      <c r="G916" s="56"/>
      <c r="H916" s="56"/>
      <c r="I916" s="56"/>
      <c r="J916" s="56"/>
      <c r="K916" s="56"/>
      <c r="L916" s="56"/>
      <c r="N916" s="56"/>
      <c r="O916" s="56"/>
      <c r="P916" s="56"/>
      <c r="Q916" s="56"/>
      <c r="R916" s="56"/>
    </row>
    <row r="917">
      <c r="B917" s="38"/>
      <c r="E917" s="56"/>
      <c r="F917" s="56"/>
      <c r="G917" s="56"/>
      <c r="H917" s="56"/>
      <c r="I917" s="56"/>
      <c r="J917" s="56"/>
      <c r="K917" s="56"/>
      <c r="L917" s="56"/>
      <c r="N917" s="56"/>
      <c r="O917" s="56"/>
      <c r="P917" s="56"/>
      <c r="Q917" s="56"/>
      <c r="R917" s="56"/>
    </row>
    <row r="918">
      <c r="B918" s="38"/>
      <c r="E918" s="56"/>
      <c r="F918" s="56"/>
      <c r="G918" s="56"/>
      <c r="H918" s="56"/>
      <c r="I918" s="56"/>
      <c r="J918" s="56"/>
      <c r="K918" s="56"/>
      <c r="L918" s="56"/>
      <c r="N918" s="56"/>
      <c r="O918" s="56"/>
      <c r="P918" s="56"/>
      <c r="Q918" s="56"/>
      <c r="R918" s="56"/>
    </row>
    <row r="919">
      <c r="B919" s="38"/>
      <c r="E919" s="56"/>
      <c r="F919" s="56"/>
      <c r="G919" s="56"/>
      <c r="H919" s="56"/>
      <c r="I919" s="56"/>
      <c r="J919" s="56"/>
      <c r="K919" s="56"/>
      <c r="L919" s="56"/>
      <c r="N919" s="56"/>
      <c r="O919" s="56"/>
      <c r="P919" s="56"/>
      <c r="Q919" s="56"/>
      <c r="R919" s="56"/>
    </row>
    <row r="920">
      <c r="B920" s="38"/>
      <c r="E920" s="56"/>
      <c r="F920" s="56"/>
      <c r="G920" s="56"/>
      <c r="H920" s="56"/>
      <c r="I920" s="56"/>
      <c r="J920" s="56"/>
      <c r="K920" s="56"/>
      <c r="L920" s="56"/>
      <c r="N920" s="56"/>
      <c r="O920" s="56"/>
      <c r="P920" s="56"/>
      <c r="Q920" s="56"/>
      <c r="R920" s="56"/>
    </row>
    <row r="921">
      <c r="B921" s="38"/>
      <c r="E921" s="56"/>
      <c r="F921" s="56"/>
      <c r="G921" s="56"/>
      <c r="H921" s="56"/>
      <c r="I921" s="56"/>
      <c r="J921" s="56"/>
      <c r="K921" s="56"/>
      <c r="L921" s="56"/>
      <c r="N921" s="56"/>
      <c r="O921" s="56"/>
      <c r="P921" s="56"/>
      <c r="Q921" s="56"/>
      <c r="R921" s="56"/>
    </row>
    <row r="922">
      <c r="B922" s="38"/>
      <c r="E922" s="56"/>
      <c r="F922" s="56"/>
      <c r="G922" s="56"/>
      <c r="H922" s="56"/>
      <c r="I922" s="56"/>
      <c r="J922" s="56"/>
      <c r="K922" s="56"/>
      <c r="L922" s="56"/>
      <c r="N922" s="56"/>
      <c r="O922" s="56"/>
      <c r="P922" s="56"/>
      <c r="Q922" s="56"/>
      <c r="R922" s="56"/>
    </row>
    <row r="923">
      <c r="B923" s="38"/>
      <c r="E923" s="56"/>
      <c r="F923" s="56"/>
      <c r="G923" s="56"/>
      <c r="H923" s="56"/>
      <c r="I923" s="56"/>
      <c r="J923" s="56"/>
      <c r="K923" s="56"/>
      <c r="L923" s="56"/>
      <c r="N923" s="56"/>
      <c r="O923" s="56"/>
      <c r="P923" s="56"/>
      <c r="Q923" s="56"/>
      <c r="R923" s="56"/>
    </row>
    <row r="924">
      <c r="B924" s="38"/>
      <c r="E924" s="56"/>
      <c r="F924" s="56"/>
      <c r="G924" s="56"/>
      <c r="H924" s="56"/>
      <c r="I924" s="56"/>
      <c r="J924" s="56"/>
      <c r="K924" s="56"/>
      <c r="L924" s="56"/>
      <c r="N924" s="56"/>
      <c r="O924" s="56"/>
      <c r="P924" s="56"/>
      <c r="Q924" s="56"/>
      <c r="R924" s="56"/>
    </row>
    <row r="925">
      <c r="B925" s="38"/>
      <c r="E925" s="56"/>
      <c r="F925" s="56"/>
      <c r="G925" s="56"/>
      <c r="H925" s="56"/>
      <c r="I925" s="56"/>
      <c r="J925" s="56"/>
      <c r="K925" s="56"/>
      <c r="L925" s="56"/>
      <c r="N925" s="56"/>
      <c r="O925" s="56"/>
      <c r="P925" s="56"/>
      <c r="Q925" s="56"/>
      <c r="R925" s="56"/>
    </row>
    <row r="926">
      <c r="B926" s="38"/>
      <c r="E926" s="56"/>
      <c r="F926" s="56"/>
      <c r="G926" s="56"/>
      <c r="H926" s="56"/>
      <c r="I926" s="56"/>
      <c r="J926" s="56"/>
      <c r="K926" s="56"/>
      <c r="L926" s="56"/>
      <c r="N926" s="56"/>
      <c r="O926" s="56"/>
      <c r="P926" s="56"/>
      <c r="Q926" s="56"/>
      <c r="R926" s="56"/>
    </row>
    <row r="927">
      <c r="B927" s="38"/>
      <c r="E927" s="56"/>
      <c r="F927" s="56"/>
      <c r="G927" s="56"/>
      <c r="H927" s="56"/>
      <c r="I927" s="56"/>
      <c r="J927" s="56"/>
      <c r="K927" s="56"/>
      <c r="L927" s="56"/>
      <c r="N927" s="56"/>
      <c r="O927" s="56"/>
      <c r="P927" s="56"/>
      <c r="Q927" s="56"/>
      <c r="R927" s="56"/>
    </row>
    <row r="928">
      <c r="B928" s="38"/>
      <c r="E928" s="56"/>
      <c r="F928" s="56"/>
      <c r="G928" s="56"/>
      <c r="H928" s="56"/>
      <c r="I928" s="56"/>
      <c r="J928" s="56"/>
      <c r="K928" s="56"/>
      <c r="L928" s="56"/>
      <c r="N928" s="56"/>
      <c r="O928" s="56"/>
      <c r="P928" s="56"/>
      <c r="Q928" s="56"/>
      <c r="R928" s="56"/>
    </row>
    <row r="929">
      <c r="B929" s="38"/>
      <c r="E929" s="56"/>
      <c r="F929" s="56"/>
      <c r="G929" s="56"/>
      <c r="H929" s="56"/>
      <c r="I929" s="56"/>
      <c r="J929" s="56"/>
      <c r="K929" s="56"/>
      <c r="L929" s="56"/>
      <c r="N929" s="56"/>
      <c r="O929" s="56"/>
      <c r="P929" s="56"/>
      <c r="Q929" s="56"/>
      <c r="R929" s="56"/>
    </row>
    <row r="930">
      <c r="B930" s="38"/>
      <c r="E930" s="56"/>
      <c r="F930" s="56"/>
      <c r="G930" s="56"/>
      <c r="H930" s="56"/>
      <c r="I930" s="56"/>
      <c r="J930" s="56"/>
      <c r="K930" s="56"/>
      <c r="L930" s="56"/>
      <c r="N930" s="56"/>
      <c r="O930" s="56"/>
      <c r="P930" s="56"/>
      <c r="Q930" s="56"/>
      <c r="R930" s="56"/>
    </row>
    <row r="931">
      <c r="B931" s="38"/>
      <c r="E931" s="56"/>
      <c r="F931" s="56"/>
      <c r="G931" s="56"/>
      <c r="H931" s="56"/>
      <c r="I931" s="56"/>
      <c r="J931" s="56"/>
      <c r="K931" s="56"/>
      <c r="L931" s="56"/>
      <c r="N931" s="56"/>
      <c r="O931" s="56"/>
      <c r="P931" s="56"/>
      <c r="Q931" s="56"/>
      <c r="R931" s="56"/>
    </row>
    <row r="932">
      <c r="B932" s="38"/>
      <c r="E932" s="56"/>
      <c r="F932" s="56"/>
      <c r="G932" s="56"/>
      <c r="H932" s="56"/>
      <c r="I932" s="56"/>
      <c r="J932" s="56"/>
      <c r="K932" s="56"/>
      <c r="L932" s="56"/>
      <c r="N932" s="56"/>
      <c r="O932" s="56"/>
      <c r="P932" s="56"/>
      <c r="Q932" s="56"/>
      <c r="R932" s="56"/>
    </row>
    <row r="933">
      <c r="B933" s="38"/>
      <c r="E933" s="56"/>
      <c r="F933" s="56"/>
      <c r="G933" s="56"/>
      <c r="H933" s="56"/>
      <c r="I933" s="56"/>
      <c r="J933" s="56"/>
      <c r="K933" s="56"/>
      <c r="L933" s="56"/>
      <c r="N933" s="56"/>
      <c r="O933" s="56"/>
      <c r="P933" s="56"/>
      <c r="Q933" s="56"/>
      <c r="R933" s="56"/>
    </row>
    <row r="934">
      <c r="B934" s="38"/>
      <c r="E934" s="56"/>
      <c r="F934" s="56"/>
      <c r="G934" s="56"/>
      <c r="H934" s="56"/>
      <c r="I934" s="56"/>
      <c r="J934" s="56"/>
      <c r="K934" s="56"/>
      <c r="L934" s="56"/>
      <c r="N934" s="56"/>
      <c r="O934" s="56"/>
      <c r="P934" s="56"/>
      <c r="Q934" s="56"/>
      <c r="R934" s="56"/>
    </row>
    <row r="935">
      <c r="B935" s="38"/>
      <c r="E935" s="56"/>
      <c r="F935" s="56"/>
      <c r="G935" s="56"/>
      <c r="H935" s="56"/>
      <c r="I935" s="56"/>
      <c r="J935" s="56"/>
      <c r="K935" s="56"/>
      <c r="L935" s="56"/>
      <c r="N935" s="56"/>
      <c r="O935" s="56"/>
      <c r="P935" s="56"/>
      <c r="Q935" s="56"/>
      <c r="R935" s="56"/>
    </row>
    <row r="936">
      <c r="B936" s="38"/>
      <c r="E936" s="56"/>
      <c r="F936" s="56"/>
      <c r="G936" s="56"/>
      <c r="H936" s="56"/>
      <c r="I936" s="56"/>
      <c r="J936" s="56"/>
      <c r="K936" s="56"/>
      <c r="L936" s="56"/>
      <c r="N936" s="56"/>
      <c r="O936" s="56"/>
      <c r="P936" s="56"/>
      <c r="Q936" s="56"/>
      <c r="R936" s="56"/>
    </row>
    <row r="937">
      <c r="B937" s="38"/>
      <c r="E937" s="56"/>
      <c r="F937" s="56"/>
      <c r="G937" s="56"/>
      <c r="H937" s="56"/>
      <c r="I937" s="56"/>
      <c r="J937" s="56"/>
      <c r="K937" s="56"/>
      <c r="L937" s="56"/>
      <c r="N937" s="56"/>
      <c r="O937" s="56"/>
      <c r="P937" s="56"/>
      <c r="Q937" s="56"/>
      <c r="R937" s="56"/>
    </row>
    <row r="938">
      <c r="B938" s="38"/>
      <c r="E938" s="56"/>
      <c r="F938" s="56"/>
      <c r="G938" s="56"/>
      <c r="H938" s="56"/>
      <c r="I938" s="56"/>
      <c r="J938" s="56"/>
      <c r="K938" s="56"/>
      <c r="L938" s="56"/>
      <c r="N938" s="56"/>
      <c r="O938" s="56"/>
      <c r="P938" s="56"/>
      <c r="Q938" s="56"/>
      <c r="R938" s="56"/>
    </row>
    <row r="939">
      <c r="B939" s="38"/>
      <c r="E939" s="56"/>
      <c r="F939" s="56"/>
      <c r="G939" s="56"/>
      <c r="H939" s="56"/>
      <c r="I939" s="56"/>
      <c r="J939" s="56"/>
      <c r="K939" s="56"/>
      <c r="L939" s="56"/>
      <c r="N939" s="56"/>
      <c r="O939" s="56"/>
      <c r="P939" s="56"/>
      <c r="Q939" s="56"/>
      <c r="R939" s="56"/>
    </row>
    <row r="940">
      <c r="B940" s="38"/>
      <c r="E940" s="56"/>
      <c r="F940" s="56"/>
      <c r="G940" s="56"/>
      <c r="H940" s="56"/>
      <c r="I940" s="56"/>
      <c r="J940" s="56"/>
      <c r="K940" s="56"/>
      <c r="L940" s="56"/>
      <c r="N940" s="56"/>
      <c r="O940" s="56"/>
      <c r="P940" s="56"/>
      <c r="Q940" s="56"/>
      <c r="R940" s="56"/>
    </row>
    <row r="941">
      <c r="B941" s="38"/>
      <c r="E941" s="56"/>
      <c r="F941" s="56"/>
      <c r="G941" s="56"/>
      <c r="H941" s="56"/>
      <c r="I941" s="56"/>
      <c r="J941" s="56"/>
      <c r="K941" s="56"/>
      <c r="L941" s="56"/>
      <c r="N941" s="56"/>
      <c r="O941" s="56"/>
      <c r="P941" s="56"/>
      <c r="Q941" s="56"/>
      <c r="R941" s="56"/>
    </row>
    <row r="942">
      <c r="B942" s="38"/>
      <c r="E942" s="56"/>
      <c r="F942" s="56"/>
      <c r="G942" s="56"/>
      <c r="H942" s="56"/>
      <c r="I942" s="56"/>
      <c r="J942" s="56"/>
      <c r="K942" s="56"/>
      <c r="L942" s="56"/>
      <c r="N942" s="56"/>
      <c r="O942" s="56"/>
      <c r="P942" s="56"/>
      <c r="Q942" s="56"/>
      <c r="R942" s="56"/>
    </row>
    <row r="943">
      <c r="B943" s="38"/>
      <c r="E943" s="56"/>
      <c r="F943" s="56"/>
      <c r="G943" s="56"/>
      <c r="H943" s="56"/>
      <c r="I943" s="56"/>
      <c r="J943" s="56"/>
      <c r="K943" s="56"/>
      <c r="L943" s="56"/>
      <c r="N943" s="56"/>
      <c r="O943" s="56"/>
      <c r="P943" s="56"/>
      <c r="Q943" s="56"/>
      <c r="R943" s="56"/>
    </row>
    <row r="944">
      <c r="B944" s="38"/>
      <c r="E944" s="56"/>
      <c r="F944" s="56"/>
      <c r="G944" s="56"/>
      <c r="H944" s="56"/>
      <c r="I944" s="56"/>
      <c r="J944" s="56"/>
      <c r="K944" s="56"/>
      <c r="L944" s="56"/>
      <c r="N944" s="56"/>
      <c r="O944" s="56"/>
      <c r="P944" s="56"/>
      <c r="Q944" s="56"/>
      <c r="R944" s="56"/>
    </row>
    <row r="945">
      <c r="B945" s="38"/>
      <c r="E945" s="56"/>
      <c r="F945" s="56"/>
      <c r="G945" s="56"/>
      <c r="H945" s="56"/>
      <c r="I945" s="56"/>
      <c r="J945" s="56"/>
      <c r="K945" s="56"/>
      <c r="L945" s="56"/>
      <c r="N945" s="56"/>
      <c r="O945" s="56"/>
      <c r="P945" s="56"/>
      <c r="Q945" s="56"/>
      <c r="R945" s="56"/>
    </row>
    <row r="946">
      <c r="B946" s="38"/>
      <c r="E946" s="56"/>
      <c r="F946" s="56"/>
      <c r="G946" s="56"/>
      <c r="H946" s="56"/>
      <c r="I946" s="56"/>
      <c r="J946" s="56"/>
      <c r="K946" s="56"/>
      <c r="L946" s="56"/>
      <c r="N946" s="56"/>
      <c r="O946" s="56"/>
      <c r="P946" s="56"/>
      <c r="Q946" s="56"/>
      <c r="R946" s="56"/>
    </row>
    <row r="947">
      <c r="B947" s="38"/>
      <c r="E947" s="56"/>
      <c r="F947" s="56"/>
      <c r="G947" s="56"/>
      <c r="H947" s="56"/>
      <c r="I947" s="56"/>
      <c r="J947" s="56"/>
      <c r="K947" s="56"/>
      <c r="L947" s="56"/>
      <c r="N947" s="56"/>
      <c r="O947" s="56"/>
      <c r="P947" s="56"/>
      <c r="Q947" s="56"/>
      <c r="R947" s="56"/>
    </row>
    <row r="948">
      <c r="B948" s="38"/>
      <c r="E948" s="56"/>
      <c r="F948" s="56"/>
      <c r="G948" s="56"/>
      <c r="H948" s="56"/>
      <c r="I948" s="56"/>
      <c r="J948" s="56"/>
      <c r="K948" s="56"/>
      <c r="L948" s="56"/>
      <c r="N948" s="56"/>
      <c r="O948" s="56"/>
      <c r="P948" s="56"/>
      <c r="Q948" s="56"/>
      <c r="R948" s="56"/>
    </row>
    <row r="949">
      <c r="B949" s="38"/>
      <c r="E949" s="56"/>
      <c r="F949" s="56"/>
      <c r="G949" s="56"/>
      <c r="H949" s="56"/>
      <c r="I949" s="56"/>
      <c r="J949" s="56"/>
      <c r="K949" s="56"/>
      <c r="L949" s="56"/>
      <c r="N949" s="56"/>
      <c r="O949" s="56"/>
      <c r="P949" s="56"/>
      <c r="Q949" s="56"/>
      <c r="R949" s="56"/>
    </row>
    <row r="950">
      <c r="B950" s="38"/>
      <c r="E950" s="56"/>
      <c r="F950" s="56"/>
      <c r="G950" s="56"/>
      <c r="H950" s="56"/>
      <c r="I950" s="56"/>
      <c r="J950" s="56"/>
      <c r="K950" s="56"/>
      <c r="L950" s="56"/>
      <c r="N950" s="56"/>
      <c r="O950" s="56"/>
      <c r="P950" s="56"/>
      <c r="Q950" s="56"/>
      <c r="R950" s="56"/>
    </row>
    <row r="951">
      <c r="B951" s="38"/>
      <c r="E951" s="56"/>
      <c r="F951" s="56"/>
      <c r="G951" s="56"/>
      <c r="H951" s="56"/>
      <c r="I951" s="56"/>
      <c r="J951" s="56"/>
      <c r="K951" s="56"/>
      <c r="L951" s="56"/>
      <c r="N951" s="56"/>
      <c r="O951" s="56"/>
      <c r="P951" s="56"/>
      <c r="Q951" s="56"/>
      <c r="R951" s="56"/>
    </row>
    <row r="952">
      <c r="B952" s="38"/>
      <c r="E952" s="56"/>
      <c r="F952" s="56"/>
      <c r="G952" s="56"/>
      <c r="H952" s="56"/>
      <c r="I952" s="56"/>
      <c r="J952" s="56"/>
      <c r="K952" s="56"/>
      <c r="L952" s="56"/>
      <c r="N952" s="56"/>
      <c r="O952" s="56"/>
      <c r="P952" s="56"/>
      <c r="Q952" s="56"/>
      <c r="R952" s="56"/>
    </row>
    <row r="953">
      <c r="B953" s="38"/>
      <c r="E953" s="56"/>
      <c r="F953" s="56"/>
      <c r="G953" s="56"/>
      <c r="H953" s="56"/>
      <c r="I953" s="56"/>
      <c r="J953" s="56"/>
      <c r="K953" s="56"/>
      <c r="L953" s="56"/>
      <c r="N953" s="56"/>
      <c r="O953" s="56"/>
      <c r="P953" s="56"/>
      <c r="Q953" s="56"/>
      <c r="R953" s="56"/>
    </row>
    <row r="954">
      <c r="B954" s="38"/>
      <c r="E954" s="56"/>
      <c r="F954" s="56"/>
      <c r="G954" s="56"/>
      <c r="H954" s="56"/>
      <c r="I954" s="56"/>
      <c r="J954" s="56"/>
      <c r="K954" s="56"/>
      <c r="L954" s="56"/>
      <c r="N954" s="56"/>
      <c r="O954" s="56"/>
      <c r="P954" s="56"/>
      <c r="Q954" s="56"/>
      <c r="R954" s="56"/>
    </row>
    <row r="955">
      <c r="B955" s="38"/>
      <c r="E955" s="56"/>
      <c r="F955" s="56"/>
      <c r="G955" s="56"/>
      <c r="H955" s="56"/>
      <c r="I955" s="56"/>
      <c r="J955" s="56"/>
      <c r="K955" s="56"/>
      <c r="L955" s="56"/>
      <c r="N955" s="56"/>
      <c r="O955" s="56"/>
      <c r="P955" s="56"/>
      <c r="Q955" s="56"/>
      <c r="R955" s="56"/>
    </row>
    <row r="956">
      <c r="B956" s="38"/>
      <c r="E956" s="56"/>
      <c r="F956" s="56"/>
      <c r="G956" s="56"/>
      <c r="H956" s="56"/>
      <c r="I956" s="56"/>
      <c r="J956" s="56"/>
      <c r="K956" s="56"/>
      <c r="L956" s="56"/>
      <c r="N956" s="56"/>
      <c r="O956" s="56"/>
      <c r="P956" s="56"/>
      <c r="Q956" s="56"/>
      <c r="R956" s="56"/>
    </row>
    <row r="957">
      <c r="B957" s="38"/>
      <c r="E957" s="56"/>
      <c r="F957" s="56"/>
      <c r="G957" s="56"/>
      <c r="H957" s="56"/>
      <c r="I957" s="56"/>
      <c r="J957" s="56"/>
      <c r="K957" s="56"/>
      <c r="L957" s="56"/>
      <c r="N957" s="56"/>
      <c r="O957" s="56"/>
      <c r="P957" s="56"/>
      <c r="Q957" s="56"/>
      <c r="R957" s="56"/>
    </row>
    <row r="958">
      <c r="B958" s="38"/>
      <c r="E958" s="56"/>
      <c r="F958" s="56"/>
      <c r="G958" s="56"/>
      <c r="H958" s="56"/>
      <c r="I958" s="56"/>
      <c r="J958" s="56"/>
      <c r="K958" s="56"/>
      <c r="L958" s="56"/>
      <c r="N958" s="56"/>
      <c r="O958" s="56"/>
      <c r="P958" s="56"/>
      <c r="Q958" s="56"/>
      <c r="R958" s="56"/>
    </row>
    <row r="959">
      <c r="B959" s="38"/>
      <c r="E959" s="56"/>
      <c r="F959" s="56"/>
      <c r="G959" s="56"/>
      <c r="H959" s="56"/>
      <c r="I959" s="56"/>
      <c r="J959" s="56"/>
      <c r="K959" s="56"/>
      <c r="L959" s="56"/>
      <c r="N959" s="56"/>
      <c r="O959" s="56"/>
      <c r="P959" s="56"/>
      <c r="Q959" s="56"/>
      <c r="R959" s="56"/>
    </row>
    <row r="960">
      <c r="B960" s="38"/>
      <c r="E960" s="56"/>
      <c r="F960" s="56"/>
      <c r="G960" s="56"/>
      <c r="H960" s="56"/>
      <c r="I960" s="56"/>
      <c r="J960" s="56"/>
      <c r="K960" s="56"/>
      <c r="L960" s="56"/>
      <c r="N960" s="56"/>
      <c r="O960" s="56"/>
      <c r="P960" s="56"/>
      <c r="Q960" s="56"/>
      <c r="R960" s="56"/>
    </row>
    <row r="961">
      <c r="B961" s="38"/>
      <c r="E961" s="56"/>
      <c r="F961" s="56"/>
      <c r="G961" s="56"/>
      <c r="H961" s="56"/>
      <c r="I961" s="56"/>
      <c r="J961" s="56"/>
      <c r="K961" s="56"/>
      <c r="L961" s="56"/>
      <c r="N961" s="56"/>
      <c r="O961" s="56"/>
      <c r="P961" s="56"/>
      <c r="Q961" s="56"/>
      <c r="R961" s="56"/>
    </row>
    <row r="962">
      <c r="B962" s="38"/>
      <c r="E962" s="56"/>
      <c r="F962" s="56"/>
      <c r="G962" s="56"/>
      <c r="H962" s="56"/>
      <c r="I962" s="56"/>
      <c r="J962" s="56"/>
      <c r="K962" s="56"/>
      <c r="L962" s="56"/>
      <c r="N962" s="56"/>
      <c r="O962" s="56"/>
      <c r="P962" s="56"/>
      <c r="Q962" s="56"/>
      <c r="R962" s="56"/>
    </row>
    <row r="963">
      <c r="B963" s="38"/>
      <c r="E963" s="56"/>
      <c r="F963" s="56"/>
      <c r="G963" s="56"/>
      <c r="H963" s="56"/>
      <c r="I963" s="56"/>
      <c r="J963" s="56"/>
      <c r="K963" s="56"/>
      <c r="L963" s="56"/>
      <c r="N963" s="56"/>
      <c r="O963" s="56"/>
      <c r="P963" s="56"/>
      <c r="Q963" s="56"/>
      <c r="R963" s="56"/>
    </row>
    <row r="964">
      <c r="B964" s="38"/>
      <c r="E964" s="56"/>
      <c r="F964" s="56"/>
      <c r="G964" s="56"/>
      <c r="H964" s="56"/>
      <c r="I964" s="56"/>
      <c r="J964" s="56"/>
      <c r="K964" s="56"/>
      <c r="L964" s="56"/>
      <c r="N964" s="56"/>
      <c r="O964" s="56"/>
      <c r="P964" s="56"/>
      <c r="Q964" s="56"/>
      <c r="R964" s="56"/>
    </row>
    <row r="965">
      <c r="B965" s="38"/>
      <c r="E965" s="56"/>
      <c r="F965" s="56"/>
      <c r="G965" s="56"/>
      <c r="H965" s="56"/>
      <c r="I965" s="56"/>
      <c r="J965" s="56"/>
      <c r="K965" s="56"/>
      <c r="L965" s="56"/>
      <c r="N965" s="56"/>
      <c r="O965" s="56"/>
      <c r="P965" s="56"/>
      <c r="Q965" s="56"/>
      <c r="R965" s="56"/>
    </row>
    <row r="966">
      <c r="B966" s="38"/>
      <c r="E966" s="56"/>
      <c r="F966" s="56"/>
      <c r="G966" s="56"/>
      <c r="H966" s="56"/>
      <c r="I966" s="56"/>
      <c r="J966" s="56"/>
      <c r="K966" s="56"/>
      <c r="L966" s="56"/>
      <c r="N966" s="56"/>
      <c r="O966" s="56"/>
      <c r="P966" s="56"/>
      <c r="Q966" s="56"/>
      <c r="R966" s="56"/>
    </row>
    <row r="967">
      <c r="B967" s="38"/>
      <c r="E967" s="56"/>
      <c r="F967" s="56"/>
      <c r="G967" s="56"/>
      <c r="H967" s="56"/>
      <c r="I967" s="56"/>
      <c r="J967" s="56"/>
      <c r="K967" s="56"/>
      <c r="L967" s="56"/>
      <c r="N967" s="56"/>
      <c r="O967" s="56"/>
      <c r="P967" s="56"/>
      <c r="Q967" s="56"/>
      <c r="R967" s="56"/>
    </row>
    <row r="968">
      <c r="B968" s="38"/>
      <c r="E968" s="56"/>
      <c r="F968" s="56"/>
      <c r="G968" s="56"/>
      <c r="H968" s="56"/>
      <c r="I968" s="56"/>
      <c r="J968" s="56"/>
      <c r="K968" s="56"/>
      <c r="L968" s="56"/>
      <c r="N968" s="56"/>
      <c r="O968" s="56"/>
      <c r="P968" s="56"/>
      <c r="Q968" s="56"/>
      <c r="R968" s="56"/>
    </row>
    <row r="969">
      <c r="B969" s="38"/>
      <c r="E969" s="56"/>
      <c r="F969" s="56"/>
      <c r="G969" s="56"/>
      <c r="H969" s="56"/>
      <c r="I969" s="56"/>
      <c r="J969" s="56"/>
      <c r="K969" s="56"/>
      <c r="L969" s="56"/>
      <c r="N969" s="56"/>
      <c r="O969" s="56"/>
      <c r="P969" s="56"/>
      <c r="Q969" s="56"/>
      <c r="R969" s="56"/>
    </row>
    <row r="970">
      <c r="B970" s="38"/>
      <c r="E970" s="56"/>
      <c r="F970" s="56"/>
      <c r="G970" s="56"/>
      <c r="H970" s="56"/>
      <c r="I970" s="56"/>
      <c r="J970" s="56"/>
      <c r="K970" s="56"/>
      <c r="L970" s="56"/>
      <c r="N970" s="56"/>
      <c r="O970" s="56"/>
      <c r="P970" s="56"/>
      <c r="Q970" s="56"/>
      <c r="R970" s="56"/>
    </row>
    <row r="971">
      <c r="B971" s="38"/>
      <c r="E971" s="56"/>
      <c r="F971" s="56"/>
      <c r="G971" s="56"/>
      <c r="H971" s="56"/>
      <c r="I971" s="56"/>
      <c r="J971" s="56"/>
      <c r="K971" s="56"/>
      <c r="L971" s="56"/>
      <c r="N971" s="56"/>
      <c r="O971" s="56"/>
      <c r="P971" s="56"/>
      <c r="Q971" s="56"/>
      <c r="R971" s="56"/>
    </row>
    <row r="972">
      <c r="B972" s="38"/>
      <c r="E972" s="56"/>
      <c r="F972" s="56"/>
      <c r="G972" s="56"/>
      <c r="H972" s="56"/>
      <c r="I972" s="56"/>
      <c r="J972" s="56"/>
      <c r="K972" s="56"/>
      <c r="L972" s="56"/>
      <c r="N972" s="56"/>
      <c r="O972" s="56"/>
      <c r="P972" s="56"/>
      <c r="Q972" s="56"/>
      <c r="R972" s="56"/>
    </row>
    <row r="973">
      <c r="B973" s="38"/>
      <c r="E973" s="56"/>
      <c r="F973" s="56"/>
      <c r="G973" s="56"/>
      <c r="H973" s="56"/>
      <c r="I973" s="56"/>
      <c r="J973" s="56"/>
      <c r="K973" s="56"/>
      <c r="L973" s="56"/>
      <c r="N973" s="56"/>
      <c r="O973" s="56"/>
      <c r="P973" s="56"/>
      <c r="Q973" s="56"/>
      <c r="R973" s="56"/>
    </row>
    <row r="974">
      <c r="B974" s="38"/>
      <c r="E974" s="56"/>
      <c r="F974" s="56"/>
      <c r="G974" s="56"/>
      <c r="H974" s="56"/>
      <c r="I974" s="56"/>
      <c r="J974" s="56"/>
      <c r="K974" s="56"/>
      <c r="L974" s="56"/>
      <c r="N974" s="56"/>
      <c r="O974" s="56"/>
      <c r="P974" s="56"/>
      <c r="Q974" s="56"/>
      <c r="R974" s="56"/>
    </row>
    <row r="975">
      <c r="B975" s="38"/>
      <c r="E975" s="56"/>
      <c r="F975" s="56"/>
      <c r="G975" s="56"/>
      <c r="H975" s="56"/>
      <c r="I975" s="56"/>
      <c r="J975" s="56"/>
      <c r="K975" s="56"/>
      <c r="L975" s="56"/>
      <c r="N975" s="56"/>
      <c r="O975" s="56"/>
      <c r="P975" s="56"/>
      <c r="Q975" s="56"/>
      <c r="R975" s="56"/>
    </row>
    <row r="976">
      <c r="B976" s="38"/>
      <c r="E976" s="56"/>
      <c r="F976" s="56"/>
      <c r="G976" s="56"/>
      <c r="H976" s="56"/>
      <c r="I976" s="56"/>
      <c r="J976" s="56"/>
      <c r="K976" s="56"/>
      <c r="L976" s="56"/>
      <c r="N976" s="56"/>
      <c r="O976" s="56"/>
      <c r="P976" s="56"/>
      <c r="Q976" s="56"/>
      <c r="R976" s="56"/>
    </row>
    <row r="977">
      <c r="B977" s="38"/>
      <c r="E977" s="56"/>
      <c r="F977" s="56"/>
      <c r="G977" s="56"/>
      <c r="H977" s="56"/>
      <c r="I977" s="56"/>
      <c r="J977" s="56"/>
      <c r="K977" s="56"/>
      <c r="L977" s="56"/>
      <c r="N977" s="56"/>
      <c r="O977" s="56"/>
      <c r="P977" s="56"/>
      <c r="Q977" s="56"/>
      <c r="R977" s="56"/>
    </row>
    <row r="978">
      <c r="B978" s="38"/>
      <c r="E978" s="56"/>
      <c r="F978" s="56"/>
      <c r="G978" s="56"/>
      <c r="H978" s="56"/>
      <c r="I978" s="56"/>
      <c r="J978" s="56"/>
      <c r="K978" s="56"/>
      <c r="L978" s="56"/>
      <c r="N978" s="56"/>
      <c r="O978" s="56"/>
      <c r="P978" s="56"/>
      <c r="Q978" s="56"/>
      <c r="R978" s="56"/>
    </row>
    <row r="979">
      <c r="B979" s="38"/>
      <c r="E979" s="56"/>
      <c r="F979" s="56"/>
      <c r="G979" s="56"/>
      <c r="H979" s="56"/>
      <c r="I979" s="56"/>
      <c r="J979" s="56"/>
      <c r="K979" s="56"/>
      <c r="L979" s="56"/>
      <c r="N979" s="56"/>
      <c r="O979" s="56"/>
      <c r="P979" s="56"/>
      <c r="Q979" s="56"/>
      <c r="R979" s="56"/>
    </row>
    <row r="980">
      <c r="B980" s="38"/>
      <c r="E980" s="56"/>
      <c r="F980" s="56"/>
      <c r="G980" s="56"/>
      <c r="H980" s="56"/>
      <c r="I980" s="56"/>
      <c r="J980" s="56"/>
      <c r="K980" s="56"/>
      <c r="L980" s="56"/>
      <c r="N980" s="56"/>
      <c r="O980" s="56"/>
      <c r="P980" s="56"/>
      <c r="Q980" s="56"/>
      <c r="R980" s="56"/>
    </row>
    <row r="981">
      <c r="B981" s="38"/>
      <c r="E981" s="56"/>
      <c r="F981" s="56"/>
      <c r="G981" s="56"/>
      <c r="H981" s="56"/>
      <c r="I981" s="56"/>
      <c r="J981" s="56"/>
      <c r="K981" s="56"/>
      <c r="L981" s="56"/>
      <c r="N981" s="56"/>
      <c r="O981" s="56"/>
      <c r="P981" s="56"/>
      <c r="Q981" s="56"/>
      <c r="R981" s="56"/>
    </row>
    <row r="982">
      <c r="B982" s="38"/>
      <c r="E982" s="56"/>
      <c r="F982" s="56"/>
      <c r="G982" s="56"/>
      <c r="H982" s="56"/>
      <c r="I982" s="56"/>
      <c r="J982" s="56"/>
      <c r="K982" s="56"/>
      <c r="L982" s="56"/>
      <c r="N982" s="56"/>
      <c r="O982" s="56"/>
      <c r="P982" s="56"/>
      <c r="Q982" s="56"/>
      <c r="R982" s="56"/>
    </row>
    <row r="983">
      <c r="B983" s="38"/>
      <c r="E983" s="56"/>
      <c r="F983" s="56"/>
      <c r="G983" s="56"/>
      <c r="H983" s="56"/>
      <c r="I983" s="56"/>
      <c r="J983" s="56"/>
      <c r="K983" s="56"/>
      <c r="L983" s="56"/>
      <c r="N983" s="56"/>
      <c r="O983" s="56"/>
      <c r="P983" s="56"/>
      <c r="Q983" s="56"/>
      <c r="R983" s="56"/>
    </row>
    <row r="984">
      <c r="B984" s="38"/>
      <c r="E984" s="56"/>
      <c r="F984" s="56"/>
      <c r="G984" s="56"/>
      <c r="H984" s="56"/>
      <c r="I984" s="56"/>
      <c r="J984" s="56"/>
      <c r="K984" s="56"/>
      <c r="L984" s="56"/>
      <c r="N984" s="56"/>
      <c r="O984" s="56"/>
      <c r="P984" s="56"/>
      <c r="Q984" s="56"/>
      <c r="R984" s="56"/>
    </row>
    <row r="985">
      <c r="B985" s="38"/>
      <c r="E985" s="56"/>
      <c r="F985" s="56"/>
      <c r="G985" s="56"/>
      <c r="H985" s="56"/>
      <c r="I985" s="56"/>
      <c r="J985" s="56"/>
      <c r="K985" s="56"/>
      <c r="L985" s="56"/>
      <c r="N985" s="56"/>
      <c r="O985" s="56"/>
      <c r="P985" s="56"/>
      <c r="Q985" s="56"/>
      <c r="R985" s="56"/>
    </row>
    <row r="986">
      <c r="B986" s="38"/>
      <c r="E986" s="56"/>
      <c r="F986" s="56"/>
      <c r="G986" s="56"/>
      <c r="H986" s="56"/>
      <c r="I986" s="56"/>
      <c r="J986" s="56"/>
      <c r="K986" s="56"/>
      <c r="L986" s="56"/>
      <c r="N986" s="56"/>
      <c r="O986" s="56"/>
      <c r="P986" s="56"/>
      <c r="Q986" s="56"/>
      <c r="R986" s="56"/>
    </row>
    <row r="987">
      <c r="B987" s="38"/>
      <c r="E987" s="56"/>
      <c r="F987" s="56"/>
      <c r="G987" s="56"/>
      <c r="H987" s="56"/>
      <c r="I987" s="56"/>
      <c r="J987" s="56"/>
      <c r="K987" s="56"/>
      <c r="L987" s="56"/>
      <c r="N987" s="56"/>
      <c r="O987" s="56"/>
      <c r="P987" s="56"/>
      <c r="Q987" s="56"/>
      <c r="R987" s="56"/>
    </row>
    <row r="988">
      <c r="B988" s="38"/>
      <c r="E988" s="56"/>
      <c r="F988" s="56"/>
      <c r="G988" s="56"/>
      <c r="H988" s="56"/>
      <c r="I988" s="56"/>
      <c r="J988" s="56"/>
      <c r="K988" s="56"/>
      <c r="L988" s="56"/>
      <c r="N988" s="56"/>
      <c r="O988" s="56"/>
      <c r="P988" s="56"/>
      <c r="Q988" s="56"/>
      <c r="R988" s="56"/>
    </row>
    <row r="989">
      <c r="B989" s="38"/>
      <c r="E989" s="56"/>
      <c r="F989" s="56"/>
      <c r="G989" s="56"/>
      <c r="H989" s="56"/>
      <c r="I989" s="56"/>
      <c r="J989" s="56"/>
      <c r="K989" s="56"/>
      <c r="L989" s="56"/>
      <c r="N989" s="56"/>
      <c r="O989" s="56"/>
      <c r="P989" s="56"/>
      <c r="Q989" s="56"/>
      <c r="R989" s="56"/>
    </row>
    <row r="990">
      <c r="B990" s="38"/>
      <c r="E990" s="56"/>
      <c r="F990" s="56"/>
      <c r="G990" s="56"/>
      <c r="H990" s="56"/>
      <c r="I990" s="56"/>
      <c r="J990" s="56"/>
      <c r="K990" s="56"/>
      <c r="L990" s="56"/>
      <c r="N990" s="56"/>
      <c r="O990" s="56"/>
      <c r="P990" s="56"/>
      <c r="Q990" s="56"/>
      <c r="R990" s="56"/>
    </row>
    <row r="991">
      <c r="B991" s="38"/>
      <c r="E991" s="56"/>
      <c r="F991" s="56"/>
      <c r="G991" s="56"/>
      <c r="H991" s="56"/>
      <c r="I991" s="56"/>
      <c r="J991" s="56"/>
      <c r="K991" s="56"/>
      <c r="L991" s="56"/>
      <c r="N991" s="56"/>
      <c r="O991" s="56"/>
      <c r="P991" s="56"/>
      <c r="Q991" s="56"/>
      <c r="R991" s="56"/>
    </row>
    <row r="992">
      <c r="B992" s="38"/>
      <c r="E992" s="56"/>
      <c r="F992" s="56"/>
      <c r="G992" s="56"/>
      <c r="H992" s="56"/>
      <c r="I992" s="56"/>
      <c r="J992" s="56"/>
      <c r="K992" s="56"/>
      <c r="L992" s="56"/>
      <c r="N992" s="56"/>
      <c r="O992" s="56"/>
      <c r="P992" s="56"/>
      <c r="Q992" s="56"/>
      <c r="R992" s="56"/>
    </row>
    <row r="993">
      <c r="B993" s="38"/>
      <c r="E993" s="56"/>
      <c r="F993" s="56"/>
      <c r="G993" s="56"/>
      <c r="H993" s="56"/>
      <c r="I993" s="56"/>
      <c r="J993" s="56"/>
      <c r="K993" s="56"/>
      <c r="L993" s="56"/>
      <c r="N993" s="56"/>
      <c r="O993" s="56"/>
      <c r="P993" s="56"/>
      <c r="Q993" s="56"/>
      <c r="R993" s="56"/>
    </row>
    <row r="994">
      <c r="B994" s="38"/>
      <c r="E994" s="56"/>
      <c r="F994" s="56"/>
      <c r="G994" s="56"/>
      <c r="H994" s="56"/>
      <c r="I994" s="56"/>
      <c r="J994" s="56"/>
      <c r="K994" s="56"/>
      <c r="L994" s="56"/>
      <c r="N994" s="56"/>
      <c r="O994" s="56"/>
      <c r="P994" s="56"/>
      <c r="Q994" s="56"/>
      <c r="R994" s="56"/>
    </row>
    <row r="995">
      <c r="B995" s="38"/>
      <c r="E995" s="56"/>
      <c r="F995" s="56"/>
      <c r="G995" s="56"/>
      <c r="H995" s="56"/>
      <c r="I995" s="56"/>
      <c r="J995" s="56"/>
      <c r="K995" s="56"/>
      <c r="L995" s="56"/>
      <c r="N995" s="56"/>
      <c r="O995" s="56"/>
      <c r="P995" s="56"/>
      <c r="Q995" s="56"/>
      <c r="R995" s="56"/>
    </row>
    <row r="996">
      <c r="B996" s="38"/>
      <c r="E996" s="56"/>
      <c r="F996" s="56"/>
      <c r="G996" s="56"/>
      <c r="H996" s="56"/>
      <c r="I996" s="56"/>
      <c r="J996" s="56"/>
      <c r="K996" s="56"/>
      <c r="L996" s="56"/>
      <c r="N996" s="56"/>
      <c r="O996" s="56"/>
      <c r="P996" s="56"/>
      <c r="Q996" s="56"/>
      <c r="R996" s="56"/>
    </row>
    <row r="997">
      <c r="B997" s="38"/>
      <c r="E997" s="56"/>
      <c r="F997" s="56"/>
      <c r="G997" s="56"/>
      <c r="H997" s="56"/>
      <c r="I997" s="56"/>
      <c r="J997" s="56"/>
      <c r="K997" s="56"/>
      <c r="L997" s="56"/>
      <c r="N997" s="56"/>
      <c r="O997" s="56"/>
      <c r="P997" s="56"/>
      <c r="Q997" s="56"/>
      <c r="R997" s="56"/>
    </row>
    <row r="998">
      <c r="B998" s="38"/>
      <c r="E998" s="56"/>
      <c r="F998" s="56"/>
      <c r="G998" s="56"/>
      <c r="H998" s="56"/>
      <c r="I998" s="56"/>
      <c r="J998" s="56"/>
      <c r="K998" s="56"/>
      <c r="L998" s="56"/>
      <c r="N998" s="56"/>
      <c r="O998" s="56"/>
      <c r="P998" s="56"/>
      <c r="Q998" s="56"/>
      <c r="R998" s="56"/>
    </row>
    <row r="999">
      <c r="B999" s="38"/>
      <c r="E999" s="56"/>
      <c r="F999" s="56"/>
      <c r="G999" s="56"/>
      <c r="H999" s="56"/>
      <c r="I999" s="56"/>
      <c r="J999" s="56"/>
      <c r="K999" s="56"/>
      <c r="L999" s="56"/>
      <c r="N999" s="56"/>
      <c r="O999" s="56"/>
      <c r="P999" s="56"/>
      <c r="Q999" s="56"/>
      <c r="R999" s="56"/>
    </row>
    <row r="1000">
      <c r="B1000" s="38"/>
      <c r="E1000" s="56"/>
      <c r="F1000" s="56"/>
      <c r="G1000" s="56"/>
      <c r="H1000" s="56"/>
      <c r="I1000" s="56"/>
      <c r="J1000" s="56"/>
      <c r="K1000" s="56"/>
      <c r="L1000" s="56"/>
      <c r="N1000" s="56"/>
      <c r="O1000" s="56"/>
      <c r="P1000" s="56"/>
      <c r="Q1000" s="56"/>
      <c r="R1000" s="56"/>
    </row>
    <row r="1001">
      <c r="B1001" s="38"/>
      <c r="E1001" s="56"/>
      <c r="F1001" s="56"/>
      <c r="G1001" s="56"/>
      <c r="H1001" s="56"/>
      <c r="I1001" s="56"/>
      <c r="J1001" s="56"/>
      <c r="K1001" s="56"/>
      <c r="L1001" s="56"/>
      <c r="N1001" s="56"/>
      <c r="O1001" s="56"/>
      <c r="P1001" s="56"/>
      <c r="Q1001" s="56"/>
      <c r="R1001" s="56"/>
    </row>
    <row r="1002">
      <c r="B1002" s="38"/>
      <c r="E1002" s="56"/>
      <c r="F1002" s="56"/>
      <c r="G1002" s="56"/>
      <c r="H1002" s="56"/>
      <c r="I1002" s="56"/>
      <c r="J1002" s="56"/>
      <c r="K1002" s="237"/>
      <c r="L1002" s="56"/>
      <c r="N1002" s="56"/>
      <c r="O1002" s="56"/>
      <c r="P1002" s="56"/>
      <c r="Q1002" s="56"/>
      <c r="R1002" s="56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7.25"/>
  </cols>
  <sheetData>
    <row r="1">
      <c r="A1" s="226" t="s">
        <v>406</v>
      </c>
      <c r="B1" s="242" t="s">
        <v>5</v>
      </c>
      <c r="C1" s="226" t="s">
        <v>188</v>
      </c>
      <c r="D1" s="232" t="s">
        <v>189</v>
      </c>
      <c r="E1" s="53" t="s">
        <v>190</v>
      </c>
      <c r="F1" s="233" t="s">
        <v>191</v>
      </c>
      <c r="G1" s="53" t="s">
        <v>192</v>
      </c>
      <c r="H1" s="243" t="s">
        <v>3</v>
      </c>
      <c r="I1" s="243" t="s">
        <v>6</v>
      </c>
      <c r="J1" s="243" t="s">
        <v>7</v>
      </c>
      <c r="K1" s="244" t="s">
        <v>8</v>
      </c>
      <c r="L1" s="243" t="s">
        <v>10</v>
      </c>
      <c r="M1" s="241" t="s">
        <v>11</v>
      </c>
      <c r="N1" s="243"/>
      <c r="O1" s="243"/>
      <c r="P1" s="243"/>
      <c r="Q1" s="243"/>
      <c r="R1" s="243"/>
      <c r="S1" s="243"/>
      <c r="T1" s="243"/>
      <c r="U1" s="243"/>
      <c r="V1" s="243"/>
      <c r="W1" s="243"/>
    </row>
    <row r="2">
      <c r="A2" s="1" t="s">
        <v>129</v>
      </c>
      <c r="B2" s="38">
        <v>0.321</v>
      </c>
      <c r="C2" s="235">
        <v>12.1</v>
      </c>
      <c r="D2" s="235">
        <v>4.1</v>
      </c>
      <c r="E2" s="235">
        <v>2.6</v>
      </c>
      <c r="F2" s="235">
        <v>3.3000000000000003</v>
      </c>
      <c r="G2" s="235">
        <v>1.8</v>
      </c>
      <c r="H2" s="245">
        <v>9.1632929E7</v>
      </c>
      <c r="I2" s="245">
        <v>1700000.0</v>
      </c>
      <c r="J2" s="245">
        <v>1835361.0</v>
      </c>
      <c r="K2" s="245">
        <v>2.3087732E7</v>
      </c>
      <c r="L2" s="245">
        <v>2.7606785E7</v>
      </c>
      <c r="M2" s="5">
        <v>1.00612868E8</v>
      </c>
    </row>
    <row r="3">
      <c r="A3" s="1" t="s">
        <v>80</v>
      </c>
      <c r="B3" s="38">
        <v>0.547</v>
      </c>
      <c r="C3" s="235">
        <v>40.6</v>
      </c>
      <c r="D3" s="235">
        <v>19.5</v>
      </c>
      <c r="E3" s="235">
        <v>-1.1</v>
      </c>
      <c r="F3" s="235">
        <v>16.700000000000003</v>
      </c>
      <c r="G3" s="235">
        <v>5.6</v>
      </c>
      <c r="H3" s="245">
        <v>1.52753755E8</v>
      </c>
      <c r="I3" s="245">
        <v>8285231.0</v>
      </c>
      <c r="J3" s="245">
        <v>3.3790206E7</v>
      </c>
      <c r="K3" s="245">
        <v>1.143018E7</v>
      </c>
      <c r="L3" s="245">
        <v>5.9035831E7</v>
      </c>
      <c r="M3" s="5">
        <v>3.7369296E7</v>
      </c>
    </row>
    <row r="4">
      <c r="A4" s="1" t="s">
        <v>130</v>
      </c>
      <c r="B4" s="38">
        <v>0.321</v>
      </c>
      <c r="C4" s="235">
        <v>8.6</v>
      </c>
      <c r="D4" s="235">
        <v>-0.6</v>
      </c>
      <c r="E4" s="235">
        <v>0.4</v>
      </c>
      <c r="F4" s="235">
        <v>-0.8</v>
      </c>
      <c r="G4" s="235">
        <v>8.6</v>
      </c>
      <c r="H4" s="245">
        <v>4.242187E7</v>
      </c>
      <c r="I4" s="245">
        <v>2235978.0</v>
      </c>
      <c r="J4" s="245">
        <v>1822319.0</v>
      </c>
      <c r="K4" s="245">
        <v>1541942.0</v>
      </c>
      <c r="L4" s="245">
        <v>3488451.0</v>
      </c>
      <c r="M4" s="5">
        <v>1.33651206E8</v>
      </c>
    </row>
    <row r="5">
      <c r="A5" s="1" t="s">
        <v>81</v>
      </c>
      <c r="B5" s="38">
        <v>0.568</v>
      </c>
      <c r="C5" s="235">
        <v>43.3</v>
      </c>
      <c r="D5" s="235">
        <v>18.9</v>
      </c>
      <c r="E5" s="235">
        <v>1.4</v>
      </c>
      <c r="F5" s="235">
        <v>11.5</v>
      </c>
      <c r="G5" s="235">
        <v>7.7</v>
      </c>
      <c r="H5" s="245">
        <v>1.87100784E8</v>
      </c>
      <c r="I5" s="245">
        <v>7850000.0</v>
      </c>
      <c r="J5" s="245">
        <v>3.0709494E7</v>
      </c>
      <c r="K5" s="245">
        <v>6808959.0</v>
      </c>
      <c r="L5" s="245">
        <v>7.6734278E7</v>
      </c>
      <c r="M5" s="5">
        <v>2359529.0</v>
      </c>
    </row>
    <row r="6">
      <c r="A6" s="1" t="s">
        <v>82</v>
      </c>
      <c r="B6" s="38">
        <v>0.438</v>
      </c>
      <c r="C6" s="235">
        <v>19.4</v>
      </c>
      <c r="D6" s="235">
        <v>-0.1</v>
      </c>
      <c r="E6" s="235">
        <v>3.0</v>
      </c>
      <c r="F6" s="235">
        <v>9.6</v>
      </c>
      <c r="G6" s="235">
        <v>5.5</v>
      </c>
      <c r="H6" s="245">
        <v>1.4403717E8</v>
      </c>
      <c r="I6" s="245">
        <v>12268.0</v>
      </c>
      <c r="J6" s="245">
        <v>1576596.0</v>
      </c>
      <c r="K6" s="245">
        <v>4621390.0</v>
      </c>
      <c r="L6" s="245">
        <v>2.7130135E7</v>
      </c>
      <c r="M6" s="5">
        <v>4.4334355E7</v>
      </c>
    </row>
    <row r="7">
      <c r="A7" s="1" t="s">
        <v>83</v>
      </c>
      <c r="B7" s="38">
        <v>0.574</v>
      </c>
      <c r="C7" s="235">
        <v>49.6</v>
      </c>
      <c r="D7" s="235">
        <v>26.8</v>
      </c>
      <c r="E7" s="235">
        <v>2.3</v>
      </c>
      <c r="F7" s="235">
        <v>12.6</v>
      </c>
      <c r="G7" s="235">
        <v>6.0</v>
      </c>
      <c r="H7" s="245">
        <v>1.40926169E8</v>
      </c>
      <c r="I7" s="245">
        <v>1.8772379E7</v>
      </c>
      <c r="J7" s="245">
        <v>3.3697088E7</v>
      </c>
      <c r="K7" s="245">
        <v>1.01955E7</v>
      </c>
      <c r="L7" s="245">
        <v>5.8831069E7</v>
      </c>
      <c r="M7" s="5">
        <v>3.2162173E7</v>
      </c>
    </row>
    <row r="8">
      <c r="A8" s="1" t="s">
        <v>131</v>
      </c>
      <c r="B8" s="38">
        <v>0.512</v>
      </c>
      <c r="C8" s="235">
        <v>37.5</v>
      </c>
      <c r="D8" s="235">
        <v>24.0</v>
      </c>
      <c r="E8" s="235">
        <v>1.4</v>
      </c>
      <c r="F8" s="235">
        <v>6.8999999999999995</v>
      </c>
      <c r="G8" s="235">
        <v>5.2</v>
      </c>
      <c r="H8" s="245">
        <v>1.26587447E8</v>
      </c>
      <c r="I8" s="245">
        <v>4758000.0</v>
      </c>
      <c r="J8" s="245">
        <v>3.7684784E7</v>
      </c>
      <c r="K8" s="245">
        <v>1.4572645E7</v>
      </c>
      <c r="L8" s="245">
        <v>2.8310008E7</v>
      </c>
      <c r="M8" s="5">
        <v>6.5751109E7</v>
      </c>
    </row>
    <row r="9">
      <c r="A9" s="1" t="s">
        <v>613</v>
      </c>
      <c r="B9" s="38">
        <v>0.494</v>
      </c>
      <c r="C9" s="235">
        <v>31.1</v>
      </c>
      <c r="D9" s="235">
        <v>14.5</v>
      </c>
      <c r="E9" s="235">
        <v>-0.2</v>
      </c>
      <c r="F9" s="235">
        <v>9.0</v>
      </c>
      <c r="G9" s="235">
        <v>4.9</v>
      </c>
      <c r="H9" s="245">
        <v>5.0670534E7</v>
      </c>
      <c r="I9" s="245">
        <v>8780000.0</v>
      </c>
      <c r="J9" s="245">
        <v>1.2972775E7</v>
      </c>
      <c r="K9" s="245">
        <v>1386706.0</v>
      </c>
      <c r="L9" s="245">
        <v>1.194043E7</v>
      </c>
      <c r="M9" s="5">
        <v>1.47787166E8</v>
      </c>
    </row>
    <row r="10">
      <c r="A10" s="1" t="s">
        <v>84</v>
      </c>
      <c r="B10" s="38">
        <v>0.46</v>
      </c>
      <c r="C10" s="235">
        <v>28.7</v>
      </c>
      <c r="D10" s="235">
        <v>9.4</v>
      </c>
      <c r="E10" s="235">
        <v>1.4</v>
      </c>
      <c r="F10" s="235">
        <v>12.6</v>
      </c>
      <c r="G10" s="235">
        <v>3.6</v>
      </c>
      <c r="H10" s="245">
        <v>1.16408966E8</v>
      </c>
      <c r="I10" s="245">
        <v>1872500.0</v>
      </c>
      <c r="J10" s="245">
        <v>2.3107675E7</v>
      </c>
      <c r="K10" s="245">
        <v>2.4196173E7</v>
      </c>
      <c r="L10" s="245">
        <v>3.0719074E7</v>
      </c>
      <c r="M10" s="5">
        <v>9.2789607E7</v>
      </c>
    </row>
    <row r="11">
      <c r="A11" s="1" t="s">
        <v>133</v>
      </c>
      <c r="B11" s="38">
        <v>0.475</v>
      </c>
      <c r="C11" s="235">
        <v>24.2</v>
      </c>
      <c r="D11" s="235">
        <v>14.5</v>
      </c>
      <c r="E11" s="235">
        <v>2.4</v>
      </c>
      <c r="F11" s="235">
        <v>3.6</v>
      </c>
      <c r="G11" s="235">
        <v>3.6</v>
      </c>
      <c r="H11" s="245">
        <v>8.6348945E7</v>
      </c>
      <c r="I11" s="245">
        <v>582730.0</v>
      </c>
      <c r="J11" s="245">
        <v>1.1048483E7</v>
      </c>
      <c r="K11" s="245">
        <v>6361865.0</v>
      </c>
      <c r="L11" s="245">
        <v>1.3415075E7</v>
      </c>
      <c r="M11" s="5">
        <v>1.06120333E8</v>
      </c>
    </row>
    <row r="12">
      <c r="A12" s="1" t="s">
        <v>85</v>
      </c>
      <c r="B12" s="38">
        <v>0.586</v>
      </c>
      <c r="C12" s="235">
        <v>50.1</v>
      </c>
      <c r="D12" s="235">
        <v>14.2</v>
      </c>
      <c r="E12" s="235">
        <v>0.6</v>
      </c>
      <c r="F12" s="235">
        <v>18.2</v>
      </c>
      <c r="G12" s="235">
        <v>13.0</v>
      </c>
      <c r="H12" s="245">
        <v>1.94222042E8</v>
      </c>
      <c r="I12" s="245">
        <v>7000000.0</v>
      </c>
      <c r="J12" s="245">
        <v>6.5285876E7</v>
      </c>
      <c r="K12" s="245">
        <v>1.7483098E7</v>
      </c>
      <c r="L12" s="245">
        <v>5.6499752E7</v>
      </c>
      <c r="M12" s="5">
        <v>3358791.0</v>
      </c>
    </row>
    <row r="13">
      <c r="A13" s="1" t="s">
        <v>134</v>
      </c>
      <c r="B13" s="38">
        <v>0.457</v>
      </c>
      <c r="C13" s="235">
        <v>25.1</v>
      </c>
      <c r="D13" s="235">
        <v>9.4</v>
      </c>
      <c r="E13" s="235">
        <v>4.4</v>
      </c>
      <c r="F13" s="235">
        <v>6.6000000000000005</v>
      </c>
      <c r="G13" s="235">
        <v>4.1</v>
      </c>
      <c r="H13" s="245">
        <v>9.1595545E7</v>
      </c>
      <c r="I13" s="245">
        <v>1.4978819E7</v>
      </c>
      <c r="J13" s="245">
        <v>1.4948813E7</v>
      </c>
      <c r="K13" s="245">
        <v>1.3381881E7</v>
      </c>
      <c r="L13" s="245">
        <v>9205419.0</v>
      </c>
      <c r="M13" s="5">
        <v>1.01973231E8</v>
      </c>
    </row>
    <row r="14">
      <c r="A14" s="1" t="s">
        <v>86</v>
      </c>
      <c r="B14" s="38">
        <v>0.475</v>
      </c>
      <c r="C14" s="235">
        <v>20.9</v>
      </c>
      <c r="D14" s="235">
        <v>14.6</v>
      </c>
      <c r="E14" s="235">
        <v>0.6</v>
      </c>
      <c r="F14" s="235">
        <v>1.5999999999999996</v>
      </c>
      <c r="G14" s="235">
        <v>0.7</v>
      </c>
      <c r="H14" s="245">
        <v>1.8384956E8</v>
      </c>
      <c r="I14" s="245">
        <v>3100000.0</v>
      </c>
      <c r="J14" s="245">
        <v>7587196.0</v>
      </c>
      <c r="K14" s="245">
        <v>1452479.0</v>
      </c>
      <c r="L14" s="245">
        <v>2.1827413E7</v>
      </c>
      <c r="M14" s="5">
        <v>1.1015084E7</v>
      </c>
    </row>
    <row r="15">
      <c r="A15" s="1" t="s">
        <v>173</v>
      </c>
      <c r="B15" s="38">
        <v>0.654</v>
      </c>
      <c r="C15" s="235">
        <v>55.8</v>
      </c>
      <c r="D15" s="235">
        <v>31.8</v>
      </c>
      <c r="E15" s="235">
        <v>3.1</v>
      </c>
      <c r="F15" s="235">
        <v>14.899999999999999</v>
      </c>
      <c r="G15" s="235">
        <v>5.0</v>
      </c>
      <c r="H15" s="245">
        <v>2.6534339E8</v>
      </c>
      <c r="I15" s="245">
        <v>2240500.0</v>
      </c>
      <c r="J15" s="245">
        <v>4.8175134E7</v>
      </c>
      <c r="K15" s="245">
        <v>5.66E7</v>
      </c>
      <c r="L15" s="245">
        <v>6.7219595E7</v>
      </c>
      <c r="M15" s="5">
        <v>-7.5599944E7</v>
      </c>
    </row>
    <row r="16">
      <c r="A16" s="1" t="s">
        <v>135</v>
      </c>
      <c r="B16" s="38">
        <v>0.414</v>
      </c>
      <c r="C16" s="235">
        <v>26.5</v>
      </c>
      <c r="D16" s="235">
        <v>14.3</v>
      </c>
      <c r="E16" s="235">
        <v>-1.6</v>
      </c>
      <c r="F16" s="235">
        <v>6.6</v>
      </c>
      <c r="G16" s="235">
        <v>7.0</v>
      </c>
      <c r="H16" s="245">
        <v>5.81579E7</v>
      </c>
      <c r="I16" s="245">
        <v>1409809.0</v>
      </c>
      <c r="J16" s="245">
        <v>5872316.0</v>
      </c>
      <c r="K16" s="245">
        <v>1212438.0</v>
      </c>
      <c r="L16" s="245">
        <v>7809660.0</v>
      </c>
      <c r="M16" s="5">
        <v>1.27667771E8</v>
      </c>
    </row>
    <row r="17">
      <c r="A17" s="1" t="s">
        <v>136</v>
      </c>
      <c r="B17" s="38">
        <v>0.586</v>
      </c>
      <c r="C17" s="235">
        <v>41.5</v>
      </c>
      <c r="D17" s="235">
        <v>20.5</v>
      </c>
      <c r="E17" s="235">
        <v>2.6</v>
      </c>
      <c r="F17" s="235">
        <v>9.5</v>
      </c>
      <c r="G17" s="235">
        <v>6.9</v>
      </c>
      <c r="H17" s="245">
        <v>9.9377415E7</v>
      </c>
      <c r="I17" s="245">
        <v>4150000.0</v>
      </c>
      <c r="J17" s="245">
        <v>7851693.0</v>
      </c>
      <c r="K17" s="245">
        <v>4.7722318E7</v>
      </c>
      <c r="L17" s="245">
        <v>2.021361E7</v>
      </c>
      <c r="M17" s="5">
        <v>7.8009864E7</v>
      </c>
    </row>
    <row r="18">
      <c r="A18" s="1" t="s">
        <v>87</v>
      </c>
      <c r="B18" s="38">
        <v>0.451</v>
      </c>
      <c r="C18" s="235">
        <v>24.1</v>
      </c>
      <c r="D18" s="235">
        <v>-0.2</v>
      </c>
      <c r="E18" s="235">
        <v>2.1</v>
      </c>
      <c r="F18" s="235">
        <v>11.399999999999999</v>
      </c>
      <c r="G18" s="235">
        <v>6.4</v>
      </c>
      <c r="H18" s="245">
        <v>1.20084606E8</v>
      </c>
      <c r="I18" s="245">
        <v>2851010.0</v>
      </c>
      <c r="J18" s="245">
        <v>4.7849178E7</v>
      </c>
      <c r="K18" s="245">
        <v>1.2523066E7</v>
      </c>
      <c r="L18" s="245">
        <v>2.0386241E7</v>
      </c>
      <c r="M18" s="5">
        <v>6.4488753E7</v>
      </c>
    </row>
    <row r="19">
      <c r="A19" s="1" t="s">
        <v>174</v>
      </c>
      <c r="B19" s="38">
        <v>0.475</v>
      </c>
      <c r="C19" s="235">
        <v>30.2</v>
      </c>
      <c r="D19" s="235">
        <v>14.3</v>
      </c>
      <c r="E19" s="235">
        <v>-0.1</v>
      </c>
      <c r="F19" s="235">
        <v>11.8</v>
      </c>
      <c r="G19" s="235">
        <v>3.4</v>
      </c>
      <c r="H19" s="245">
        <v>2.01189189E8</v>
      </c>
      <c r="I19" s="245">
        <v>8364690.0</v>
      </c>
      <c r="J19" s="245">
        <v>2.4909097E7</v>
      </c>
      <c r="K19" s="245">
        <v>2.665E7</v>
      </c>
      <c r="L19" s="245">
        <v>1.16641967E8</v>
      </c>
      <c r="M19" s="5">
        <v>2271224.0</v>
      </c>
    </row>
    <row r="20">
      <c r="A20" s="1" t="s">
        <v>175</v>
      </c>
      <c r="B20" s="38">
        <v>0.568</v>
      </c>
      <c r="C20" s="235">
        <v>41.1</v>
      </c>
      <c r="D20" s="235">
        <v>27.8</v>
      </c>
      <c r="E20" s="235">
        <v>0.9</v>
      </c>
      <c r="F20" s="235">
        <v>3.0</v>
      </c>
      <c r="G20" s="235">
        <v>5.8</v>
      </c>
      <c r="H20" s="245">
        <v>2.05669863E8</v>
      </c>
      <c r="I20" s="245">
        <v>7253767.0</v>
      </c>
      <c r="J20" s="245">
        <v>9298409.0</v>
      </c>
      <c r="K20" s="245">
        <v>1.308634E7</v>
      </c>
      <c r="L20" s="245">
        <v>8.2880237E7</v>
      </c>
      <c r="M20" s="5">
        <v>1581460.0</v>
      </c>
    </row>
    <row r="21">
      <c r="A21" s="1" t="s">
        <v>137</v>
      </c>
      <c r="B21" s="38">
        <v>0.531</v>
      </c>
      <c r="C21" s="235">
        <v>39.7</v>
      </c>
      <c r="D21" s="235">
        <v>16.9</v>
      </c>
      <c r="E21" s="235">
        <v>2.4</v>
      </c>
      <c r="F21" s="235">
        <v>11.2</v>
      </c>
      <c r="G21" s="235">
        <v>8.0</v>
      </c>
      <c r="H21" s="245">
        <v>9.0400598E7</v>
      </c>
      <c r="I21" s="245">
        <v>2672270.0</v>
      </c>
      <c r="J21" s="245">
        <v>1.5710366E7</v>
      </c>
      <c r="K21" s="245">
        <v>7415720.0</v>
      </c>
      <c r="L21" s="245">
        <v>2.531371E7</v>
      </c>
      <c r="M21" s="5">
        <v>1.07774337E8</v>
      </c>
    </row>
    <row r="22">
      <c r="A22" s="1" t="s">
        <v>176</v>
      </c>
      <c r="B22" s="38">
        <v>0.506</v>
      </c>
      <c r="C22" s="235">
        <v>34.4</v>
      </c>
      <c r="D22" s="235">
        <v>19.2</v>
      </c>
      <c r="E22" s="235">
        <v>2.0</v>
      </c>
      <c r="F22" s="235">
        <v>4.6</v>
      </c>
      <c r="G22" s="235">
        <v>8.2</v>
      </c>
      <c r="H22" s="245">
        <v>1.97513223E8</v>
      </c>
      <c r="I22" s="245">
        <v>1100000.0</v>
      </c>
      <c r="J22" s="245">
        <v>3.3134784E7</v>
      </c>
      <c r="K22" s="245">
        <v>5.8950651E7</v>
      </c>
      <c r="L22" s="245">
        <v>5.4828611E7</v>
      </c>
      <c r="M22" s="5">
        <v>629499.0</v>
      </c>
    </row>
    <row r="23">
      <c r="A23" s="1" t="s">
        <v>138</v>
      </c>
      <c r="B23" s="38">
        <v>0.377</v>
      </c>
      <c r="C23" s="235">
        <v>12.6</v>
      </c>
      <c r="D23" s="235">
        <v>4.0</v>
      </c>
      <c r="E23" s="235">
        <v>2.2</v>
      </c>
      <c r="F23" s="235">
        <v>3.1999999999999997</v>
      </c>
      <c r="G23" s="235">
        <v>3.5</v>
      </c>
      <c r="H23" s="245">
        <v>5.4356609E7</v>
      </c>
      <c r="I23" s="245">
        <v>1891500.0</v>
      </c>
      <c r="J23" s="245">
        <v>6022778.0</v>
      </c>
      <c r="K23" s="245">
        <v>2166701.0</v>
      </c>
      <c r="L23" s="245">
        <v>7716862.0</v>
      </c>
      <c r="M23" s="5">
        <v>1.48187859E8</v>
      </c>
    </row>
    <row r="24">
      <c r="A24" s="1" t="s">
        <v>177</v>
      </c>
      <c r="B24" s="38">
        <v>0.488</v>
      </c>
      <c r="C24" s="235">
        <v>36.3</v>
      </c>
      <c r="D24" s="235">
        <v>9.8</v>
      </c>
      <c r="E24" s="235">
        <v>0.4</v>
      </c>
      <c r="F24" s="235">
        <v>17.5</v>
      </c>
      <c r="G24" s="235">
        <v>6.3</v>
      </c>
      <c r="H24" s="245">
        <v>1.79764272E8</v>
      </c>
      <c r="I24" s="245">
        <v>1499355.0</v>
      </c>
      <c r="J24" s="245">
        <v>6.2513875E7</v>
      </c>
      <c r="K24" s="245">
        <v>3.6671973E7</v>
      </c>
      <c r="L24" s="245">
        <v>2.5292381E7</v>
      </c>
      <c r="M24" s="5">
        <v>-6467691.0</v>
      </c>
    </row>
    <row r="25">
      <c r="A25" s="1" t="s">
        <v>88</v>
      </c>
      <c r="B25" s="38">
        <v>0.66</v>
      </c>
      <c r="C25" s="235">
        <v>55.4</v>
      </c>
      <c r="D25" s="235">
        <v>12.8</v>
      </c>
      <c r="E25" s="235">
        <v>0.5</v>
      </c>
      <c r="F25" s="235">
        <v>9.399999999999999</v>
      </c>
      <c r="G25" s="235">
        <v>1.7</v>
      </c>
      <c r="H25" s="245">
        <v>1.71890308E8</v>
      </c>
      <c r="I25" s="245">
        <v>2.4202777E7</v>
      </c>
      <c r="J25" s="245">
        <v>4.8039535E7</v>
      </c>
      <c r="K25" s="245">
        <v>4668889.0</v>
      </c>
      <c r="L25" s="245">
        <v>5.7475595E7</v>
      </c>
      <c r="M25" s="5">
        <v>3.6518547E7</v>
      </c>
    </row>
    <row r="26">
      <c r="A26" s="1" t="s">
        <v>139</v>
      </c>
      <c r="B26" s="38">
        <v>0.556</v>
      </c>
      <c r="C26" s="235">
        <v>26.7</v>
      </c>
      <c r="D26" s="235">
        <v>26.6</v>
      </c>
      <c r="E26" s="235">
        <v>3.5</v>
      </c>
      <c r="F26" s="235">
        <v>14.399999999999999</v>
      </c>
      <c r="G26" s="235">
        <v>7.2</v>
      </c>
      <c r="H26" s="245">
        <v>8.3822113E7</v>
      </c>
      <c r="I26" s="245">
        <v>1635270.0</v>
      </c>
      <c r="J26" s="245">
        <v>2.1854894E7</v>
      </c>
      <c r="K26" s="245">
        <v>3901068.0</v>
      </c>
      <c r="L26" s="245">
        <v>2.9031542E7</v>
      </c>
      <c r="M26" s="5">
        <v>1.07320826E8</v>
      </c>
    </row>
    <row r="27">
      <c r="A27" s="1" t="s">
        <v>89</v>
      </c>
      <c r="B27" s="38">
        <v>0.556</v>
      </c>
      <c r="C27" s="235">
        <v>38.3</v>
      </c>
      <c r="D27" s="235">
        <v>7.7</v>
      </c>
      <c r="E27" s="235">
        <v>1.5</v>
      </c>
      <c r="F27" s="235">
        <v>15.4</v>
      </c>
      <c r="G27" s="235">
        <v>13.1</v>
      </c>
      <c r="H27" s="245">
        <v>1.51469994E8</v>
      </c>
      <c r="I27" s="245">
        <v>9579200.0</v>
      </c>
      <c r="J27" s="245">
        <v>5.0798575E7</v>
      </c>
      <c r="K27" s="245">
        <v>3435562.0</v>
      </c>
      <c r="L27" s="245">
        <v>5.2205223E7</v>
      </c>
      <c r="M27" s="5">
        <v>1.1649766E7</v>
      </c>
    </row>
    <row r="28">
      <c r="A28" s="1" t="s">
        <v>140</v>
      </c>
      <c r="B28" s="38">
        <v>0.617</v>
      </c>
      <c r="C28" s="235">
        <v>49.5</v>
      </c>
      <c r="D28" s="235">
        <v>14.2</v>
      </c>
      <c r="E28" s="235">
        <v>4.7</v>
      </c>
      <c r="F28" s="235">
        <v>14.6</v>
      </c>
      <c r="G28" s="235">
        <v>11.9</v>
      </c>
      <c r="H28" s="245">
        <v>7.0836327E7</v>
      </c>
      <c r="I28" s="245">
        <v>2586300.0</v>
      </c>
      <c r="J28" s="245">
        <v>8104801.0</v>
      </c>
      <c r="K28" s="245">
        <v>1.6232266E7</v>
      </c>
      <c r="L28" s="245">
        <v>1.1671768E7</v>
      </c>
      <c r="M28" s="5">
        <v>1.20166348E8</v>
      </c>
    </row>
    <row r="29">
      <c r="A29" s="1" t="s">
        <v>90</v>
      </c>
      <c r="B29" s="38">
        <v>0.37</v>
      </c>
      <c r="C29" s="235">
        <v>15.5</v>
      </c>
      <c r="D29" s="235">
        <v>0.3</v>
      </c>
      <c r="E29" s="235">
        <v>0.2</v>
      </c>
      <c r="F29" s="235">
        <v>9.1</v>
      </c>
      <c r="G29" s="235">
        <v>5.5</v>
      </c>
      <c r="H29" s="245">
        <v>9.5788819E7</v>
      </c>
      <c r="I29" s="245">
        <v>1158000.0</v>
      </c>
      <c r="J29" s="245">
        <v>6871851.0</v>
      </c>
      <c r="K29" s="245">
        <v>1007336.0</v>
      </c>
      <c r="L29" s="245">
        <v>1.5212845E7</v>
      </c>
      <c r="M29" s="5">
        <v>9.8690192E7</v>
      </c>
    </row>
    <row r="30">
      <c r="A30" s="1" t="s">
        <v>91</v>
      </c>
      <c r="B30" s="38">
        <v>0.562</v>
      </c>
      <c r="C30" s="235">
        <v>52.7</v>
      </c>
      <c r="D30" s="235">
        <v>21.1</v>
      </c>
      <c r="E30" s="235">
        <v>1.8</v>
      </c>
      <c r="F30" s="235">
        <v>19.0</v>
      </c>
      <c r="G30" s="235">
        <v>7.4</v>
      </c>
      <c r="H30" s="245">
        <v>1.50140253E8</v>
      </c>
      <c r="I30" s="245">
        <v>1629106.0</v>
      </c>
      <c r="J30" s="245">
        <v>2.0539414E7</v>
      </c>
      <c r="K30" s="245">
        <v>4.0476975E7</v>
      </c>
      <c r="L30" s="245">
        <v>4.2932254E7</v>
      </c>
      <c r="M30" s="5">
        <v>4.3945833E7</v>
      </c>
    </row>
    <row r="31">
      <c r="A31" s="1" t="s">
        <v>141</v>
      </c>
      <c r="B31" s="38">
        <v>0.401</v>
      </c>
      <c r="C31" s="235">
        <v>25.7</v>
      </c>
      <c r="D31" s="235">
        <v>-1.7</v>
      </c>
      <c r="E31" s="235">
        <v>4.2</v>
      </c>
      <c r="F31" s="235">
        <v>11.3</v>
      </c>
      <c r="G31" s="235">
        <v>10.2</v>
      </c>
      <c r="H31" s="245">
        <v>1.44415187E8</v>
      </c>
      <c r="I31" s="245">
        <v>1877241.0</v>
      </c>
      <c r="J31" s="245">
        <v>8859122.0</v>
      </c>
      <c r="K31" s="245">
        <v>1.0436455E7</v>
      </c>
      <c r="L31" s="245">
        <v>2.8903327E7</v>
      </c>
      <c r="M31" s="5">
        <v>3.5417883E7</v>
      </c>
    </row>
    <row r="32">
      <c r="B32" s="38"/>
      <c r="C32" s="56"/>
      <c r="D32" s="56"/>
      <c r="E32" s="56"/>
      <c r="F32" s="56"/>
      <c r="G32" s="56"/>
    </row>
    <row r="33">
      <c r="B33" s="38"/>
      <c r="C33" s="56"/>
      <c r="D33" s="56"/>
      <c r="E33" s="56"/>
      <c r="F33" s="56"/>
      <c r="G33" s="56"/>
    </row>
    <row r="34">
      <c r="B34" s="38"/>
      <c r="C34" s="56"/>
      <c r="D34" s="56"/>
      <c r="E34" s="56"/>
      <c r="F34" s="56"/>
      <c r="G34" s="56"/>
    </row>
    <row r="35">
      <c r="B35" s="38"/>
      <c r="C35" s="56"/>
      <c r="D35" s="56"/>
      <c r="E35" s="56"/>
      <c r="F35" s="56"/>
      <c r="G35" s="56"/>
    </row>
    <row r="36">
      <c r="B36" s="38"/>
      <c r="C36" s="56"/>
      <c r="D36" s="56"/>
      <c r="E36" s="56"/>
      <c r="F36" s="56"/>
      <c r="G36" s="56"/>
    </row>
    <row r="37">
      <c r="B37" s="38"/>
      <c r="C37" s="56"/>
      <c r="D37" s="56"/>
      <c r="E37" s="56"/>
      <c r="F37" s="56"/>
      <c r="G37" s="56"/>
    </row>
    <row r="38">
      <c r="B38" s="38"/>
      <c r="C38" s="56"/>
      <c r="D38" s="56"/>
      <c r="E38" s="56"/>
      <c r="F38" s="56"/>
      <c r="G38" s="56"/>
    </row>
    <row r="39">
      <c r="B39" s="38"/>
      <c r="C39" s="56"/>
      <c r="D39" s="56"/>
      <c r="E39" s="56"/>
      <c r="F39" s="56"/>
      <c r="G39" s="56"/>
    </row>
    <row r="40">
      <c r="B40" s="38"/>
      <c r="C40" s="56"/>
      <c r="D40" s="56"/>
      <c r="E40" s="56"/>
      <c r="F40" s="56"/>
      <c r="G40" s="56"/>
    </row>
    <row r="41">
      <c r="B41" s="38"/>
      <c r="C41" s="56"/>
      <c r="D41" s="56"/>
      <c r="E41" s="56"/>
      <c r="F41" s="56"/>
      <c r="G41" s="56"/>
    </row>
    <row r="42">
      <c r="B42" s="38"/>
      <c r="C42" s="56"/>
      <c r="D42" s="56"/>
      <c r="E42" s="56"/>
      <c r="F42" s="56"/>
      <c r="G42" s="56"/>
    </row>
    <row r="43">
      <c r="B43" s="38"/>
      <c r="C43" s="56"/>
      <c r="D43" s="56"/>
      <c r="E43" s="56"/>
      <c r="F43" s="56"/>
      <c r="G43" s="56"/>
    </row>
    <row r="44">
      <c r="B44" s="38"/>
      <c r="C44" s="56"/>
      <c r="D44" s="56"/>
      <c r="E44" s="56"/>
      <c r="F44" s="56"/>
      <c r="G44" s="56"/>
    </row>
    <row r="45">
      <c r="B45" s="38"/>
      <c r="C45" s="56"/>
      <c r="D45" s="56"/>
      <c r="E45" s="56"/>
      <c r="F45" s="56"/>
      <c r="G45" s="56"/>
    </row>
    <row r="46">
      <c r="B46" s="38"/>
      <c r="C46" s="56"/>
      <c r="D46" s="56"/>
      <c r="E46" s="56"/>
      <c r="F46" s="56"/>
      <c r="G46" s="56"/>
    </row>
    <row r="47">
      <c r="B47" s="38"/>
      <c r="C47" s="56"/>
      <c r="D47" s="56"/>
      <c r="E47" s="56"/>
      <c r="F47" s="56"/>
      <c r="G47" s="56"/>
    </row>
    <row r="48">
      <c r="B48" s="38"/>
      <c r="C48" s="56"/>
      <c r="D48" s="56"/>
      <c r="E48" s="56"/>
      <c r="F48" s="56"/>
      <c r="G48" s="56"/>
    </row>
    <row r="49">
      <c r="B49" s="38"/>
      <c r="C49" s="56"/>
      <c r="D49" s="56"/>
      <c r="E49" s="56"/>
      <c r="F49" s="56"/>
      <c r="G49" s="56"/>
    </row>
    <row r="50">
      <c r="B50" s="38"/>
      <c r="C50" s="56"/>
      <c r="D50" s="56"/>
      <c r="E50" s="56"/>
      <c r="F50" s="56"/>
      <c r="G50" s="56"/>
    </row>
    <row r="51">
      <c r="B51" s="38"/>
      <c r="C51" s="56"/>
      <c r="D51" s="56"/>
      <c r="E51" s="56"/>
      <c r="F51" s="56"/>
      <c r="G51" s="56"/>
    </row>
    <row r="52">
      <c r="B52" s="38"/>
      <c r="C52" s="56"/>
      <c r="D52" s="56"/>
      <c r="E52" s="56"/>
      <c r="F52" s="56"/>
      <c r="G52" s="56"/>
    </row>
    <row r="53">
      <c r="B53" s="38"/>
      <c r="C53" s="56"/>
      <c r="D53" s="56"/>
      <c r="E53" s="56"/>
      <c r="F53" s="56"/>
      <c r="G53" s="56"/>
    </row>
    <row r="54">
      <c r="B54" s="38"/>
      <c r="C54" s="56"/>
      <c r="D54" s="56"/>
      <c r="E54" s="56"/>
      <c r="F54" s="56"/>
      <c r="G54" s="56"/>
    </row>
    <row r="55">
      <c r="B55" s="38"/>
      <c r="C55" s="56"/>
      <c r="D55" s="56"/>
      <c r="E55" s="56"/>
      <c r="F55" s="56"/>
      <c r="G55" s="56"/>
    </row>
    <row r="56">
      <c r="B56" s="38"/>
      <c r="C56" s="56"/>
      <c r="D56" s="56"/>
      <c r="E56" s="56"/>
      <c r="F56" s="56"/>
      <c r="G56" s="56"/>
    </row>
    <row r="57">
      <c r="B57" s="38"/>
      <c r="C57" s="56"/>
      <c r="D57" s="56"/>
      <c r="E57" s="56"/>
      <c r="F57" s="56"/>
      <c r="G57" s="56"/>
    </row>
    <row r="58">
      <c r="B58" s="38"/>
      <c r="C58" s="56"/>
      <c r="D58" s="56"/>
      <c r="E58" s="56"/>
      <c r="F58" s="56"/>
      <c r="G58" s="56"/>
    </row>
    <row r="59">
      <c r="B59" s="38"/>
      <c r="C59" s="56"/>
      <c r="D59" s="56"/>
      <c r="E59" s="56"/>
      <c r="F59" s="56"/>
      <c r="G59" s="56"/>
    </row>
    <row r="60">
      <c r="B60" s="38"/>
      <c r="C60" s="56"/>
      <c r="D60" s="56"/>
      <c r="E60" s="56"/>
      <c r="F60" s="56"/>
      <c r="G60" s="56"/>
    </row>
    <row r="61">
      <c r="B61" s="38"/>
      <c r="C61" s="56"/>
      <c r="D61" s="56"/>
      <c r="E61" s="56"/>
      <c r="F61" s="56"/>
      <c r="G61" s="56"/>
    </row>
    <row r="62">
      <c r="B62" s="38"/>
      <c r="C62" s="56"/>
      <c r="D62" s="56"/>
      <c r="E62" s="56"/>
      <c r="F62" s="56"/>
      <c r="G62" s="56"/>
    </row>
    <row r="63">
      <c r="B63" s="38"/>
      <c r="C63" s="56"/>
      <c r="D63" s="56"/>
      <c r="E63" s="56"/>
      <c r="F63" s="56"/>
      <c r="G63" s="56"/>
    </row>
    <row r="64">
      <c r="B64" s="38"/>
      <c r="C64" s="56"/>
      <c r="D64" s="56"/>
      <c r="E64" s="56"/>
      <c r="F64" s="56"/>
      <c r="G64" s="56"/>
    </row>
    <row r="65">
      <c r="B65" s="38"/>
      <c r="C65" s="56"/>
      <c r="D65" s="56"/>
      <c r="E65" s="56"/>
      <c r="F65" s="56"/>
      <c r="G65" s="56"/>
    </row>
    <row r="66">
      <c r="B66" s="38"/>
      <c r="C66" s="56"/>
      <c r="D66" s="56"/>
      <c r="E66" s="56"/>
      <c r="F66" s="56"/>
      <c r="G66" s="56"/>
    </row>
    <row r="67">
      <c r="B67" s="38"/>
      <c r="C67" s="56"/>
      <c r="D67" s="56"/>
      <c r="E67" s="56"/>
      <c r="F67" s="56"/>
      <c r="G67" s="56"/>
    </row>
    <row r="68">
      <c r="B68" s="38"/>
      <c r="C68" s="56"/>
      <c r="D68" s="56"/>
      <c r="E68" s="56"/>
      <c r="F68" s="56"/>
      <c r="G68" s="56"/>
    </row>
    <row r="69">
      <c r="B69" s="38"/>
      <c r="C69" s="56"/>
      <c r="D69" s="56"/>
      <c r="E69" s="56"/>
      <c r="F69" s="56"/>
      <c r="G69" s="56"/>
    </row>
    <row r="70">
      <c r="B70" s="38"/>
      <c r="C70" s="56"/>
      <c r="D70" s="56"/>
      <c r="E70" s="56"/>
      <c r="F70" s="56"/>
      <c r="G70" s="56"/>
    </row>
    <row r="71">
      <c r="B71" s="38"/>
      <c r="C71" s="56"/>
      <c r="D71" s="56"/>
      <c r="E71" s="56"/>
      <c r="F71" s="56"/>
      <c r="G71" s="56"/>
    </row>
    <row r="72">
      <c r="B72" s="38"/>
      <c r="C72" s="56"/>
      <c r="D72" s="56"/>
      <c r="E72" s="56"/>
      <c r="F72" s="56"/>
      <c r="G72" s="56"/>
    </row>
    <row r="73">
      <c r="B73" s="38"/>
      <c r="C73" s="56"/>
      <c r="D73" s="56"/>
      <c r="E73" s="56"/>
      <c r="F73" s="56"/>
      <c r="G73" s="56"/>
    </row>
    <row r="74">
      <c r="B74" s="38"/>
      <c r="C74" s="56"/>
      <c r="D74" s="56"/>
      <c r="E74" s="56"/>
      <c r="F74" s="56"/>
      <c r="G74" s="56"/>
    </row>
    <row r="75">
      <c r="B75" s="38"/>
      <c r="C75" s="56"/>
      <c r="D75" s="56"/>
      <c r="E75" s="56"/>
      <c r="F75" s="56"/>
      <c r="G75" s="56"/>
    </row>
    <row r="76">
      <c r="B76" s="38"/>
      <c r="C76" s="56"/>
      <c r="D76" s="56"/>
      <c r="E76" s="56"/>
      <c r="F76" s="56"/>
      <c r="G76" s="56"/>
    </row>
    <row r="77">
      <c r="B77" s="38"/>
      <c r="C77" s="56"/>
      <c r="D77" s="56"/>
      <c r="E77" s="56"/>
      <c r="F77" s="56"/>
      <c r="G77" s="56"/>
    </row>
    <row r="78">
      <c r="B78" s="38"/>
      <c r="C78" s="56"/>
      <c r="D78" s="56"/>
      <c r="E78" s="56"/>
      <c r="F78" s="56"/>
      <c r="G78" s="56"/>
    </row>
    <row r="79">
      <c r="B79" s="38"/>
      <c r="C79" s="56"/>
      <c r="D79" s="56"/>
      <c r="E79" s="56"/>
      <c r="F79" s="56"/>
      <c r="G79" s="56"/>
    </row>
    <row r="80">
      <c r="B80" s="38"/>
      <c r="C80" s="56"/>
      <c r="D80" s="56"/>
      <c r="E80" s="56"/>
      <c r="F80" s="56"/>
      <c r="G80" s="56"/>
    </row>
    <row r="81">
      <c r="B81" s="38"/>
      <c r="C81" s="56"/>
      <c r="D81" s="56"/>
      <c r="E81" s="56"/>
      <c r="F81" s="56"/>
      <c r="G81" s="56"/>
    </row>
    <row r="82">
      <c r="B82" s="38"/>
      <c r="C82" s="56"/>
      <c r="D82" s="56"/>
      <c r="E82" s="56"/>
      <c r="F82" s="56"/>
      <c r="G82" s="56"/>
    </row>
    <row r="83">
      <c r="B83" s="38"/>
      <c r="C83" s="56"/>
      <c r="D83" s="56"/>
      <c r="E83" s="56"/>
      <c r="F83" s="56"/>
      <c r="G83" s="56"/>
    </row>
    <row r="84">
      <c r="B84" s="38"/>
      <c r="C84" s="56"/>
      <c r="D84" s="56"/>
      <c r="E84" s="56"/>
      <c r="F84" s="56"/>
      <c r="G84" s="56"/>
    </row>
    <row r="85">
      <c r="B85" s="38"/>
      <c r="C85" s="56"/>
      <c r="D85" s="56"/>
      <c r="E85" s="56"/>
      <c r="F85" s="56"/>
      <c r="G85" s="56"/>
    </row>
    <row r="86">
      <c r="B86" s="38"/>
      <c r="C86" s="56"/>
      <c r="D86" s="56"/>
      <c r="E86" s="56"/>
      <c r="F86" s="56"/>
      <c r="G86" s="56"/>
    </row>
    <row r="87">
      <c r="B87" s="38"/>
      <c r="C87" s="56"/>
      <c r="D87" s="56"/>
      <c r="E87" s="56"/>
      <c r="F87" s="56"/>
      <c r="G87" s="56"/>
    </row>
    <row r="88">
      <c r="B88" s="38"/>
      <c r="C88" s="56"/>
      <c r="D88" s="56"/>
      <c r="E88" s="56"/>
      <c r="F88" s="56"/>
      <c r="G88" s="56"/>
    </row>
    <row r="89">
      <c r="B89" s="38"/>
      <c r="C89" s="56"/>
      <c r="D89" s="56"/>
      <c r="E89" s="56"/>
      <c r="F89" s="56"/>
      <c r="G89" s="56"/>
    </row>
    <row r="90">
      <c r="B90" s="38"/>
      <c r="C90" s="56"/>
      <c r="D90" s="56"/>
      <c r="E90" s="56"/>
      <c r="F90" s="56"/>
      <c r="G90" s="56"/>
    </row>
    <row r="91">
      <c r="B91" s="38"/>
      <c r="C91" s="56"/>
      <c r="D91" s="56"/>
      <c r="E91" s="56"/>
      <c r="F91" s="56"/>
      <c r="G91" s="56"/>
    </row>
    <row r="92">
      <c r="B92" s="38"/>
      <c r="C92" s="56"/>
      <c r="D92" s="56"/>
      <c r="E92" s="56"/>
      <c r="F92" s="56"/>
      <c r="G92" s="56"/>
    </row>
    <row r="93">
      <c r="B93" s="38"/>
      <c r="C93" s="56"/>
      <c r="D93" s="56"/>
      <c r="E93" s="56"/>
      <c r="F93" s="56"/>
      <c r="G93" s="56"/>
    </row>
    <row r="94">
      <c r="B94" s="38"/>
      <c r="C94" s="56"/>
      <c r="D94" s="56"/>
      <c r="E94" s="56"/>
      <c r="F94" s="56"/>
      <c r="G94" s="56"/>
    </row>
    <row r="95">
      <c r="B95" s="38"/>
      <c r="C95" s="56"/>
      <c r="D95" s="56"/>
      <c r="E95" s="56"/>
      <c r="F95" s="56"/>
      <c r="G95" s="56"/>
    </row>
    <row r="96">
      <c r="B96" s="38"/>
      <c r="C96" s="56"/>
      <c r="D96" s="56"/>
      <c r="E96" s="56"/>
      <c r="F96" s="56"/>
      <c r="G96" s="56"/>
    </row>
    <row r="97">
      <c r="B97" s="38"/>
      <c r="C97" s="56"/>
      <c r="D97" s="56"/>
      <c r="E97" s="56"/>
      <c r="F97" s="56"/>
      <c r="G97" s="56"/>
    </row>
    <row r="98">
      <c r="B98" s="38"/>
      <c r="C98" s="56"/>
      <c r="D98" s="56"/>
      <c r="E98" s="56"/>
      <c r="F98" s="56"/>
      <c r="G98" s="56"/>
    </row>
    <row r="99">
      <c r="B99" s="38"/>
      <c r="C99" s="56"/>
      <c r="D99" s="56"/>
      <c r="E99" s="56"/>
      <c r="F99" s="56"/>
      <c r="G99" s="56"/>
    </row>
    <row r="100">
      <c r="B100" s="38"/>
      <c r="C100" s="56"/>
      <c r="D100" s="56"/>
      <c r="E100" s="56"/>
      <c r="F100" s="56"/>
      <c r="G100" s="56"/>
    </row>
    <row r="101">
      <c r="B101" s="38"/>
      <c r="C101" s="56"/>
      <c r="D101" s="56"/>
      <c r="E101" s="56"/>
      <c r="F101" s="56"/>
      <c r="G101" s="56"/>
    </row>
    <row r="102">
      <c r="B102" s="38"/>
      <c r="C102" s="56"/>
      <c r="D102" s="56"/>
      <c r="E102" s="56"/>
      <c r="F102" s="56"/>
      <c r="G102" s="56"/>
    </row>
    <row r="103">
      <c r="B103" s="38"/>
      <c r="C103" s="56"/>
      <c r="D103" s="56"/>
      <c r="E103" s="56"/>
      <c r="F103" s="56"/>
      <c r="G103" s="56"/>
    </row>
    <row r="104">
      <c r="B104" s="38"/>
      <c r="C104" s="56"/>
      <c r="D104" s="56"/>
      <c r="E104" s="56"/>
      <c r="F104" s="56"/>
      <c r="G104" s="56"/>
    </row>
    <row r="105">
      <c r="B105" s="38"/>
      <c r="C105" s="56"/>
      <c r="D105" s="56"/>
      <c r="E105" s="56"/>
      <c r="F105" s="56"/>
      <c r="G105" s="56"/>
    </row>
    <row r="106">
      <c r="B106" s="38"/>
      <c r="C106" s="56"/>
      <c r="D106" s="56"/>
      <c r="E106" s="56"/>
      <c r="F106" s="56"/>
      <c r="G106" s="56"/>
    </row>
    <row r="107">
      <c r="B107" s="38"/>
      <c r="C107" s="56"/>
      <c r="D107" s="56"/>
      <c r="E107" s="56"/>
      <c r="F107" s="56"/>
      <c r="G107" s="56"/>
    </row>
    <row r="108">
      <c r="B108" s="38"/>
      <c r="C108" s="56"/>
      <c r="D108" s="56"/>
      <c r="E108" s="56"/>
      <c r="F108" s="56"/>
      <c r="G108" s="56"/>
    </row>
    <row r="109">
      <c r="B109" s="38"/>
      <c r="C109" s="56"/>
      <c r="D109" s="56"/>
      <c r="E109" s="56"/>
      <c r="F109" s="56"/>
      <c r="G109" s="56"/>
    </row>
    <row r="110">
      <c r="B110" s="38"/>
      <c r="C110" s="56"/>
      <c r="D110" s="56"/>
      <c r="E110" s="56"/>
      <c r="F110" s="56"/>
      <c r="G110" s="56"/>
    </row>
    <row r="111">
      <c r="B111" s="38"/>
      <c r="C111" s="56"/>
      <c r="D111" s="56"/>
      <c r="E111" s="56"/>
      <c r="F111" s="56"/>
      <c r="G111" s="56"/>
    </row>
    <row r="112">
      <c r="B112" s="38"/>
      <c r="C112" s="56"/>
      <c r="D112" s="56"/>
      <c r="E112" s="56"/>
      <c r="F112" s="56"/>
      <c r="G112" s="56"/>
    </row>
    <row r="113">
      <c r="B113" s="38"/>
      <c r="C113" s="56"/>
      <c r="D113" s="56"/>
      <c r="E113" s="56"/>
      <c r="F113" s="56"/>
      <c r="G113" s="56"/>
    </row>
    <row r="114">
      <c r="B114" s="38"/>
      <c r="C114" s="56"/>
      <c r="D114" s="56"/>
      <c r="E114" s="56"/>
      <c r="F114" s="56"/>
      <c r="G114" s="56"/>
    </row>
    <row r="115">
      <c r="B115" s="38"/>
      <c r="C115" s="56"/>
      <c r="D115" s="56"/>
      <c r="E115" s="56"/>
      <c r="F115" s="56"/>
      <c r="G115" s="56"/>
    </row>
    <row r="116">
      <c r="B116" s="38"/>
      <c r="C116" s="56"/>
      <c r="D116" s="56"/>
      <c r="E116" s="56"/>
      <c r="F116" s="56"/>
      <c r="G116" s="56"/>
    </row>
    <row r="117">
      <c r="B117" s="38"/>
      <c r="C117" s="56"/>
      <c r="D117" s="56"/>
      <c r="E117" s="56"/>
      <c r="F117" s="56"/>
      <c r="G117" s="56"/>
    </row>
    <row r="118">
      <c r="B118" s="38"/>
      <c r="C118" s="56"/>
      <c r="D118" s="56"/>
      <c r="E118" s="56"/>
      <c r="F118" s="56"/>
      <c r="G118" s="56"/>
    </row>
    <row r="119">
      <c r="B119" s="38"/>
      <c r="C119" s="56"/>
      <c r="D119" s="56"/>
      <c r="E119" s="56"/>
      <c r="F119" s="56"/>
      <c r="G119" s="56"/>
    </row>
    <row r="120">
      <c r="B120" s="38"/>
      <c r="C120" s="56"/>
      <c r="D120" s="56"/>
      <c r="E120" s="56"/>
      <c r="F120" s="56"/>
      <c r="G120" s="56"/>
    </row>
    <row r="121">
      <c r="B121" s="38"/>
      <c r="C121" s="56"/>
      <c r="D121" s="56"/>
      <c r="E121" s="56"/>
      <c r="F121" s="56"/>
      <c r="G121" s="56"/>
    </row>
    <row r="122">
      <c r="B122" s="38"/>
      <c r="C122" s="56"/>
      <c r="D122" s="56"/>
      <c r="E122" s="56"/>
      <c r="F122" s="56"/>
      <c r="G122" s="56"/>
    </row>
    <row r="123">
      <c r="B123" s="38"/>
      <c r="C123" s="56"/>
      <c r="D123" s="56"/>
      <c r="E123" s="56"/>
      <c r="F123" s="56"/>
      <c r="G123" s="56"/>
    </row>
    <row r="124">
      <c r="B124" s="38"/>
      <c r="C124" s="56"/>
      <c r="D124" s="56"/>
      <c r="E124" s="56"/>
      <c r="F124" s="56"/>
      <c r="G124" s="56"/>
    </row>
    <row r="125">
      <c r="B125" s="38"/>
      <c r="C125" s="56"/>
      <c r="D125" s="56"/>
      <c r="E125" s="56"/>
      <c r="F125" s="56"/>
      <c r="G125" s="56"/>
    </row>
    <row r="126">
      <c r="B126" s="38"/>
      <c r="C126" s="56"/>
      <c r="D126" s="56"/>
      <c r="E126" s="56"/>
      <c r="F126" s="56"/>
      <c r="G126" s="56"/>
    </row>
    <row r="127">
      <c r="B127" s="38"/>
      <c r="C127" s="56"/>
      <c r="D127" s="56"/>
      <c r="E127" s="56"/>
      <c r="F127" s="56"/>
      <c r="G127" s="56"/>
    </row>
    <row r="128">
      <c r="B128" s="38"/>
      <c r="C128" s="56"/>
      <c r="D128" s="56"/>
      <c r="E128" s="56"/>
      <c r="F128" s="56"/>
      <c r="G128" s="56"/>
    </row>
    <row r="129">
      <c r="B129" s="38"/>
      <c r="C129" s="56"/>
      <c r="D129" s="56"/>
      <c r="E129" s="56"/>
      <c r="F129" s="56"/>
      <c r="G129" s="56"/>
    </row>
    <row r="130">
      <c r="B130" s="38"/>
      <c r="C130" s="56"/>
      <c r="D130" s="56"/>
      <c r="E130" s="56"/>
      <c r="F130" s="56"/>
      <c r="G130" s="56"/>
    </row>
    <row r="131">
      <c r="B131" s="38"/>
      <c r="C131" s="56"/>
      <c r="D131" s="56"/>
      <c r="E131" s="56"/>
      <c r="F131" s="56"/>
      <c r="G131" s="56"/>
    </row>
    <row r="132">
      <c r="B132" s="38"/>
      <c r="C132" s="56"/>
      <c r="D132" s="56"/>
      <c r="E132" s="56"/>
      <c r="F132" s="56"/>
      <c r="G132" s="56"/>
    </row>
    <row r="133">
      <c r="B133" s="38"/>
      <c r="C133" s="56"/>
      <c r="D133" s="56"/>
      <c r="E133" s="56"/>
      <c r="F133" s="56"/>
      <c r="G133" s="56"/>
    </row>
    <row r="134">
      <c r="B134" s="38"/>
      <c r="C134" s="56"/>
      <c r="D134" s="56"/>
      <c r="E134" s="56"/>
      <c r="F134" s="56"/>
      <c r="G134" s="56"/>
    </row>
    <row r="135">
      <c r="B135" s="38"/>
      <c r="C135" s="56"/>
      <c r="D135" s="56"/>
      <c r="E135" s="56"/>
      <c r="F135" s="56"/>
      <c r="G135" s="56"/>
    </row>
    <row r="136">
      <c r="B136" s="38"/>
      <c r="C136" s="56"/>
      <c r="D136" s="56"/>
      <c r="E136" s="56"/>
      <c r="F136" s="56"/>
      <c r="G136" s="56"/>
    </row>
    <row r="137">
      <c r="B137" s="38"/>
      <c r="C137" s="56"/>
      <c r="D137" s="56"/>
      <c r="E137" s="56"/>
      <c r="F137" s="56"/>
      <c r="G137" s="56"/>
    </row>
    <row r="138">
      <c r="B138" s="38"/>
      <c r="C138" s="56"/>
      <c r="D138" s="56"/>
      <c r="E138" s="56"/>
      <c r="F138" s="56"/>
      <c r="G138" s="56"/>
    </row>
    <row r="139">
      <c r="B139" s="38"/>
      <c r="C139" s="56"/>
      <c r="D139" s="56"/>
      <c r="E139" s="56"/>
      <c r="F139" s="56"/>
      <c r="G139" s="56"/>
    </row>
    <row r="140">
      <c r="B140" s="38"/>
      <c r="C140" s="56"/>
      <c r="D140" s="56"/>
      <c r="E140" s="56"/>
      <c r="F140" s="56"/>
      <c r="G140" s="56"/>
    </row>
    <row r="141">
      <c r="B141" s="38"/>
      <c r="C141" s="56"/>
      <c r="D141" s="56"/>
      <c r="E141" s="56"/>
      <c r="F141" s="56"/>
      <c r="G141" s="56"/>
    </row>
    <row r="142">
      <c r="B142" s="38"/>
      <c r="C142" s="56"/>
      <c r="D142" s="56"/>
      <c r="E142" s="56"/>
      <c r="F142" s="56"/>
      <c r="G142" s="56"/>
    </row>
    <row r="143">
      <c r="B143" s="38"/>
      <c r="C143" s="56"/>
      <c r="D143" s="56"/>
      <c r="E143" s="56"/>
      <c r="F143" s="56"/>
      <c r="G143" s="56"/>
    </row>
    <row r="144">
      <c r="B144" s="38"/>
      <c r="C144" s="56"/>
      <c r="D144" s="56"/>
      <c r="E144" s="56"/>
      <c r="F144" s="56"/>
      <c r="G144" s="56"/>
    </row>
    <row r="145">
      <c r="B145" s="38"/>
      <c r="C145" s="56"/>
      <c r="D145" s="56"/>
      <c r="E145" s="56"/>
      <c r="F145" s="56"/>
      <c r="G145" s="56"/>
    </row>
    <row r="146">
      <c r="B146" s="38"/>
      <c r="C146" s="56"/>
      <c r="D146" s="56"/>
      <c r="E146" s="56"/>
      <c r="F146" s="56"/>
      <c r="G146" s="56"/>
    </row>
    <row r="147">
      <c r="B147" s="38"/>
      <c r="C147" s="56"/>
      <c r="D147" s="56"/>
      <c r="E147" s="56"/>
      <c r="F147" s="56"/>
      <c r="G147" s="56"/>
    </row>
    <row r="148">
      <c r="B148" s="38"/>
      <c r="C148" s="56"/>
      <c r="D148" s="56"/>
      <c r="E148" s="56"/>
      <c r="F148" s="56"/>
      <c r="G148" s="56"/>
    </row>
    <row r="149">
      <c r="B149" s="38"/>
      <c r="C149" s="56"/>
      <c r="D149" s="56"/>
      <c r="E149" s="56"/>
      <c r="F149" s="56"/>
      <c r="G149" s="56"/>
    </row>
    <row r="150">
      <c r="B150" s="38"/>
      <c r="C150" s="56"/>
      <c r="D150" s="56"/>
      <c r="E150" s="56"/>
      <c r="F150" s="56"/>
      <c r="G150" s="56"/>
    </row>
    <row r="151">
      <c r="B151" s="38"/>
      <c r="C151" s="56"/>
      <c r="D151" s="56"/>
      <c r="E151" s="56"/>
      <c r="F151" s="56"/>
      <c r="G151" s="56"/>
    </row>
    <row r="152">
      <c r="B152" s="38"/>
      <c r="C152" s="56"/>
      <c r="D152" s="56"/>
      <c r="E152" s="56"/>
      <c r="F152" s="56"/>
      <c r="G152" s="56"/>
    </row>
    <row r="153">
      <c r="B153" s="38"/>
      <c r="C153" s="56"/>
      <c r="D153" s="56"/>
      <c r="E153" s="56"/>
      <c r="F153" s="56"/>
      <c r="G153" s="56"/>
    </row>
    <row r="154">
      <c r="B154" s="38"/>
      <c r="C154" s="56"/>
      <c r="D154" s="56"/>
      <c r="E154" s="56"/>
      <c r="F154" s="56"/>
      <c r="G154" s="56"/>
    </row>
    <row r="155">
      <c r="B155" s="38"/>
      <c r="C155" s="56"/>
      <c r="D155" s="56"/>
      <c r="E155" s="56"/>
      <c r="F155" s="56"/>
      <c r="G155" s="56"/>
    </row>
    <row r="156">
      <c r="B156" s="38"/>
      <c r="C156" s="56"/>
      <c r="D156" s="56"/>
      <c r="E156" s="56"/>
      <c r="F156" s="56"/>
      <c r="G156" s="56"/>
    </row>
    <row r="157">
      <c r="B157" s="38"/>
      <c r="C157" s="56"/>
      <c r="D157" s="56"/>
      <c r="E157" s="56"/>
      <c r="F157" s="56"/>
      <c r="G157" s="56"/>
    </row>
    <row r="158">
      <c r="B158" s="38"/>
      <c r="C158" s="56"/>
      <c r="D158" s="56"/>
      <c r="E158" s="56"/>
      <c r="F158" s="56"/>
      <c r="G158" s="56"/>
    </row>
    <row r="159">
      <c r="B159" s="38"/>
      <c r="C159" s="56"/>
      <c r="D159" s="56"/>
      <c r="E159" s="56"/>
      <c r="F159" s="56"/>
      <c r="G159" s="56"/>
    </row>
    <row r="160">
      <c r="B160" s="38"/>
      <c r="C160" s="56"/>
      <c r="D160" s="56"/>
      <c r="E160" s="56"/>
      <c r="F160" s="56"/>
      <c r="G160" s="56"/>
    </row>
    <row r="161">
      <c r="B161" s="38"/>
      <c r="C161" s="56"/>
      <c r="D161" s="56"/>
      <c r="E161" s="56"/>
      <c r="F161" s="56"/>
      <c r="G161" s="56"/>
    </row>
    <row r="162">
      <c r="B162" s="38"/>
      <c r="C162" s="56"/>
      <c r="D162" s="56"/>
      <c r="E162" s="56"/>
      <c r="F162" s="56"/>
      <c r="G162" s="56"/>
    </row>
    <row r="163">
      <c r="B163" s="38"/>
      <c r="C163" s="56"/>
      <c r="D163" s="56"/>
      <c r="E163" s="56"/>
      <c r="F163" s="56"/>
      <c r="G163" s="56"/>
    </row>
    <row r="164">
      <c r="B164" s="38"/>
      <c r="C164" s="56"/>
      <c r="D164" s="56"/>
      <c r="E164" s="56"/>
      <c r="F164" s="56"/>
      <c r="G164" s="56"/>
    </row>
    <row r="165">
      <c r="B165" s="38"/>
      <c r="C165" s="56"/>
      <c r="D165" s="56"/>
      <c r="E165" s="56"/>
      <c r="F165" s="56"/>
      <c r="G165" s="56"/>
    </row>
    <row r="166">
      <c r="B166" s="38"/>
      <c r="C166" s="56"/>
      <c r="D166" s="56"/>
      <c r="E166" s="56"/>
      <c r="F166" s="56"/>
      <c r="G166" s="56"/>
    </row>
    <row r="167">
      <c r="B167" s="38"/>
      <c r="C167" s="56"/>
      <c r="D167" s="56"/>
      <c r="E167" s="56"/>
      <c r="F167" s="56"/>
      <c r="G167" s="56"/>
    </row>
    <row r="168">
      <c r="B168" s="38"/>
      <c r="C168" s="56"/>
      <c r="D168" s="56"/>
      <c r="E168" s="56"/>
      <c r="F168" s="56"/>
      <c r="G168" s="56"/>
    </row>
    <row r="169">
      <c r="B169" s="38"/>
      <c r="C169" s="56"/>
      <c r="D169" s="56"/>
      <c r="E169" s="56"/>
      <c r="F169" s="56"/>
      <c r="G169" s="56"/>
    </row>
    <row r="170">
      <c r="B170" s="38"/>
      <c r="C170" s="56"/>
      <c r="D170" s="56"/>
      <c r="E170" s="56"/>
      <c r="F170" s="56"/>
      <c r="G170" s="56"/>
    </row>
    <row r="171">
      <c r="B171" s="38"/>
      <c r="C171" s="56"/>
      <c r="D171" s="56"/>
      <c r="E171" s="56"/>
      <c r="F171" s="56"/>
      <c r="G171" s="56"/>
    </row>
    <row r="172">
      <c r="B172" s="38"/>
      <c r="C172" s="56"/>
      <c r="D172" s="56"/>
      <c r="E172" s="56"/>
      <c r="F172" s="56"/>
      <c r="G172" s="56"/>
    </row>
    <row r="173">
      <c r="B173" s="38"/>
      <c r="C173" s="56"/>
      <c r="D173" s="56"/>
      <c r="E173" s="56"/>
      <c r="F173" s="56"/>
      <c r="G173" s="56"/>
    </row>
    <row r="174">
      <c r="B174" s="38"/>
      <c r="C174" s="56"/>
      <c r="D174" s="56"/>
      <c r="E174" s="56"/>
      <c r="F174" s="56"/>
      <c r="G174" s="56"/>
    </row>
    <row r="175">
      <c r="B175" s="38"/>
      <c r="C175" s="56"/>
      <c r="D175" s="56"/>
      <c r="E175" s="56"/>
      <c r="F175" s="56"/>
      <c r="G175" s="56"/>
    </row>
    <row r="176">
      <c r="B176" s="38"/>
      <c r="C176" s="56"/>
      <c r="D176" s="56"/>
      <c r="E176" s="56"/>
      <c r="F176" s="56"/>
      <c r="G176" s="56"/>
    </row>
    <row r="177">
      <c r="B177" s="38"/>
      <c r="C177" s="56"/>
      <c r="D177" s="56"/>
      <c r="E177" s="56"/>
      <c r="F177" s="56"/>
      <c r="G177" s="56"/>
    </row>
    <row r="178">
      <c r="B178" s="38"/>
      <c r="C178" s="56"/>
      <c r="D178" s="56"/>
      <c r="E178" s="56"/>
      <c r="F178" s="56"/>
      <c r="G178" s="56"/>
    </row>
    <row r="179">
      <c r="B179" s="38"/>
      <c r="C179" s="56"/>
      <c r="D179" s="56"/>
      <c r="E179" s="56"/>
      <c r="F179" s="56"/>
      <c r="G179" s="56"/>
    </row>
    <row r="180">
      <c r="B180" s="38"/>
      <c r="C180" s="56"/>
      <c r="D180" s="56"/>
      <c r="E180" s="56"/>
      <c r="F180" s="56"/>
      <c r="G180" s="56"/>
    </row>
    <row r="181">
      <c r="B181" s="38"/>
      <c r="C181" s="56"/>
      <c r="D181" s="56"/>
      <c r="E181" s="56"/>
      <c r="F181" s="56"/>
      <c r="G181" s="56"/>
    </row>
    <row r="182">
      <c r="B182" s="38"/>
      <c r="C182" s="56"/>
      <c r="D182" s="56"/>
      <c r="E182" s="56"/>
      <c r="F182" s="56"/>
      <c r="G182" s="56"/>
    </row>
    <row r="183">
      <c r="B183" s="38"/>
      <c r="C183" s="56"/>
      <c r="D183" s="56"/>
      <c r="E183" s="56"/>
      <c r="F183" s="56"/>
      <c r="G183" s="56"/>
    </row>
    <row r="184">
      <c r="B184" s="38"/>
      <c r="C184" s="56"/>
      <c r="D184" s="56"/>
      <c r="E184" s="56"/>
      <c r="F184" s="56"/>
      <c r="G184" s="56"/>
    </row>
    <row r="185">
      <c r="B185" s="38"/>
      <c r="C185" s="56"/>
      <c r="D185" s="56"/>
      <c r="E185" s="56"/>
      <c r="F185" s="56"/>
      <c r="G185" s="56"/>
    </row>
    <row r="186">
      <c r="B186" s="38"/>
      <c r="C186" s="56"/>
      <c r="D186" s="56"/>
      <c r="E186" s="56"/>
      <c r="F186" s="56"/>
      <c r="G186" s="56"/>
    </row>
    <row r="187">
      <c r="B187" s="38"/>
      <c r="C187" s="56"/>
      <c r="D187" s="56"/>
      <c r="E187" s="56"/>
      <c r="F187" s="56"/>
      <c r="G187" s="56"/>
    </row>
    <row r="188">
      <c r="B188" s="38"/>
      <c r="C188" s="56"/>
      <c r="D188" s="56"/>
      <c r="E188" s="56"/>
      <c r="F188" s="56"/>
      <c r="G188" s="56"/>
    </row>
    <row r="189">
      <c r="B189" s="38"/>
      <c r="C189" s="56"/>
      <c r="D189" s="56"/>
      <c r="E189" s="56"/>
      <c r="F189" s="56"/>
      <c r="G189" s="56"/>
    </row>
    <row r="190">
      <c r="B190" s="38"/>
      <c r="C190" s="56"/>
      <c r="D190" s="56"/>
      <c r="E190" s="56"/>
      <c r="F190" s="56"/>
      <c r="G190" s="56"/>
    </row>
    <row r="191">
      <c r="B191" s="38"/>
      <c r="C191" s="56"/>
      <c r="D191" s="56"/>
      <c r="E191" s="56"/>
      <c r="F191" s="56"/>
      <c r="G191" s="56"/>
    </row>
    <row r="192">
      <c r="B192" s="38"/>
      <c r="C192" s="56"/>
      <c r="D192" s="56"/>
      <c r="E192" s="56"/>
      <c r="F192" s="56"/>
      <c r="G192" s="56"/>
    </row>
    <row r="193">
      <c r="B193" s="38"/>
      <c r="C193" s="56"/>
      <c r="D193" s="56"/>
      <c r="E193" s="56"/>
      <c r="F193" s="56"/>
      <c r="G193" s="56"/>
    </row>
    <row r="194">
      <c r="B194" s="38"/>
      <c r="C194" s="56"/>
      <c r="D194" s="56"/>
      <c r="E194" s="56"/>
      <c r="F194" s="56"/>
      <c r="G194" s="56"/>
    </row>
    <row r="195">
      <c r="B195" s="38"/>
      <c r="C195" s="56"/>
      <c r="D195" s="56"/>
      <c r="E195" s="56"/>
      <c r="F195" s="56"/>
      <c r="G195" s="56"/>
    </row>
    <row r="196">
      <c r="B196" s="38"/>
      <c r="C196" s="56"/>
      <c r="D196" s="56"/>
      <c r="E196" s="56"/>
      <c r="F196" s="56"/>
      <c r="G196" s="56"/>
    </row>
    <row r="197">
      <c r="B197" s="38"/>
      <c r="C197" s="56"/>
      <c r="D197" s="56"/>
      <c r="E197" s="56"/>
      <c r="F197" s="56"/>
      <c r="G197" s="56"/>
    </row>
    <row r="198">
      <c r="B198" s="38"/>
      <c r="C198" s="56"/>
      <c r="D198" s="56"/>
      <c r="E198" s="56"/>
      <c r="F198" s="56"/>
      <c r="G198" s="56"/>
    </row>
    <row r="199">
      <c r="B199" s="38"/>
      <c r="C199" s="56"/>
      <c r="D199" s="56"/>
      <c r="E199" s="56"/>
      <c r="F199" s="56"/>
      <c r="G199" s="56"/>
    </row>
    <row r="200">
      <c r="B200" s="38"/>
      <c r="C200" s="56"/>
      <c r="D200" s="56"/>
      <c r="E200" s="56"/>
      <c r="F200" s="56"/>
      <c r="G200" s="56"/>
    </row>
    <row r="201">
      <c r="B201" s="38"/>
      <c r="C201" s="56"/>
      <c r="D201" s="56"/>
      <c r="E201" s="56"/>
      <c r="F201" s="56"/>
      <c r="G201" s="56"/>
    </row>
    <row r="202">
      <c r="B202" s="38"/>
      <c r="C202" s="56"/>
      <c r="D202" s="56"/>
      <c r="E202" s="56"/>
      <c r="F202" s="56"/>
      <c r="G202" s="56"/>
    </row>
    <row r="203">
      <c r="B203" s="38"/>
      <c r="C203" s="56"/>
      <c r="D203" s="56"/>
      <c r="E203" s="56"/>
      <c r="F203" s="56"/>
      <c r="G203" s="56"/>
    </row>
    <row r="204">
      <c r="B204" s="38"/>
      <c r="C204" s="56"/>
      <c r="D204" s="56"/>
      <c r="E204" s="56"/>
      <c r="F204" s="56"/>
      <c r="G204" s="56"/>
    </row>
    <row r="205">
      <c r="B205" s="38"/>
      <c r="C205" s="56"/>
      <c r="D205" s="56"/>
      <c r="E205" s="56"/>
      <c r="F205" s="56"/>
      <c r="G205" s="56"/>
    </row>
    <row r="206">
      <c r="B206" s="38"/>
      <c r="C206" s="56"/>
      <c r="D206" s="56"/>
      <c r="E206" s="56"/>
      <c r="F206" s="56"/>
      <c r="G206" s="56"/>
    </row>
    <row r="207">
      <c r="B207" s="38"/>
      <c r="C207" s="56"/>
      <c r="D207" s="56"/>
      <c r="E207" s="56"/>
      <c r="F207" s="56"/>
      <c r="G207" s="56"/>
    </row>
    <row r="208">
      <c r="B208" s="38"/>
      <c r="C208" s="56"/>
      <c r="D208" s="56"/>
      <c r="E208" s="56"/>
      <c r="F208" s="56"/>
      <c r="G208" s="56"/>
    </row>
    <row r="209">
      <c r="B209" s="38"/>
      <c r="C209" s="56"/>
      <c r="D209" s="56"/>
      <c r="E209" s="56"/>
      <c r="F209" s="56"/>
      <c r="G209" s="56"/>
    </row>
    <row r="210">
      <c r="B210" s="38"/>
      <c r="C210" s="56"/>
      <c r="D210" s="56"/>
      <c r="E210" s="56"/>
      <c r="F210" s="56"/>
      <c r="G210" s="56"/>
    </row>
    <row r="211">
      <c r="B211" s="38"/>
      <c r="C211" s="56"/>
      <c r="D211" s="56"/>
      <c r="E211" s="56"/>
      <c r="F211" s="56"/>
      <c r="G211" s="56"/>
    </row>
    <row r="212">
      <c r="B212" s="38"/>
      <c r="C212" s="56"/>
      <c r="D212" s="56"/>
      <c r="E212" s="56"/>
      <c r="F212" s="56"/>
      <c r="G212" s="56"/>
    </row>
    <row r="213">
      <c r="B213" s="38"/>
      <c r="C213" s="56"/>
      <c r="D213" s="56"/>
      <c r="E213" s="56"/>
      <c r="F213" s="56"/>
      <c r="G213" s="56"/>
    </row>
    <row r="214">
      <c r="B214" s="38"/>
      <c r="C214" s="56"/>
      <c r="D214" s="56"/>
      <c r="E214" s="56"/>
      <c r="F214" s="56"/>
      <c r="G214" s="56"/>
    </row>
    <row r="215">
      <c r="B215" s="38"/>
      <c r="C215" s="56"/>
      <c r="D215" s="56"/>
      <c r="E215" s="56"/>
      <c r="F215" s="56"/>
      <c r="G215" s="56"/>
    </row>
    <row r="216">
      <c r="B216" s="38"/>
      <c r="C216" s="56"/>
      <c r="D216" s="56"/>
      <c r="E216" s="56"/>
      <c r="F216" s="56"/>
      <c r="G216" s="56"/>
    </row>
    <row r="217">
      <c r="B217" s="38"/>
      <c r="C217" s="56"/>
      <c r="D217" s="56"/>
      <c r="E217" s="56"/>
      <c r="F217" s="56"/>
      <c r="G217" s="56"/>
    </row>
    <row r="218">
      <c r="B218" s="38"/>
      <c r="C218" s="56"/>
      <c r="D218" s="56"/>
      <c r="E218" s="56"/>
      <c r="F218" s="56"/>
      <c r="G218" s="56"/>
    </row>
    <row r="219">
      <c r="B219" s="38"/>
      <c r="C219" s="56"/>
      <c r="D219" s="56"/>
      <c r="E219" s="56"/>
      <c r="F219" s="56"/>
      <c r="G219" s="56"/>
    </row>
    <row r="220">
      <c r="B220" s="38"/>
      <c r="C220" s="56"/>
      <c r="D220" s="56"/>
      <c r="E220" s="56"/>
      <c r="F220" s="56"/>
      <c r="G220" s="56"/>
    </row>
    <row r="221">
      <c r="B221" s="38"/>
      <c r="C221" s="56"/>
      <c r="D221" s="56"/>
      <c r="E221" s="56"/>
      <c r="F221" s="56"/>
      <c r="G221" s="56"/>
    </row>
    <row r="222">
      <c r="B222" s="38"/>
      <c r="C222" s="56"/>
      <c r="D222" s="56"/>
      <c r="E222" s="56"/>
      <c r="F222" s="56"/>
      <c r="G222" s="56"/>
    </row>
    <row r="223">
      <c r="B223" s="38"/>
      <c r="C223" s="56"/>
      <c r="D223" s="56"/>
      <c r="E223" s="56"/>
      <c r="F223" s="56"/>
      <c r="G223" s="56"/>
    </row>
    <row r="224">
      <c r="B224" s="38"/>
      <c r="C224" s="56"/>
      <c r="D224" s="56"/>
      <c r="E224" s="56"/>
      <c r="F224" s="56"/>
      <c r="G224" s="56"/>
    </row>
    <row r="225">
      <c r="B225" s="38"/>
      <c r="C225" s="56"/>
      <c r="D225" s="56"/>
      <c r="E225" s="56"/>
      <c r="F225" s="56"/>
      <c r="G225" s="56"/>
    </row>
    <row r="226">
      <c r="B226" s="38"/>
      <c r="C226" s="56"/>
      <c r="D226" s="56"/>
      <c r="E226" s="56"/>
      <c r="F226" s="56"/>
      <c r="G226" s="56"/>
    </row>
    <row r="227">
      <c r="B227" s="38"/>
      <c r="C227" s="56"/>
      <c r="D227" s="56"/>
      <c r="E227" s="56"/>
      <c r="F227" s="56"/>
      <c r="G227" s="56"/>
    </row>
    <row r="228">
      <c r="B228" s="38"/>
      <c r="C228" s="56"/>
      <c r="D228" s="56"/>
      <c r="E228" s="56"/>
      <c r="F228" s="56"/>
      <c r="G228" s="56"/>
    </row>
    <row r="229">
      <c r="B229" s="38"/>
      <c r="C229" s="56"/>
      <c r="D229" s="56"/>
      <c r="E229" s="56"/>
      <c r="F229" s="56"/>
      <c r="G229" s="56"/>
    </row>
    <row r="230">
      <c r="B230" s="38"/>
      <c r="C230" s="56"/>
      <c r="D230" s="56"/>
      <c r="E230" s="56"/>
      <c r="F230" s="56"/>
      <c r="G230" s="56"/>
    </row>
    <row r="231">
      <c r="B231" s="38"/>
      <c r="C231" s="56"/>
      <c r="D231" s="56"/>
      <c r="E231" s="56"/>
      <c r="F231" s="56"/>
      <c r="G231" s="56"/>
    </row>
    <row r="232">
      <c r="B232" s="38"/>
      <c r="C232" s="56"/>
      <c r="D232" s="56"/>
      <c r="E232" s="56"/>
      <c r="F232" s="56"/>
      <c r="G232" s="56"/>
    </row>
    <row r="233">
      <c r="B233" s="38"/>
      <c r="C233" s="56"/>
      <c r="D233" s="56"/>
      <c r="E233" s="56"/>
      <c r="F233" s="56"/>
      <c r="G233" s="56"/>
    </row>
    <row r="234">
      <c r="B234" s="38"/>
      <c r="C234" s="56"/>
      <c r="D234" s="56"/>
      <c r="E234" s="56"/>
      <c r="F234" s="56"/>
      <c r="G234" s="56"/>
    </row>
    <row r="235">
      <c r="B235" s="38"/>
      <c r="C235" s="56"/>
      <c r="D235" s="56"/>
      <c r="E235" s="56"/>
      <c r="F235" s="56"/>
      <c r="G235" s="56"/>
    </row>
    <row r="236">
      <c r="B236" s="38"/>
      <c r="C236" s="56"/>
      <c r="D236" s="56"/>
      <c r="E236" s="56"/>
      <c r="F236" s="56"/>
      <c r="G236" s="56"/>
    </row>
    <row r="237">
      <c r="B237" s="38"/>
      <c r="C237" s="56"/>
      <c r="D237" s="56"/>
      <c r="E237" s="56"/>
      <c r="F237" s="56"/>
      <c r="G237" s="56"/>
    </row>
    <row r="238">
      <c r="B238" s="38"/>
      <c r="C238" s="56"/>
      <c r="D238" s="56"/>
      <c r="E238" s="56"/>
      <c r="F238" s="56"/>
      <c r="G238" s="56"/>
    </row>
    <row r="239">
      <c r="B239" s="38"/>
      <c r="C239" s="56"/>
      <c r="D239" s="56"/>
      <c r="E239" s="56"/>
      <c r="F239" s="56"/>
      <c r="G239" s="56"/>
    </row>
    <row r="240">
      <c r="B240" s="38"/>
      <c r="C240" s="56"/>
      <c r="D240" s="56"/>
      <c r="E240" s="56"/>
      <c r="F240" s="56"/>
      <c r="G240" s="56"/>
    </row>
    <row r="241">
      <c r="B241" s="38"/>
      <c r="C241" s="56"/>
      <c r="D241" s="56"/>
      <c r="E241" s="56"/>
      <c r="F241" s="56"/>
      <c r="G241" s="56"/>
    </row>
    <row r="242">
      <c r="B242" s="38"/>
      <c r="C242" s="56"/>
      <c r="D242" s="56"/>
      <c r="E242" s="56"/>
      <c r="F242" s="56"/>
      <c r="G242" s="56"/>
    </row>
    <row r="243">
      <c r="B243" s="38"/>
      <c r="C243" s="56"/>
      <c r="D243" s="56"/>
      <c r="E243" s="56"/>
      <c r="F243" s="56"/>
      <c r="G243" s="56"/>
    </row>
    <row r="244">
      <c r="B244" s="38"/>
      <c r="C244" s="56"/>
      <c r="D244" s="56"/>
      <c r="E244" s="56"/>
      <c r="F244" s="56"/>
      <c r="G244" s="56"/>
    </row>
    <row r="245">
      <c r="B245" s="38"/>
      <c r="C245" s="56"/>
      <c r="D245" s="56"/>
      <c r="E245" s="56"/>
      <c r="F245" s="56"/>
      <c r="G245" s="56"/>
    </row>
    <row r="246">
      <c r="B246" s="38"/>
      <c r="C246" s="56"/>
      <c r="D246" s="56"/>
      <c r="E246" s="56"/>
      <c r="F246" s="56"/>
      <c r="G246" s="56"/>
    </row>
    <row r="247">
      <c r="B247" s="38"/>
      <c r="C247" s="56"/>
      <c r="D247" s="56"/>
      <c r="E247" s="56"/>
      <c r="F247" s="56"/>
      <c r="G247" s="56"/>
    </row>
    <row r="248">
      <c r="B248" s="38"/>
      <c r="C248" s="56"/>
      <c r="D248" s="56"/>
      <c r="E248" s="56"/>
      <c r="F248" s="56"/>
      <c r="G248" s="56"/>
    </row>
    <row r="249">
      <c r="B249" s="38"/>
      <c r="C249" s="56"/>
      <c r="D249" s="56"/>
      <c r="E249" s="56"/>
      <c r="F249" s="56"/>
      <c r="G249" s="56"/>
    </row>
    <row r="250">
      <c r="B250" s="38"/>
      <c r="C250" s="56"/>
      <c r="D250" s="56"/>
      <c r="E250" s="56"/>
      <c r="F250" s="56"/>
      <c r="G250" s="56"/>
    </row>
    <row r="251">
      <c r="B251" s="38"/>
      <c r="C251" s="56"/>
      <c r="D251" s="56"/>
      <c r="E251" s="56"/>
      <c r="F251" s="56"/>
      <c r="G251" s="56"/>
    </row>
    <row r="252">
      <c r="B252" s="38"/>
      <c r="C252" s="56"/>
      <c r="D252" s="56"/>
      <c r="E252" s="56"/>
      <c r="F252" s="56"/>
      <c r="G252" s="56"/>
    </row>
    <row r="253">
      <c r="B253" s="38"/>
      <c r="C253" s="56"/>
      <c r="D253" s="56"/>
      <c r="E253" s="56"/>
      <c r="F253" s="56"/>
      <c r="G253" s="56"/>
    </row>
    <row r="254">
      <c r="B254" s="38"/>
      <c r="C254" s="56"/>
      <c r="D254" s="56"/>
      <c r="E254" s="56"/>
      <c r="F254" s="56"/>
      <c r="G254" s="56"/>
    </row>
    <row r="255">
      <c r="B255" s="38"/>
      <c r="C255" s="56"/>
      <c r="D255" s="56"/>
      <c r="E255" s="56"/>
      <c r="F255" s="56"/>
      <c r="G255" s="56"/>
    </row>
    <row r="256">
      <c r="B256" s="38"/>
      <c r="C256" s="56"/>
      <c r="D256" s="56"/>
      <c r="E256" s="56"/>
      <c r="F256" s="56"/>
      <c r="G256" s="56"/>
    </row>
    <row r="257">
      <c r="B257" s="38"/>
      <c r="C257" s="56"/>
      <c r="D257" s="56"/>
      <c r="E257" s="56"/>
      <c r="F257" s="56"/>
      <c r="G257" s="56"/>
    </row>
    <row r="258">
      <c r="B258" s="38"/>
      <c r="C258" s="56"/>
      <c r="D258" s="56"/>
      <c r="E258" s="56"/>
      <c r="F258" s="56"/>
      <c r="G258" s="56"/>
    </row>
    <row r="259">
      <c r="B259" s="38"/>
      <c r="C259" s="56"/>
      <c r="D259" s="56"/>
      <c r="E259" s="56"/>
      <c r="F259" s="56"/>
      <c r="G259" s="56"/>
    </row>
    <row r="260">
      <c r="B260" s="38"/>
      <c r="C260" s="56"/>
      <c r="D260" s="56"/>
      <c r="E260" s="56"/>
      <c r="F260" s="56"/>
      <c r="G260" s="56"/>
    </row>
    <row r="261">
      <c r="B261" s="38"/>
      <c r="C261" s="56"/>
      <c r="D261" s="56"/>
      <c r="E261" s="56"/>
      <c r="F261" s="56"/>
      <c r="G261" s="56"/>
    </row>
    <row r="262">
      <c r="B262" s="38"/>
      <c r="C262" s="56"/>
      <c r="D262" s="56"/>
      <c r="E262" s="56"/>
      <c r="F262" s="56"/>
      <c r="G262" s="56"/>
    </row>
    <row r="263">
      <c r="B263" s="38"/>
      <c r="C263" s="56"/>
      <c r="D263" s="56"/>
      <c r="E263" s="56"/>
      <c r="F263" s="56"/>
      <c r="G263" s="56"/>
    </row>
    <row r="264">
      <c r="B264" s="38"/>
      <c r="C264" s="56"/>
      <c r="D264" s="56"/>
      <c r="E264" s="56"/>
      <c r="F264" s="56"/>
      <c r="G264" s="56"/>
    </row>
    <row r="265">
      <c r="B265" s="38"/>
      <c r="C265" s="56"/>
      <c r="D265" s="56"/>
      <c r="E265" s="56"/>
      <c r="F265" s="56"/>
      <c r="G265" s="56"/>
    </row>
    <row r="266">
      <c r="B266" s="38"/>
      <c r="C266" s="56"/>
      <c r="D266" s="56"/>
      <c r="E266" s="56"/>
      <c r="F266" s="56"/>
      <c r="G266" s="56"/>
    </row>
    <row r="267">
      <c r="B267" s="38"/>
      <c r="C267" s="56"/>
      <c r="D267" s="56"/>
      <c r="E267" s="56"/>
      <c r="F267" s="56"/>
      <c r="G267" s="56"/>
    </row>
    <row r="268">
      <c r="B268" s="38"/>
      <c r="C268" s="56"/>
      <c r="D268" s="56"/>
      <c r="E268" s="56"/>
      <c r="F268" s="56"/>
      <c r="G268" s="56"/>
    </row>
    <row r="269">
      <c r="B269" s="38"/>
      <c r="C269" s="56"/>
      <c r="D269" s="56"/>
      <c r="E269" s="56"/>
      <c r="F269" s="56"/>
      <c r="G269" s="56"/>
    </row>
    <row r="270">
      <c r="B270" s="38"/>
      <c r="C270" s="56"/>
      <c r="D270" s="56"/>
      <c r="E270" s="56"/>
      <c r="F270" s="56"/>
      <c r="G270" s="56"/>
    </row>
    <row r="271">
      <c r="B271" s="38"/>
      <c r="C271" s="56"/>
      <c r="D271" s="56"/>
      <c r="E271" s="56"/>
      <c r="F271" s="56"/>
      <c r="G271" s="56"/>
    </row>
    <row r="272">
      <c r="B272" s="38"/>
      <c r="C272" s="56"/>
      <c r="D272" s="56"/>
      <c r="E272" s="56"/>
      <c r="F272" s="56"/>
      <c r="G272" s="56"/>
    </row>
    <row r="273">
      <c r="B273" s="38"/>
      <c r="C273" s="56"/>
      <c r="D273" s="56"/>
      <c r="E273" s="56"/>
      <c r="F273" s="56"/>
      <c r="G273" s="56"/>
    </row>
    <row r="274">
      <c r="B274" s="38"/>
      <c r="C274" s="56"/>
      <c r="D274" s="56"/>
      <c r="E274" s="56"/>
      <c r="F274" s="56"/>
      <c r="G274" s="56"/>
    </row>
    <row r="275">
      <c r="B275" s="38"/>
      <c r="C275" s="56"/>
      <c r="D275" s="56"/>
      <c r="E275" s="56"/>
      <c r="F275" s="56"/>
      <c r="G275" s="56"/>
    </row>
    <row r="276">
      <c r="B276" s="38"/>
      <c r="C276" s="56"/>
      <c r="D276" s="56"/>
      <c r="E276" s="56"/>
      <c r="F276" s="56"/>
      <c r="G276" s="56"/>
    </row>
    <row r="277">
      <c r="B277" s="38"/>
      <c r="C277" s="56"/>
      <c r="D277" s="56"/>
      <c r="E277" s="56"/>
      <c r="F277" s="56"/>
      <c r="G277" s="56"/>
    </row>
    <row r="278">
      <c r="B278" s="38"/>
      <c r="C278" s="56"/>
      <c r="D278" s="56"/>
      <c r="E278" s="56"/>
      <c r="F278" s="56"/>
      <c r="G278" s="56"/>
    </row>
    <row r="279">
      <c r="B279" s="38"/>
      <c r="C279" s="56"/>
      <c r="D279" s="56"/>
      <c r="E279" s="56"/>
      <c r="F279" s="56"/>
      <c r="G279" s="56"/>
    </row>
    <row r="280">
      <c r="B280" s="38"/>
      <c r="C280" s="56"/>
      <c r="D280" s="56"/>
      <c r="E280" s="56"/>
      <c r="F280" s="56"/>
      <c r="G280" s="56"/>
    </row>
    <row r="281">
      <c r="B281" s="38"/>
      <c r="C281" s="56"/>
      <c r="D281" s="56"/>
      <c r="E281" s="56"/>
      <c r="F281" s="56"/>
      <c r="G281" s="56"/>
    </row>
    <row r="282">
      <c r="B282" s="38"/>
      <c r="C282" s="56"/>
      <c r="D282" s="56"/>
      <c r="E282" s="56"/>
      <c r="F282" s="56"/>
      <c r="G282" s="56"/>
    </row>
    <row r="283">
      <c r="B283" s="38"/>
      <c r="C283" s="56"/>
      <c r="D283" s="56"/>
      <c r="E283" s="56"/>
      <c r="F283" s="56"/>
      <c r="G283" s="56"/>
    </row>
    <row r="284">
      <c r="B284" s="38"/>
      <c r="C284" s="56"/>
      <c r="D284" s="56"/>
      <c r="E284" s="56"/>
      <c r="F284" s="56"/>
      <c r="G284" s="56"/>
    </row>
    <row r="285">
      <c r="B285" s="38"/>
      <c r="C285" s="56"/>
      <c r="D285" s="56"/>
      <c r="E285" s="56"/>
      <c r="F285" s="56"/>
      <c r="G285" s="56"/>
    </row>
    <row r="286">
      <c r="B286" s="38"/>
      <c r="C286" s="56"/>
      <c r="D286" s="56"/>
      <c r="E286" s="56"/>
      <c r="F286" s="56"/>
      <c r="G286" s="56"/>
    </row>
    <row r="287">
      <c r="B287" s="38"/>
      <c r="C287" s="56"/>
      <c r="D287" s="56"/>
      <c r="E287" s="56"/>
      <c r="F287" s="56"/>
      <c r="G287" s="56"/>
    </row>
    <row r="288">
      <c r="B288" s="38"/>
      <c r="C288" s="56"/>
      <c r="D288" s="56"/>
      <c r="E288" s="56"/>
      <c r="F288" s="56"/>
      <c r="G288" s="56"/>
    </row>
    <row r="289">
      <c r="B289" s="38"/>
      <c r="C289" s="56"/>
      <c r="D289" s="56"/>
      <c r="E289" s="56"/>
      <c r="F289" s="56"/>
      <c r="G289" s="56"/>
    </row>
    <row r="290">
      <c r="B290" s="38"/>
      <c r="C290" s="56"/>
      <c r="D290" s="56"/>
      <c r="E290" s="56"/>
      <c r="F290" s="56"/>
      <c r="G290" s="56"/>
    </row>
    <row r="291">
      <c r="B291" s="38"/>
      <c r="C291" s="56"/>
      <c r="D291" s="56"/>
      <c r="E291" s="56"/>
      <c r="F291" s="56"/>
      <c r="G291" s="56"/>
    </row>
    <row r="292">
      <c r="B292" s="38"/>
      <c r="C292" s="56"/>
      <c r="D292" s="56"/>
      <c r="E292" s="56"/>
      <c r="F292" s="56"/>
      <c r="G292" s="56"/>
    </row>
    <row r="293">
      <c r="B293" s="38"/>
      <c r="C293" s="56"/>
      <c r="D293" s="56"/>
      <c r="E293" s="56"/>
      <c r="F293" s="56"/>
      <c r="G293" s="56"/>
    </row>
    <row r="294">
      <c r="B294" s="38"/>
      <c r="C294" s="56"/>
      <c r="D294" s="56"/>
      <c r="E294" s="56"/>
      <c r="F294" s="56"/>
      <c r="G294" s="56"/>
    </row>
    <row r="295">
      <c r="B295" s="38"/>
      <c r="C295" s="56"/>
      <c r="D295" s="56"/>
      <c r="E295" s="56"/>
      <c r="F295" s="56"/>
      <c r="G295" s="56"/>
    </row>
    <row r="296">
      <c r="B296" s="38"/>
      <c r="C296" s="56"/>
      <c r="D296" s="56"/>
      <c r="E296" s="56"/>
      <c r="F296" s="56"/>
      <c r="G296" s="56"/>
    </row>
    <row r="297">
      <c r="B297" s="38"/>
      <c r="C297" s="56"/>
      <c r="D297" s="56"/>
      <c r="E297" s="56"/>
      <c r="F297" s="56"/>
      <c r="G297" s="56"/>
    </row>
    <row r="298">
      <c r="B298" s="38"/>
      <c r="C298" s="56"/>
      <c r="D298" s="56"/>
      <c r="E298" s="56"/>
      <c r="F298" s="56"/>
      <c r="G298" s="56"/>
    </row>
    <row r="299">
      <c r="B299" s="38"/>
      <c r="C299" s="56"/>
      <c r="D299" s="56"/>
      <c r="E299" s="56"/>
      <c r="F299" s="56"/>
      <c r="G299" s="56"/>
    </row>
    <row r="300">
      <c r="B300" s="38"/>
      <c r="C300" s="56"/>
      <c r="D300" s="56"/>
      <c r="E300" s="56"/>
      <c r="F300" s="56"/>
      <c r="G300" s="56"/>
    </row>
    <row r="301">
      <c r="B301" s="38"/>
      <c r="C301" s="56"/>
      <c r="D301" s="56"/>
      <c r="E301" s="56"/>
      <c r="F301" s="56"/>
      <c r="G301" s="56"/>
    </row>
    <row r="302">
      <c r="B302" s="38"/>
      <c r="C302" s="56"/>
      <c r="D302" s="56"/>
      <c r="E302" s="56"/>
      <c r="F302" s="56"/>
      <c r="G302" s="56"/>
    </row>
    <row r="303">
      <c r="B303" s="38"/>
      <c r="C303" s="56"/>
      <c r="D303" s="56"/>
      <c r="E303" s="56"/>
      <c r="F303" s="56"/>
      <c r="G303" s="56"/>
    </row>
    <row r="304">
      <c r="B304" s="38"/>
      <c r="C304" s="56"/>
      <c r="D304" s="56"/>
      <c r="E304" s="56"/>
      <c r="F304" s="56"/>
      <c r="G304" s="56"/>
    </row>
    <row r="305">
      <c r="B305" s="38"/>
      <c r="C305" s="56"/>
      <c r="D305" s="56"/>
      <c r="E305" s="56"/>
      <c r="F305" s="56"/>
      <c r="G305" s="56"/>
    </row>
    <row r="306">
      <c r="B306" s="38"/>
      <c r="C306" s="56"/>
      <c r="D306" s="56"/>
      <c r="E306" s="56"/>
      <c r="F306" s="56"/>
      <c r="G306" s="56"/>
    </row>
    <row r="307">
      <c r="B307" s="38"/>
      <c r="C307" s="56"/>
      <c r="D307" s="56"/>
      <c r="E307" s="56"/>
      <c r="F307" s="56"/>
      <c r="G307" s="56"/>
    </row>
    <row r="308">
      <c r="B308" s="38"/>
      <c r="C308" s="56"/>
      <c r="D308" s="56"/>
      <c r="E308" s="56"/>
      <c r="F308" s="56"/>
      <c r="G308" s="56"/>
    </row>
    <row r="309">
      <c r="B309" s="38"/>
      <c r="C309" s="56"/>
      <c r="D309" s="56"/>
      <c r="E309" s="56"/>
      <c r="F309" s="56"/>
      <c r="G309" s="56"/>
    </row>
    <row r="310">
      <c r="B310" s="38"/>
      <c r="C310" s="56"/>
      <c r="D310" s="56"/>
      <c r="E310" s="56"/>
      <c r="F310" s="56"/>
      <c r="G310" s="56"/>
    </row>
    <row r="311">
      <c r="B311" s="38"/>
      <c r="C311" s="56"/>
      <c r="D311" s="56"/>
      <c r="E311" s="56"/>
      <c r="F311" s="56"/>
      <c r="G311" s="56"/>
    </row>
    <row r="312">
      <c r="B312" s="38"/>
      <c r="C312" s="56"/>
      <c r="D312" s="56"/>
      <c r="E312" s="56"/>
      <c r="F312" s="56"/>
      <c r="G312" s="56"/>
    </row>
    <row r="313">
      <c r="B313" s="38"/>
      <c r="C313" s="56"/>
      <c r="D313" s="56"/>
      <c r="E313" s="56"/>
      <c r="F313" s="56"/>
      <c r="G313" s="56"/>
    </row>
    <row r="314">
      <c r="B314" s="38"/>
      <c r="C314" s="56"/>
      <c r="D314" s="56"/>
      <c r="E314" s="56"/>
      <c r="F314" s="56"/>
      <c r="G314" s="56"/>
    </row>
    <row r="315">
      <c r="B315" s="38"/>
      <c r="C315" s="56"/>
      <c r="D315" s="56"/>
      <c r="E315" s="56"/>
      <c r="F315" s="56"/>
      <c r="G315" s="56"/>
    </row>
    <row r="316">
      <c r="B316" s="38"/>
      <c r="C316" s="56"/>
      <c r="D316" s="56"/>
      <c r="E316" s="56"/>
      <c r="F316" s="56"/>
      <c r="G316" s="56"/>
    </row>
    <row r="317">
      <c r="B317" s="38"/>
      <c r="C317" s="56"/>
      <c r="D317" s="56"/>
      <c r="E317" s="56"/>
      <c r="F317" s="56"/>
      <c r="G317" s="56"/>
    </row>
    <row r="318">
      <c r="B318" s="38"/>
      <c r="C318" s="56"/>
      <c r="D318" s="56"/>
      <c r="E318" s="56"/>
      <c r="F318" s="56"/>
      <c r="G318" s="56"/>
    </row>
    <row r="319">
      <c r="B319" s="38"/>
      <c r="C319" s="56"/>
      <c r="D319" s="56"/>
      <c r="E319" s="56"/>
      <c r="F319" s="56"/>
      <c r="G319" s="56"/>
    </row>
    <row r="320">
      <c r="B320" s="38"/>
      <c r="C320" s="56"/>
      <c r="D320" s="56"/>
      <c r="E320" s="56"/>
      <c r="F320" s="56"/>
      <c r="G320" s="56"/>
    </row>
    <row r="321">
      <c r="B321" s="38"/>
      <c r="C321" s="56"/>
      <c r="D321" s="56"/>
      <c r="E321" s="56"/>
      <c r="F321" s="56"/>
      <c r="G321" s="56"/>
    </row>
    <row r="322">
      <c r="B322" s="38"/>
      <c r="C322" s="56"/>
      <c r="D322" s="56"/>
      <c r="E322" s="56"/>
      <c r="F322" s="56"/>
      <c r="G322" s="56"/>
    </row>
    <row r="323">
      <c r="B323" s="38"/>
      <c r="C323" s="56"/>
      <c r="D323" s="56"/>
      <c r="E323" s="56"/>
      <c r="F323" s="56"/>
      <c r="G323" s="56"/>
    </row>
    <row r="324">
      <c r="B324" s="38"/>
      <c r="C324" s="56"/>
      <c r="D324" s="56"/>
      <c r="E324" s="56"/>
      <c r="F324" s="56"/>
      <c r="G324" s="56"/>
    </row>
    <row r="325">
      <c r="B325" s="38"/>
      <c r="C325" s="56"/>
      <c r="D325" s="56"/>
      <c r="E325" s="56"/>
      <c r="F325" s="56"/>
      <c r="G325" s="56"/>
    </row>
    <row r="326">
      <c r="B326" s="38"/>
      <c r="C326" s="56"/>
      <c r="D326" s="56"/>
      <c r="E326" s="56"/>
      <c r="F326" s="56"/>
      <c r="G326" s="56"/>
    </row>
    <row r="327">
      <c r="B327" s="38"/>
      <c r="C327" s="56"/>
      <c r="D327" s="56"/>
      <c r="E327" s="56"/>
      <c r="F327" s="56"/>
      <c r="G327" s="56"/>
    </row>
    <row r="328">
      <c r="B328" s="38"/>
      <c r="C328" s="56"/>
      <c r="D328" s="56"/>
      <c r="E328" s="56"/>
      <c r="F328" s="56"/>
      <c r="G328" s="56"/>
    </row>
    <row r="329">
      <c r="B329" s="38"/>
      <c r="C329" s="56"/>
      <c r="D329" s="56"/>
      <c r="E329" s="56"/>
      <c r="F329" s="56"/>
      <c r="G329" s="56"/>
    </row>
    <row r="330">
      <c r="B330" s="38"/>
      <c r="C330" s="56"/>
      <c r="D330" s="56"/>
      <c r="E330" s="56"/>
      <c r="F330" s="56"/>
      <c r="G330" s="56"/>
    </row>
    <row r="331">
      <c r="B331" s="38"/>
      <c r="C331" s="56"/>
      <c r="D331" s="56"/>
      <c r="E331" s="56"/>
      <c r="F331" s="56"/>
      <c r="G331" s="56"/>
    </row>
    <row r="332">
      <c r="B332" s="38"/>
      <c r="C332" s="56"/>
      <c r="D332" s="56"/>
      <c r="E332" s="56"/>
      <c r="F332" s="56"/>
      <c r="G332" s="56"/>
    </row>
    <row r="333">
      <c r="B333" s="38"/>
      <c r="C333" s="56"/>
      <c r="D333" s="56"/>
      <c r="E333" s="56"/>
      <c r="F333" s="56"/>
      <c r="G333" s="56"/>
    </row>
    <row r="334">
      <c r="B334" s="38"/>
      <c r="C334" s="56"/>
      <c r="D334" s="56"/>
      <c r="E334" s="56"/>
      <c r="F334" s="56"/>
      <c r="G334" s="56"/>
    </row>
    <row r="335">
      <c r="B335" s="38"/>
      <c r="C335" s="56"/>
      <c r="D335" s="56"/>
      <c r="E335" s="56"/>
      <c r="F335" s="56"/>
      <c r="G335" s="56"/>
    </row>
    <row r="336">
      <c r="B336" s="38"/>
      <c r="C336" s="56"/>
      <c r="D336" s="56"/>
      <c r="E336" s="56"/>
      <c r="F336" s="56"/>
      <c r="G336" s="56"/>
    </row>
    <row r="337">
      <c r="B337" s="38"/>
      <c r="C337" s="56"/>
      <c r="D337" s="56"/>
      <c r="E337" s="56"/>
      <c r="F337" s="56"/>
      <c r="G337" s="56"/>
    </row>
    <row r="338">
      <c r="B338" s="38"/>
      <c r="C338" s="56"/>
      <c r="D338" s="56"/>
      <c r="E338" s="56"/>
      <c r="F338" s="56"/>
      <c r="G338" s="56"/>
    </row>
    <row r="339">
      <c r="B339" s="38"/>
      <c r="C339" s="56"/>
      <c r="D339" s="56"/>
      <c r="E339" s="56"/>
      <c r="F339" s="56"/>
      <c r="G339" s="56"/>
    </row>
    <row r="340">
      <c r="B340" s="38"/>
      <c r="C340" s="56"/>
      <c r="D340" s="56"/>
      <c r="E340" s="56"/>
      <c r="F340" s="56"/>
      <c r="G340" s="56"/>
    </row>
    <row r="341">
      <c r="B341" s="38"/>
      <c r="C341" s="56"/>
      <c r="D341" s="56"/>
      <c r="E341" s="56"/>
      <c r="F341" s="56"/>
      <c r="G341" s="56"/>
    </row>
    <row r="342">
      <c r="B342" s="38"/>
      <c r="C342" s="56"/>
      <c r="D342" s="56"/>
      <c r="E342" s="56"/>
      <c r="F342" s="56"/>
      <c r="G342" s="56"/>
    </row>
    <row r="343">
      <c r="B343" s="38"/>
      <c r="C343" s="56"/>
      <c r="D343" s="56"/>
      <c r="E343" s="56"/>
      <c r="F343" s="56"/>
      <c r="G343" s="56"/>
    </row>
    <row r="344">
      <c r="B344" s="38"/>
      <c r="C344" s="56"/>
      <c r="D344" s="56"/>
      <c r="E344" s="56"/>
      <c r="F344" s="56"/>
      <c r="G344" s="56"/>
    </row>
    <row r="345">
      <c r="B345" s="38"/>
      <c r="C345" s="56"/>
      <c r="D345" s="56"/>
      <c r="E345" s="56"/>
      <c r="F345" s="56"/>
      <c r="G345" s="56"/>
    </row>
    <row r="346">
      <c r="B346" s="38"/>
      <c r="C346" s="56"/>
      <c r="D346" s="56"/>
      <c r="E346" s="56"/>
      <c r="F346" s="56"/>
      <c r="G346" s="56"/>
    </row>
    <row r="347">
      <c r="B347" s="38"/>
      <c r="C347" s="56"/>
      <c r="D347" s="56"/>
      <c r="E347" s="56"/>
      <c r="F347" s="56"/>
      <c r="G347" s="56"/>
    </row>
    <row r="348">
      <c r="B348" s="38"/>
      <c r="C348" s="56"/>
      <c r="D348" s="56"/>
      <c r="E348" s="56"/>
      <c r="F348" s="56"/>
      <c r="G348" s="56"/>
    </row>
    <row r="349">
      <c r="B349" s="38"/>
      <c r="C349" s="56"/>
      <c r="D349" s="56"/>
      <c r="E349" s="56"/>
      <c r="F349" s="56"/>
      <c r="G349" s="56"/>
    </row>
    <row r="350">
      <c r="B350" s="38"/>
      <c r="C350" s="56"/>
      <c r="D350" s="56"/>
      <c r="E350" s="56"/>
      <c r="F350" s="56"/>
      <c r="G350" s="56"/>
    </row>
    <row r="351">
      <c r="B351" s="38"/>
      <c r="C351" s="56"/>
      <c r="D351" s="56"/>
      <c r="E351" s="56"/>
      <c r="F351" s="56"/>
      <c r="G351" s="56"/>
    </row>
    <row r="352">
      <c r="B352" s="38"/>
      <c r="C352" s="56"/>
      <c r="D352" s="56"/>
      <c r="E352" s="56"/>
      <c r="F352" s="56"/>
      <c r="G352" s="56"/>
    </row>
    <row r="353">
      <c r="B353" s="38"/>
      <c r="C353" s="56"/>
      <c r="D353" s="56"/>
      <c r="E353" s="56"/>
      <c r="F353" s="56"/>
      <c r="G353" s="56"/>
    </row>
    <row r="354">
      <c r="B354" s="38"/>
      <c r="C354" s="56"/>
      <c r="D354" s="56"/>
      <c r="E354" s="56"/>
      <c r="F354" s="56"/>
      <c r="G354" s="56"/>
    </row>
    <row r="355">
      <c r="B355" s="38"/>
      <c r="C355" s="56"/>
      <c r="D355" s="56"/>
      <c r="E355" s="56"/>
      <c r="F355" s="56"/>
      <c r="G355" s="56"/>
    </row>
    <row r="356">
      <c r="B356" s="38"/>
      <c r="C356" s="56"/>
      <c r="D356" s="56"/>
      <c r="E356" s="56"/>
      <c r="F356" s="56"/>
      <c r="G356" s="56"/>
    </row>
    <row r="357">
      <c r="B357" s="38"/>
      <c r="C357" s="56"/>
      <c r="D357" s="56"/>
      <c r="E357" s="56"/>
      <c r="F357" s="56"/>
      <c r="G357" s="56"/>
    </row>
    <row r="358">
      <c r="B358" s="38"/>
      <c r="C358" s="56"/>
      <c r="D358" s="56"/>
      <c r="E358" s="56"/>
      <c r="F358" s="56"/>
      <c r="G358" s="56"/>
    </row>
    <row r="359">
      <c r="B359" s="38"/>
      <c r="C359" s="56"/>
      <c r="D359" s="56"/>
      <c r="E359" s="56"/>
      <c r="F359" s="56"/>
      <c r="G359" s="56"/>
    </row>
    <row r="360">
      <c r="B360" s="38"/>
      <c r="C360" s="56"/>
      <c r="D360" s="56"/>
      <c r="E360" s="56"/>
      <c r="F360" s="56"/>
      <c r="G360" s="56"/>
    </row>
    <row r="361">
      <c r="B361" s="38"/>
      <c r="C361" s="56"/>
      <c r="D361" s="56"/>
      <c r="E361" s="56"/>
      <c r="F361" s="56"/>
      <c r="G361" s="56"/>
    </row>
    <row r="362">
      <c r="B362" s="38"/>
      <c r="C362" s="56"/>
      <c r="D362" s="56"/>
      <c r="E362" s="56"/>
      <c r="F362" s="56"/>
      <c r="G362" s="56"/>
    </row>
    <row r="363">
      <c r="B363" s="38"/>
      <c r="C363" s="56"/>
      <c r="D363" s="56"/>
      <c r="E363" s="56"/>
      <c r="F363" s="56"/>
      <c r="G363" s="56"/>
    </row>
    <row r="364">
      <c r="B364" s="38"/>
      <c r="C364" s="56"/>
      <c r="D364" s="56"/>
      <c r="E364" s="56"/>
      <c r="F364" s="56"/>
      <c r="G364" s="56"/>
    </row>
    <row r="365">
      <c r="B365" s="38"/>
      <c r="C365" s="56"/>
      <c r="D365" s="56"/>
      <c r="E365" s="56"/>
      <c r="F365" s="56"/>
      <c r="G365" s="56"/>
    </row>
    <row r="366">
      <c r="B366" s="38"/>
      <c r="C366" s="56"/>
      <c r="D366" s="56"/>
      <c r="E366" s="56"/>
      <c r="F366" s="56"/>
      <c r="G366" s="56"/>
    </row>
    <row r="367">
      <c r="B367" s="38"/>
      <c r="C367" s="56"/>
      <c r="D367" s="56"/>
      <c r="E367" s="56"/>
      <c r="F367" s="56"/>
      <c r="G367" s="56"/>
    </row>
    <row r="368">
      <c r="B368" s="38"/>
      <c r="C368" s="56"/>
      <c r="D368" s="56"/>
      <c r="E368" s="56"/>
      <c r="F368" s="56"/>
      <c r="G368" s="56"/>
    </row>
    <row r="369">
      <c r="B369" s="38"/>
      <c r="C369" s="56"/>
      <c r="D369" s="56"/>
      <c r="E369" s="56"/>
      <c r="F369" s="56"/>
      <c r="G369" s="56"/>
    </row>
    <row r="370">
      <c r="B370" s="38"/>
      <c r="C370" s="56"/>
      <c r="D370" s="56"/>
      <c r="E370" s="56"/>
      <c r="F370" s="56"/>
      <c r="G370" s="56"/>
    </row>
    <row r="371">
      <c r="B371" s="38"/>
      <c r="C371" s="56"/>
      <c r="D371" s="56"/>
      <c r="E371" s="56"/>
      <c r="F371" s="56"/>
      <c r="G371" s="56"/>
    </row>
    <row r="372">
      <c r="B372" s="38"/>
      <c r="C372" s="56"/>
      <c r="D372" s="56"/>
      <c r="E372" s="56"/>
      <c r="F372" s="56"/>
      <c r="G372" s="56"/>
    </row>
    <row r="373">
      <c r="B373" s="38"/>
      <c r="C373" s="56"/>
      <c r="D373" s="56"/>
      <c r="E373" s="56"/>
      <c r="F373" s="56"/>
      <c r="G373" s="56"/>
    </row>
    <row r="374">
      <c r="B374" s="38"/>
      <c r="C374" s="56"/>
      <c r="D374" s="56"/>
      <c r="E374" s="56"/>
      <c r="F374" s="56"/>
      <c r="G374" s="56"/>
    </row>
    <row r="375">
      <c r="B375" s="38"/>
      <c r="C375" s="56"/>
      <c r="D375" s="56"/>
      <c r="E375" s="56"/>
      <c r="F375" s="56"/>
      <c r="G375" s="56"/>
    </row>
    <row r="376">
      <c r="B376" s="38"/>
      <c r="C376" s="56"/>
      <c r="D376" s="56"/>
      <c r="E376" s="56"/>
      <c r="F376" s="56"/>
      <c r="G376" s="56"/>
    </row>
    <row r="377">
      <c r="B377" s="38"/>
      <c r="C377" s="56"/>
      <c r="D377" s="56"/>
      <c r="E377" s="56"/>
      <c r="F377" s="56"/>
      <c r="G377" s="56"/>
    </row>
    <row r="378">
      <c r="B378" s="38"/>
      <c r="C378" s="56"/>
      <c r="D378" s="56"/>
      <c r="E378" s="56"/>
      <c r="F378" s="56"/>
      <c r="G378" s="56"/>
    </row>
    <row r="379">
      <c r="B379" s="38"/>
      <c r="C379" s="56"/>
      <c r="D379" s="56"/>
      <c r="E379" s="56"/>
      <c r="F379" s="56"/>
      <c r="G379" s="56"/>
    </row>
    <row r="380">
      <c r="B380" s="38"/>
      <c r="C380" s="56"/>
      <c r="D380" s="56"/>
      <c r="E380" s="56"/>
      <c r="F380" s="56"/>
      <c r="G380" s="56"/>
    </row>
    <row r="381">
      <c r="B381" s="38"/>
      <c r="C381" s="56"/>
      <c r="D381" s="56"/>
      <c r="E381" s="56"/>
      <c r="F381" s="56"/>
      <c r="G381" s="56"/>
    </row>
    <row r="382">
      <c r="B382" s="38"/>
      <c r="C382" s="56"/>
      <c r="D382" s="56"/>
      <c r="E382" s="56"/>
      <c r="F382" s="56"/>
      <c r="G382" s="56"/>
    </row>
    <row r="383">
      <c r="B383" s="38"/>
      <c r="C383" s="56"/>
      <c r="D383" s="56"/>
      <c r="E383" s="56"/>
      <c r="F383" s="56"/>
      <c r="G383" s="56"/>
    </row>
    <row r="384">
      <c r="B384" s="38"/>
      <c r="C384" s="56"/>
      <c r="D384" s="56"/>
      <c r="E384" s="56"/>
      <c r="F384" s="56"/>
      <c r="G384" s="56"/>
    </row>
    <row r="385">
      <c r="B385" s="38"/>
      <c r="C385" s="56"/>
      <c r="D385" s="56"/>
      <c r="E385" s="56"/>
      <c r="F385" s="56"/>
      <c r="G385" s="56"/>
    </row>
    <row r="386">
      <c r="B386" s="38"/>
      <c r="C386" s="56"/>
      <c r="D386" s="56"/>
      <c r="E386" s="56"/>
      <c r="F386" s="56"/>
      <c r="G386" s="56"/>
    </row>
    <row r="387">
      <c r="B387" s="38"/>
      <c r="C387" s="56"/>
      <c r="D387" s="56"/>
      <c r="E387" s="56"/>
      <c r="F387" s="56"/>
      <c r="G387" s="56"/>
    </row>
    <row r="388">
      <c r="B388" s="38"/>
      <c r="C388" s="56"/>
      <c r="D388" s="56"/>
      <c r="E388" s="56"/>
      <c r="F388" s="56"/>
      <c r="G388" s="56"/>
    </row>
    <row r="389">
      <c r="B389" s="38"/>
      <c r="C389" s="56"/>
      <c r="D389" s="56"/>
      <c r="E389" s="56"/>
      <c r="F389" s="56"/>
      <c r="G389" s="56"/>
    </row>
    <row r="390">
      <c r="B390" s="38"/>
      <c r="C390" s="56"/>
      <c r="D390" s="56"/>
      <c r="E390" s="56"/>
      <c r="F390" s="56"/>
      <c r="G390" s="56"/>
    </row>
    <row r="391">
      <c r="B391" s="38"/>
      <c r="C391" s="56"/>
      <c r="D391" s="56"/>
      <c r="E391" s="56"/>
      <c r="F391" s="56"/>
      <c r="G391" s="56"/>
    </row>
    <row r="392">
      <c r="B392" s="38"/>
      <c r="C392" s="56"/>
      <c r="D392" s="56"/>
      <c r="E392" s="56"/>
      <c r="F392" s="56"/>
      <c r="G392" s="56"/>
    </row>
    <row r="393">
      <c r="B393" s="38"/>
      <c r="C393" s="56"/>
      <c r="D393" s="56"/>
      <c r="E393" s="56"/>
      <c r="F393" s="56"/>
      <c r="G393" s="56"/>
    </row>
    <row r="394">
      <c r="B394" s="38"/>
      <c r="C394" s="56"/>
      <c r="D394" s="56"/>
      <c r="E394" s="56"/>
      <c r="F394" s="56"/>
      <c r="G394" s="56"/>
    </row>
    <row r="395">
      <c r="B395" s="38"/>
      <c r="C395" s="56"/>
      <c r="D395" s="56"/>
      <c r="E395" s="56"/>
      <c r="F395" s="56"/>
      <c r="G395" s="56"/>
    </row>
    <row r="396">
      <c r="B396" s="38"/>
      <c r="C396" s="56"/>
      <c r="D396" s="56"/>
      <c r="E396" s="56"/>
      <c r="F396" s="56"/>
      <c r="G396" s="56"/>
    </row>
    <row r="397">
      <c r="B397" s="38"/>
      <c r="C397" s="56"/>
      <c r="D397" s="56"/>
      <c r="E397" s="56"/>
      <c r="F397" s="56"/>
      <c r="G397" s="56"/>
    </row>
    <row r="398">
      <c r="B398" s="38"/>
      <c r="C398" s="56"/>
      <c r="D398" s="56"/>
      <c r="E398" s="56"/>
      <c r="F398" s="56"/>
      <c r="G398" s="56"/>
    </row>
    <row r="399">
      <c r="B399" s="38"/>
      <c r="C399" s="56"/>
      <c r="D399" s="56"/>
      <c r="E399" s="56"/>
      <c r="F399" s="56"/>
      <c r="G399" s="56"/>
    </row>
    <row r="400">
      <c r="B400" s="38"/>
      <c r="C400" s="56"/>
      <c r="D400" s="56"/>
      <c r="E400" s="56"/>
      <c r="F400" s="56"/>
      <c r="G400" s="56"/>
    </row>
    <row r="401">
      <c r="B401" s="38"/>
      <c r="C401" s="56"/>
      <c r="D401" s="56"/>
      <c r="E401" s="56"/>
      <c r="F401" s="56"/>
      <c r="G401" s="56"/>
    </row>
    <row r="402">
      <c r="B402" s="38"/>
      <c r="C402" s="56"/>
      <c r="D402" s="56"/>
      <c r="E402" s="56"/>
      <c r="F402" s="56"/>
      <c r="G402" s="56"/>
    </row>
    <row r="403">
      <c r="B403" s="38"/>
      <c r="C403" s="56"/>
      <c r="D403" s="56"/>
      <c r="E403" s="56"/>
      <c r="F403" s="56"/>
      <c r="G403" s="56"/>
    </row>
    <row r="404">
      <c r="B404" s="38"/>
      <c r="C404" s="56"/>
      <c r="D404" s="56"/>
      <c r="E404" s="56"/>
      <c r="F404" s="56"/>
      <c r="G404" s="56"/>
    </row>
    <row r="405">
      <c r="B405" s="38"/>
      <c r="C405" s="56"/>
      <c r="D405" s="56"/>
      <c r="E405" s="56"/>
      <c r="F405" s="56"/>
      <c r="G405" s="56"/>
    </row>
    <row r="406">
      <c r="B406" s="38"/>
      <c r="C406" s="56"/>
      <c r="D406" s="56"/>
      <c r="E406" s="56"/>
      <c r="F406" s="56"/>
      <c r="G406" s="56"/>
    </row>
    <row r="407">
      <c r="B407" s="38"/>
      <c r="C407" s="56"/>
      <c r="D407" s="56"/>
      <c r="E407" s="56"/>
      <c r="F407" s="56"/>
      <c r="G407" s="56"/>
    </row>
    <row r="408">
      <c r="B408" s="38"/>
      <c r="C408" s="56"/>
      <c r="D408" s="56"/>
      <c r="E408" s="56"/>
      <c r="F408" s="56"/>
      <c r="G408" s="56"/>
    </row>
    <row r="409">
      <c r="B409" s="38"/>
      <c r="C409" s="56"/>
      <c r="D409" s="56"/>
      <c r="E409" s="56"/>
      <c r="F409" s="56"/>
      <c r="G409" s="56"/>
    </row>
    <row r="410">
      <c r="B410" s="38"/>
      <c r="C410" s="56"/>
      <c r="D410" s="56"/>
      <c r="E410" s="56"/>
      <c r="F410" s="56"/>
      <c r="G410" s="56"/>
    </row>
    <row r="411">
      <c r="B411" s="38"/>
      <c r="C411" s="56"/>
      <c r="D411" s="56"/>
      <c r="E411" s="56"/>
      <c r="F411" s="56"/>
      <c r="G411" s="56"/>
    </row>
    <row r="412">
      <c r="B412" s="38"/>
      <c r="C412" s="56"/>
      <c r="D412" s="56"/>
      <c r="E412" s="56"/>
      <c r="F412" s="56"/>
      <c r="G412" s="56"/>
    </row>
    <row r="413">
      <c r="B413" s="38"/>
      <c r="C413" s="56"/>
      <c r="D413" s="56"/>
      <c r="E413" s="56"/>
      <c r="F413" s="56"/>
      <c r="G413" s="56"/>
    </row>
    <row r="414">
      <c r="B414" s="38"/>
      <c r="C414" s="56"/>
      <c r="D414" s="56"/>
      <c r="E414" s="56"/>
      <c r="F414" s="56"/>
      <c r="G414" s="56"/>
    </row>
    <row r="415">
      <c r="B415" s="38"/>
      <c r="C415" s="56"/>
      <c r="D415" s="56"/>
      <c r="E415" s="56"/>
      <c r="F415" s="56"/>
      <c r="G415" s="56"/>
    </row>
    <row r="416">
      <c r="B416" s="38"/>
      <c r="C416" s="56"/>
      <c r="D416" s="56"/>
      <c r="E416" s="56"/>
      <c r="F416" s="56"/>
      <c r="G416" s="56"/>
    </row>
    <row r="417">
      <c r="B417" s="38"/>
      <c r="C417" s="56"/>
      <c r="D417" s="56"/>
      <c r="E417" s="56"/>
      <c r="F417" s="56"/>
      <c r="G417" s="56"/>
    </row>
    <row r="418">
      <c r="B418" s="38"/>
      <c r="C418" s="56"/>
      <c r="D418" s="56"/>
      <c r="E418" s="56"/>
      <c r="F418" s="56"/>
      <c r="G418" s="56"/>
    </row>
    <row r="419">
      <c r="B419" s="38"/>
      <c r="C419" s="56"/>
      <c r="D419" s="56"/>
      <c r="E419" s="56"/>
      <c r="F419" s="56"/>
      <c r="G419" s="56"/>
    </row>
    <row r="420">
      <c r="B420" s="38"/>
      <c r="C420" s="56"/>
      <c r="D420" s="56"/>
      <c r="E420" s="56"/>
      <c r="F420" s="56"/>
      <c r="G420" s="56"/>
    </row>
    <row r="421">
      <c r="B421" s="38"/>
      <c r="C421" s="56"/>
      <c r="D421" s="56"/>
      <c r="E421" s="56"/>
      <c r="F421" s="56"/>
      <c r="G421" s="56"/>
    </row>
    <row r="422">
      <c r="B422" s="38"/>
      <c r="C422" s="56"/>
      <c r="D422" s="56"/>
      <c r="E422" s="56"/>
      <c r="F422" s="56"/>
      <c r="G422" s="56"/>
    </row>
    <row r="423">
      <c r="B423" s="38"/>
      <c r="C423" s="56"/>
      <c r="D423" s="56"/>
      <c r="E423" s="56"/>
      <c r="F423" s="56"/>
      <c r="G423" s="56"/>
    </row>
    <row r="424">
      <c r="B424" s="38"/>
      <c r="C424" s="56"/>
      <c r="D424" s="56"/>
      <c r="E424" s="56"/>
      <c r="F424" s="56"/>
      <c r="G424" s="56"/>
    </row>
    <row r="425">
      <c r="B425" s="38"/>
      <c r="C425" s="56"/>
      <c r="D425" s="56"/>
      <c r="E425" s="56"/>
      <c r="F425" s="56"/>
      <c r="G425" s="56"/>
    </row>
    <row r="426">
      <c r="B426" s="38"/>
      <c r="C426" s="56"/>
      <c r="D426" s="56"/>
      <c r="E426" s="56"/>
      <c r="F426" s="56"/>
      <c r="G426" s="56"/>
    </row>
    <row r="427">
      <c r="B427" s="38"/>
      <c r="C427" s="56"/>
      <c r="D427" s="56"/>
      <c r="E427" s="56"/>
      <c r="F427" s="56"/>
      <c r="G427" s="56"/>
    </row>
    <row r="428">
      <c r="B428" s="38"/>
      <c r="C428" s="56"/>
      <c r="D428" s="56"/>
      <c r="E428" s="56"/>
      <c r="F428" s="56"/>
      <c r="G428" s="56"/>
    </row>
    <row r="429">
      <c r="B429" s="38"/>
      <c r="C429" s="56"/>
      <c r="D429" s="56"/>
      <c r="E429" s="56"/>
      <c r="F429" s="56"/>
      <c r="G429" s="56"/>
    </row>
    <row r="430">
      <c r="B430" s="38"/>
      <c r="C430" s="56"/>
      <c r="D430" s="56"/>
      <c r="E430" s="56"/>
      <c r="F430" s="56"/>
      <c r="G430" s="56"/>
    </row>
    <row r="431">
      <c r="B431" s="38"/>
      <c r="C431" s="56"/>
      <c r="D431" s="56"/>
      <c r="E431" s="56"/>
      <c r="F431" s="56"/>
      <c r="G431" s="56"/>
    </row>
    <row r="432">
      <c r="B432" s="38"/>
      <c r="C432" s="56"/>
      <c r="D432" s="56"/>
      <c r="E432" s="56"/>
      <c r="F432" s="56"/>
      <c r="G432" s="56"/>
    </row>
    <row r="433">
      <c r="B433" s="38"/>
      <c r="C433" s="56"/>
      <c r="D433" s="56"/>
      <c r="E433" s="56"/>
      <c r="F433" s="56"/>
      <c r="G433" s="56"/>
    </row>
    <row r="434">
      <c r="B434" s="38"/>
      <c r="C434" s="56"/>
      <c r="D434" s="56"/>
      <c r="E434" s="56"/>
      <c r="F434" s="56"/>
      <c r="G434" s="56"/>
    </row>
    <row r="435">
      <c r="B435" s="38"/>
      <c r="C435" s="56"/>
      <c r="D435" s="56"/>
      <c r="E435" s="56"/>
      <c r="F435" s="56"/>
      <c r="G435" s="56"/>
    </row>
    <row r="436">
      <c r="B436" s="38"/>
      <c r="C436" s="56"/>
      <c r="D436" s="56"/>
      <c r="E436" s="56"/>
      <c r="F436" s="56"/>
      <c r="G436" s="56"/>
    </row>
    <row r="437">
      <c r="B437" s="38"/>
      <c r="C437" s="56"/>
      <c r="D437" s="56"/>
      <c r="E437" s="56"/>
      <c r="F437" s="56"/>
      <c r="G437" s="56"/>
    </row>
    <row r="438">
      <c r="B438" s="38"/>
      <c r="C438" s="56"/>
      <c r="D438" s="56"/>
      <c r="E438" s="56"/>
      <c r="F438" s="56"/>
      <c r="G438" s="56"/>
    </row>
    <row r="439">
      <c r="B439" s="38"/>
      <c r="C439" s="56"/>
      <c r="D439" s="56"/>
      <c r="E439" s="56"/>
      <c r="F439" s="56"/>
      <c r="G439" s="56"/>
    </row>
    <row r="440">
      <c r="B440" s="38"/>
      <c r="C440" s="56"/>
      <c r="D440" s="56"/>
      <c r="E440" s="56"/>
      <c r="F440" s="56"/>
      <c r="G440" s="56"/>
    </row>
    <row r="441">
      <c r="B441" s="38"/>
      <c r="C441" s="56"/>
      <c r="D441" s="56"/>
      <c r="E441" s="56"/>
      <c r="F441" s="56"/>
      <c r="G441" s="56"/>
    </row>
    <row r="442">
      <c r="B442" s="38"/>
      <c r="C442" s="56"/>
      <c r="D442" s="56"/>
      <c r="E442" s="56"/>
      <c r="F442" s="56"/>
      <c r="G442" s="56"/>
    </row>
    <row r="443">
      <c r="B443" s="38"/>
      <c r="C443" s="56"/>
      <c r="D443" s="56"/>
      <c r="E443" s="56"/>
      <c r="F443" s="56"/>
      <c r="G443" s="56"/>
    </row>
    <row r="444">
      <c r="B444" s="38"/>
      <c r="C444" s="56"/>
      <c r="D444" s="56"/>
      <c r="E444" s="56"/>
      <c r="F444" s="56"/>
      <c r="G444" s="56"/>
    </row>
    <row r="445">
      <c r="B445" s="38"/>
      <c r="C445" s="56"/>
      <c r="D445" s="56"/>
      <c r="E445" s="56"/>
      <c r="F445" s="56"/>
      <c r="G445" s="56"/>
    </row>
    <row r="446">
      <c r="B446" s="38"/>
      <c r="C446" s="56"/>
      <c r="D446" s="56"/>
      <c r="E446" s="56"/>
      <c r="F446" s="56"/>
      <c r="G446" s="56"/>
    </row>
    <row r="447">
      <c r="B447" s="38"/>
      <c r="C447" s="56"/>
      <c r="D447" s="56"/>
      <c r="E447" s="56"/>
      <c r="F447" s="56"/>
      <c r="G447" s="56"/>
    </row>
    <row r="448">
      <c r="B448" s="38"/>
      <c r="C448" s="56"/>
      <c r="D448" s="56"/>
      <c r="E448" s="56"/>
      <c r="F448" s="56"/>
      <c r="G448" s="56"/>
    </row>
    <row r="449">
      <c r="B449" s="38"/>
      <c r="C449" s="56"/>
      <c r="D449" s="56"/>
      <c r="E449" s="56"/>
      <c r="F449" s="56"/>
      <c r="G449" s="56"/>
    </row>
    <row r="450">
      <c r="B450" s="38"/>
      <c r="C450" s="56"/>
      <c r="D450" s="56"/>
      <c r="E450" s="56"/>
      <c r="F450" s="56"/>
      <c r="G450" s="56"/>
    </row>
    <row r="451">
      <c r="B451" s="38"/>
      <c r="C451" s="56"/>
      <c r="D451" s="56"/>
      <c r="E451" s="56"/>
      <c r="F451" s="56"/>
      <c r="G451" s="56"/>
    </row>
    <row r="452">
      <c r="B452" s="38"/>
      <c r="C452" s="56"/>
      <c r="D452" s="56"/>
      <c r="E452" s="56"/>
      <c r="F452" s="56"/>
      <c r="G452" s="56"/>
    </row>
    <row r="453">
      <c r="B453" s="38"/>
      <c r="C453" s="56"/>
      <c r="D453" s="56"/>
      <c r="E453" s="56"/>
      <c r="F453" s="56"/>
      <c r="G453" s="56"/>
    </row>
    <row r="454">
      <c r="B454" s="38"/>
      <c r="C454" s="56"/>
      <c r="D454" s="56"/>
      <c r="E454" s="56"/>
      <c r="F454" s="56"/>
      <c r="G454" s="56"/>
    </row>
    <row r="455">
      <c r="B455" s="38"/>
      <c r="C455" s="56"/>
      <c r="D455" s="56"/>
      <c r="E455" s="56"/>
      <c r="F455" s="56"/>
      <c r="G455" s="56"/>
    </row>
    <row r="456">
      <c r="B456" s="38"/>
      <c r="C456" s="56"/>
      <c r="D456" s="56"/>
      <c r="E456" s="56"/>
      <c r="F456" s="56"/>
      <c r="G456" s="56"/>
    </row>
    <row r="457">
      <c r="B457" s="38"/>
      <c r="C457" s="56"/>
      <c r="D457" s="56"/>
      <c r="E457" s="56"/>
      <c r="F457" s="56"/>
      <c r="G457" s="56"/>
    </row>
    <row r="458">
      <c r="B458" s="38"/>
      <c r="C458" s="56"/>
      <c r="D458" s="56"/>
      <c r="E458" s="56"/>
      <c r="F458" s="56"/>
      <c r="G458" s="56"/>
    </row>
    <row r="459">
      <c r="B459" s="38"/>
      <c r="C459" s="56"/>
      <c r="D459" s="56"/>
      <c r="E459" s="56"/>
      <c r="F459" s="56"/>
      <c r="G459" s="56"/>
    </row>
    <row r="460">
      <c r="B460" s="38"/>
      <c r="C460" s="56"/>
      <c r="D460" s="56"/>
      <c r="E460" s="56"/>
      <c r="F460" s="56"/>
      <c r="G460" s="56"/>
    </row>
    <row r="461">
      <c r="B461" s="38"/>
      <c r="C461" s="56"/>
      <c r="D461" s="56"/>
      <c r="E461" s="56"/>
      <c r="F461" s="56"/>
      <c r="G461" s="56"/>
    </row>
    <row r="462">
      <c r="B462" s="38"/>
      <c r="C462" s="56"/>
      <c r="D462" s="56"/>
      <c r="E462" s="56"/>
      <c r="F462" s="56"/>
      <c r="G462" s="56"/>
    </row>
    <row r="463">
      <c r="B463" s="38"/>
      <c r="C463" s="56"/>
      <c r="D463" s="56"/>
      <c r="E463" s="56"/>
      <c r="F463" s="56"/>
      <c r="G463" s="56"/>
    </row>
    <row r="464">
      <c r="B464" s="38"/>
      <c r="C464" s="56"/>
      <c r="D464" s="56"/>
      <c r="E464" s="56"/>
      <c r="F464" s="56"/>
      <c r="G464" s="56"/>
    </row>
    <row r="465">
      <c r="B465" s="38"/>
      <c r="C465" s="56"/>
      <c r="D465" s="56"/>
      <c r="E465" s="56"/>
      <c r="F465" s="56"/>
      <c r="G465" s="56"/>
    </row>
    <row r="466">
      <c r="B466" s="38"/>
      <c r="C466" s="56"/>
      <c r="D466" s="56"/>
      <c r="E466" s="56"/>
      <c r="F466" s="56"/>
      <c r="G466" s="56"/>
    </row>
    <row r="467">
      <c r="B467" s="38"/>
      <c r="C467" s="56"/>
      <c r="D467" s="56"/>
      <c r="E467" s="56"/>
      <c r="F467" s="56"/>
      <c r="G467" s="56"/>
    </row>
    <row r="468">
      <c r="B468" s="38"/>
      <c r="C468" s="56"/>
      <c r="D468" s="56"/>
      <c r="E468" s="56"/>
      <c r="F468" s="56"/>
      <c r="G468" s="56"/>
    </row>
    <row r="469">
      <c r="B469" s="38"/>
      <c r="C469" s="56"/>
      <c r="D469" s="56"/>
      <c r="E469" s="56"/>
      <c r="F469" s="56"/>
      <c r="G469" s="56"/>
    </row>
    <row r="470">
      <c r="B470" s="38"/>
      <c r="C470" s="56"/>
      <c r="D470" s="56"/>
      <c r="E470" s="56"/>
      <c r="F470" s="56"/>
      <c r="G470" s="56"/>
    </row>
    <row r="471">
      <c r="B471" s="38"/>
      <c r="C471" s="56"/>
      <c r="D471" s="56"/>
      <c r="E471" s="56"/>
      <c r="F471" s="56"/>
      <c r="G471" s="56"/>
    </row>
    <row r="472">
      <c r="B472" s="38"/>
      <c r="C472" s="56"/>
      <c r="D472" s="56"/>
      <c r="E472" s="56"/>
      <c r="F472" s="56"/>
      <c r="G472" s="56"/>
    </row>
    <row r="473">
      <c r="B473" s="38"/>
      <c r="C473" s="56"/>
      <c r="D473" s="56"/>
      <c r="E473" s="56"/>
      <c r="F473" s="56"/>
      <c r="G473" s="56"/>
    </row>
    <row r="474">
      <c r="B474" s="38"/>
      <c r="C474" s="56"/>
      <c r="D474" s="56"/>
      <c r="E474" s="56"/>
      <c r="F474" s="56"/>
      <c r="G474" s="56"/>
    </row>
    <row r="475">
      <c r="B475" s="38"/>
      <c r="C475" s="56"/>
      <c r="D475" s="56"/>
      <c r="E475" s="56"/>
      <c r="F475" s="56"/>
      <c r="G475" s="56"/>
    </row>
    <row r="476">
      <c r="B476" s="38"/>
      <c r="C476" s="56"/>
      <c r="D476" s="56"/>
      <c r="E476" s="56"/>
      <c r="F476" s="56"/>
      <c r="G476" s="56"/>
    </row>
    <row r="477">
      <c r="B477" s="38"/>
      <c r="C477" s="56"/>
      <c r="D477" s="56"/>
      <c r="E477" s="56"/>
      <c r="F477" s="56"/>
      <c r="G477" s="56"/>
    </row>
    <row r="478">
      <c r="B478" s="38"/>
      <c r="C478" s="56"/>
      <c r="D478" s="56"/>
      <c r="E478" s="56"/>
      <c r="F478" s="56"/>
      <c r="G478" s="56"/>
    </row>
    <row r="479">
      <c r="B479" s="38"/>
      <c r="C479" s="56"/>
      <c r="D479" s="56"/>
      <c r="E479" s="56"/>
      <c r="F479" s="56"/>
      <c r="G479" s="56"/>
    </row>
    <row r="480">
      <c r="B480" s="38"/>
      <c r="C480" s="56"/>
      <c r="D480" s="56"/>
      <c r="E480" s="56"/>
      <c r="F480" s="56"/>
      <c r="G480" s="56"/>
    </row>
    <row r="481">
      <c r="B481" s="38"/>
      <c r="C481" s="56"/>
      <c r="D481" s="56"/>
      <c r="E481" s="56"/>
      <c r="F481" s="56"/>
      <c r="G481" s="56"/>
    </row>
    <row r="482">
      <c r="B482" s="38"/>
      <c r="C482" s="56"/>
      <c r="D482" s="56"/>
      <c r="E482" s="56"/>
      <c r="F482" s="56"/>
      <c r="G482" s="56"/>
    </row>
    <row r="483">
      <c r="B483" s="38"/>
      <c r="C483" s="56"/>
      <c r="D483" s="56"/>
      <c r="E483" s="56"/>
      <c r="F483" s="56"/>
      <c r="G483" s="56"/>
    </row>
    <row r="484">
      <c r="B484" s="38"/>
      <c r="C484" s="56"/>
      <c r="D484" s="56"/>
      <c r="E484" s="56"/>
      <c r="F484" s="56"/>
      <c r="G484" s="56"/>
    </row>
    <row r="485">
      <c r="B485" s="38"/>
      <c r="C485" s="56"/>
      <c r="D485" s="56"/>
      <c r="E485" s="56"/>
      <c r="F485" s="56"/>
      <c r="G485" s="56"/>
    </row>
    <row r="486">
      <c r="B486" s="38"/>
      <c r="C486" s="56"/>
      <c r="D486" s="56"/>
      <c r="E486" s="56"/>
      <c r="F486" s="56"/>
      <c r="G486" s="56"/>
    </row>
    <row r="487">
      <c r="B487" s="38"/>
      <c r="C487" s="56"/>
      <c r="D487" s="56"/>
      <c r="E487" s="56"/>
      <c r="F487" s="56"/>
      <c r="G487" s="56"/>
    </row>
    <row r="488">
      <c r="B488" s="38"/>
      <c r="C488" s="56"/>
      <c r="D488" s="56"/>
      <c r="E488" s="56"/>
      <c r="F488" s="56"/>
      <c r="G488" s="56"/>
    </row>
    <row r="489">
      <c r="B489" s="38"/>
      <c r="C489" s="56"/>
      <c r="D489" s="56"/>
      <c r="E489" s="56"/>
      <c r="F489" s="56"/>
      <c r="G489" s="56"/>
    </row>
    <row r="490">
      <c r="B490" s="38"/>
      <c r="C490" s="56"/>
      <c r="D490" s="56"/>
      <c r="E490" s="56"/>
      <c r="F490" s="56"/>
      <c r="G490" s="56"/>
    </row>
    <row r="491">
      <c r="B491" s="38"/>
      <c r="C491" s="56"/>
      <c r="D491" s="56"/>
      <c r="E491" s="56"/>
      <c r="F491" s="56"/>
      <c r="G491" s="56"/>
    </row>
    <row r="492">
      <c r="B492" s="38"/>
      <c r="C492" s="56"/>
      <c r="D492" s="56"/>
      <c r="E492" s="56"/>
      <c r="F492" s="56"/>
      <c r="G492" s="56"/>
    </row>
    <row r="493">
      <c r="B493" s="38"/>
      <c r="C493" s="56"/>
      <c r="D493" s="56"/>
      <c r="E493" s="56"/>
      <c r="F493" s="56"/>
      <c r="G493" s="56"/>
    </row>
    <row r="494">
      <c r="B494" s="38"/>
      <c r="C494" s="56"/>
      <c r="D494" s="56"/>
      <c r="E494" s="56"/>
      <c r="F494" s="56"/>
      <c r="G494" s="56"/>
    </row>
    <row r="495">
      <c r="B495" s="38"/>
      <c r="C495" s="56"/>
      <c r="D495" s="56"/>
      <c r="E495" s="56"/>
      <c r="F495" s="56"/>
      <c r="G495" s="56"/>
    </row>
    <row r="496">
      <c r="B496" s="38"/>
      <c r="C496" s="56"/>
      <c r="D496" s="56"/>
      <c r="E496" s="56"/>
      <c r="F496" s="56"/>
      <c r="G496" s="56"/>
    </row>
    <row r="497">
      <c r="B497" s="38"/>
      <c r="C497" s="56"/>
      <c r="D497" s="56"/>
      <c r="E497" s="56"/>
      <c r="F497" s="56"/>
      <c r="G497" s="56"/>
    </row>
    <row r="498">
      <c r="B498" s="38"/>
      <c r="C498" s="56"/>
      <c r="D498" s="56"/>
      <c r="E498" s="56"/>
      <c r="F498" s="56"/>
      <c r="G498" s="56"/>
    </row>
    <row r="499">
      <c r="B499" s="38"/>
      <c r="C499" s="56"/>
      <c r="D499" s="56"/>
      <c r="E499" s="56"/>
      <c r="F499" s="56"/>
      <c r="G499" s="56"/>
    </row>
    <row r="500">
      <c r="B500" s="38"/>
      <c r="C500" s="56"/>
      <c r="D500" s="56"/>
      <c r="E500" s="56"/>
      <c r="F500" s="56"/>
      <c r="G500" s="56"/>
    </row>
    <row r="501">
      <c r="B501" s="38"/>
      <c r="C501" s="56"/>
      <c r="D501" s="56"/>
      <c r="E501" s="56"/>
      <c r="F501" s="56"/>
      <c r="G501" s="56"/>
    </row>
    <row r="502">
      <c r="B502" s="38"/>
      <c r="C502" s="56"/>
      <c r="D502" s="56"/>
      <c r="E502" s="56"/>
      <c r="F502" s="56"/>
      <c r="G502" s="56"/>
    </row>
    <row r="503">
      <c r="B503" s="38"/>
      <c r="C503" s="56"/>
      <c r="D503" s="56"/>
      <c r="E503" s="56"/>
      <c r="F503" s="56"/>
      <c r="G503" s="56"/>
    </row>
    <row r="504">
      <c r="B504" s="38"/>
      <c r="C504" s="56"/>
      <c r="D504" s="56"/>
      <c r="E504" s="56"/>
      <c r="F504" s="56"/>
      <c r="G504" s="56"/>
    </row>
    <row r="505">
      <c r="B505" s="38"/>
      <c r="C505" s="56"/>
      <c r="D505" s="56"/>
      <c r="E505" s="56"/>
      <c r="F505" s="56"/>
      <c r="G505" s="56"/>
    </row>
    <row r="506">
      <c r="B506" s="38"/>
      <c r="C506" s="56"/>
      <c r="D506" s="56"/>
      <c r="E506" s="56"/>
      <c r="F506" s="56"/>
      <c r="G506" s="56"/>
    </row>
    <row r="507">
      <c r="B507" s="38"/>
      <c r="C507" s="56"/>
      <c r="D507" s="56"/>
      <c r="E507" s="56"/>
      <c r="F507" s="56"/>
      <c r="G507" s="56"/>
    </row>
    <row r="508">
      <c r="B508" s="38"/>
      <c r="C508" s="56"/>
      <c r="D508" s="56"/>
      <c r="E508" s="56"/>
      <c r="F508" s="56"/>
      <c r="G508" s="56"/>
    </row>
    <row r="509">
      <c r="B509" s="38"/>
      <c r="C509" s="56"/>
      <c r="D509" s="56"/>
      <c r="E509" s="56"/>
      <c r="F509" s="56"/>
      <c r="G509" s="56"/>
    </row>
    <row r="510">
      <c r="B510" s="38"/>
      <c r="C510" s="56"/>
      <c r="D510" s="56"/>
      <c r="E510" s="56"/>
      <c r="F510" s="56"/>
      <c r="G510" s="56"/>
    </row>
    <row r="511">
      <c r="B511" s="38"/>
      <c r="C511" s="56"/>
      <c r="D511" s="56"/>
      <c r="E511" s="56"/>
      <c r="F511" s="56"/>
      <c r="G511" s="56"/>
    </row>
    <row r="512">
      <c r="B512" s="38"/>
      <c r="C512" s="56"/>
      <c r="D512" s="56"/>
      <c r="E512" s="56"/>
      <c r="F512" s="56"/>
      <c r="G512" s="56"/>
    </row>
    <row r="513">
      <c r="B513" s="38"/>
      <c r="C513" s="56"/>
      <c r="D513" s="56"/>
      <c r="E513" s="56"/>
      <c r="F513" s="56"/>
      <c r="G513" s="56"/>
    </row>
    <row r="514">
      <c r="B514" s="38"/>
      <c r="C514" s="56"/>
      <c r="D514" s="56"/>
      <c r="E514" s="56"/>
      <c r="F514" s="56"/>
      <c r="G514" s="56"/>
    </row>
    <row r="515">
      <c r="B515" s="38"/>
      <c r="C515" s="56"/>
      <c r="D515" s="56"/>
      <c r="E515" s="56"/>
      <c r="F515" s="56"/>
      <c r="G515" s="56"/>
    </row>
    <row r="516">
      <c r="B516" s="38"/>
      <c r="C516" s="56"/>
      <c r="D516" s="56"/>
      <c r="E516" s="56"/>
      <c r="F516" s="56"/>
      <c r="G516" s="56"/>
    </row>
    <row r="517">
      <c r="B517" s="38"/>
      <c r="C517" s="56"/>
      <c r="D517" s="56"/>
      <c r="E517" s="56"/>
      <c r="F517" s="56"/>
      <c r="G517" s="56"/>
    </row>
    <row r="518">
      <c r="B518" s="38"/>
      <c r="C518" s="56"/>
      <c r="D518" s="56"/>
      <c r="E518" s="56"/>
      <c r="F518" s="56"/>
      <c r="G518" s="56"/>
    </row>
    <row r="519">
      <c r="B519" s="38"/>
      <c r="C519" s="56"/>
      <c r="D519" s="56"/>
      <c r="E519" s="56"/>
      <c r="F519" s="56"/>
      <c r="G519" s="56"/>
    </row>
    <row r="520">
      <c r="B520" s="38"/>
      <c r="C520" s="56"/>
      <c r="D520" s="56"/>
      <c r="E520" s="56"/>
      <c r="F520" s="56"/>
      <c r="G520" s="56"/>
    </row>
    <row r="521">
      <c r="B521" s="38"/>
      <c r="C521" s="56"/>
      <c r="D521" s="56"/>
      <c r="E521" s="56"/>
      <c r="F521" s="56"/>
      <c r="G521" s="56"/>
    </row>
    <row r="522">
      <c r="B522" s="38"/>
      <c r="C522" s="56"/>
      <c r="D522" s="56"/>
      <c r="E522" s="56"/>
      <c r="F522" s="56"/>
      <c r="G522" s="56"/>
    </row>
    <row r="523">
      <c r="B523" s="38"/>
      <c r="C523" s="56"/>
      <c r="D523" s="56"/>
      <c r="E523" s="56"/>
      <c r="F523" s="56"/>
      <c r="G523" s="56"/>
    </row>
    <row r="524">
      <c r="B524" s="38"/>
      <c r="C524" s="56"/>
      <c r="D524" s="56"/>
      <c r="E524" s="56"/>
      <c r="F524" s="56"/>
      <c r="G524" s="56"/>
    </row>
    <row r="525">
      <c r="B525" s="38"/>
      <c r="C525" s="56"/>
      <c r="D525" s="56"/>
      <c r="E525" s="56"/>
      <c r="F525" s="56"/>
      <c r="G525" s="56"/>
    </row>
    <row r="526">
      <c r="B526" s="38"/>
      <c r="C526" s="56"/>
      <c r="D526" s="56"/>
      <c r="E526" s="56"/>
      <c r="F526" s="56"/>
      <c r="G526" s="56"/>
    </row>
    <row r="527">
      <c r="B527" s="38"/>
      <c r="C527" s="56"/>
      <c r="D527" s="56"/>
      <c r="E527" s="56"/>
      <c r="F527" s="56"/>
      <c r="G527" s="56"/>
    </row>
    <row r="528">
      <c r="B528" s="38"/>
      <c r="C528" s="56"/>
      <c r="D528" s="56"/>
      <c r="E528" s="56"/>
      <c r="F528" s="56"/>
      <c r="G528" s="56"/>
    </row>
    <row r="529">
      <c r="B529" s="38"/>
      <c r="C529" s="56"/>
      <c r="D529" s="56"/>
      <c r="E529" s="56"/>
      <c r="F529" s="56"/>
      <c r="G529" s="56"/>
    </row>
    <row r="530">
      <c r="B530" s="38"/>
      <c r="C530" s="56"/>
      <c r="D530" s="56"/>
      <c r="E530" s="56"/>
      <c r="F530" s="56"/>
      <c r="G530" s="56"/>
    </row>
    <row r="531">
      <c r="B531" s="38"/>
      <c r="C531" s="56"/>
      <c r="D531" s="56"/>
      <c r="E531" s="56"/>
      <c r="F531" s="56"/>
      <c r="G531" s="56"/>
    </row>
    <row r="532">
      <c r="B532" s="38"/>
      <c r="C532" s="56"/>
      <c r="D532" s="56"/>
      <c r="E532" s="56"/>
      <c r="F532" s="56"/>
      <c r="G532" s="56"/>
    </row>
    <row r="533">
      <c r="B533" s="38"/>
      <c r="C533" s="56"/>
      <c r="D533" s="56"/>
      <c r="E533" s="56"/>
      <c r="F533" s="56"/>
      <c r="G533" s="56"/>
    </row>
    <row r="534">
      <c r="B534" s="38"/>
      <c r="C534" s="56"/>
      <c r="D534" s="56"/>
      <c r="E534" s="56"/>
      <c r="F534" s="56"/>
      <c r="G534" s="56"/>
    </row>
    <row r="535">
      <c r="B535" s="38"/>
      <c r="C535" s="56"/>
      <c r="D535" s="56"/>
      <c r="E535" s="56"/>
      <c r="F535" s="56"/>
      <c r="G535" s="56"/>
    </row>
    <row r="536">
      <c r="B536" s="38"/>
      <c r="C536" s="56"/>
      <c r="D536" s="56"/>
      <c r="E536" s="56"/>
      <c r="F536" s="56"/>
      <c r="G536" s="56"/>
    </row>
    <row r="537">
      <c r="B537" s="38"/>
      <c r="C537" s="56"/>
      <c r="D537" s="56"/>
      <c r="E537" s="56"/>
      <c r="F537" s="56"/>
      <c r="G537" s="56"/>
    </row>
    <row r="538">
      <c r="B538" s="38"/>
      <c r="C538" s="56"/>
      <c r="D538" s="56"/>
      <c r="E538" s="56"/>
      <c r="F538" s="56"/>
      <c r="G538" s="56"/>
    </row>
    <row r="539">
      <c r="B539" s="38"/>
      <c r="C539" s="56"/>
      <c r="D539" s="56"/>
      <c r="E539" s="56"/>
      <c r="F539" s="56"/>
      <c r="G539" s="56"/>
    </row>
    <row r="540">
      <c r="B540" s="38"/>
      <c r="C540" s="56"/>
      <c r="D540" s="56"/>
      <c r="E540" s="56"/>
      <c r="F540" s="56"/>
      <c r="G540" s="56"/>
    </row>
    <row r="541">
      <c r="B541" s="38"/>
      <c r="C541" s="56"/>
      <c r="D541" s="56"/>
      <c r="E541" s="56"/>
      <c r="F541" s="56"/>
      <c r="G541" s="56"/>
    </row>
    <row r="542">
      <c r="B542" s="38"/>
      <c r="C542" s="56"/>
      <c r="D542" s="56"/>
      <c r="E542" s="56"/>
      <c r="F542" s="56"/>
      <c r="G542" s="56"/>
    </row>
    <row r="543">
      <c r="B543" s="38"/>
      <c r="C543" s="56"/>
      <c r="D543" s="56"/>
      <c r="E543" s="56"/>
      <c r="F543" s="56"/>
      <c r="G543" s="56"/>
    </row>
    <row r="544">
      <c r="B544" s="38"/>
      <c r="C544" s="56"/>
      <c r="D544" s="56"/>
      <c r="E544" s="56"/>
      <c r="F544" s="56"/>
      <c r="G544" s="56"/>
    </row>
    <row r="545">
      <c r="B545" s="38"/>
      <c r="C545" s="56"/>
      <c r="D545" s="56"/>
      <c r="E545" s="56"/>
      <c r="F545" s="56"/>
      <c r="G545" s="56"/>
    </row>
    <row r="546">
      <c r="B546" s="38"/>
      <c r="C546" s="56"/>
      <c r="D546" s="56"/>
      <c r="E546" s="56"/>
      <c r="F546" s="56"/>
      <c r="G546" s="56"/>
    </row>
    <row r="547">
      <c r="B547" s="38"/>
      <c r="C547" s="56"/>
      <c r="D547" s="56"/>
      <c r="E547" s="56"/>
      <c r="F547" s="56"/>
      <c r="G547" s="56"/>
    </row>
    <row r="548">
      <c r="B548" s="38"/>
      <c r="C548" s="56"/>
      <c r="D548" s="56"/>
      <c r="E548" s="56"/>
      <c r="F548" s="56"/>
      <c r="G548" s="56"/>
    </row>
    <row r="549">
      <c r="B549" s="38"/>
      <c r="C549" s="56"/>
      <c r="D549" s="56"/>
      <c r="E549" s="56"/>
      <c r="F549" s="56"/>
      <c r="G549" s="56"/>
    </row>
    <row r="550">
      <c r="B550" s="38"/>
      <c r="C550" s="56"/>
      <c r="D550" s="56"/>
      <c r="E550" s="56"/>
      <c r="F550" s="56"/>
      <c r="G550" s="56"/>
    </row>
    <row r="551">
      <c r="B551" s="38"/>
      <c r="C551" s="56"/>
      <c r="D551" s="56"/>
      <c r="E551" s="56"/>
      <c r="F551" s="56"/>
      <c r="G551" s="56"/>
    </row>
    <row r="552">
      <c r="B552" s="38"/>
      <c r="C552" s="56"/>
      <c r="D552" s="56"/>
      <c r="E552" s="56"/>
      <c r="F552" s="56"/>
      <c r="G552" s="56"/>
    </row>
    <row r="553">
      <c r="B553" s="38"/>
      <c r="C553" s="56"/>
      <c r="D553" s="56"/>
      <c r="E553" s="56"/>
      <c r="F553" s="56"/>
      <c r="G553" s="56"/>
    </row>
    <row r="554">
      <c r="B554" s="38"/>
      <c r="C554" s="56"/>
      <c r="D554" s="56"/>
      <c r="E554" s="56"/>
      <c r="F554" s="56"/>
      <c r="G554" s="56"/>
    </row>
    <row r="555">
      <c r="B555" s="38"/>
      <c r="C555" s="56"/>
      <c r="D555" s="56"/>
      <c r="E555" s="56"/>
      <c r="F555" s="56"/>
      <c r="G555" s="56"/>
    </row>
    <row r="556">
      <c r="B556" s="38"/>
      <c r="C556" s="56"/>
      <c r="D556" s="56"/>
      <c r="E556" s="56"/>
      <c r="F556" s="56"/>
      <c r="G556" s="56"/>
    </row>
    <row r="557">
      <c r="B557" s="38"/>
      <c r="C557" s="56"/>
      <c r="D557" s="56"/>
      <c r="E557" s="56"/>
      <c r="F557" s="56"/>
      <c r="G557" s="56"/>
    </row>
    <row r="558">
      <c r="B558" s="38"/>
      <c r="C558" s="56"/>
      <c r="D558" s="56"/>
      <c r="E558" s="56"/>
      <c r="F558" s="56"/>
      <c r="G558" s="56"/>
    </row>
    <row r="559">
      <c r="B559" s="38"/>
      <c r="C559" s="56"/>
      <c r="D559" s="56"/>
      <c r="E559" s="56"/>
      <c r="F559" s="56"/>
      <c r="G559" s="56"/>
    </row>
    <row r="560">
      <c r="B560" s="38"/>
      <c r="C560" s="56"/>
      <c r="D560" s="56"/>
      <c r="E560" s="56"/>
      <c r="F560" s="56"/>
      <c r="G560" s="56"/>
    </row>
    <row r="561">
      <c r="B561" s="38"/>
      <c r="C561" s="56"/>
      <c r="D561" s="56"/>
      <c r="E561" s="56"/>
      <c r="F561" s="56"/>
      <c r="G561" s="56"/>
    </row>
    <row r="562">
      <c r="B562" s="38"/>
      <c r="C562" s="56"/>
      <c r="D562" s="56"/>
      <c r="E562" s="56"/>
      <c r="F562" s="56"/>
      <c r="G562" s="56"/>
    </row>
    <row r="563">
      <c r="B563" s="38"/>
      <c r="C563" s="56"/>
      <c r="D563" s="56"/>
      <c r="E563" s="56"/>
      <c r="F563" s="56"/>
      <c r="G563" s="56"/>
    </row>
    <row r="564">
      <c r="B564" s="38"/>
      <c r="C564" s="56"/>
      <c r="D564" s="56"/>
      <c r="E564" s="56"/>
      <c r="F564" s="56"/>
      <c r="G564" s="56"/>
    </row>
    <row r="565">
      <c r="B565" s="38"/>
      <c r="C565" s="56"/>
      <c r="D565" s="56"/>
      <c r="E565" s="56"/>
      <c r="F565" s="56"/>
      <c r="G565" s="56"/>
    </row>
    <row r="566">
      <c r="B566" s="38"/>
      <c r="C566" s="56"/>
      <c r="D566" s="56"/>
      <c r="E566" s="56"/>
      <c r="F566" s="56"/>
      <c r="G566" s="56"/>
    </row>
    <row r="567">
      <c r="B567" s="38"/>
      <c r="C567" s="56"/>
      <c r="D567" s="56"/>
      <c r="E567" s="56"/>
      <c r="F567" s="56"/>
      <c r="G567" s="56"/>
    </row>
    <row r="568">
      <c r="B568" s="38"/>
      <c r="C568" s="56"/>
      <c r="D568" s="56"/>
      <c r="E568" s="56"/>
      <c r="F568" s="56"/>
      <c r="G568" s="56"/>
    </row>
    <row r="569">
      <c r="B569" s="38"/>
      <c r="C569" s="56"/>
      <c r="D569" s="56"/>
      <c r="E569" s="56"/>
      <c r="F569" s="56"/>
      <c r="G569" s="56"/>
    </row>
    <row r="570">
      <c r="B570" s="38"/>
      <c r="C570" s="56"/>
      <c r="D570" s="56"/>
      <c r="E570" s="56"/>
      <c r="F570" s="56"/>
      <c r="G570" s="56"/>
    </row>
    <row r="571">
      <c r="B571" s="38"/>
      <c r="C571" s="56"/>
      <c r="D571" s="56"/>
      <c r="E571" s="56"/>
      <c r="F571" s="56"/>
      <c r="G571" s="56"/>
    </row>
    <row r="572">
      <c r="B572" s="38"/>
      <c r="C572" s="56"/>
      <c r="D572" s="56"/>
      <c r="E572" s="56"/>
      <c r="F572" s="56"/>
      <c r="G572" s="56"/>
    </row>
    <row r="573">
      <c r="B573" s="38"/>
      <c r="C573" s="56"/>
      <c r="D573" s="56"/>
      <c r="E573" s="56"/>
      <c r="F573" s="56"/>
      <c r="G573" s="56"/>
    </row>
    <row r="574">
      <c r="B574" s="38"/>
      <c r="C574" s="56"/>
      <c r="D574" s="56"/>
      <c r="E574" s="56"/>
      <c r="F574" s="56"/>
      <c r="G574" s="56"/>
    </row>
    <row r="575">
      <c r="B575" s="38"/>
      <c r="C575" s="56"/>
      <c r="D575" s="56"/>
      <c r="E575" s="56"/>
      <c r="F575" s="56"/>
      <c r="G575" s="56"/>
    </row>
    <row r="576">
      <c r="B576" s="38"/>
      <c r="C576" s="56"/>
      <c r="D576" s="56"/>
      <c r="E576" s="56"/>
      <c r="F576" s="56"/>
      <c r="G576" s="56"/>
    </row>
    <row r="577">
      <c r="B577" s="38"/>
      <c r="C577" s="56"/>
      <c r="D577" s="56"/>
      <c r="E577" s="56"/>
      <c r="F577" s="56"/>
      <c r="G577" s="56"/>
    </row>
    <row r="578">
      <c r="B578" s="38"/>
      <c r="C578" s="56"/>
      <c r="D578" s="56"/>
      <c r="E578" s="56"/>
      <c r="F578" s="56"/>
      <c r="G578" s="56"/>
    </row>
    <row r="579">
      <c r="B579" s="38"/>
      <c r="C579" s="56"/>
      <c r="D579" s="56"/>
      <c r="E579" s="56"/>
      <c r="F579" s="56"/>
      <c r="G579" s="56"/>
    </row>
    <row r="580">
      <c r="B580" s="38"/>
      <c r="C580" s="56"/>
      <c r="D580" s="56"/>
      <c r="E580" s="56"/>
      <c r="F580" s="56"/>
      <c r="G580" s="56"/>
    </row>
    <row r="581">
      <c r="B581" s="38"/>
      <c r="C581" s="56"/>
      <c r="D581" s="56"/>
      <c r="E581" s="56"/>
      <c r="F581" s="56"/>
      <c r="G581" s="56"/>
    </row>
    <row r="582">
      <c r="B582" s="38"/>
      <c r="C582" s="56"/>
      <c r="D582" s="56"/>
      <c r="E582" s="56"/>
      <c r="F582" s="56"/>
      <c r="G582" s="56"/>
    </row>
    <row r="583">
      <c r="B583" s="38"/>
      <c r="C583" s="56"/>
      <c r="D583" s="56"/>
      <c r="E583" s="56"/>
      <c r="F583" s="56"/>
      <c r="G583" s="56"/>
    </row>
    <row r="584">
      <c r="B584" s="38"/>
      <c r="C584" s="56"/>
      <c r="D584" s="56"/>
      <c r="E584" s="56"/>
      <c r="F584" s="56"/>
      <c r="G584" s="56"/>
    </row>
    <row r="585">
      <c r="B585" s="38"/>
      <c r="C585" s="56"/>
      <c r="D585" s="56"/>
      <c r="E585" s="56"/>
      <c r="F585" s="56"/>
      <c r="G585" s="56"/>
    </row>
    <row r="586">
      <c r="B586" s="38"/>
      <c r="C586" s="56"/>
      <c r="D586" s="56"/>
      <c r="E586" s="56"/>
      <c r="F586" s="56"/>
      <c r="G586" s="56"/>
    </row>
    <row r="587">
      <c r="B587" s="38"/>
      <c r="C587" s="56"/>
      <c r="D587" s="56"/>
      <c r="E587" s="56"/>
      <c r="F587" s="56"/>
      <c r="G587" s="56"/>
    </row>
    <row r="588">
      <c r="B588" s="38"/>
      <c r="C588" s="56"/>
      <c r="D588" s="56"/>
      <c r="E588" s="56"/>
      <c r="F588" s="56"/>
      <c r="G588" s="56"/>
    </row>
    <row r="589">
      <c r="B589" s="38"/>
      <c r="C589" s="56"/>
      <c r="D589" s="56"/>
      <c r="E589" s="56"/>
      <c r="F589" s="56"/>
      <c r="G589" s="56"/>
    </row>
    <row r="590">
      <c r="B590" s="38"/>
      <c r="C590" s="56"/>
      <c r="D590" s="56"/>
      <c r="E590" s="56"/>
      <c r="F590" s="56"/>
      <c r="G590" s="56"/>
    </row>
    <row r="591">
      <c r="B591" s="38"/>
      <c r="C591" s="56"/>
      <c r="D591" s="56"/>
      <c r="E591" s="56"/>
      <c r="F591" s="56"/>
      <c r="G591" s="56"/>
    </row>
    <row r="592">
      <c r="B592" s="38"/>
      <c r="C592" s="56"/>
      <c r="D592" s="56"/>
      <c r="E592" s="56"/>
      <c r="F592" s="56"/>
      <c r="G592" s="56"/>
    </row>
    <row r="593">
      <c r="B593" s="38"/>
      <c r="C593" s="56"/>
      <c r="D593" s="56"/>
      <c r="E593" s="56"/>
      <c r="F593" s="56"/>
      <c r="G593" s="56"/>
    </row>
    <row r="594">
      <c r="B594" s="38"/>
      <c r="C594" s="56"/>
      <c r="D594" s="56"/>
      <c r="E594" s="56"/>
      <c r="F594" s="56"/>
      <c r="G594" s="56"/>
    </row>
    <row r="595">
      <c r="B595" s="38"/>
      <c r="C595" s="56"/>
      <c r="D595" s="56"/>
      <c r="E595" s="56"/>
      <c r="F595" s="56"/>
      <c r="G595" s="56"/>
    </row>
    <row r="596">
      <c r="B596" s="38"/>
      <c r="C596" s="56"/>
      <c r="D596" s="56"/>
      <c r="E596" s="56"/>
      <c r="F596" s="56"/>
      <c r="G596" s="56"/>
    </row>
    <row r="597">
      <c r="B597" s="38"/>
      <c r="C597" s="56"/>
      <c r="D597" s="56"/>
      <c r="E597" s="56"/>
      <c r="F597" s="56"/>
      <c r="G597" s="56"/>
    </row>
    <row r="598">
      <c r="B598" s="38"/>
      <c r="C598" s="56"/>
      <c r="D598" s="56"/>
      <c r="E598" s="56"/>
      <c r="F598" s="56"/>
      <c r="G598" s="56"/>
    </row>
    <row r="599">
      <c r="B599" s="38"/>
      <c r="C599" s="56"/>
      <c r="D599" s="56"/>
      <c r="E599" s="56"/>
      <c r="F599" s="56"/>
      <c r="G599" s="56"/>
    </row>
    <row r="600">
      <c r="B600" s="38"/>
      <c r="C600" s="56"/>
      <c r="D600" s="56"/>
      <c r="E600" s="56"/>
      <c r="F600" s="56"/>
      <c r="G600" s="56"/>
    </row>
    <row r="601">
      <c r="B601" s="38"/>
      <c r="C601" s="56"/>
      <c r="D601" s="56"/>
      <c r="E601" s="56"/>
      <c r="F601" s="56"/>
      <c r="G601" s="56"/>
    </row>
    <row r="602">
      <c r="B602" s="38"/>
      <c r="C602" s="56"/>
      <c r="D602" s="56"/>
      <c r="E602" s="56"/>
      <c r="F602" s="56"/>
      <c r="G602" s="56"/>
    </row>
    <row r="603">
      <c r="B603" s="38"/>
      <c r="C603" s="56"/>
      <c r="D603" s="56"/>
      <c r="E603" s="56"/>
      <c r="F603" s="56"/>
      <c r="G603" s="56"/>
    </row>
    <row r="604">
      <c r="B604" s="38"/>
      <c r="C604" s="56"/>
      <c r="D604" s="56"/>
      <c r="E604" s="56"/>
      <c r="F604" s="56"/>
      <c r="G604" s="56"/>
    </row>
    <row r="605">
      <c r="B605" s="38"/>
      <c r="C605" s="56"/>
      <c r="D605" s="56"/>
      <c r="E605" s="56"/>
      <c r="F605" s="56"/>
      <c r="G605" s="56"/>
    </row>
    <row r="606">
      <c r="B606" s="38"/>
      <c r="C606" s="56"/>
      <c r="D606" s="56"/>
      <c r="E606" s="56"/>
      <c r="F606" s="56"/>
      <c r="G606" s="56"/>
    </row>
    <row r="607">
      <c r="B607" s="38"/>
      <c r="C607" s="56"/>
      <c r="D607" s="56"/>
      <c r="E607" s="56"/>
      <c r="F607" s="56"/>
      <c r="G607" s="56"/>
    </row>
    <row r="608">
      <c r="B608" s="38"/>
      <c r="C608" s="56"/>
      <c r="D608" s="56"/>
      <c r="E608" s="56"/>
      <c r="F608" s="56"/>
      <c r="G608" s="56"/>
    </row>
    <row r="609">
      <c r="B609" s="38"/>
      <c r="C609" s="56"/>
      <c r="D609" s="56"/>
      <c r="E609" s="56"/>
      <c r="F609" s="56"/>
      <c r="G609" s="56"/>
    </row>
    <row r="610">
      <c r="B610" s="38"/>
      <c r="C610" s="56"/>
      <c r="D610" s="56"/>
      <c r="E610" s="56"/>
      <c r="F610" s="56"/>
      <c r="G610" s="56"/>
    </row>
    <row r="611">
      <c r="B611" s="38"/>
      <c r="C611" s="56"/>
      <c r="D611" s="56"/>
      <c r="E611" s="56"/>
      <c r="F611" s="56"/>
      <c r="G611" s="56"/>
    </row>
    <row r="612">
      <c r="B612" s="38"/>
      <c r="C612" s="56"/>
      <c r="D612" s="56"/>
      <c r="E612" s="56"/>
      <c r="F612" s="56"/>
      <c r="G612" s="56"/>
    </row>
    <row r="613">
      <c r="B613" s="38"/>
      <c r="C613" s="56"/>
      <c r="D613" s="56"/>
      <c r="E613" s="56"/>
      <c r="F613" s="56"/>
      <c r="G613" s="56"/>
    </row>
    <row r="614">
      <c r="B614" s="38"/>
      <c r="C614" s="56"/>
      <c r="D614" s="56"/>
      <c r="E614" s="56"/>
      <c r="F614" s="56"/>
      <c r="G614" s="56"/>
    </row>
    <row r="615">
      <c r="B615" s="38"/>
      <c r="C615" s="56"/>
      <c r="D615" s="56"/>
      <c r="E615" s="56"/>
      <c r="F615" s="56"/>
      <c r="G615" s="56"/>
    </row>
    <row r="616">
      <c r="B616" s="38"/>
      <c r="C616" s="56"/>
      <c r="D616" s="56"/>
      <c r="E616" s="56"/>
      <c r="F616" s="56"/>
      <c r="G616" s="56"/>
    </row>
    <row r="617">
      <c r="B617" s="38"/>
      <c r="C617" s="56"/>
      <c r="D617" s="56"/>
      <c r="E617" s="56"/>
      <c r="F617" s="56"/>
      <c r="G617" s="56"/>
    </row>
    <row r="618">
      <c r="B618" s="38"/>
      <c r="C618" s="56"/>
      <c r="D618" s="56"/>
      <c r="E618" s="56"/>
      <c r="F618" s="56"/>
      <c r="G618" s="56"/>
    </row>
    <row r="619">
      <c r="B619" s="38"/>
      <c r="C619" s="56"/>
      <c r="D619" s="56"/>
      <c r="E619" s="56"/>
      <c r="F619" s="56"/>
      <c r="G619" s="56"/>
    </row>
    <row r="620">
      <c r="B620" s="38"/>
      <c r="C620" s="56"/>
      <c r="D620" s="56"/>
      <c r="E620" s="56"/>
      <c r="F620" s="56"/>
      <c r="G620" s="56"/>
    </row>
    <row r="621">
      <c r="B621" s="38"/>
      <c r="C621" s="56"/>
      <c r="D621" s="56"/>
      <c r="E621" s="56"/>
      <c r="F621" s="56"/>
      <c r="G621" s="56"/>
    </row>
    <row r="622">
      <c r="B622" s="38"/>
      <c r="C622" s="56"/>
      <c r="D622" s="56"/>
      <c r="E622" s="56"/>
      <c r="F622" s="56"/>
      <c r="G622" s="56"/>
    </row>
    <row r="623">
      <c r="B623" s="38"/>
      <c r="C623" s="56"/>
      <c r="D623" s="56"/>
      <c r="E623" s="56"/>
      <c r="F623" s="56"/>
      <c r="G623" s="56"/>
    </row>
    <row r="624">
      <c r="B624" s="38"/>
      <c r="C624" s="56"/>
      <c r="D624" s="56"/>
      <c r="E624" s="56"/>
      <c r="F624" s="56"/>
      <c r="G624" s="56"/>
    </row>
    <row r="625">
      <c r="B625" s="38"/>
      <c r="C625" s="56"/>
      <c r="D625" s="56"/>
      <c r="E625" s="56"/>
      <c r="F625" s="56"/>
      <c r="G625" s="56"/>
    </row>
    <row r="626">
      <c r="B626" s="38"/>
      <c r="C626" s="56"/>
      <c r="D626" s="56"/>
      <c r="E626" s="56"/>
      <c r="F626" s="56"/>
      <c r="G626" s="56"/>
    </row>
    <row r="627">
      <c r="B627" s="38"/>
      <c r="C627" s="56"/>
      <c r="D627" s="56"/>
      <c r="E627" s="56"/>
      <c r="F627" s="56"/>
      <c r="G627" s="56"/>
    </row>
    <row r="628">
      <c r="B628" s="38"/>
      <c r="C628" s="56"/>
      <c r="D628" s="56"/>
      <c r="E628" s="56"/>
      <c r="F628" s="56"/>
      <c r="G628" s="56"/>
    </row>
    <row r="629">
      <c r="B629" s="38"/>
      <c r="C629" s="56"/>
      <c r="D629" s="56"/>
      <c r="E629" s="56"/>
      <c r="F629" s="56"/>
      <c r="G629" s="56"/>
    </row>
    <row r="630">
      <c r="B630" s="38"/>
      <c r="C630" s="56"/>
      <c r="D630" s="56"/>
      <c r="E630" s="56"/>
      <c r="F630" s="56"/>
      <c r="G630" s="56"/>
    </row>
    <row r="631">
      <c r="B631" s="38"/>
      <c r="C631" s="56"/>
      <c r="D631" s="56"/>
      <c r="E631" s="56"/>
      <c r="F631" s="56"/>
      <c r="G631" s="56"/>
    </row>
    <row r="632">
      <c r="B632" s="38"/>
      <c r="C632" s="56"/>
      <c r="D632" s="56"/>
      <c r="E632" s="56"/>
      <c r="F632" s="56"/>
      <c r="G632" s="56"/>
    </row>
    <row r="633">
      <c r="B633" s="38"/>
      <c r="C633" s="56"/>
      <c r="D633" s="56"/>
      <c r="E633" s="56"/>
      <c r="F633" s="56"/>
      <c r="G633" s="56"/>
    </row>
    <row r="634">
      <c r="B634" s="38"/>
      <c r="C634" s="56"/>
      <c r="D634" s="56"/>
      <c r="E634" s="56"/>
      <c r="F634" s="56"/>
      <c r="G634" s="56"/>
    </row>
    <row r="635">
      <c r="B635" s="38"/>
      <c r="C635" s="56"/>
      <c r="D635" s="56"/>
      <c r="E635" s="56"/>
      <c r="F635" s="56"/>
      <c r="G635" s="56"/>
    </row>
    <row r="636">
      <c r="B636" s="38"/>
      <c r="C636" s="56"/>
      <c r="D636" s="56"/>
      <c r="E636" s="56"/>
      <c r="F636" s="56"/>
      <c r="G636" s="56"/>
    </row>
    <row r="637">
      <c r="B637" s="38"/>
      <c r="C637" s="56"/>
      <c r="D637" s="56"/>
      <c r="E637" s="56"/>
      <c r="F637" s="56"/>
      <c r="G637" s="56"/>
    </row>
    <row r="638">
      <c r="B638" s="38"/>
      <c r="C638" s="56"/>
      <c r="D638" s="56"/>
      <c r="E638" s="56"/>
      <c r="F638" s="56"/>
      <c r="G638" s="56"/>
    </row>
    <row r="639">
      <c r="B639" s="38"/>
      <c r="C639" s="56"/>
      <c r="D639" s="56"/>
      <c r="E639" s="56"/>
      <c r="F639" s="56"/>
      <c r="G639" s="56"/>
    </row>
    <row r="640">
      <c r="B640" s="38"/>
      <c r="C640" s="56"/>
      <c r="D640" s="56"/>
      <c r="E640" s="56"/>
      <c r="F640" s="56"/>
      <c r="G640" s="56"/>
    </row>
    <row r="641">
      <c r="B641" s="38"/>
      <c r="C641" s="56"/>
      <c r="D641" s="56"/>
      <c r="E641" s="56"/>
      <c r="F641" s="56"/>
      <c r="G641" s="56"/>
    </row>
    <row r="642">
      <c r="B642" s="38"/>
      <c r="C642" s="56"/>
      <c r="D642" s="56"/>
      <c r="E642" s="56"/>
      <c r="F642" s="56"/>
      <c r="G642" s="56"/>
    </row>
    <row r="643">
      <c r="B643" s="38"/>
      <c r="C643" s="56"/>
      <c r="D643" s="56"/>
      <c r="E643" s="56"/>
      <c r="F643" s="56"/>
      <c r="G643" s="56"/>
    </row>
    <row r="644">
      <c r="B644" s="38"/>
      <c r="C644" s="56"/>
      <c r="D644" s="56"/>
      <c r="E644" s="56"/>
      <c r="F644" s="56"/>
      <c r="G644" s="56"/>
    </row>
    <row r="645">
      <c r="B645" s="38"/>
      <c r="C645" s="56"/>
      <c r="D645" s="56"/>
      <c r="E645" s="56"/>
      <c r="F645" s="56"/>
      <c r="G645" s="56"/>
    </row>
    <row r="646">
      <c r="B646" s="38"/>
      <c r="C646" s="56"/>
      <c r="D646" s="56"/>
      <c r="E646" s="56"/>
      <c r="F646" s="56"/>
      <c r="G646" s="56"/>
    </row>
    <row r="647">
      <c r="B647" s="38"/>
      <c r="C647" s="56"/>
      <c r="D647" s="56"/>
      <c r="E647" s="56"/>
      <c r="F647" s="56"/>
      <c r="G647" s="56"/>
    </row>
    <row r="648">
      <c r="B648" s="38"/>
      <c r="C648" s="56"/>
      <c r="D648" s="56"/>
      <c r="E648" s="56"/>
      <c r="F648" s="56"/>
      <c r="G648" s="56"/>
    </row>
    <row r="649">
      <c r="B649" s="38"/>
      <c r="C649" s="56"/>
      <c r="D649" s="56"/>
      <c r="E649" s="56"/>
      <c r="F649" s="56"/>
      <c r="G649" s="56"/>
    </row>
    <row r="650">
      <c r="B650" s="38"/>
      <c r="C650" s="56"/>
      <c r="D650" s="56"/>
      <c r="E650" s="56"/>
      <c r="F650" s="56"/>
      <c r="G650" s="56"/>
    </row>
    <row r="651">
      <c r="B651" s="38"/>
      <c r="C651" s="56"/>
      <c r="D651" s="56"/>
      <c r="E651" s="56"/>
      <c r="F651" s="56"/>
      <c r="G651" s="56"/>
    </row>
    <row r="652">
      <c r="B652" s="38"/>
      <c r="C652" s="56"/>
      <c r="D652" s="56"/>
      <c r="E652" s="56"/>
      <c r="F652" s="56"/>
      <c r="G652" s="56"/>
    </row>
    <row r="653">
      <c r="B653" s="38"/>
      <c r="C653" s="56"/>
      <c r="D653" s="56"/>
      <c r="E653" s="56"/>
      <c r="F653" s="56"/>
      <c r="G653" s="56"/>
    </row>
    <row r="654">
      <c r="B654" s="38"/>
      <c r="C654" s="56"/>
      <c r="D654" s="56"/>
      <c r="E654" s="56"/>
      <c r="F654" s="56"/>
      <c r="G654" s="56"/>
    </row>
    <row r="655">
      <c r="B655" s="38"/>
      <c r="C655" s="56"/>
      <c r="D655" s="56"/>
      <c r="E655" s="56"/>
      <c r="F655" s="56"/>
      <c r="G655" s="56"/>
    </row>
    <row r="656">
      <c r="B656" s="38"/>
      <c r="C656" s="56"/>
      <c r="D656" s="56"/>
      <c r="E656" s="56"/>
      <c r="F656" s="56"/>
      <c r="G656" s="56"/>
    </row>
    <row r="657">
      <c r="B657" s="38"/>
      <c r="C657" s="56"/>
      <c r="D657" s="56"/>
      <c r="E657" s="56"/>
      <c r="F657" s="56"/>
      <c r="G657" s="56"/>
    </row>
    <row r="658">
      <c r="B658" s="38"/>
      <c r="C658" s="56"/>
      <c r="D658" s="56"/>
      <c r="E658" s="56"/>
      <c r="F658" s="56"/>
      <c r="G658" s="56"/>
    </row>
    <row r="659">
      <c r="B659" s="38"/>
      <c r="C659" s="56"/>
      <c r="D659" s="56"/>
      <c r="E659" s="56"/>
      <c r="F659" s="56"/>
      <c r="G659" s="56"/>
    </row>
    <row r="660">
      <c r="B660" s="38"/>
      <c r="C660" s="56"/>
      <c r="D660" s="56"/>
      <c r="E660" s="56"/>
      <c r="F660" s="56"/>
      <c r="G660" s="56"/>
    </row>
    <row r="661">
      <c r="B661" s="38"/>
      <c r="C661" s="56"/>
      <c r="D661" s="56"/>
      <c r="E661" s="56"/>
      <c r="F661" s="56"/>
      <c r="G661" s="56"/>
    </row>
    <row r="662">
      <c r="B662" s="38"/>
      <c r="C662" s="56"/>
      <c r="D662" s="56"/>
      <c r="E662" s="56"/>
      <c r="F662" s="56"/>
      <c r="G662" s="56"/>
    </row>
    <row r="663">
      <c r="B663" s="38"/>
      <c r="C663" s="56"/>
      <c r="D663" s="56"/>
      <c r="E663" s="56"/>
      <c r="F663" s="56"/>
      <c r="G663" s="56"/>
    </row>
    <row r="664">
      <c r="B664" s="38"/>
      <c r="C664" s="56"/>
      <c r="D664" s="56"/>
      <c r="E664" s="56"/>
      <c r="F664" s="56"/>
      <c r="G664" s="56"/>
    </row>
    <row r="665">
      <c r="B665" s="38"/>
      <c r="C665" s="56"/>
      <c r="D665" s="56"/>
      <c r="E665" s="56"/>
      <c r="F665" s="56"/>
      <c r="G665" s="56"/>
    </row>
    <row r="666">
      <c r="B666" s="38"/>
      <c r="C666" s="56"/>
      <c r="D666" s="56"/>
      <c r="E666" s="56"/>
      <c r="F666" s="56"/>
      <c r="G666" s="56"/>
    </row>
    <row r="667">
      <c r="B667" s="38"/>
      <c r="C667" s="56"/>
      <c r="D667" s="56"/>
      <c r="E667" s="56"/>
      <c r="F667" s="56"/>
      <c r="G667" s="56"/>
    </row>
    <row r="668">
      <c r="B668" s="38"/>
      <c r="C668" s="56"/>
      <c r="D668" s="56"/>
      <c r="E668" s="56"/>
      <c r="F668" s="56"/>
      <c r="G668" s="56"/>
    </row>
    <row r="669">
      <c r="B669" s="38"/>
      <c r="C669" s="56"/>
      <c r="D669" s="56"/>
      <c r="E669" s="56"/>
      <c r="F669" s="56"/>
      <c r="G669" s="56"/>
    </row>
    <row r="670">
      <c r="B670" s="38"/>
      <c r="C670" s="56"/>
      <c r="D670" s="56"/>
      <c r="E670" s="56"/>
      <c r="F670" s="56"/>
      <c r="G670" s="56"/>
    </row>
    <row r="671">
      <c r="B671" s="38"/>
      <c r="C671" s="56"/>
      <c r="D671" s="56"/>
      <c r="E671" s="56"/>
      <c r="F671" s="56"/>
      <c r="G671" s="56"/>
    </row>
    <row r="672">
      <c r="B672" s="38"/>
      <c r="C672" s="56"/>
      <c r="D672" s="56"/>
      <c r="E672" s="56"/>
      <c r="F672" s="56"/>
      <c r="G672" s="56"/>
    </row>
    <row r="673">
      <c r="B673" s="38"/>
      <c r="C673" s="56"/>
      <c r="D673" s="56"/>
      <c r="E673" s="56"/>
      <c r="F673" s="56"/>
      <c r="G673" s="56"/>
    </row>
    <row r="674">
      <c r="B674" s="38"/>
      <c r="C674" s="56"/>
      <c r="D674" s="56"/>
      <c r="E674" s="56"/>
      <c r="F674" s="56"/>
      <c r="G674" s="56"/>
    </row>
    <row r="675">
      <c r="B675" s="38"/>
      <c r="C675" s="56"/>
      <c r="D675" s="56"/>
      <c r="E675" s="56"/>
      <c r="F675" s="56"/>
      <c r="G675" s="56"/>
    </row>
    <row r="676">
      <c r="B676" s="38"/>
      <c r="C676" s="56"/>
      <c r="D676" s="56"/>
      <c r="E676" s="56"/>
      <c r="F676" s="56"/>
      <c r="G676" s="56"/>
    </row>
    <row r="677">
      <c r="B677" s="38"/>
      <c r="C677" s="56"/>
      <c r="D677" s="56"/>
      <c r="E677" s="56"/>
      <c r="F677" s="56"/>
      <c r="G677" s="56"/>
    </row>
    <row r="678">
      <c r="B678" s="38"/>
      <c r="C678" s="56"/>
      <c r="D678" s="56"/>
      <c r="E678" s="56"/>
      <c r="F678" s="56"/>
      <c r="G678" s="56"/>
    </row>
    <row r="679">
      <c r="B679" s="38"/>
      <c r="C679" s="56"/>
      <c r="D679" s="56"/>
      <c r="E679" s="56"/>
      <c r="F679" s="56"/>
      <c r="G679" s="56"/>
    </row>
    <row r="680">
      <c r="B680" s="38"/>
      <c r="C680" s="56"/>
      <c r="D680" s="56"/>
      <c r="E680" s="56"/>
      <c r="F680" s="56"/>
      <c r="G680" s="56"/>
    </row>
    <row r="681">
      <c r="B681" s="38"/>
      <c r="C681" s="56"/>
      <c r="D681" s="56"/>
      <c r="E681" s="56"/>
      <c r="F681" s="56"/>
      <c r="G681" s="56"/>
    </row>
    <row r="682">
      <c r="B682" s="38"/>
      <c r="C682" s="56"/>
      <c r="D682" s="56"/>
      <c r="E682" s="56"/>
      <c r="F682" s="56"/>
      <c r="G682" s="56"/>
    </row>
    <row r="683">
      <c r="B683" s="38"/>
      <c r="C683" s="56"/>
      <c r="D683" s="56"/>
      <c r="E683" s="56"/>
      <c r="F683" s="56"/>
      <c r="G683" s="56"/>
    </row>
    <row r="684">
      <c r="B684" s="38"/>
      <c r="C684" s="56"/>
      <c r="D684" s="56"/>
      <c r="E684" s="56"/>
      <c r="F684" s="56"/>
      <c r="G684" s="56"/>
    </row>
    <row r="685">
      <c r="B685" s="38"/>
      <c r="C685" s="56"/>
      <c r="D685" s="56"/>
      <c r="E685" s="56"/>
      <c r="F685" s="56"/>
      <c r="G685" s="56"/>
    </row>
    <row r="686">
      <c r="B686" s="38"/>
      <c r="C686" s="56"/>
      <c r="D686" s="56"/>
      <c r="E686" s="56"/>
      <c r="F686" s="56"/>
      <c r="G686" s="56"/>
    </row>
    <row r="687">
      <c r="B687" s="38"/>
      <c r="C687" s="56"/>
      <c r="D687" s="56"/>
      <c r="E687" s="56"/>
      <c r="F687" s="56"/>
      <c r="G687" s="56"/>
    </row>
    <row r="688">
      <c r="B688" s="38"/>
      <c r="C688" s="56"/>
      <c r="D688" s="56"/>
      <c r="E688" s="56"/>
      <c r="F688" s="56"/>
      <c r="G688" s="56"/>
    </row>
    <row r="689">
      <c r="B689" s="38"/>
      <c r="C689" s="56"/>
      <c r="D689" s="56"/>
      <c r="E689" s="56"/>
      <c r="F689" s="56"/>
      <c r="G689" s="56"/>
    </row>
    <row r="690">
      <c r="B690" s="38"/>
      <c r="C690" s="56"/>
      <c r="D690" s="56"/>
      <c r="E690" s="56"/>
      <c r="F690" s="56"/>
      <c r="G690" s="56"/>
    </row>
    <row r="691">
      <c r="B691" s="38"/>
      <c r="C691" s="56"/>
      <c r="D691" s="56"/>
      <c r="E691" s="56"/>
      <c r="F691" s="56"/>
      <c r="G691" s="56"/>
    </row>
    <row r="692">
      <c r="B692" s="38"/>
      <c r="C692" s="56"/>
      <c r="D692" s="56"/>
      <c r="E692" s="56"/>
      <c r="F692" s="56"/>
      <c r="G692" s="56"/>
    </row>
    <row r="693">
      <c r="B693" s="38"/>
      <c r="C693" s="56"/>
      <c r="D693" s="56"/>
      <c r="E693" s="56"/>
      <c r="F693" s="56"/>
      <c r="G693" s="56"/>
    </row>
    <row r="694">
      <c r="B694" s="38"/>
      <c r="C694" s="56"/>
      <c r="D694" s="56"/>
      <c r="E694" s="56"/>
      <c r="F694" s="56"/>
      <c r="G694" s="56"/>
    </row>
    <row r="695">
      <c r="B695" s="38"/>
      <c r="C695" s="56"/>
      <c r="D695" s="56"/>
      <c r="E695" s="56"/>
      <c r="F695" s="56"/>
      <c r="G695" s="56"/>
    </row>
    <row r="696">
      <c r="B696" s="38"/>
      <c r="C696" s="56"/>
      <c r="D696" s="56"/>
      <c r="E696" s="56"/>
      <c r="F696" s="56"/>
      <c r="G696" s="56"/>
    </row>
    <row r="697">
      <c r="B697" s="38"/>
      <c r="C697" s="56"/>
      <c r="D697" s="56"/>
      <c r="E697" s="56"/>
      <c r="F697" s="56"/>
      <c r="G697" s="56"/>
    </row>
    <row r="698">
      <c r="B698" s="38"/>
      <c r="C698" s="56"/>
      <c r="D698" s="56"/>
      <c r="E698" s="56"/>
      <c r="F698" s="56"/>
      <c r="G698" s="56"/>
    </row>
    <row r="699">
      <c r="B699" s="38"/>
      <c r="C699" s="56"/>
      <c r="D699" s="56"/>
      <c r="E699" s="56"/>
      <c r="F699" s="56"/>
      <c r="G699" s="56"/>
    </row>
    <row r="700">
      <c r="B700" s="38"/>
      <c r="C700" s="56"/>
      <c r="D700" s="56"/>
      <c r="E700" s="56"/>
      <c r="F700" s="56"/>
      <c r="G700" s="56"/>
    </row>
    <row r="701">
      <c r="B701" s="38"/>
      <c r="C701" s="56"/>
      <c r="D701" s="56"/>
      <c r="E701" s="56"/>
      <c r="F701" s="56"/>
      <c r="G701" s="56"/>
    </row>
    <row r="702">
      <c r="B702" s="38"/>
      <c r="C702" s="56"/>
      <c r="D702" s="56"/>
      <c r="E702" s="56"/>
      <c r="F702" s="56"/>
      <c r="G702" s="56"/>
    </row>
    <row r="703">
      <c r="B703" s="38"/>
      <c r="C703" s="56"/>
      <c r="D703" s="56"/>
      <c r="E703" s="56"/>
      <c r="F703" s="56"/>
      <c r="G703" s="56"/>
    </row>
    <row r="704">
      <c r="B704" s="38"/>
      <c r="C704" s="56"/>
      <c r="D704" s="56"/>
      <c r="E704" s="56"/>
      <c r="F704" s="56"/>
      <c r="G704" s="56"/>
    </row>
    <row r="705">
      <c r="B705" s="38"/>
      <c r="C705" s="56"/>
      <c r="D705" s="56"/>
      <c r="E705" s="56"/>
      <c r="F705" s="56"/>
      <c r="G705" s="56"/>
    </row>
    <row r="706">
      <c r="B706" s="38"/>
      <c r="C706" s="56"/>
      <c r="D706" s="56"/>
      <c r="E706" s="56"/>
      <c r="F706" s="56"/>
      <c r="G706" s="56"/>
    </row>
    <row r="707">
      <c r="B707" s="38"/>
      <c r="C707" s="56"/>
      <c r="D707" s="56"/>
      <c r="E707" s="56"/>
      <c r="F707" s="56"/>
      <c r="G707" s="56"/>
    </row>
    <row r="708">
      <c r="B708" s="38"/>
      <c r="C708" s="56"/>
      <c r="D708" s="56"/>
      <c r="E708" s="56"/>
      <c r="F708" s="56"/>
      <c r="G708" s="56"/>
    </row>
    <row r="709">
      <c r="B709" s="38"/>
      <c r="C709" s="56"/>
      <c r="D709" s="56"/>
      <c r="E709" s="56"/>
      <c r="F709" s="56"/>
      <c r="G709" s="56"/>
    </row>
    <row r="710">
      <c r="B710" s="38"/>
      <c r="C710" s="56"/>
      <c r="D710" s="56"/>
      <c r="E710" s="56"/>
      <c r="F710" s="56"/>
      <c r="G710" s="56"/>
    </row>
    <row r="711">
      <c r="B711" s="38"/>
      <c r="C711" s="56"/>
      <c r="D711" s="56"/>
      <c r="E711" s="56"/>
      <c r="F711" s="56"/>
      <c r="G711" s="56"/>
    </row>
    <row r="712">
      <c r="B712" s="38"/>
      <c r="C712" s="56"/>
      <c r="D712" s="56"/>
      <c r="E712" s="56"/>
      <c r="F712" s="56"/>
      <c r="G712" s="56"/>
    </row>
    <row r="713">
      <c r="B713" s="38"/>
      <c r="C713" s="56"/>
      <c r="D713" s="56"/>
      <c r="E713" s="56"/>
      <c r="F713" s="56"/>
      <c r="G713" s="56"/>
    </row>
    <row r="714">
      <c r="B714" s="38"/>
      <c r="C714" s="56"/>
      <c r="D714" s="56"/>
      <c r="E714" s="56"/>
      <c r="F714" s="56"/>
      <c r="G714" s="56"/>
    </row>
    <row r="715">
      <c r="B715" s="38"/>
      <c r="C715" s="56"/>
      <c r="D715" s="56"/>
      <c r="E715" s="56"/>
      <c r="F715" s="56"/>
      <c r="G715" s="56"/>
    </row>
    <row r="716">
      <c r="B716" s="38"/>
      <c r="C716" s="56"/>
      <c r="D716" s="56"/>
      <c r="E716" s="56"/>
      <c r="F716" s="56"/>
      <c r="G716" s="56"/>
    </row>
    <row r="717">
      <c r="B717" s="38"/>
      <c r="C717" s="56"/>
      <c r="D717" s="56"/>
      <c r="E717" s="56"/>
      <c r="F717" s="56"/>
      <c r="G717" s="56"/>
    </row>
    <row r="718">
      <c r="B718" s="38"/>
      <c r="C718" s="56"/>
      <c r="D718" s="56"/>
      <c r="E718" s="56"/>
      <c r="F718" s="56"/>
      <c r="G718" s="56"/>
    </row>
    <row r="719">
      <c r="B719" s="38"/>
      <c r="C719" s="56"/>
      <c r="D719" s="56"/>
      <c r="E719" s="56"/>
      <c r="F719" s="56"/>
      <c r="G719" s="56"/>
    </row>
    <row r="720">
      <c r="B720" s="38"/>
      <c r="C720" s="56"/>
      <c r="D720" s="56"/>
      <c r="E720" s="56"/>
      <c r="F720" s="56"/>
      <c r="G720" s="56"/>
    </row>
    <row r="721">
      <c r="B721" s="38"/>
      <c r="C721" s="56"/>
      <c r="D721" s="56"/>
      <c r="E721" s="56"/>
      <c r="F721" s="56"/>
      <c r="G721" s="56"/>
    </row>
    <row r="722">
      <c r="B722" s="38"/>
      <c r="C722" s="56"/>
      <c r="D722" s="56"/>
      <c r="E722" s="56"/>
      <c r="F722" s="56"/>
      <c r="G722" s="56"/>
    </row>
    <row r="723">
      <c r="B723" s="38"/>
      <c r="C723" s="56"/>
      <c r="D723" s="56"/>
      <c r="E723" s="56"/>
      <c r="F723" s="56"/>
      <c r="G723" s="56"/>
    </row>
    <row r="724">
      <c r="B724" s="38"/>
      <c r="C724" s="56"/>
      <c r="D724" s="56"/>
      <c r="E724" s="56"/>
      <c r="F724" s="56"/>
      <c r="G724" s="56"/>
    </row>
    <row r="725">
      <c r="B725" s="38"/>
      <c r="C725" s="56"/>
      <c r="D725" s="56"/>
      <c r="E725" s="56"/>
      <c r="F725" s="56"/>
      <c r="G725" s="56"/>
    </row>
    <row r="726">
      <c r="B726" s="38"/>
      <c r="C726" s="56"/>
      <c r="D726" s="56"/>
      <c r="E726" s="56"/>
      <c r="F726" s="56"/>
      <c r="G726" s="56"/>
    </row>
    <row r="727">
      <c r="B727" s="38"/>
      <c r="C727" s="56"/>
      <c r="D727" s="56"/>
      <c r="E727" s="56"/>
      <c r="F727" s="56"/>
      <c r="G727" s="56"/>
    </row>
    <row r="728">
      <c r="B728" s="38"/>
      <c r="C728" s="56"/>
      <c r="D728" s="56"/>
      <c r="E728" s="56"/>
      <c r="F728" s="56"/>
      <c r="G728" s="56"/>
    </row>
    <row r="729">
      <c r="B729" s="38"/>
      <c r="C729" s="56"/>
      <c r="D729" s="56"/>
      <c r="E729" s="56"/>
      <c r="F729" s="56"/>
      <c r="G729" s="56"/>
    </row>
    <row r="730">
      <c r="B730" s="38"/>
      <c r="C730" s="56"/>
      <c r="D730" s="56"/>
      <c r="E730" s="56"/>
      <c r="F730" s="56"/>
      <c r="G730" s="56"/>
    </row>
    <row r="731">
      <c r="B731" s="38"/>
      <c r="C731" s="56"/>
      <c r="D731" s="56"/>
      <c r="E731" s="56"/>
      <c r="F731" s="56"/>
      <c r="G731" s="56"/>
    </row>
    <row r="732">
      <c r="B732" s="38"/>
      <c r="C732" s="56"/>
      <c r="D732" s="56"/>
      <c r="E732" s="56"/>
      <c r="F732" s="56"/>
      <c r="G732" s="56"/>
    </row>
    <row r="733">
      <c r="B733" s="38"/>
      <c r="C733" s="56"/>
      <c r="D733" s="56"/>
      <c r="E733" s="56"/>
      <c r="F733" s="56"/>
      <c r="G733" s="56"/>
    </row>
    <row r="734">
      <c r="B734" s="38"/>
      <c r="C734" s="56"/>
      <c r="D734" s="56"/>
      <c r="E734" s="56"/>
      <c r="F734" s="56"/>
      <c r="G734" s="56"/>
    </row>
    <row r="735">
      <c r="B735" s="38"/>
      <c r="C735" s="56"/>
      <c r="D735" s="56"/>
      <c r="E735" s="56"/>
      <c r="F735" s="56"/>
      <c r="G735" s="56"/>
    </row>
    <row r="736">
      <c r="B736" s="38"/>
      <c r="C736" s="56"/>
      <c r="D736" s="56"/>
      <c r="E736" s="56"/>
      <c r="F736" s="56"/>
      <c r="G736" s="56"/>
    </row>
    <row r="737">
      <c r="B737" s="38"/>
      <c r="C737" s="56"/>
      <c r="D737" s="56"/>
      <c r="E737" s="56"/>
      <c r="F737" s="56"/>
      <c r="G737" s="56"/>
    </row>
    <row r="738">
      <c r="B738" s="38"/>
      <c r="C738" s="56"/>
      <c r="D738" s="56"/>
      <c r="E738" s="56"/>
      <c r="F738" s="56"/>
      <c r="G738" s="56"/>
    </row>
    <row r="739">
      <c r="B739" s="38"/>
      <c r="C739" s="56"/>
      <c r="D739" s="56"/>
      <c r="E739" s="56"/>
      <c r="F739" s="56"/>
      <c r="G739" s="56"/>
    </row>
    <row r="740">
      <c r="B740" s="38"/>
      <c r="C740" s="56"/>
      <c r="D740" s="56"/>
      <c r="E740" s="56"/>
      <c r="F740" s="56"/>
      <c r="G740" s="56"/>
    </row>
    <row r="741">
      <c r="B741" s="38"/>
      <c r="C741" s="56"/>
      <c r="D741" s="56"/>
      <c r="E741" s="56"/>
      <c r="F741" s="56"/>
      <c r="G741" s="56"/>
    </row>
    <row r="742">
      <c r="B742" s="38"/>
      <c r="C742" s="56"/>
      <c r="D742" s="56"/>
      <c r="E742" s="56"/>
      <c r="F742" s="56"/>
      <c r="G742" s="56"/>
    </row>
    <row r="743">
      <c r="B743" s="38"/>
      <c r="C743" s="56"/>
      <c r="D743" s="56"/>
      <c r="E743" s="56"/>
      <c r="F743" s="56"/>
      <c r="G743" s="56"/>
    </row>
    <row r="744">
      <c r="B744" s="38"/>
      <c r="C744" s="56"/>
      <c r="D744" s="56"/>
      <c r="E744" s="56"/>
      <c r="F744" s="56"/>
      <c r="G744" s="56"/>
    </row>
    <row r="745">
      <c r="B745" s="38"/>
      <c r="C745" s="56"/>
      <c r="D745" s="56"/>
      <c r="E745" s="56"/>
      <c r="F745" s="56"/>
      <c r="G745" s="56"/>
    </row>
    <row r="746">
      <c r="B746" s="38"/>
      <c r="C746" s="56"/>
      <c r="D746" s="56"/>
      <c r="E746" s="56"/>
      <c r="F746" s="56"/>
      <c r="G746" s="56"/>
    </row>
    <row r="747">
      <c r="B747" s="38"/>
      <c r="C747" s="56"/>
      <c r="D747" s="56"/>
      <c r="E747" s="56"/>
      <c r="F747" s="56"/>
      <c r="G747" s="56"/>
    </row>
    <row r="748">
      <c r="B748" s="38"/>
      <c r="C748" s="56"/>
      <c r="D748" s="56"/>
      <c r="E748" s="56"/>
      <c r="F748" s="56"/>
      <c r="G748" s="56"/>
    </row>
    <row r="749">
      <c r="B749" s="38"/>
      <c r="C749" s="56"/>
      <c r="D749" s="56"/>
      <c r="E749" s="56"/>
      <c r="F749" s="56"/>
      <c r="G749" s="56"/>
    </row>
    <row r="750">
      <c r="B750" s="38"/>
      <c r="C750" s="56"/>
      <c r="D750" s="56"/>
      <c r="E750" s="56"/>
      <c r="F750" s="56"/>
      <c r="G750" s="56"/>
    </row>
    <row r="751">
      <c r="B751" s="38"/>
      <c r="C751" s="56"/>
      <c r="D751" s="56"/>
      <c r="E751" s="56"/>
      <c r="F751" s="56"/>
      <c r="G751" s="56"/>
    </row>
    <row r="752">
      <c r="B752" s="38"/>
      <c r="C752" s="56"/>
      <c r="D752" s="56"/>
      <c r="E752" s="56"/>
      <c r="F752" s="56"/>
      <c r="G752" s="56"/>
    </row>
    <row r="753">
      <c r="B753" s="38"/>
      <c r="C753" s="56"/>
      <c r="D753" s="56"/>
      <c r="E753" s="56"/>
      <c r="F753" s="56"/>
      <c r="G753" s="56"/>
    </row>
    <row r="754">
      <c r="B754" s="38"/>
      <c r="C754" s="56"/>
      <c r="D754" s="56"/>
      <c r="E754" s="56"/>
      <c r="F754" s="56"/>
      <c r="G754" s="56"/>
    </row>
    <row r="755">
      <c r="B755" s="38"/>
      <c r="C755" s="56"/>
      <c r="D755" s="56"/>
      <c r="E755" s="56"/>
      <c r="F755" s="56"/>
      <c r="G755" s="56"/>
    </row>
    <row r="756">
      <c r="B756" s="38"/>
      <c r="C756" s="56"/>
      <c r="D756" s="56"/>
      <c r="E756" s="56"/>
      <c r="F756" s="56"/>
      <c r="G756" s="56"/>
    </row>
    <row r="757">
      <c r="B757" s="38"/>
      <c r="C757" s="56"/>
      <c r="D757" s="56"/>
      <c r="E757" s="56"/>
      <c r="F757" s="56"/>
      <c r="G757" s="56"/>
    </row>
    <row r="758">
      <c r="B758" s="38"/>
      <c r="C758" s="56"/>
      <c r="D758" s="56"/>
      <c r="E758" s="56"/>
      <c r="F758" s="56"/>
      <c r="G758" s="56"/>
    </row>
    <row r="759">
      <c r="B759" s="38"/>
      <c r="C759" s="56"/>
      <c r="D759" s="56"/>
      <c r="E759" s="56"/>
      <c r="F759" s="56"/>
      <c r="G759" s="56"/>
    </row>
    <row r="760">
      <c r="B760" s="38"/>
      <c r="C760" s="56"/>
      <c r="D760" s="56"/>
      <c r="E760" s="56"/>
      <c r="F760" s="56"/>
      <c r="G760" s="56"/>
    </row>
    <row r="761">
      <c r="B761" s="38"/>
      <c r="C761" s="56"/>
      <c r="D761" s="56"/>
      <c r="E761" s="56"/>
      <c r="F761" s="56"/>
      <c r="G761" s="56"/>
    </row>
    <row r="762">
      <c r="B762" s="38"/>
      <c r="C762" s="56"/>
      <c r="D762" s="56"/>
      <c r="E762" s="56"/>
      <c r="F762" s="56"/>
      <c r="G762" s="56"/>
    </row>
    <row r="763">
      <c r="B763" s="38"/>
      <c r="C763" s="56"/>
      <c r="D763" s="56"/>
      <c r="E763" s="56"/>
      <c r="F763" s="56"/>
      <c r="G763" s="56"/>
    </row>
    <row r="764">
      <c r="B764" s="38"/>
      <c r="C764" s="56"/>
      <c r="D764" s="56"/>
      <c r="E764" s="56"/>
      <c r="F764" s="56"/>
      <c r="G764" s="56"/>
    </row>
    <row r="765">
      <c r="B765" s="38"/>
      <c r="C765" s="56"/>
      <c r="D765" s="56"/>
      <c r="E765" s="56"/>
      <c r="F765" s="56"/>
      <c r="G765" s="56"/>
    </row>
    <row r="766">
      <c r="B766" s="38"/>
      <c r="C766" s="56"/>
      <c r="D766" s="56"/>
      <c r="E766" s="56"/>
      <c r="F766" s="56"/>
      <c r="G766" s="56"/>
    </row>
    <row r="767">
      <c r="B767" s="38"/>
      <c r="C767" s="56"/>
      <c r="D767" s="56"/>
      <c r="E767" s="56"/>
      <c r="F767" s="56"/>
      <c r="G767" s="56"/>
    </row>
    <row r="768">
      <c r="B768" s="38"/>
      <c r="C768" s="56"/>
      <c r="D768" s="56"/>
      <c r="E768" s="56"/>
      <c r="F768" s="56"/>
      <c r="G768" s="56"/>
    </row>
    <row r="769">
      <c r="B769" s="38"/>
      <c r="C769" s="56"/>
      <c r="D769" s="56"/>
      <c r="E769" s="56"/>
      <c r="F769" s="56"/>
      <c r="G769" s="56"/>
    </row>
    <row r="770">
      <c r="B770" s="38"/>
      <c r="C770" s="56"/>
      <c r="D770" s="56"/>
      <c r="E770" s="56"/>
      <c r="F770" s="56"/>
      <c r="G770" s="56"/>
    </row>
    <row r="771">
      <c r="B771" s="38"/>
      <c r="C771" s="56"/>
      <c r="D771" s="56"/>
      <c r="E771" s="56"/>
      <c r="F771" s="56"/>
      <c r="G771" s="56"/>
    </row>
    <row r="772">
      <c r="B772" s="38"/>
      <c r="C772" s="56"/>
      <c r="D772" s="56"/>
      <c r="E772" s="56"/>
      <c r="F772" s="56"/>
      <c r="G772" s="56"/>
    </row>
    <row r="773">
      <c r="B773" s="38"/>
      <c r="C773" s="56"/>
      <c r="D773" s="56"/>
      <c r="E773" s="56"/>
      <c r="F773" s="56"/>
      <c r="G773" s="56"/>
    </row>
    <row r="774">
      <c r="B774" s="38"/>
      <c r="C774" s="56"/>
      <c r="D774" s="56"/>
      <c r="E774" s="56"/>
      <c r="F774" s="56"/>
      <c r="G774" s="56"/>
    </row>
    <row r="775">
      <c r="B775" s="38"/>
      <c r="C775" s="56"/>
      <c r="D775" s="56"/>
      <c r="E775" s="56"/>
      <c r="F775" s="56"/>
      <c r="G775" s="56"/>
    </row>
    <row r="776">
      <c r="B776" s="38"/>
      <c r="C776" s="56"/>
      <c r="D776" s="56"/>
      <c r="E776" s="56"/>
      <c r="F776" s="56"/>
      <c r="G776" s="56"/>
    </row>
    <row r="777">
      <c r="B777" s="38"/>
      <c r="C777" s="56"/>
      <c r="D777" s="56"/>
      <c r="E777" s="56"/>
      <c r="F777" s="56"/>
      <c r="G777" s="56"/>
    </row>
    <row r="778">
      <c r="B778" s="38"/>
      <c r="C778" s="56"/>
      <c r="D778" s="56"/>
      <c r="E778" s="56"/>
      <c r="F778" s="56"/>
      <c r="G778" s="56"/>
    </row>
    <row r="779">
      <c r="B779" s="38"/>
      <c r="C779" s="56"/>
      <c r="D779" s="56"/>
      <c r="E779" s="56"/>
      <c r="F779" s="56"/>
      <c r="G779" s="56"/>
    </row>
    <row r="780">
      <c r="B780" s="38"/>
      <c r="C780" s="56"/>
      <c r="D780" s="56"/>
      <c r="E780" s="56"/>
      <c r="F780" s="56"/>
      <c r="G780" s="56"/>
    </row>
    <row r="781">
      <c r="B781" s="38"/>
      <c r="C781" s="56"/>
      <c r="D781" s="56"/>
      <c r="E781" s="56"/>
      <c r="F781" s="56"/>
      <c r="G781" s="56"/>
    </row>
    <row r="782">
      <c r="B782" s="38"/>
      <c r="C782" s="56"/>
      <c r="D782" s="56"/>
      <c r="E782" s="56"/>
      <c r="F782" s="56"/>
      <c r="G782" s="56"/>
    </row>
    <row r="783">
      <c r="B783" s="38"/>
      <c r="C783" s="56"/>
      <c r="D783" s="56"/>
      <c r="E783" s="56"/>
      <c r="F783" s="56"/>
      <c r="G783" s="56"/>
    </row>
    <row r="784">
      <c r="B784" s="38"/>
      <c r="C784" s="56"/>
      <c r="D784" s="56"/>
      <c r="E784" s="56"/>
      <c r="F784" s="56"/>
      <c r="G784" s="56"/>
    </row>
    <row r="785">
      <c r="B785" s="38"/>
      <c r="C785" s="56"/>
      <c r="D785" s="56"/>
      <c r="E785" s="56"/>
      <c r="F785" s="56"/>
      <c r="G785" s="56"/>
    </row>
    <row r="786">
      <c r="B786" s="38"/>
      <c r="C786" s="56"/>
      <c r="D786" s="56"/>
      <c r="E786" s="56"/>
      <c r="F786" s="56"/>
      <c r="G786" s="56"/>
    </row>
    <row r="787">
      <c r="B787" s="38"/>
      <c r="C787" s="56"/>
      <c r="D787" s="56"/>
      <c r="E787" s="56"/>
      <c r="F787" s="56"/>
      <c r="G787" s="56"/>
    </row>
    <row r="788">
      <c r="B788" s="38"/>
      <c r="C788" s="56"/>
      <c r="D788" s="56"/>
      <c r="E788" s="56"/>
      <c r="F788" s="56"/>
      <c r="G788" s="56"/>
    </row>
    <row r="789">
      <c r="B789" s="38"/>
      <c r="C789" s="56"/>
      <c r="D789" s="56"/>
      <c r="E789" s="56"/>
      <c r="F789" s="56"/>
      <c r="G789" s="56"/>
    </row>
    <row r="790">
      <c r="B790" s="38"/>
      <c r="C790" s="56"/>
      <c r="D790" s="56"/>
      <c r="E790" s="56"/>
      <c r="F790" s="56"/>
      <c r="G790" s="56"/>
    </row>
    <row r="791">
      <c r="B791" s="38"/>
      <c r="C791" s="56"/>
      <c r="D791" s="56"/>
      <c r="E791" s="56"/>
      <c r="F791" s="56"/>
      <c r="G791" s="56"/>
    </row>
    <row r="792">
      <c r="B792" s="38"/>
      <c r="C792" s="56"/>
      <c r="D792" s="56"/>
      <c r="E792" s="56"/>
      <c r="F792" s="56"/>
      <c r="G792" s="56"/>
    </row>
    <row r="793">
      <c r="B793" s="38"/>
      <c r="C793" s="56"/>
      <c r="D793" s="56"/>
      <c r="E793" s="56"/>
      <c r="F793" s="56"/>
      <c r="G793" s="56"/>
    </row>
    <row r="794">
      <c r="B794" s="38"/>
      <c r="C794" s="56"/>
      <c r="D794" s="56"/>
      <c r="E794" s="56"/>
      <c r="F794" s="56"/>
      <c r="G794" s="56"/>
    </row>
    <row r="795">
      <c r="B795" s="38"/>
      <c r="C795" s="56"/>
      <c r="D795" s="56"/>
      <c r="E795" s="56"/>
      <c r="F795" s="56"/>
      <c r="G795" s="56"/>
    </row>
    <row r="796">
      <c r="B796" s="38"/>
      <c r="C796" s="56"/>
      <c r="D796" s="56"/>
      <c r="E796" s="56"/>
      <c r="F796" s="56"/>
      <c r="G796" s="56"/>
    </row>
    <row r="797">
      <c r="B797" s="38"/>
      <c r="C797" s="56"/>
      <c r="D797" s="56"/>
      <c r="E797" s="56"/>
      <c r="F797" s="56"/>
      <c r="G797" s="56"/>
    </row>
    <row r="798">
      <c r="B798" s="38"/>
      <c r="C798" s="56"/>
      <c r="D798" s="56"/>
      <c r="E798" s="56"/>
      <c r="F798" s="56"/>
      <c r="G798" s="56"/>
    </row>
    <row r="799">
      <c r="B799" s="38"/>
      <c r="C799" s="56"/>
      <c r="D799" s="56"/>
      <c r="E799" s="56"/>
      <c r="F799" s="56"/>
      <c r="G799" s="56"/>
    </row>
    <row r="800">
      <c r="B800" s="38"/>
      <c r="C800" s="56"/>
      <c r="D800" s="56"/>
      <c r="E800" s="56"/>
      <c r="F800" s="56"/>
      <c r="G800" s="56"/>
    </row>
    <row r="801">
      <c r="B801" s="38"/>
      <c r="C801" s="56"/>
      <c r="D801" s="56"/>
      <c r="E801" s="56"/>
      <c r="F801" s="56"/>
      <c r="G801" s="56"/>
    </row>
    <row r="802">
      <c r="B802" s="38"/>
      <c r="C802" s="56"/>
      <c r="D802" s="56"/>
      <c r="E802" s="56"/>
      <c r="F802" s="56"/>
      <c r="G802" s="56"/>
    </row>
    <row r="803">
      <c r="B803" s="38"/>
      <c r="C803" s="56"/>
      <c r="D803" s="56"/>
      <c r="E803" s="56"/>
      <c r="F803" s="56"/>
      <c r="G803" s="56"/>
    </row>
    <row r="804">
      <c r="B804" s="38"/>
      <c r="C804" s="56"/>
      <c r="D804" s="56"/>
      <c r="E804" s="56"/>
      <c r="F804" s="56"/>
      <c r="G804" s="56"/>
    </row>
    <row r="805">
      <c r="B805" s="38"/>
      <c r="C805" s="56"/>
      <c r="D805" s="56"/>
      <c r="E805" s="56"/>
      <c r="F805" s="56"/>
      <c r="G805" s="56"/>
    </row>
    <row r="806">
      <c r="B806" s="38"/>
      <c r="C806" s="56"/>
      <c r="D806" s="56"/>
      <c r="E806" s="56"/>
      <c r="F806" s="56"/>
      <c r="G806" s="56"/>
    </row>
    <row r="807">
      <c r="B807" s="38"/>
      <c r="C807" s="56"/>
      <c r="D807" s="56"/>
      <c r="E807" s="56"/>
      <c r="F807" s="56"/>
      <c r="G807" s="56"/>
    </row>
    <row r="808">
      <c r="B808" s="38"/>
      <c r="C808" s="56"/>
      <c r="D808" s="56"/>
      <c r="E808" s="56"/>
      <c r="F808" s="56"/>
      <c r="G808" s="56"/>
    </row>
    <row r="809">
      <c r="B809" s="38"/>
      <c r="C809" s="56"/>
      <c r="D809" s="56"/>
      <c r="E809" s="56"/>
      <c r="F809" s="56"/>
      <c r="G809" s="56"/>
    </row>
    <row r="810">
      <c r="B810" s="38"/>
      <c r="C810" s="56"/>
      <c r="D810" s="56"/>
      <c r="E810" s="56"/>
      <c r="F810" s="56"/>
      <c r="G810" s="56"/>
    </row>
    <row r="811">
      <c r="B811" s="38"/>
      <c r="C811" s="56"/>
      <c r="D811" s="56"/>
      <c r="E811" s="56"/>
      <c r="F811" s="56"/>
      <c r="G811" s="56"/>
    </row>
    <row r="812">
      <c r="B812" s="38"/>
      <c r="C812" s="56"/>
      <c r="D812" s="56"/>
      <c r="E812" s="56"/>
      <c r="F812" s="56"/>
      <c r="G812" s="56"/>
    </row>
    <row r="813">
      <c r="B813" s="38"/>
      <c r="C813" s="56"/>
      <c r="D813" s="56"/>
      <c r="E813" s="56"/>
      <c r="F813" s="56"/>
      <c r="G813" s="56"/>
    </row>
    <row r="814">
      <c r="B814" s="38"/>
      <c r="C814" s="56"/>
      <c r="D814" s="56"/>
      <c r="E814" s="56"/>
      <c r="F814" s="56"/>
      <c r="G814" s="56"/>
    </row>
    <row r="815">
      <c r="B815" s="38"/>
      <c r="C815" s="56"/>
      <c r="D815" s="56"/>
      <c r="E815" s="56"/>
      <c r="F815" s="56"/>
      <c r="G815" s="56"/>
    </row>
    <row r="816">
      <c r="B816" s="38"/>
      <c r="C816" s="56"/>
      <c r="D816" s="56"/>
      <c r="E816" s="56"/>
      <c r="F816" s="56"/>
      <c r="G816" s="56"/>
    </row>
    <row r="817">
      <c r="B817" s="38"/>
      <c r="C817" s="56"/>
      <c r="D817" s="56"/>
      <c r="E817" s="56"/>
      <c r="F817" s="56"/>
      <c r="G817" s="56"/>
    </row>
    <row r="818">
      <c r="B818" s="38"/>
      <c r="C818" s="56"/>
      <c r="D818" s="56"/>
      <c r="E818" s="56"/>
      <c r="F818" s="56"/>
      <c r="G818" s="56"/>
    </row>
    <row r="819">
      <c r="B819" s="38"/>
      <c r="C819" s="56"/>
      <c r="D819" s="56"/>
      <c r="E819" s="56"/>
      <c r="F819" s="56"/>
      <c r="G819" s="56"/>
    </row>
    <row r="820">
      <c r="B820" s="38"/>
      <c r="C820" s="56"/>
      <c r="D820" s="56"/>
      <c r="E820" s="56"/>
      <c r="F820" s="56"/>
      <c r="G820" s="56"/>
    </row>
    <row r="821">
      <c r="B821" s="38"/>
      <c r="C821" s="56"/>
      <c r="D821" s="56"/>
      <c r="E821" s="56"/>
      <c r="F821" s="56"/>
      <c r="G821" s="56"/>
    </row>
    <row r="822">
      <c r="B822" s="38"/>
      <c r="C822" s="56"/>
      <c r="D822" s="56"/>
      <c r="E822" s="56"/>
      <c r="F822" s="56"/>
      <c r="G822" s="56"/>
    </row>
    <row r="823">
      <c r="B823" s="38"/>
      <c r="C823" s="56"/>
      <c r="D823" s="56"/>
      <c r="E823" s="56"/>
      <c r="F823" s="56"/>
      <c r="G823" s="56"/>
    </row>
    <row r="824">
      <c r="B824" s="38"/>
      <c r="C824" s="56"/>
      <c r="D824" s="56"/>
      <c r="E824" s="56"/>
      <c r="F824" s="56"/>
      <c r="G824" s="56"/>
    </row>
    <row r="825">
      <c r="B825" s="38"/>
      <c r="C825" s="56"/>
      <c r="D825" s="56"/>
      <c r="E825" s="56"/>
      <c r="F825" s="56"/>
      <c r="G825" s="56"/>
    </row>
    <row r="826">
      <c r="B826" s="38"/>
      <c r="C826" s="56"/>
      <c r="D826" s="56"/>
      <c r="E826" s="56"/>
      <c r="F826" s="56"/>
      <c r="G826" s="56"/>
    </row>
    <row r="827">
      <c r="B827" s="38"/>
      <c r="C827" s="56"/>
      <c r="D827" s="56"/>
      <c r="E827" s="56"/>
      <c r="F827" s="56"/>
      <c r="G827" s="56"/>
    </row>
    <row r="828">
      <c r="B828" s="38"/>
      <c r="C828" s="56"/>
      <c r="D828" s="56"/>
      <c r="E828" s="56"/>
      <c r="F828" s="56"/>
      <c r="G828" s="56"/>
    </row>
    <row r="829">
      <c r="B829" s="38"/>
      <c r="C829" s="56"/>
      <c r="D829" s="56"/>
      <c r="E829" s="56"/>
      <c r="F829" s="56"/>
      <c r="G829" s="56"/>
    </row>
    <row r="830">
      <c r="B830" s="38"/>
      <c r="C830" s="56"/>
      <c r="D830" s="56"/>
      <c r="E830" s="56"/>
      <c r="F830" s="56"/>
      <c r="G830" s="56"/>
    </row>
    <row r="831">
      <c r="B831" s="38"/>
      <c r="C831" s="56"/>
      <c r="D831" s="56"/>
      <c r="E831" s="56"/>
      <c r="F831" s="56"/>
      <c r="G831" s="56"/>
    </row>
    <row r="832">
      <c r="B832" s="38"/>
      <c r="C832" s="56"/>
      <c r="D832" s="56"/>
      <c r="E832" s="56"/>
      <c r="F832" s="56"/>
      <c r="G832" s="56"/>
    </row>
    <row r="833">
      <c r="B833" s="38"/>
      <c r="C833" s="56"/>
      <c r="D833" s="56"/>
      <c r="E833" s="56"/>
      <c r="F833" s="56"/>
      <c r="G833" s="56"/>
    </row>
    <row r="834">
      <c r="B834" s="38"/>
      <c r="C834" s="56"/>
      <c r="D834" s="56"/>
      <c r="E834" s="56"/>
      <c r="F834" s="56"/>
      <c r="G834" s="56"/>
    </row>
    <row r="835">
      <c r="B835" s="38"/>
      <c r="C835" s="56"/>
      <c r="D835" s="56"/>
      <c r="E835" s="56"/>
      <c r="F835" s="56"/>
      <c r="G835" s="56"/>
    </row>
    <row r="836">
      <c r="B836" s="38"/>
      <c r="C836" s="56"/>
      <c r="D836" s="56"/>
      <c r="E836" s="56"/>
      <c r="F836" s="56"/>
      <c r="G836" s="56"/>
    </row>
    <row r="837">
      <c r="B837" s="38"/>
      <c r="C837" s="56"/>
      <c r="D837" s="56"/>
      <c r="E837" s="56"/>
      <c r="F837" s="56"/>
      <c r="G837" s="56"/>
    </row>
    <row r="838">
      <c r="B838" s="38"/>
      <c r="C838" s="56"/>
      <c r="D838" s="56"/>
      <c r="E838" s="56"/>
      <c r="F838" s="56"/>
      <c r="G838" s="56"/>
    </row>
    <row r="839">
      <c r="B839" s="38"/>
      <c r="C839" s="56"/>
      <c r="D839" s="56"/>
      <c r="E839" s="56"/>
      <c r="F839" s="56"/>
      <c r="G839" s="56"/>
    </row>
    <row r="840">
      <c r="B840" s="38"/>
      <c r="C840" s="56"/>
      <c r="D840" s="56"/>
      <c r="E840" s="56"/>
      <c r="F840" s="56"/>
      <c r="G840" s="56"/>
    </row>
    <row r="841">
      <c r="B841" s="38"/>
      <c r="C841" s="56"/>
      <c r="D841" s="56"/>
      <c r="E841" s="56"/>
      <c r="F841" s="56"/>
      <c r="G841" s="56"/>
    </row>
    <row r="842">
      <c r="B842" s="38"/>
      <c r="C842" s="56"/>
      <c r="D842" s="56"/>
      <c r="E842" s="56"/>
      <c r="F842" s="56"/>
      <c r="G842" s="56"/>
    </row>
    <row r="843">
      <c r="B843" s="38"/>
      <c r="C843" s="56"/>
      <c r="D843" s="56"/>
      <c r="E843" s="56"/>
      <c r="F843" s="56"/>
      <c r="G843" s="56"/>
    </row>
    <row r="844">
      <c r="B844" s="38"/>
      <c r="C844" s="56"/>
      <c r="D844" s="56"/>
      <c r="E844" s="56"/>
      <c r="F844" s="56"/>
      <c r="G844" s="56"/>
    </row>
    <row r="845">
      <c r="B845" s="38"/>
      <c r="C845" s="56"/>
      <c r="D845" s="56"/>
      <c r="E845" s="56"/>
      <c r="F845" s="56"/>
      <c r="G845" s="56"/>
    </row>
    <row r="846">
      <c r="B846" s="38"/>
      <c r="C846" s="56"/>
      <c r="D846" s="56"/>
      <c r="E846" s="56"/>
      <c r="F846" s="56"/>
      <c r="G846" s="56"/>
    </row>
    <row r="847">
      <c r="B847" s="38"/>
      <c r="C847" s="56"/>
      <c r="D847" s="56"/>
      <c r="E847" s="56"/>
      <c r="F847" s="56"/>
      <c r="G847" s="56"/>
    </row>
    <row r="848">
      <c r="B848" s="38"/>
      <c r="C848" s="56"/>
      <c r="D848" s="56"/>
      <c r="E848" s="56"/>
      <c r="F848" s="56"/>
      <c r="G848" s="56"/>
    </row>
    <row r="849">
      <c r="B849" s="38"/>
      <c r="C849" s="56"/>
      <c r="D849" s="56"/>
      <c r="E849" s="56"/>
      <c r="F849" s="56"/>
      <c r="G849" s="56"/>
    </row>
    <row r="850">
      <c r="B850" s="38"/>
      <c r="C850" s="56"/>
      <c r="D850" s="56"/>
      <c r="E850" s="56"/>
      <c r="F850" s="56"/>
      <c r="G850" s="56"/>
    </row>
    <row r="851">
      <c r="B851" s="38"/>
      <c r="C851" s="56"/>
      <c r="D851" s="56"/>
      <c r="E851" s="56"/>
      <c r="F851" s="56"/>
      <c r="G851" s="56"/>
    </row>
    <row r="852">
      <c r="B852" s="38"/>
      <c r="C852" s="56"/>
      <c r="D852" s="56"/>
      <c r="E852" s="56"/>
      <c r="F852" s="56"/>
      <c r="G852" s="56"/>
    </row>
    <row r="853">
      <c r="B853" s="38"/>
      <c r="C853" s="56"/>
      <c r="D853" s="56"/>
      <c r="E853" s="56"/>
      <c r="F853" s="56"/>
      <c r="G853" s="56"/>
    </row>
    <row r="854">
      <c r="B854" s="38"/>
      <c r="C854" s="56"/>
      <c r="D854" s="56"/>
      <c r="E854" s="56"/>
      <c r="F854" s="56"/>
      <c r="G854" s="56"/>
    </row>
    <row r="855">
      <c r="B855" s="38"/>
      <c r="C855" s="56"/>
      <c r="D855" s="56"/>
      <c r="E855" s="56"/>
      <c r="F855" s="56"/>
      <c r="G855" s="56"/>
    </row>
    <row r="856">
      <c r="B856" s="38"/>
      <c r="C856" s="56"/>
      <c r="D856" s="56"/>
      <c r="E856" s="56"/>
      <c r="F856" s="56"/>
      <c r="G856" s="56"/>
    </row>
    <row r="857">
      <c r="B857" s="38"/>
      <c r="C857" s="56"/>
      <c r="D857" s="56"/>
      <c r="E857" s="56"/>
      <c r="F857" s="56"/>
      <c r="G857" s="56"/>
    </row>
    <row r="858">
      <c r="B858" s="38"/>
      <c r="C858" s="56"/>
      <c r="D858" s="56"/>
      <c r="E858" s="56"/>
      <c r="F858" s="56"/>
      <c r="G858" s="56"/>
    </row>
    <row r="859">
      <c r="B859" s="38"/>
      <c r="C859" s="56"/>
      <c r="D859" s="56"/>
      <c r="E859" s="56"/>
      <c r="F859" s="56"/>
      <c r="G859" s="56"/>
    </row>
    <row r="860">
      <c r="B860" s="38"/>
      <c r="C860" s="56"/>
      <c r="D860" s="56"/>
      <c r="E860" s="56"/>
      <c r="F860" s="56"/>
      <c r="G860" s="56"/>
    </row>
    <row r="861">
      <c r="B861" s="38"/>
      <c r="C861" s="56"/>
      <c r="D861" s="56"/>
      <c r="E861" s="56"/>
      <c r="F861" s="56"/>
      <c r="G861" s="56"/>
    </row>
    <row r="862">
      <c r="B862" s="38"/>
      <c r="C862" s="56"/>
      <c r="D862" s="56"/>
      <c r="E862" s="56"/>
      <c r="F862" s="56"/>
      <c r="G862" s="56"/>
    </row>
    <row r="863">
      <c r="B863" s="38"/>
      <c r="C863" s="56"/>
      <c r="D863" s="56"/>
      <c r="E863" s="56"/>
      <c r="F863" s="56"/>
      <c r="G863" s="56"/>
    </row>
    <row r="864">
      <c r="B864" s="38"/>
      <c r="C864" s="56"/>
      <c r="D864" s="56"/>
      <c r="E864" s="56"/>
      <c r="F864" s="56"/>
      <c r="G864" s="56"/>
    </row>
    <row r="865">
      <c r="B865" s="38"/>
      <c r="C865" s="56"/>
      <c r="D865" s="56"/>
      <c r="E865" s="56"/>
      <c r="F865" s="56"/>
      <c r="G865" s="56"/>
    </row>
    <row r="866">
      <c r="B866" s="38"/>
      <c r="C866" s="56"/>
      <c r="D866" s="56"/>
      <c r="E866" s="56"/>
      <c r="F866" s="56"/>
      <c r="G866" s="56"/>
    </row>
    <row r="867">
      <c r="B867" s="38"/>
      <c r="C867" s="56"/>
      <c r="D867" s="56"/>
      <c r="E867" s="56"/>
      <c r="F867" s="56"/>
      <c r="G867" s="56"/>
    </row>
    <row r="868">
      <c r="B868" s="38"/>
      <c r="C868" s="56"/>
      <c r="D868" s="56"/>
      <c r="E868" s="56"/>
      <c r="F868" s="56"/>
      <c r="G868" s="56"/>
    </row>
    <row r="869">
      <c r="B869" s="38"/>
      <c r="C869" s="56"/>
      <c r="D869" s="56"/>
      <c r="E869" s="56"/>
      <c r="F869" s="56"/>
      <c r="G869" s="56"/>
    </row>
    <row r="870">
      <c r="B870" s="38"/>
      <c r="C870" s="56"/>
      <c r="D870" s="56"/>
      <c r="E870" s="56"/>
      <c r="F870" s="56"/>
      <c r="G870" s="56"/>
    </row>
    <row r="871">
      <c r="B871" s="38"/>
      <c r="C871" s="56"/>
      <c r="D871" s="56"/>
      <c r="E871" s="56"/>
      <c r="F871" s="56"/>
      <c r="G871" s="56"/>
    </row>
    <row r="872">
      <c r="B872" s="38"/>
      <c r="C872" s="56"/>
      <c r="D872" s="56"/>
      <c r="E872" s="56"/>
      <c r="F872" s="56"/>
      <c r="G872" s="56"/>
    </row>
    <row r="873">
      <c r="B873" s="38"/>
      <c r="C873" s="56"/>
      <c r="D873" s="56"/>
      <c r="E873" s="56"/>
      <c r="F873" s="56"/>
      <c r="G873" s="56"/>
    </row>
    <row r="874">
      <c r="B874" s="38"/>
      <c r="C874" s="56"/>
      <c r="D874" s="56"/>
      <c r="E874" s="56"/>
      <c r="F874" s="56"/>
      <c r="G874" s="56"/>
    </row>
    <row r="875">
      <c r="B875" s="38"/>
      <c r="C875" s="56"/>
      <c r="D875" s="56"/>
      <c r="E875" s="56"/>
      <c r="F875" s="56"/>
      <c r="G875" s="56"/>
    </row>
    <row r="876">
      <c r="B876" s="38"/>
      <c r="C876" s="56"/>
      <c r="D876" s="56"/>
      <c r="E876" s="56"/>
      <c r="F876" s="56"/>
      <c r="G876" s="56"/>
    </row>
    <row r="877">
      <c r="B877" s="38"/>
      <c r="C877" s="56"/>
      <c r="D877" s="56"/>
      <c r="E877" s="56"/>
      <c r="F877" s="56"/>
      <c r="G877" s="56"/>
    </row>
    <row r="878">
      <c r="B878" s="38"/>
      <c r="C878" s="56"/>
      <c r="D878" s="56"/>
      <c r="E878" s="56"/>
      <c r="F878" s="56"/>
      <c r="G878" s="56"/>
    </row>
    <row r="879">
      <c r="B879" s="38"/>
      <c r="C879" s="56"/>
      <c r="D879" s="56"/>
      <c r="E879" s="56"/>
      <c r="F879" s="56"/>
      <c r="G879" s="56"/>
    </row>
    <row r="880">
      <c r="B880" s="38"/>
      <c r="C880" s="56"/>
      <c r="D880" s="56"/>
      <c r="E880" s="56"/>
      <c r="F880" s="56"/>
      <c r="G880" s="56"/>
    </row>
    <row r="881">
      <c r="B881" s="38"/>
      <c r="C881" s="56"/>
      <c r="D881" s="56"/>
      <c r="E881" s="56"/>
      <c r="F881" s="56"/>
      <c r="G881" s="56"/>
    </row>
    <row r="882">
      <c r="B882" s="38"/>
      <c r="C882" s="56"/>
      <c r="D882" s="56"/>
      <c r="E882" s="56"/>
      <c r="F882" s="56"/>
      <c r="G882" s="56"/>
    </row>
    <row r="883">
      <c r="B883" s="38"/>
      <c r="C883" s="56"/>
      <c r="D883" s="56"/>
      <c r="E883" s="56"/>
      <c r="F883" s="56"/>
      <c r="G883" s="56"/>
    </row>
    <row r="884">
      <c r="B884" s="38"/>
      <c r="C884" s="56"/>
      <c r="D884" s="56"/>
      <c r="E884" s="56"/>
      <c r="F884" s="56"/>
      <c r="G884" s="56"/>
    </row>
    <row r="885">
      <c r="B885" s="38"/>
      <c r="C885" s="56"/>
      <c r="D885" s="56"/>
      <c r="E885" s="56"/>
      <c r="F885" s="56"/>
      <c r="G885" s="56"/>
    </row>
    <row r="886">
      <c r="B886" s="38"/>
      <c r="C886" s="56"/>
      <c r="D886" s="56"/>
      <c r="E886" s="56"/>
      <c r="F886" s="56"/>
      <c r="G886" s="56"/>
    </row>
    <row r="887">
      <c r="B887" s="38"/>
      <c r="C887" s="56"/>
      <c r="D887" s="56"/>
      <c r="E887" s="56"/>
      <c r="F887" s="56"/>
      <c r="G887" s="56"/>
    </row>
    <row r="888">
      <c r="B888" s="38"/>
      <c r="C888" s="56"/>
      <c r="D888" s="56"/>
      <c r="E888" s="56"/>
      <c r="F888" s="56"/>
      <c r="G888" s="56"/>
    </row>
    <row r="889">
      <c r="B889" s="38"/>
      <c r="C889" s="56"/>
      <c r="D889" s="56"/>
      <c r="E889" s="56"/>
      <c r="F889" s="56"/>
      <c r="G889" s="56"/>
    </row>
    <row r="890">
      <c r="B890" s="38"/>
      <c r="C890" s="56"/>
      <c r="D890" s="56"/>
      <c r="E890" s="56"/>
      <c r="F890" s="56"/>
      <c r="G890" s="56"/>
    </row>
    <row r="891">
      <c r="B891" s="38"/>
      <c r="C891" s="56"/>
      <c r="D891" s="56"/>
      <c r="E891" s="56"/>
      <c r="F891" s="56"/>
      <c r="G891" s="56"/>
    </row>
    <row r="892">
      <c r="B892" s="38"/>
      <c r="C892" s="56"/>
      <c r="D892" s="56"/>
      <c r="E892" s="56"/>
      <c r="F892" s="56"/>
      <c r="G892" s="56"/>
    </row>
    <row r="893">
      <c r="B893" s="38"/>
      <c r="C893" s="56"/>
      <c r="D893" s="56"/>
      <c r="E893" s="56"/>
      <c r="F893" s="56"/>
      <c r="G893" s="56"/>
    </row>
    <row r="894">
      <c r="B894" s="38"/>
      <c r="C894" s="56"/>
      <c r="D894" s="56"/>
      <c r="E894" s="56"/>
      <c r="F894" s="56"/>
      <c r="G894" s="56"/>
    </row>
    <row r="895">
      <c r="B895" s="38"/>
      <c r="C895" s="56"/>
      <c r="D895" s="56"/>
      <c r="E895" s="56"/>
      <c r="F895" s="56"/>
      <c r="G895" s="56"/>
    </row>
    <row r="896">
      <c r="B896" s="38"/>
      <c r="C896" s="56"/>
      <c r="D896" s="56"/>
      <c r="E896" s="56"/>
      <c r="F896" s="56"/>
      <c r="G896" s="56"/>
    </row>
    <row r="897">
      <c r="B897" s="38"/>
      <c r="C897" s="56"/>
      <c r="D897" s="56"/>
      <c r="E897" s="56"/>
      <c r="F897" s="56"/>
      <c r="G897" s="56"/>
    </row>
    <row r="898">
      <c r="B898" s="38"/>
      <c r="C898" s="56"/>
      <c r="D898" s="56"/>
      <c r="E898" s="56"/>
      <c r="F898" s="56"/>
      <c r="G898" s="56"/>
    </row>
    <row r="899">
      <c r="B899" s="38"/>
      <c r="C899" s="56"/>
      <c r="D899" s="56"/>
      <c r="E899" s="56"/>
      <c r="F899" s="56"/>
      <c r="G899" s="56"/>
    </row>
    <row r="900">
      <c r="B900" s="38"/>
      <c r="C900" s="56"/>
      <c r="D900" s="56"/>
      <c r="E900" s="56"/>
      <c r="F900" s="56"/>
      <c r="G900" s="56"/>
    </row>
    <row r="901">
      <c r="B901" s="38"/>
      <c r="C901" s="56"/>
      <c r="D901" s="56"/>
      <c r="E901" s="56"/>
      <c r="F901" s="56"/>
      <c r="G901" s="56"/>
    </row>
    <row r="902">
      <c r="B902" s="38"/>
      <c r="C902" s="56"/>
      <c r="D902" s="56"/>
      <c r="E902" s="56"/>
      <c r="F902" s="56"/>
      <c r="G902" s="56"/>
    </row>
    <row r="903">
      <c r="B903" s="38"/>
      <c r="C903" s="56"/>
      <c r="D903" s="56"/>
      <c r="E903" s="56"/>
      <c r="F903" s="56"/>
      <c r="G903" s="56"/>
    </row>
    <row r="904">
      <c r="B904" s="38"/>
      <c r="C904" s="56"/>
      <c r="D904" s="56"/>
      <c r="E904" s="56"/>
      <c r="F904" s="56"/>
      <c r="G904" s="56"/>
    </row>
    <row r="905">
      <c r="B905" s="38"/>
      <c r="C905" s="56"/>
      <c r="D905" s="56"/>
      <c r="E905" s="56"/>
      <c r="F905" s="56"/>
      <c r="G905" s="56"/>
    </row>
    <row r="906">
      <c r="B906" s="38"/>
      <c r="C906" s="56"/>
      <c r="D906" s="56"/>
      <c r="E906" s="56"/>
      <c r="F906" s="56"/>
      <c r="G906" s="56"/>
    </row>
    <row r="907">
      <c r="B907" s="38"/>
      <c r="C907" s="56"/>
      <c r="D907" s="56"/>
      <c r="E907" s="56"/>
      <c r="F907" s="56"/>
      <c r="G907" s="56"/>
    </row>
    <row r="908">
      <c r="B908" s="38"/>
      <c r="C908" s="56"/>
      <c r="D908" s="56"/>
      <c r="E908" s="56"/>
      <c r="F908" s="56"/>
      <c r="G908" s="56"/>
    </row>
    <row r="909">
      <c r="B909" s="38"/>
      <c r="C909" s="56"/>
      <c r="D909" s="56"/>
      <c r="E909" s="56"/>
      <c r="F909" s="56"/>
      <c r="G909" s="56"/>
    </row>
    <row r="910">
      <c r="B910" s="38"/>
      <c r="C910" s="56"/>
      <c r="D910" s="56"/>
      <c r="E910" s="56"/>
      <c r="F910" s="56"/>
      <c r="G910" s="56"/>
    </row>
    <row r="911">
      <c r="B911" s="38"/>
      <c r="C911" s="56"/>
      <c r="D911" s="56"/>
      <c r="E911" s="56"/>
      <c r="F911" s="56"/>
      <c r="G911" s="56"/>
    </row>
    <row r="912">
      <c r="B912" s="38"/>
      <c r="C912" s="56"/>
      <c r="D912" s="56"/>
      <c r="E912" s="56"/>
      <c r="F912" s="56"/>
      <c r="G912" s="56"/>
    </row>
    <row r="913">
      <c r="B913" s="38"/>
      <c r="C913" s="56"/>
      <c r="D913" s="56"/>
      <c r="E913" s="56"/>
      <c r="F913" s="56"/>
      <c r="G913" s="56"/>
    </row>
    <row r="914">
      <c r="B914" s="38"/>
      <c r="C914" s="56"/>
      <c r="D914" s="56"/>
      <c r="E914" s="56"/>
      <c r="F914" s="56"/>
      <c r="G914" s="56"/>
    </row>
    <row r="915">
      <c r="B915" s="38"/>
      <c r="C915" s="56"/>
      <c r="D915" s="56"/>
      <c r="E915" s="56"/>
      <c r="F915" s="56"/>
      <c r="G915" s="56"/>
    </row>
    <row r="916">
      <c r="B916" s="38"/>
      <c r="C916" s="56"/>
      <c r="D916" s="56"/>
      <c r="E916" s="56"/>
      <c r="F916" s="56"/>
      <c r="G916" s="56"/>
    </row>
    <row r="917">
      <c r="B917" s="38"/>
      <c r="C917" s="56"/>
      <c r="D917" s="56"/>
      <c r="E917" s="56"/>
      <c r="F917" s="56"/>
      <c r="G917" s="56"/>
    </row>
    <row r="918">
      <c r="B918" s="38"/>
      <c r="C918" s="56"/>
      <c r="D918" s="56"/>
      <c r="E918" s="56"/>
      <c r="F918" s="56"/>
      <c r="G918" s="56"/>
    </row>
    <row r="919">
      <c r="B919" s="38"/>
      <c r="C919" s="56"/>
      <c r="D919" s="56"/>
      <c r="E919" s="56"/>
      <c r="F919" s="56"/>
      <c r="G919" s="56"/>
    </row>
    <row r="920">
      <c r="B920" s="38"/>
      <c r="C920" s="56"/>
      <c r="D920" s="56"/>
      <c r="E920" s="56"/>
      <c r="F920" s="56"/>
      <c r="G920" s="56"/>
    </row>
    <row r="921">
      <c r="B921" s="38"/>
      <c r="C921" s="56"/>
      <c r="D921" s="56"/>
      <c r="E921" s="56"/>
      <c r="F921" s="56"/>
      <c r="G921" s="56"/>
    </row>
    <row r="922">
      <c r="B922" s="38"/>
      <c r="C922" s="56"/>
      <c r="D922" s="56"/>
      <c r="E922" s="56"/>
      <c r="F922" s="56"/>
      <c r="G922" s="56"/>
    </row>
    <row r="923">
      <c r="B923" s="38"/>
      <c r="C923" s="56"/>
      <c r="D923" s="56"/>
      <c r="E923" s="56"/>
      <c r="F923" s="56"/>
      <c r="G923" s="56"/>
    </row>
    <row r="924">
      <c r="B924" s="38"/>
      <c r="C924" s="56"/>
      <c r="D924" s="56"/>
      <c r="E924" s="56"/>
      <c r="F924" s="56"/>
      <c r="G924" s="56"/>
    </row>
    <row r="925">
      <c r="B925" s="38"/>
      <c r="C925" s="56"/>
      <c r="D925" s="56"/>
      <c r="E925" s="56"/>
      <c r="F925" s="56"/>
      <c r="G925" s="56"/>
    </row>
    <row r="926">
      <c r="B926" s="38"/>
      <c r="C926" s="56"/>
      <c r="D926" s="56"/>
      <c r="E926" s="56"/>
      <c r="F926" s="56"/>
      <c r="G926" s="56"/>
    </row>
    <row r="927">
      <c r="B927" s="38"/>
      <c r="C927" s="56"/>
      <c r="D927" s="56"/>
      <c r="E927" s="56"/>
      <c r="F927" s="56"/>
      <c r="G927" s="56"/>
    </row>
    <row r="928">
      <c r="B928" s="38"/>
      <c r="C928" s="56"/>
      <c r="D928" s="56"/>
      <c r="E928" s="56"/>
      <c r="F928" s="56"/>
      <c r="G928" s="56"/>
    </row>
    <row r="929">
      <c r="B929" s="38"/>
      <c r="C929" s="56"/>
      <c r="D929" s="56"/>
      <c r="E929" s="56"/>
      <c r="F929" s="56"/>
      <c r="G929" s="56"/>
    </row>
    <row r="930">
      <c r="B930" s="38"/>
      <c r="C930" s="56"/>
      <c r="D930" s="56"/>
      <c r="E930" s="56"/>
      <c r="F930" s="56"/>
      <c r="G930" s="56"/>
    </row>
    <row r="931">
      <c r="B931" s="38"/>
      <c r="C931" s="56"/>
      <c r="D931" s="56"/>
      <c r="E931" s="56"/>
      <c r="F931" s="56"/>
      <c r="G931" s="56"/>
    </row>
    <row r="932">
      <c r="B932" s="38"/>
      <c r="C932" s="56"/>
      <c r="D932" s="56"/>
      <c r="E932" s="56"/>
      <c r="F932" s="56"/>
      <c r="G932" s="56"/>
    </row>
    <row r="933">
      <c r="B933" s="38"/>
      <c r="C933" s="56"/>
      <c r="D933" s="56"/>
      <c r="E933" s="56"/>
      <c r="F933" s="56"/>
      <c r="G933" s="56"/>
    </row>
    <row r="934">
      <c r="B934" s="38"/>
      <c r="C934" s="56"/>
      <c r="D934" s="56"/>
      <c r="E934" s="56"/>
      <c r="F934" s="56"/>
      <c r="G934" s="56"/>
    </row>
    <row r="935">
      <c r="B935" s="38"/>
      <c r="C935" s="56"/>
      <c r="D935" s="56"/>
      <c r="E935" s="56"/>
      <c r="F935" s="56"/>
      <c r="G935" s="56"/>
    </row>
    <row r="936">
      <c r="B936" s="38"/>
      <c r="C936" s="56"/>
      <c r="D936" s="56"/>
      <c r="E936" s="56"/>
      <c r="F936" s="56"/>
      <c r="G936" s="56"/>
    </row>
    <row r="937">
      <c r="B937" s="38"/>
      <c r="C937" s="56"/>
      <c r="D937" s="56"/>
      <c r="E937" s="56"/>
      <c r="F937" s="56"/>
      <c r="G937" s="56"/>
    </row>
    <row r="938">
      <c r="B938" s="38"/>
      <c r="C938" s="56"/>
      <c r="D938" s="56"/>
      <c r="E938" s="56"/>
      <c r="F938" s="56"/>
      <c r="G938" s="56"/>
    </row>
    <row r="939">
      <c r="B939" s="38"/>
      <c r="C939" s="56"/>
      <c r="D939" s="56"/>
      <c r="E939" s="56"/>
      <c r="F939" s="56"/>
      <c r="G939" s="56"/>
    </row>
    <row r="940">
      <c r="B940" s="38"/>
      <c r="C940" s="56"/>
      <c r="D940" s="56"/>
      <c r="E940" s="56"/>
      <c r="F940" s="56"/>
      <c r="G940" s="56"/>
    </row>
    <row r="941">
      <c r="B941" s="38"/>
      <c r="C941" s="56"/>
      <c r="D941" s="56"/>
      <c r="E941" s="56"/>
      <c r="F941" s="56"/>
      <c r="G941" s="56"/>
    </row>
    <row r="942">
      <c r="B942" s="38"/>
      <c r="C942" s="56"/>
      <c r="D942" s="56"/>
      <c r="E942" s="56"/>
      <c r="F942" s="56"/>
      <c r="G942" s="56"/>
    </row>
    <row r="943">
      <c r="B943" s="38"/>
      <c r="C943" s="56"/>
      <c r="D943" s="56"/>
      <c r="E943" s="56"/>
      <c r="F943" s="56"/>
      <c r="G943" s="56"/>
    </row>
    <row r="944">
      <c r="B944" s="38"/>
      <c r="C944" s="56"/>
      <c r="D944" s="56"/>
      <c r="E944" s="56"/>
      <c r="F944" s="56"/>
      <c r="G944" s="56"/>
    </row>
    <row r="945">
      <c r="B945" s="38"/>
      <c r="C945" s="56"/>
      <c r="D945" s="56"/>
      <c r="E945" s="56"/>
      <c r="F945" s="56"/>
      <c r="G945" s="56"/>
    </row>
    <row r="946">
      <c r="B946" s="38"/>
      <c r="C946" s="56"/>
      <c r="D946" s="56"/>
      <c r="E946" s="56"/>
      <c r="F946" s="56"/>
      <c r="G946" s="56"/>
    </row>
    <row r="947">
      <c r="B947" s="38"/>
      <c r="C947" s="56"/>
      <c r="D947" s="56"/>
      <c r="E947" s="56"/>
      <c r="F947" s="56"/>
      <c r="G947" s="56"/>
    </row>
    <row r="948">
      <c r="B948" s="38"/>
      <c r="C948" s="56"/>
      <c r="D948" s="56"/>
      <c r="E948" s="56"/>
      <c r="F948" s="56"/>
      <c r="G948" s="56"/>
    </row>
    <row r="949">
      <c r="B949" s="38"/>
      <c r="C949" s="56"/>
      <c r="D949" s="56"/>
      <c r="E949" s="56"/>
      <c r="F949" s="56"/>
      <c r="G949" s="56"/>
    </row>
    <row r="950">
      <c r="B950" s="38"/>
      <c r="C950" s="56"/>
      <c r="D950" s="56"/>
      <c r="E950" s="56"/>
      <c r="F950" s="56"/>
      <c r="G950" s="56"/>
    </row>
    <row r="951">
      <c r="B951" s="38"/>
      <c r="C951" s="56"/>
      <c r="D951" s="56"/>
      <c r="E951" s="56"/>
      <c r="F951" s="56"/>
      <c r="G951" s="56"/>
    </row>
    <row r="952">
      <c r="B952" s="38"/>
      <c r="C952" s="56"/>
      <c r="D952" s="56"/>
      <c r="E952" s="56"/>
      <c r="F952" s="56"/>
      <c r="G952" s="56"/>
    </row>
    <row r="953">
      <c r="B953" s="38"/>
      <c r="C953" s="56"/>
      <c r="D953" s="56"/>
      <c r="E953" s="56"/>
      <c r="F953" s="56"/>
      <c r="G953" s="56"/>
    </row>
    <row r="954">
      <c r="B954" s="38"/>
      <c r="C954" s="56"/>
      <c r="D954" s="56"/>
      <c r="E954" s="56"/>
      <c r="F954" s="56"/>
      <c r="G954" s="56"/>
    </row>
    <row r="955">
      <c r="B955" s="38"/>
      <c r="C955" s="56"/>
      <c r="D955" s="56"/>
      <c r="E955" s="56"/>
      <c r="F955" s="56"/>
      <c r="G955" s="56"/>
    </row>
    <row r="956">
      <c r="B956" s="38"/>
      <c r="C956" s="56"/>
      <c r="D956" s="56"/>
      <c r="E956" s="56"/>
      <c r="F956" s="56"/>
      <c r="G956" s="56"/>
    </row>
    <row r="957">
      <c r="B957" s="38"/>
      <c r="C957" s="56"/>
      <c r="D957" s="56"/>
      <c r="E957" s="56"/>
      <c r="F957" s="56"/>
      <c r="G957" s="56"/>
    </row>
    <row r="958">
      <c r="B958" s="38"/>
      <c r="C958" s="56"/>
      <c r="D958" s="56"/>
      <c r="E958" s="56"/>
      <c r="F958" s="56"/>
      <c r="G958" s="56"/>
    </row>
    <row r="959">
      <c r="B959" s="38"/>
      <c r="C959" s="56"/>
      <c r="D959" s="56"/>
      <c r="E959" s="56"/>
      <c r="F959" s="56"/>
      <c r="G959" s="56"/>
    </row>
    <row r="960">
      <c r="B960" s="38"/>
      <c r="C960" s="56"/>
      <c r="D960" s="56"/>
      <c r="E960" s="56"/>
      <c r="F960" s="56"/>
      <c r="G960" s="56"/>
    </row>
    <row r="961">
      <c r="B961" s="38"/>
      <c r="C961" s="56"/>
      <c r="D961" s="56"/>
      <c r="E961" s="56"/>
      <c r="F961" s="56"/>
      <c r="G961" s="56"/>
    </row>
    <row r="962">
      <c r="B962" s="38"/>
      <c r="C962" s="56"/>
      <c r="D962" s="56"/>
      <c r="E962" s="56"/>
      <c r="F962" s="56"/>
      <c r="G962" s="56"/>
    </row>
    <row r="963">
      <c r="B963" s="38"/>
      <c r="C963" s="56"/>
      <c r="D963" s="56"/>
      <c r="E963" s="56"/>
      <c r="F963" s="56"/>
      <c r="G963" s="56"/>
    </row>
    <row r="964">
      <c r="B964" s="38"/>
      <c r="C964" s="56"/>
      <c r="D964" s="56"/>
      <c r="E964" s="56"/>
      <c r="F964" s="56"/>
      <c r="G964" s="56"/>
    </row>
    <row r="965">
      <c r="B965" s="38"/>
      <c r="C965" s="56"/>
      <c r="D965" s="56"/>
      <c r="E965" s="56"/>
      <c r="F965" s="56"/>
      <c r="G965" s="56"/>
    </row>
    <row r="966">
      <c r="B966" s="38"/>
      <c r="C966" s="56"/>
      <c r="D966" s="56"/>
      <c r="E966" s="56"/>
      <c r="F966" s="56"/>
      <c r="G966" s="56"/>
    </row>
    <row r="967">
      <c r="B967" s="38"/>
      <c r="C967" s="56"/>
      <c r="D967" s="56"/>
      <c r="E967" s="56"/>
      <c r="F967" s="56"/>
      <c r="G967" s="56"/>
    </row>
    <row r="968">
      <c r="B968" s="38"/>
      <c r="C968" s="56"/>
      <c r="D968" s="56"/>
      <c r="E968" s="56"/>
      <c r="F968" s="56"/>
      <c r="G968" s="56"/>
    </row>
    <row r="969">
      <c r="B969" s="38"/>
      <c r="C969" s="56"/>
      <c r="D969" s="56"/>
      <c r="E969" s="56"/>
      <c r="F969" s="56"/>
      <c r="G969" s="56"/>
    </row>
    <row r="970">
      <c r="B970" s="38"/>
      <c r="C970" s="56"/>
      <c r="D970" s="56"/>
      <c r="E970" s="56"/>
      <c r="F970" s="56"/>
      <c r="G970" s="56"/>
    </row>
    <row r="971">
      <c r="B971" s="38"/>
      <c r="C971" s="56"/>
      <c r="D971" s="56"/>
      <c r="E971" s="56"/>
      <c r="F971" s="56"/>
      <c r="G971" s="56"/>
    </row>
    <row r="972">
      <c r="B972" s="38"/>
      <c r="C972" s="56"/>
      <c r="D972" s="56"/>
      <c r="E972" s="56"/>
      <c r="F972" s="56"/>
      <c r="G972" s="56"/>
    </row>
    <row r="973">
      <c r="B973" s="38"/>
      <c r="C973" s="56"/>
      <c r="D973" s="56"/>
      <c r="E973" s="56"/>
      <c r="F973" s="56"/>
      <c r="G973" s="56"/>
    </row>
    <row r="974">
      <c r="B974" s="38"/>
      <c r="C974" s="56"/>
      <c r="D974" s="56"/>
      <c r="E974" s="56"/>
      <c r="F974" s="56"/>
      <c r="G974" s="56"/>
    </row>
    <row r="975">
      <c r="B975" s="38"/>
      <c r="C975" s="56"/>
      <c r="D975" s="56"/>
      <c r="E975" s="56"/>
      <c r="F975" s="56"/>
      <c r="G975" s="56"/>
    </row>
    <row r="976">
      <c r="B976" s="38"/>
      <c r="C976" s="56"/>
      <c r="D976" s="56"/>
      <c r="E976" s="56"/>
      <c r="F976" s="56"/>
      <c r="G976" s="56"/>
    </row>
    <row r="977">
      <c r="B977" s="38"/>
      <c r="C977" s="56"/>
      <c r="D977" s="56"/>
      <c r="E977" s="56"/>
      <c r="F977" s="56"/>
      <c r="G977" s="56"/>
    </row>
    <row r="978">
      <c r="B978" s="38"/>
      <c r="C978" s="56"/>
      <c r="D978" s="56"/>
      <c r="E978" s="56"/>
      <c r="F978" s="56"/>
      <c r="G978" s="56"/>
    </row>
    <row r="979">
      <c r="B979" s="38"/>
      <c r="C979" s="56"/>
      <c r="D979" s="56"/>
      <c r="E979" s="56"/>
      <c r="F979" s="56"/>
      <c r="G979" s="56"/>
    </row>
    <row r="980">
      <c r="B980" s="38"/>
      <c r="C980" s="56"/>
      <c r="D980" s="56"/>
      <c r="E980" s="56"/>
      <c r="F980" s="56"/>
      <c r="G980" s="56"/>
    </row>
    <row r="981">
      <c r="B981" s="38"/>
      <c r="C981" s="56"/>
      <c r="D981" s="56"/>
      <c r="E981" s="56"/>
      <c r="F981" s="56"/>
      <c r="G981" s="56"/>
    </row>
    <row r="982">
      <c r="B982" s="38"/>
      <c r="C982" s="56"/>
      <c r="D982" s="56"/>
      <c r="E982" s="56"/>
      <c r="F982" s="56"/>
      <c r="G982" s="56"/>
    </row>
    <row r="983">
      <c r="B983" s="38"/>
      <c r="C983" s="56"/>
      <c r="D983" s="56"/>
      <c r="E983" s="56"/>
      <c r="F983" s="56"/>
      <c r="G983" s="56"/>
    </row>
    <row r="984">
      <c r="B984" s="38"/>
      <c r="C984" s="56"/>
      <c r="D984" s="56"/>
      <c r="E984" s="56"/>
      <c r="F984" s="56"/>
      <c r="G984" s="56"/>
    </row>
    <row r="985">
      <c r="B985" s="38"/>
      <c r="C985" s="56"/>
      <c r="D985" s="56"/>
      <c r="E985" s="56"/>
      <c r="F985" s="56"/>
      <c r="G985" s="56"/>
    </row>
    <row r="986">
      <c r="B986" s="38"/>
      <c r="C986" s="56"/>
      <c r="D986" s="56"/>
      <c r="E986" s="56"/>
      <c r="F986" s="56"/>
      <c r="G986" s="56"/>
    </row>
    <row r="987">
      <c r="B987" s="38"/>
      <c r="C987" s="56"/>
      <c r="D987" s="56"/>
      <c r="E987" s="56"/>
      <c r="F987" s="56"/>
      <c r="G987" s="56"/>
    </row>
    <row r="988">
      <c r="B988" s="38"/>
      <c r="C988" s="56"/>
      <c r="D988" s="56"/>
      <c r="E988" s="56"/>
      <c r="F988" s="56"/>
      <c r="G988" s="56"/>
    </row>
    <row r="989">
      <c r="B989" s="38"/>
      <c r="C989" s="56"/>
      <c r="D989" s="56"/>
      <c r="E989" s="56"/>
      <c r="F989" s="56"/>
      <c r="G989" s="56"/>
    </row>
    <row r="990">
      <c r="B990" s="38"/>
      <c r="C990" s="56"/>
      <c r="D990" s="56"/>
      <c r="E990" s="56"/>
      <c r="F990" s="56"/>
      <c r="G990" s="56"/>
    </row>
    <row r="991">
      <c r="B991" s="38"/>
      <c r="C991" s="56"/>
      <c r="D991" s="56"/>
      <c r="E991" s="56"/>
      <c r="F991" s="56"/>
      <c r="G991" s="56"/>
    </row>
    <row r="992">
      <c r="B992" s="38"/>
      <c r="C992" s="56"/>
      <c r="D992" s="56"/>
      <c r="E992" s="56"/>
      <c r="F992" s="56"/>
      <c r="G992" s="56"/>
    </row>
    <row r="993">
      <c r="B993" s="38"/>
      <c r="C993" s="56"/>
      <c r="D993" s="56"/>
      <c r="E993" s="56"/>
      <c r="F993" s="56"/>
      <c r="G993" s="56"/>
    </row>
    <row r="994">
      <c r="B994" s="38"/>
      <c r="C994" s="56"/>
      <c r="D994" s="56"/>
      <c r="E994" s="56"/>
      <c r="F994" s="56"/>
      <c r="G994" s="56"/>
    </row>
    <row r="995">
      <c r="B995" s="38"/>
      <c r="C995" s="56"/>
      <c r="D995" s="56"/>
      <c r="E995" s="56"/>
      <c r="F995" s="56"/>
      <c r="G995" s="56"/>
    </row>
    <row r="996">
      <c r="B996" s="38"/>
      <c r="C996" s="56"/>
      <c r="D996" s="56"/>
      <c r="E996" s="56"/>
      <c r="F996" s="56"/>
      <c r="G996" s="56"/>
    </row>
    <row r="997">
      <c r="B997" s="38"/>
      <c r="C997" s="56"/>
      <c r="D997" s="56"/>
      <c r="E997" s="56"/>
      <c r="F997" s="56"/>
      <c r="G997" s="56"/>
    </row>
    <row r="998">
      <c r="B998" s="38"/>
      <c r="C998" s="56"/>
      <c r="D998" s="56"/>
      <c r="E998" s="56"/>
      <c r="F998" s="56"/>
      <c r="G998" s="56"/>
    </row>
    <row r="999">
      <c r="B999" s="38"/>
      <c r="C999" s="56"/>
      <c r="D999" s="56"/>
      <c r="E999" s="56"/>
      <c r="F999" s="56"/>
      <c r="G999" s="56"/>
    </row>
    <row r="1000">
      <c r="B1000" s="38"/>
      <c r="C1000" s="56"/>
      <c r="D1000" s="56"/>
      <c r="E1000" s="56"/>
      <c r="F1000" s="56"/>
      <c r="G1000" s="56"/>
    </row>
    <row r="1001">
      <c r="B1001" s="38"/>
      <c r="C1001" s="56"/>
      <c r="D1001" s="56"/>
      <c r="E1001" s="56"/>
      <c r="F1001" s="56"/>
      <c r="G1001" s="56"/>
    </row>
    <row r="1002">
      <c r="B1002" s="38"/>
      <c r="C1002" s="56"/>
      <c r="D1002" s="56"/>
      <c r="E1002" s="56"/>
      <c r="F1002" s="56"/>
      <c r="G1002" s="56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8.75"/>
  </cols>
  <sheetData>
    <row r="1">
      <c r="A1" s="226" t="s">
        <v>406</v>
      </c>
      <c r="B1" s="242" t="s">
        <v>5</v>
      </c>
      <c r="C1" s="226" t="s">
        <v>188</v>
      </c>
      <c r="D1" s="232" t="s">
        <v>189</v>
      </c>
      <c r="E1" s="53" t="s">
        <v>190</v>
      </c>
      <c r="F1" s="233" t="s">
        <v>191</v>
      </c>
      <c r="G1" s="53" t="s">
        <v>192</v>
      </c>
      <c r="H1" s="53" t="s">
        <v>607</v>
      </c>
      <c r="I1" s="243" t="s">
        <v>3</v>
      </c>
      <c r="J1" s="243" t="s">
        <v>6</v>
      </c>
      <c r="K1" s="243" t="s">
        <v>7</v>
      </c>
      <c r="L1" s="244" t="s">
        <v>8</v>
      </c>
      <c r="M1" s="243" t="s">
        <v>10</v>
      </c>
      <c r="N1" s="243" t="s">
        <v>11</v>
      </c>
      <c r="O1" s="243"/>
      <c r="P1" s="243"/>
      <c r="Q1" s="243"/>
      <c r="R1" s="243"/>
      <c r="S1" s="243"/>
      <c r="T1" s="243"/>
      <c r="U1" s="243"/>
      <c r="V1" s="243"/>
      <c r="W1" s="243"/>
    </row>
    <row r="2">
      <c r="A2" s="1" t="s">
        <v>116</v>
      </c>
      <c r="B2" s="38">
        <v>0.417</v>
      </c>
      <c r="C2" s="235">
        <v>9.5</v>
      </c>
      <c r="D2" s="235">
        <v>4.0</v>
      </c>
      <c r="E2" s="235">
        <v>-0.3</v>
      </c>
      <c r="F2" s="235">
        <v>2.5</v>
      </c>
      <c r="G2" s="235">
        <v>3.1</v>
      </c>
      <c r="H2" s="235">
        <v>0.1</v>
      </c>
      <c r="I2" s="245">
        <v>6.5598752E7</v>
      </c>
      <c r="J2" s="245">
        <v>1325154.0</v>
      </c>
      <c r="K2" s="245">
        <v>7240612.0</v>
      </c>
      <c r="L2" s="245">
        <v>5633112.0</v>
      </c>
      <c r="M2" s="245">
        <v>6084819.0</v>
      </c>
      <c r="N2" s="245">
        <v>7.8426691E7</v>
      </c>
    </row>
    <row r="3">
      <c r="A3" s="1" t="s">
        <v>68</v>
      </c>
      <c r="B3" s="38">
        <v>0.583</v>
      </c>
      <c r="C3" s="235">
        <v>20.0</v>
      </c>
      <c r="D3" s="235">
        <v>8.3</v>
      </c>
      <c r="E3" s="235">
        <v>1.1</v>
      </c>
      <c r="F3" s="235">
        <v>5.9</v>
      </c>
      <c r="G3" s="235">
        <v>3.1</v>
      </c>
      <c r="H3" s="235">
        <v>1.6</v>
      </c>
      <c r="I3" s="245">
        <v>6.3561931E7</v>
      </c>
      <c r="J3" s="245">
        <v>4444444.0</v>
      </c>
      <c r="K3" s="245">
        <v>1.0628601E7</v>
      </c>
      <c r="L3" s="245">
        <v>1.2314815E7</v>
      </c>
      <c r="M3" s="245">
        <v>2.3070432E7</v>
      </c>
      <c r="N3" s="245">
        <v>2.6952703E7</v>
      </c>
    </row>
    <row r="4">
      <c r="A4" s="1" t="s">
        <v>117</v>
      </c>
      <c r="B4" s="38">
        <v>0.417</v>
      </c>
      <c r="C4" s="235">
        <v>16.3</v>
      </c>
      <c r="D4" s="235">
        <v>9.0</v>
      </c>
      <c r="E4" s="235">
        <v>0.6</v>
      </c>
      <c r="F4" s="235">
        <v>2.3</v>
      </c>
      <c r="G4" s="235">
        <v>3.4</v>
      </c>
      <c r="H4" s="235">
        <v>0.8</v>
      </c>
      <c r="I4" s="245">
        <v>2.3478635E7</v>
      </c>
      <c r="J4" s="245">
        <v>609170.0</v>
      </c>
      <c r="K4" s="245">
        <v>2341271.0</v>
      </c>
      <c r="L4" s="245">
        <v>528817.0</v>
      </c>
      <c r="M4" s="245">
        <v>6773020.0</v>
      </c>
      <c r="N4" s="245">
        <v>1.28480532E8</v>
      </c>
    </row>
    <row r="5">
      <c r="A5" s="1" t="s">
        <v>69</v>
      </c>
      <c r="B5" s="38">
        <v>0.4</v>
      </c>
      <c r="C5" s="235">
        <v>12.6</v>
      </c>
      <c r="D5" s="235">
        <v>3.7</v>
      </c>
      <c r="E5" s="235">
        <v>1.2</v>
      </c>
      <c r="F5" s="235">
        <v>3.0</v>
      </c>
      <c r="G5" s="235">
        <v>4.8</v>
      </c>
      <c r="H5" s="235">
        <v>-0.4</v>
      </c>
      <c r="I5" s="245">
        <v>8.421039E7</v>
      </c>
      <c r="J5" s="245">
        <v>1988889.0</v>
      </c>
      <c r="K5" s="245">
        <v>8532441.0</v>
      </c>
      <c r="L5" s="245">
        <v>5584146.0</v>
      </c>
      <c r="M5" s="245">
        <v>1.1169275E7</v>
      </c>
      <c r="N5" s="245">
        <v>2.3140616E7</v>
      </c>
    </row>
    <row r="6">
      <c r="A6" s="1" t="s">
        <v>70</v>
      </c>
      <c r="B6" s="38">
        <v>0.567</v>
      </c>
      <c r="C6" s="235">
        <v>12.3</v>
      </c>
      <c r="D6" s="235">
        <v>5.5</v>
      </c>
      <c r="E6" s="235">
        <v>0.6</v>
      </c>
      <c r="F6" s="235">
        <v>3.4</v>
      </c>
      <c r="G6" s="235">
        <v>2.9</v>
      </c>
      <c r="H6" s="235">
        <v>0.0</v>
      </c>
      <c r="I6" s="245">
        <v>8.6596171E7</v>
      </c>
      <c r="J6" s="245">
        <v>1885926.0</v>
      </c>
      <c r="K6" s="245">
        <v>1.7636185E7</v>
      </c>
      <c r="L6" s="245">
        <v>1.0947919E7</v>
      </c>
      <c r="M6" s="245">
        <v>3.5646474E7</v>
      </c>
      <c r="N6" s="245">
        <v>-8269251.0</v>
      </c>
    </row>
    <row r="7">
      <c r="A7" s="1" t="s">
        <v>71</v>
      </c>
      <c r="B7" s="38">
        <v>0.583</v>
      </c>
      <c r="C7" s="235">
        <v>16.3</v>
      </c>
      <c r="D7" s="235">
        <v>3.6</v>
      </c>
      <c r="E7" s="235">
        <v>1.8</v>
      </c>
      <c r="F7" s="235">
        <v>7.5</v>
      </c>
      <c r="G7" s="235">
        <v>3.2</v>
      </c>
      <c r="H7" s="235">
        <v>0.0</v>
      </c>
      <c r="I7" s="245">
        <v>5.3665251E7</v>
      </c>
      <c r="J7" s="245">
        <v>8759259.0</v>
      </c>
      <c r="K7" s="245">
        <v>8665374.0</v>
      </c>
      <c r="L7" s="245">
        <v>3175329.0</v>
      </c>
      <c r="M7" s="245">
        <v>1.5971404E7</v>
      </c>
      <c r="N7" s="245">
        <v>2.9748328E7</v>
      </c>
    </row>
    <row r="8">
      <c r="A8" s="1" t="s">
        <v>118</v>
      </c>
      <c r="B8" s="38">
        <v>0.517</v>
      </c>
      <c r="C8" s="235">
        <v>8.9</v>
      </c>
      <c r="D8" s="235">
        <v>6.9</v>
      </c>
      <c r="E8" s="235">
        <v>1.2</v>
      </c>
      <c r="F8" s="235">
        <v>0.49999999999999994</v>
      </c>
      <c r="G8" s="235">
        <v>0.0</v>
      </c>
      <c r="H8" s="235">
        <v>0.5</v>
      </c>
      <c r="I8" s="245">
        <v>5.553589E7</v>
      </c>
      <c r="J8" s="245">
        <v>2486944.0</v>
      </c>
      <c r="K8" s="245">
        <v>1.8830158E7</v>
      </c>
      <c r="L8" s="245">
        <v>8837342.0</v>
      </c>
      <c r="M8" s="245">
        <v>2.1699882E7</v>
      </c>
      <c r="N8" s="245">
        <v>4.248635E7</v>
      </c>
    </row>
    <row r="9">
      <c r="A9" s="1" t="s">
        <v>611</v>
      </c>
      <c r="B9" s="38">
        <v>0.583</v>
      </c>
      <c r="C9" s="235">
        <v>14.7</v>
      </c>
      <c r="D9" s="235">
        <v>9.4</v>
      </c>
      <c r="E9" s="235">
        <v>-0.3</v>
      </c>
      <c r="F9" s="235">
        <v>6.7</v>
      </c>
      <c r="G9" s="235">
        <v>-1.4</v>
      </c>
      <c r="H9" s="235">
        <v>0.5</v>
      </c>
      <c r="I9" s="245">
        <v>3.9299107E7</v>
      </c>
      <c r="J9" s="245">
        <v>2718982.0</v>
      </c>
      <c r="K9" s="245">
        <v>2.0238412E7</v>
      </c>
      <c r="L9" s="245">
        <v>1612269.0</v>
      </c>
      <c r="M9" s="245">
        <v>9684222.0</v>
      </c>
      <c r="N9" s="245">
        <v>1.01205748E8</v>
      </c>
    </row>
    <row r="10">
      <c r="A10" s="1" t="s">
        <v>72</v>
      </c>
      <c r="B10" s="38">
        <v>0.433</v>
      </c>
      <c r="C10" s="235">
        <v>7.6</v>
      </c>
      <c r="D10" s="235">
        <v>2.6</v>
      </c>
      <c r="E10" s="235">
        <v>-0.4</v>
      </c>
      <c r="F10" s="235">
        <v>4.1</v>
      </c>
      <c r="G10" s="235">
        <v>1.0</v>
      </c>
      <c r="H10" s="235">
        <v>0.3</v>
      </c>
      <c r="I10" s="245">
        <v>6.7808533E7</v>
      </c>
      <c r="J10" s="245">
        <v>1287037.0</v>
      </c>
      <c r="K10" s="245">
        <v>7517693.0</v>
      </c>
      <c r="L10" s="245">
        <v>9548658.0</v>
      </c>
      <c r="M10" s="245">
        <v>5586940.0</v>
      </c>
      <c r="N10" s="245">
        <v>3.6337601E7</v>
      </c>
    </row>
    <row r="11">
      <c r="A11" s="1" t="s">
        <v>120</v>
      </c>
      <c r="B11" s="38">
        <v>0.397</v>
      </c>
      <c r="C11" s="235">
        <v>1.9</v>
      </c>
      <c r="D11" s="235">
        <v>-0.5</v>
      </c>
      <c r="E11" s="235">
        <v>-0.5</v>
      </c>
      <c r="F11" s="235">
        <v>3.5</v>
      </c>
      <c r="G11" s="235">
        <v>-0.4</v>
      </c>
      <c r="H11" s="235">
        <v>0.0</v>
      </c>
      <c r="I11" s="245">
        <v>4.316488E7</v>
      </c>
      <c r="J11" s="245">
        <v>1577662.0</v>
      </c>
      <c r="K11" s="245">
        <v>891971.0</v>
      </c>
      <c r="L11" s="245">
        <v>477331.0</v>
      </c>
      <c r="M11" s="245">
        <v>1.5578619E7</v>
      </c>
      <c r="N11" s="245">
        <v>8.8139513E7</v>
      </c>
    </row>
    <row r="12">
      <c r="A12" s="1" t="s">
        <v>73</v>
      </c>
      <c r="B12" s="38">
        <v>0.483</v>
      </c>
      <c r="C12" s="235">
        <v>12.3</v>
      </c>
      <c r="D12" s="235">
        <v>5.4</v>
      </c>
      <c r="E12" s="235">
        <v>0.5</v>
      </c>
      <c r="F12" s="235">
        <v>2.0</v>
      </c>
      <c r="G12" s="235">
        <v>3.4</v>
      </c>
      <c r="H12" s="235">
        <v>1.1</v>
      </c>
      <c r="I12" s="245">
        <v>8.2890957E7</v>
      </c>
      <c r="J12" s="245">
        <v>1546337.0</v>
      </c>
      <c r="K12" s="245">
        <v>2.6237596E7</v>
      </c>
      <c r="L12" s="245">
        <v>1.9570372E7</v>
      </c>
      <c r="M12" s="245">
        <v>1.4050003E7</v>
      </c>
      <c r="N12" s="245">
        <v>-1.6319004E7</v>
      </c>
    </row>
    <row r="13">
      <c r="A13" s="1" t="s">
        <v>121</v>
      </c>
      <c r="B13" s="38">
        <v>0.433</v>
      </c>
      <c r="C13" s="235">
        <v>8.9</v>
      </c>
      <c r="D13" s="235">
        <v>4.8</v>
      </c>
      <c r="E13" s="235">
        <v>2.1</v>
      </c>
      <c r="F13" s="235">
        <v>2.1</v>
      </c>
      <c r="G13" s="235">
        <v>-0.1</v>
      </c>
      <c r="H13" s="235">
        <v>0.3</v>
      </c>
      <c r="I13" s="245">
        <v>3.4812194E7</v>
      </c>
      <c r="J13" s="245">
        <v>6229815.0</v>
      </c>
      <c r="K13" s="245">
        <v>2131741.0</v>
      </c>
      <c r="L13" s="245">
        <v>4010818.0</v>
      </c>
      <c r="M13" s="245">
        <v>1.024407E7</v>
      </c>
      <c r="N13" s="245">
        <v>1.12568587E8</v>
      </c>
    </row>
    <row r="14">
      <c r="A14" s="1" t="s">
        <v>74</v>
      </c>
      <c r="B14" s="38">
        <v>0.433</v>
      </c>
      <c r="C14" s="235">
        <v>10.7</v>
      </c>
      <c r="D14" s="235">
        <v>4.4</v>
      </c>
      <c r="E14" s="235">
        <v>1.3</v>
      </c>
      <c r="F14" s="235">
        <v>4.699999999999999</v>
      </c>
      <c r="G14" s="235">
        <v>0.1</v>
      </c>
      <c r="H14" s="235">
        <v>0.0</v>
      </c>
      <c r="I14" s="245">
        <v>6.7040893E7</v>
      </c>
      <c r="J14" s="245">
        <v>433356.0</v>
      </c>
      <c r="K14" s="245">
        <v>2.1288795E7</v>
      </c>
      <c r="L14" s="245">
        <v>2.2967793E7</v>
      </c>
      <c r="M14" s="245">
        <v>1.1872103E7</v>
      </c>
      <c r="N14" s="245">
        <v>2.5374994E7</v>
      </c>
    </row>
    <row r="15">
      <c r="A15" s="1" t="s">
        <v>168</v>
      </c>
      <c r="B15" s="38">
        <v>0.717</v>
      </c>
      <c r="C15" s="235">
        <v>24.6</v>
      </c>
      <c r="D15" s="235">
        <v>9.0</v>
      </c>
      <c r="E15" s="235">
        <v>2.0</v>
      </c>
      <c r="F15" s="235">
        <v>6.1</v>
      </c>
      <c r="G15" s="235">
        <v>5.7</v>
      </c>
      <c r="H15" s="235">
        <v>1.3</v>
      </c>
      <c r="I15" s="245">
        <v>1.24917397E8</v>
      </c>
      <c r="J15" s="245">
        <v>619814.0</v>
      </c>
      <c r="K15" s="245">
        <v>1.5102925E7</v>
      </c>
      <c r="L15" s="245">
        <v>4.3759258E7</v>
      </c>
      <c r="M15" s="245">
        <v>3.4683964E7</v>
      </c>
      <c r="N15" s="245">
        <v>3346349.0</v>
      </c>
    </row>
    <row r="16">
      <c r="A16" s="1" t="s">
        <v>122</v>
      </c>
      <c r="B16" s="38">
        <v>0.517</v>
      </c>
      <c r="C16" s="235">
        <v>10.7</v>
      </c>
      <c r="D16" s="235">
        <v>6.2</v>
      </c>
      <c r="E16" s="235">
        <v>0.7</v>
      </c>
      <c r="F16" s="235">
        <v>3.0999999999999996</v>
      </c>
      <c r="G16" s="235">
        <v>0.3</v>
      </c>
      <c r="H16" s="235">
        <v>0.4</v>
      </c>
      <c r="I16" s="245">
        <v>3.422226E7</v>
      </c>
      <c r="J16" s="245">
        <v>429074.0</v>
      </c>
      <c r="K16" s="245">
        <v>6222994.0</v>
      </c>
      <c r="L16" s="245">
        <v>5466730.0</v>
      </c>
      <c r="M16" s="245">
        <v>5269801.0</v>
      </c>
      <c r="N16" s="245">
        <v>1.1813813E8</v>
      </c>
    </row>
    <row r="17">
      <c r="A17" s="1" t="s">
        <v>123</v>
      </c>
      <c r="B17" s="38">
        <v>0.483</v>
      </c>
      <c r="C17" s="235">
        <v>7.6</v>
      </c>
      <c r="D17" s="235">
        <v>6.6</v>
      </c>
      <c r="E17" s="235">
        <v>0.8</v>
      </c>
      <c r="F17" s="235">
        <v>-0.4000000000000001</v>
      </c>
      <c r="G17" s="235">
        <v>0.4</v>
      </c>
      <c r="H17" s="235">
        <v>0.2</v>
      </c>
      <c r="I17" s="245">
        <v>4.1434086E7</v>
      </c>
      <c r="J17" s="245">
        <v>1124514.0</v>
      </c>
      <c r="K17" s="245">
        <v>9763737.0</v>
      </c>
      <c r="L17" s="245">
        <v>7553473.0</v>
      </c>
      <c r="M17" s="245">
        <v>9942820.0</v>
      </c>
      <c r="N17" s="245">
        <v>8.7749822E7</v>
      </c>
    </row>
    <row r="18">
      <c r="A18" s="1" t="s">
        <v>75</v>
      </c>
      <c r="B18" s="38">
        <v>0.6</v>
      </c>
      <c r="C18" s="235">
        <v>14.7</v>
      </c>
      <c r="D18" s="235">
        <v>5.7</v>
      </c>
      <c r="E18" s="235">
        <v>0.8</v>
      </c>
      <c r="F18" s="235">
        <v>1.4999999999999998</v>
      </c>
      <c r="G18" s="235">
        <v>4.4</v>
      </c>
      <c r="H18" s="235">
        <v>2.0</v>
      </c>
      <c r="I18" s="245">
        <v>5.5679689E7</v>
      </c>
      <c r="J18" s="245">
        <v>1925189.0</v>
      </c>
      <c r="K18" s="245">
        <v>1.3390494E7</v>
      </c>
      <c r="L18" s="245">
        <v>6541667.0</v>
      </c>
      <c r="M18" s="245">
        <v>1.8755764E7</v>
      </c>
      <c r="N18" s="245">
        <v>3.9680978E7</v>
      </c>
    </row>
    <row r="19">
      <c r="A19" s="1" t="s">
        <v>169</v>
      </c>
      <c r="B19" s="38">
        <v>0.433</v>
      </c>
      <c r="C19" s="235">
        <v>15.8</v>
      </c>
      <c r="D19" s="235">
        <v>5.1</v>
      </c>
      <c r="E19" s="235">
        <v>0.3</v>
      </c>
      <c r="F19" s="235">
        <v>3.6</v>
      </c>
      <c r="G19" s="235">
        <v>5.7</v>
      </c>
      <c r="H19" s="235">
        <v>0.5</v>
      </c>
      <c r="I19" s="245">
        <v>8.1945598E7</v>
      </c>
      <c r="J19" s="245">
        <v>5315920.0</v>
      </c>
      <c r="K19" s="245">
        <v>9142910.0</v>
      </c>
      <c r="L19" s="245">
        <v>1095473.0</v>
      </c>
      <c r="M19" s="245">
        <v>3.0806103E7</v>
      </c>
      <c r="N19" s="245">
        <v>1.4881462E7</v>
      </c>
    </row>
    <row r="20">
      <c r="A20" s="1" t="s">
        <v>170</v>
      </c>
      <c r="B20" s="38">
        <v>0.55</v>
      </c>
      <c r="C20" s="235">
        <v>16.9</v>
      </c>
      <c r="D20" s="235">
        <v>5.3</v>
      </c>
      <c r="E20" s="235">
        <v>0.3</v>
      </c>
      <c r="F20" s="235">
        <v>6.4</v>
      </c>
      <c r="G20" s="235">
        <v>3.7</v>
      </c>
      <c r="H20" s="235">
        <v>0.9</v>
      </c>
      <c r="I20" s="245">
        <v>1.11939081E8</v>
      </c>
      <c r="J20" s="245">
        <v>2348295.0</v>
      </c>
      <c r="K20" s="245">
        <v>6062000.0</v>
      </c>
      <c r="L20" s="245">
        <v>1.2674885E7</v>
      </c>
      <c r="M20" s="245">
        <v>4.6500884E7</v>
      </c>
      <c r="N20" s="245">
        <v>-3.182327E7</v>
      </c>
    </row>
    <row r="21">
      <c r="A21" s="1" t="s">
        <v>124</v>
      </c>
      <c r="B21" s="38">
        <v>0.6</v>
      </c>
      <c r="C21" s="235">
        <v>15.8</v>
      </c>
      <c r="D21" s="235">
        <v>8.8</v>
      </c>
      <c r="E21" s="235">
        <v>1.0</v>
      </c>
      <c r="F21" s="235">
        <v>2.5</v>
      </c>
      <c r="G21" s="235">
        <v>3.4</v>
      </c>
      <c r="H21" s="235">
        <v>0.3</v>
      </c>
      <c r="I21" s="245">
        <v>3.6720178E7</v>
      </c>
      <c r="J21" s="245">
        <v>317729.0</v>
      </c>
      <c r="K21" s="245">
        <v>6115449.0</v>
      </c>
      <c r="L21" s="245">
        <v>7043890.0</v>
      </c>
      <c r="M21" s="245">
        <v>1.5603103E7</v>
      </c>
      <c r="N21" s="245">
        <v>9.8843017E7</v>
      </c>
    </row>
    <row r="22">
      <c r="A22" s="1" t="s">
        <v>171</v>
      </c>
      <c r="B22" s="38">
        <v>0.467</v>
      </c>
      <c r="C22" s="235">
        <v>13.6</v>
      </c>
      <c r="D22" s="235">
        <v>6.3</v>
      </c>
      <c r="E22" s="235">
        <v>1.8</v>
      </c>
      <c r="F22" s="235">
        <v>3.5999999999999996</v>
      </c>
      <c r="G22" s="235">
        <v>1.2</v>
      </c>
      <c r="H22" s="235">
        <v>0.6</v>
      </c>
      <c r="I22" s="245">
        <v>7.3543547E7</v>
      </c>
      <c r="J22" s="245">
        <v>4013392.0</v>
      </c>
      <c r="K22" s="245">
        <v>1.2224772E7</v>
      </c>
      <c r="L22" s="245">
        <v>1.9534203E7</v>
      </c>
      <c r="M22" s="245">
        <v>2.1333034E7</v>
      </c>
      <c r="N22" s="245">
        <v>664103.0</v>
      </c>
    </row>
    <row r="23">
      <c r="A23" s="1" t="s">
        <v>125</v>
      </c>
      <c r="B23" s="38">
        <v>0.317</v>
      </c>
      <c r="C23" s="235">
        <v>-1.7</v>
      </c>
      <c r="D23" s="235">
        <v>-1.8</v>
      </c>
      <c r="E23" s="235">
        <v>0.8</v>
      </c>
      <c r="F23" s="235">
        <v>1.5999999999999999</v>
      </c>
      <c r="G23" s="235">
        <v>-1.8</v>
      </c>
      <c r="H23" s="235">
        <v>-0.1</v>
      </c>
      <c r="I23" s="245">
        <v>2.5337837E7</v>
      </c>
      <c r="J23" s="245">
        <v>216142.0</v>
      </c>
      <c r="K23" s="245">
        <v>3861760.0</v>
      </c>
      <c r="L23" s="245">
        <v>3803101.0</v>
      </c>
      <c r="M23" s="245">
        <v>4857839.0</v>
      </c>
      <c r="N23" s="245">
        <v>1.38210243E8</v>
      </c>
    </row>
    <row r="24">
      <c r="A24" s="1" t="s">
        <v>172</v>
      </c>
      <c r="B24" s="38">
        <v>0.617</v>
      </c>
      <c r="C24" s="235">
        <v>20.7</v>
      </c>
      <c r="D24" s="235">
        <v>6.8</v>
      </c>
      <c r="E24" s="235">
        <v>-0.3</v>
      </c>
      <c r="F24" s="235">
        <v>8.7</v>
      </c>
      <c r="G24" s="235">
        <v>4.5</v>
      </c>
      <c r="H24" s="235">
        <v>0.9</v>
      </c>
      <c r="I24" s="245">
        <v>7.3097954E7</v>
      </c>
      <c r="J24" s="245">
        <v>1189609.0</v>
      </c>
      <c r="K24" s="245">
        <v>2.5222558E7</v>
      </c>
      <c r="L24" s="245">
        <v>1.3043259E7</v>
      </c>
      <c r="M24" s="245">
        <v>1.4838532E7</v>
      </c>
      <c r="N24" s="245">
        <v>3.8316613E7</v>
      </c>
    </row>
    <row r="25">
      <c r="A25" s="1" t="s">
        <v>76</v>
      </c>
      <c r="B25" s="38">
        <v>0.483</v>
      </c>
      <c r="C25" s="235">
        <v>12.8</v>
      </c>
      <c r="D25" s="235">
        <v>-0.1</v>
      </c>
      <c r="E25" s="235">
        <v>0.3</v>
      </c>
      <c r="F25" s="235">
        <v>3.1</v>
      </c>
      <c r="G25" s="235">
        <v>2.1</v>
      </c>
      <c r="H25" s="235">
        <v>-0.3</v>
      </c>
      <c r="I25" s="245">
        <v>7.3408817E7</v>
      </c>
      <c r="J25" s="245">
        <v>227395.0</v>
      </c>
      <c r="K25" s="245">
        <v>2.0940529E7</v>
      </c>
      <c r="L25" s="245">
        <v>854165.0</v>
      </c>
      <c r="M25" s="245">
        <v>1.8540125E7</v>
      </c>
      <c r="N25" s="245">
        <v>5.3223957E7</v>
      </c>
    </row>
    <row r="26">
      <c r="A26" s="1" t="s">
        <v>126</v>
      </c>
      <c r="B26" s="38">
        <v>0.45</v>
      </c>
      <c r="C26" s="235">
        <v>5.1</v>
      </c>
      <c r="D26" s="235">
        <v>2.0</v>
      </c>
      <c r="E26" s="235">
        <v>0.2</v>
      </c>
      <c r="F26" s="235">
        <v>5.9</v>
      </c>
      <c r="G26" s="235">
        <v>3.5</v>
      </c>
      <c r="H26" s="235">
        <v>0.5</v>
      </c>
      <c r="I26" s="245">
        <v>5.1433829E7</v>
      </c>
      <c r="J26" s="245">
        <v>236740.0</v>
      </c>
      <c r="K26" s="245">
        <v>1.3944545E7</v>
      </c>
      <c r="L26" s="245">
        <v>338239.0</v>
      </c>
      <c r="M26" s="245">
        <v>1.1345612E7</v>
      </c>
      <c r="N26" s="245">
        <v>9.5248845E7</v>
      </c>
    </row>
    <row r="27">
      <c r="A27" s="1" t="s">
        <v>77</v>
      </c>
      <c r="B27" s="38">
        <v>0.517</v>
      </c>
      <c r="C27" s="235">
        <v>7.8</v>
      </c>
      <c r="D27" s="235">
        <v>-0.1</v>
      </c>
      <c r="E27" s="235">
        <v>0.3</v>
      </c>
      <c r="F27" s="235">
        <v>4.800000000000001</v>
      </c>
      <c r="G27" s="235">
        <v>1.9</v>
      </c>
      <c r="H27" s="235">
        <v>0.7</v>
      </c>
      <c r="I27" s="245">
        <v>7.3246343E7</v>
      </c>
      <c r="J27" s="245">
        <v>8148148.0</v>
      </c>
      <c r="K27" s="245">
        <v>2.4468889E7</v>
      </c>
      <c r="L27" s="245">
        <v>8365656.0</v>
      </c>
      <c r="M27" s="245">
        <v>1.0775167E7</v>
      </c>
      <c r="N27" s="245">
        <v>2.9630792E7</v>
      </c>
    </row>
    <row r="28">
      <c r="A28" s="1" t="s">
        <v>127</v>
      </c>
      <c r="B28" s="38">
        <v>0.667</v>
      </c>
      <c r="C28" s="235">
        <v>21.6</v>
      </c>
      <c r="D28" s="235">
        <v>7.9</v>
      </c>
      <c r="E28" s="235">
        <v>0.1</v>
      </c>
      <c r="F28" s="235">
        <v>7.1</v>
      </c>
      <c r="G28" s="235">
        <v>4.2</v>
      </c>
      <c r="H28" s="235">
        <v>0.9</v>
      </c>
      <c r="I28" s="245">
        <v>2.8290689E7</v>
      </c>
      <c r="J28" s="245">
        <v>2025932.0</v>
      </c>
      <c r="K28" s="245">
        <v>1717331.0</v>
      </c>
      <c r="L28" s="245">
        <v>6314001.0</v>
      </c>
      <c r="M28" s="245">
        <v>1.1712199E7</v>
      </c>
      <c r="N28" s="245">
        <v>1.18097509E8</v>
      </c>
    </row>
    <row r="29">
      <c r="A29" s="1" t="s">
        <v>78</v>
      </c>
      <c r="B29" s="38">
        <v>0.367</v>
      </c>
      <c r="C29" s="235">
        <v>3.7</v>
      </c>
      <c r="D29" s="235">
        <v>1.1</v>
      </c>
      <c r="E29" s="235">
        <v>0.7</v>
      </c>
      <c r="F29" s="235">
        <v>1.3</v>
      </c>
      <c r="G29" s="235">
        <v>1.3</v>
      </c>
      <c r="H29" s="235">
        <v>-0.6</v>
      </c>
      <c r="I29" s="245">
        <v>6.4214137E7</v>
      </c>
      <c r="J29" s="245">
        <v>1167181.0</v>
      </c>
      <c r="K29" s="245">
        <v>4578681.0</v>
      </c>
      <c r="L29" s="245">
        <v>1971049.0</v>
      </c>
      <c r="M29" s="245">
        <v>1.5383236E7</v>
      </c>
      <c r="N29" s="245">
        <v>3.6449897E7</v>
      </c>
    </row>
    <row r="30">
      <c r="A30" s="1" t="s">
        <v>79</v>
      </c>
      <c r="B30" s="38">
        <v>0.533</v>
      </c>
      <c r="C30" s="235">
        <v>14.2</v>
      </c>
      <c r="D30" s="235">
        <v>7.6</v>
      </c>
      <c r="E30" s="235">
        <v>0.5</v>
      </c>
      <c r="F30" s="235">
        <v>2.2</v>
      </c>
      <c r="G30" s="235">
        <v>3.0</v>
      </c>
      <c r="H30" s="235">
        <v>0.7</v>
      </c>
      <c r="I30" s="245">
        <v>5.499706E7</v>
      </c>
      <c r="J30" s="245">
        <v>264988.0</v>
      </c>
      <c r="K30" s="245">
        <v>3334260.0</v>
      </c>
      <c r="L30" s="245">
        <v>8134198.0</v>
      </c>
      <c r="M30" s="245">
        <v>2.1510569E7</v>
      </c>
      <c r="N30" s="245">
        <v>7.4538711E7</v>
      </c>
    </row>
    <row r="31">
      <c r="A31" s="1" t="s">
        <v>128</v>
      </c>
      <c r="B31" s="38">
        <v>0.433</v>
      </c>
      <c r="C31" s="235">
        <v>14.2</v>
      </c>
      <c r="D31" s="235">
        <v>8.5</v>
      </c>
      <c r="E31" s="235">
        <v>1.0</v>
      </c>
      <c r="F31" s="235">
        <v>3.2</v>
      </c>
      <c r="G31" s="235">
        <v>1.5</v>
      </c>
      <c r="H31" s="235">
        <v>0.0</v>
      </c>
      <c r="I31" s="245">
        <v>7.5067703E7</v>
      </c>
      <c r="J31" s="245">
        <v>3703703.0</v>
      </c>
      <c r="K31" s="245">
        <v>5606789.0</v>
      </c>
      <c r="L31" s="245">
        <v>1805633.0</v>
      </c>
      <c r="M31" s="245">
        <v>3.4548738E7</v>
      </c>
      <c r="N31" s="245">
        <v>1.2893347E7</v>
      </c>
    </row>
    <row r="32">
      <c r="B32" s="38"/>
      <c r="C32" s="56"/>
      <c r="D32" s="56"/>
      <c r="E32" s="56"/>
      <c r="F32" s="56"/>
      <c r="G32" s="56"/>
      <c r="H32" s="56"/>
    </row>
    <row r="33">
      <c r="B33" s="38"/>
      <c r="C33" s="56"/>
      <c r="D33" s="56"/>
      <c r="E33" s="56"/>
      <c r="F33" s="56"/>
      <c r="G33" s="56"/>
      <c r="H33" s="56"/>
    </row>
    <row r="34">
      <c r="B34" s="38"/>
      <c r="C34" s="56"/>
      <c r="D34" s="56"/>
      <c r="E34" s="56"/>
      <c r="F34" s="56"/>
      <c r="G34" s="56"/>
      <c r="H34" s="56"/>
    </row>
    <row r="35">
      <c r="B35" s="38"/>
      <c r="C35" s="56"/>
      <c r="D35" s="56"/>
      <c r="E35" s="56"/>
      <c r="F35" s="56"/>
      <c r="G35" s="56"/>
      <c r="H35" s="56"/>
    </row>
    <row r="36">
      <c r="B36" s="38"/>
      <c r="C36" s="56"/>
      <c r="D36" s="56"/>
      <c r="E36" s="56"/>
      <c r="F36" s="56"/>
      <c r="G36" s="56"/>
      <c r="H36" s="56"/>
    </row>
    <row r="37">
      <c r="B37" s="38"/>
      <c r="C37" s="56"/>
      <c r="D37" s="56"/>
      <c r="E37" s="56"/>
      <c r="F37" s="56"/>
      <c r="G37" s="56"/>
      <c r="H37" s="56"/>
    </row>
    <row r="38">
      <c r="B38" s="38"/>
      <c r="C38" s="56"/>
      <c r="D38" s="56"/>
      <c r="E38" s="56"/>
      <c r="F38" s="56"/>
      <c r="G38" s="56"/>
      <c r="H38" s="56"/>
    </row>
    <row r="39">
      <c r="B39" s="38"/>
      <c r="C39" s="56"/>
      <c r="D39" s="56"/>
      <c r="E39" s="56"/>
      <c r="F39" s="56"/>
      <c r="G39" s="56"/>
      <c r="H39" s="56"/>
    </row>
    <row r="40">
      <c r="B40" s="38"/>
      <c r="C40" s="56"/>
      <c r="D40" s="56"/>
      <c r="E40" s="56"/>
      <c r="F40" s="56"/>
      <c r="G40" s="56"/>
      <c r="H40" s="56"/>
    </row>
    <row r="41">
      <c r="B41" s="38"/>
      <c r="C41" s="56"/>
      <c r="D41" s="56"/>
      <c r="E41" s="56"/>
      <c r="F41" s="56"/>
      <c r="G41" s="56"/>
      <c r="H41" s="56"/>
    </row>
    <row r="42">
      <c r="B42" s="38"/>
      <c r="C42" s="56"/>
      <c r="D42" s="56"/>
      <c r="E42" s="56"/>
      <c r="F42" s="56"/>
      <c r="G42" s="56"/>
      <c r="H42" s="56"/>
    </row>
    <row r="43">
      <c r="B43" s="38"/>
      <c r="C43" s="56"/>
      <c r="D43" s="56"/>
      <c r="E43" s="56"/>
      <c r="F43" s="56"/>
      <c r="G43" s="56"/>
      <c r="H43" s="56"/>
    </row>
    <row r="44">
      <c r="B44" s="38"/>
      <c r="C44" s="56"/>
      <c r="D44" s="56"/>
      <c r="E44" s="56"/>
      <c r="F44" s="56"/>
      <c r="G44" s="56"/>
      <c r="H44" s="56"/>
    </row>
    <row r="45">
      <c r="B45" s="38"/>
      <c r="C45" s="56"/>
      <c r="D45" s="56"/>
      <c r="E45" s="56"/>
      <c r="F45" s="56"/>
      <c r="G45" s="56"/>
      <c r="H45" s="56"/>
    </row>
    <row r="46">
      <c r="B46" s="38"/>
      <c r="C46" s="56"/>
      <c r="D46" s="56"/>
      <c r="E46" s="56"/>
      <c r="F46" s="56"/>
      <c r="G46" s="56"/>
      <c r="H46" s="56"/>
    </row>
    <row r="47">
      <c r="B47" s="38"/>
      <c r="C47" s="56"/>
      <c r="D47" s="56"/>
      <c r="E47" s="56"/>
      <c r="F47" s="56"/>
      <c r="G47" s="56"/>
      <c r="H47" s="56"/>
    </row>
    <row r="48">
      <c r="B48" s="38"/>
      <c r="C48" s="56"/>
      <c r="D48" s="56"/>
      <c r="E48" s="56"/>
      <c r="F48" s="56"/>
      <c r="G48" s="56"/>
      <c r="H48" s="56"/>
    </row>
    <row r="49">
      <c r="B49" s="38"/>
      <c r="C49" s="56"/>
      <c r="D49" s="56"/>
      <c r="E49" s="56"/>
      <c r="F49" s="56"/>
      <c r="G49" s="56"/>
      <c r="H49" s="56"/>
    </row>
    <row r="50">
      <c r="B50" s="38"/>
      <c r="C50" s="56"/>
      <c r="D50" s="56"/>
      <c r="E50" s="56"/>
      <c r="F50" s="56"/>
      <c r="G50" s="56"/>
      <c r="H50" s="56"/>
    </row>
    <row r="51">
      <c r="B51" s="38"/>
      <c r="C51" s="56"/>
      <c r="D51" s="56"/>
      <c r="E51" s="56"/>
      <c r="F51" s="56"/>
      <c r="G51" s="56"/>
      <c r="H51" s="56"/>
    </row>
    <row r="52">
      <c r="B52" s="38"/>
      <c r="C52" s="56"/>
      <c r="D52" s="56"/>
      <c r="E52" s="56"/>
      <c r="F52" s="56"/>
      <c r="G52" s="56"/>
      <c r="H52" s="56"/>
    </row>
    <row r="53">
      <c r="B53" s="38"/>
      <c r="C53" s="56"/>
      <c r="D53" s="56"/>
      <c r="E53" s="56"/>
      <c r="F53" s="56"/>
      <c r="G53" s="56"/>
      <c r="H53" s="56"/>
    </row>
    <row r="54">
      <c r="B54" s="38"/>
      <c r="C54" s="56"/>
      <c r="D54" s="56"/>
      <c r="E54" s="56"/>
      <c r="F54" s="56"/>
      <c r="G54" s="56"/>
      <c r="H54" s="56"/>
    </row>
    <row r="55">
      <c r="B55" s="38"/>
      <c r="C55" s="56"/>
      <c r="D55" s="56"/>
      <c r="E55" s="56"/>
      <c r="F55" s="56"/>
      <c r="G55" s="56"/>
      <c r="H55" s="56"/>
    </row>
    <row r="56">
      <c r="B56" s="38"/>
      <c r="C56" s="56"/>
      <c r="D56" s="56"/>
      <c r="E56" s="56"/>
      <c r="F56" s="56"/>
      <c r="G56" s="56"/>
      <c r="H56" s="56"/>
    </row>
    <row r="57">
      <c r="B57" s="38"/>
      <c r="C57" s="56"/>
      <c r="D57" s="56"/>
      <c r="E57" s="56"/>
      <c r="F57" s="56"/>
      <c r="G57" s="56"/>
      <c r="H57" s="56"/>
    </row>
    <row r="58">
      <c r="B58" s="38"/>
      <c r="C58" s="56"/>
      <c r="D58" s="56"/>
      <c r="E58" s="56"/>
      <c r="F58" s="56"/>
      <c r="G58" s="56"/>
      <c r="H58" s="56"/>
    </row>
    <row r="59">
      <c r="B59" s="38"/>
      <c r="C59" s="56"/>
      <c r="D59" s="56"/>
      <c r="E59" s="56"/>
      <c r="F59" s="56"/>
      <c r="G59" s="56"/>
      <c r="H59" s="56"/>
    </row>
    <row r="60">
      <c r="B60" s="38"/>
      <c r="C60" s="56"/>
      <c r="D60" s="56"/>
      <c r="E60" s="56"/>
      <c r="F60" s="56"/>
      <c r="G60" s="56"/>
      <c r="H60" s="56"/>
    </row>
    <row r="61">
      <c r="B61" s="38"/>
      <c r="C61" s="56"/>
      <c r="D61" s="56"/>
      <c r="E61" s="56"/>
      <c r="F61" s="56"/>
      <c r="G61" s="56"/>
      <c r="H61" s="56"/>
    </row>
    <row r="62">
      <c r="B62" s="38"/>
      <c r="C62" s="56"/>
      <c r="D62" s="56"/>
      <c r="E62" s="56"/>
      <c r="F62" s="56"/>
      <c r="G62" s="56"/>
      <c r="H62" s="56"/>
    </row>
    <row r="63">
      <c r="B63" s="38"/>
      <c r="C63" s="56"/>
      <c r="D63" s="56"/>
      <c r="E63" s="56"/>
      <c r="F63" s="56"/>
      <c r="G63" s="56"/>
      <c r="H63" s="56"/>
    </row>
    <row r="64">
      <c r="B64" s="38"/>
      <c r="C64" s="56"/>
      <c r="D64" s="56"/>
      <c r="E64" s="56"/>
      <c r="F64" s="56"/>
      <c r="G64" s="56"/>
      <c r="H64" s="56"/>
    </row>
    <row r="65">
      <c r="B65" s="38"/>
      <c r="C65" s="56"/>
      <c r="D65" s="56"/>
      <c r="E65" s="56"/>
      <c r="F65" s="56"/>
      <c r="G65" s="56"/>
      <c r="H65" s="56"/>
    </row>
    <row r="66">
      <c r="B66" s="38"/>
      <c r="C66" s="56"/>
      <c r="D66" s="56"/>
      <c r="E66" s="56"/>
      <c r="F66" s="56"/>
      <c r="G66" s="56"/>
      <c r="H66" s="56"/>
    </row>
    <row r="67">
      <c r="B67" s="38"/>
      <c r="C67" s="56"/>
      <c r="D67" s="56"/>
      <c r="E67" s="56"/>
      <c r="F67" s="56"/>
      <c r="G67" s="56"/>
      <c r="H67" s="56"/>
    </row>
    <row r="68">
      <c r="B68" s="38"/>
      <c r="C68" s="56"/>
      <c r="D68" s="56"/>
      <c r="E68" s="56"/>
      <c r="F68" s="56"/>
      <c r="G68" s="56"/>
      <c r="H68" s="56"/>
    </row>
    <row r="69">
      <c r="B69" s="38"/>
      <c r="C69" s="56"/>
      <c r="D69" s="56"/>
      <c r="E69" s="56"/>
      <c r="F69" s="56"/>
      <c r="G69" s="56"/>
      <c r="H69" s="56"/>
    </row>
    <row r="70">
      <c r="B70" s="38"/>
      <c r="C70" s="56"/>
      <c r="D70" s="56"/>
      <c r="E70" s="56"/>
      <c r="F70" s="56"/>
      <c r="G70" s="56"/>
      <c r="H70" s="56"/>
    </row>
    <row r="71">
      <c r="B71" s="38"/>
      <c r="C71" s="56"/>
      <c r="D71" s="56"/>
      <c r="E71" s="56"/>
      <c r="F71" s="56"/>
      <c r="G71" s="56"/>
      <c r="H71" s="56"/>
    </row>
    <row r="72">
      <c r="B72" s="38"/>
      <c r="C72" s="56"/>
      <c r="D72" s="56"/>
      <c r="E72" s="56"/>
      <c r="F72" s="56"/>
      <c r="G72" s="56"/>
      <c r="H72" s="56"/>
    </row>
    <row r="73">
      <c r="B73" s="38"/>
      <c r="C73" s="56"/>
      <c r="D73" s="56"/>
      <c r="E73" s="56"/>
      <c r="F73" s="56"/>
      <c r="G73" s="56"/>
      <c r="H73" s="56"/>
    </row>
    <row r="74">
      <c r="B74" s="38"/>
      <c r="C74" s="56"/>
      <c r="D74" s="56"/>
      <c r="E74" s="56"/>
      <c r="F74" s="56"/>
      <c r="G74" s="56"/>
      <c r="H74" s="56"/>
    </row>
    <row r="75">
      <c r="B75" s="38"/>
      <c r="C75" s="56"/>
      <c r="D75" s="56"/>
      <c r="E75" s="56"/>
      <c r="F75" s="56"/>
      <c r="G75" s="56"/>
      <c r="H75" s="56"/>
    </row>
    <row r="76">
      <c r="B76" s="38"/>
      <c r="C76" s="56"/>
      <c r="D76" s="56"/>
      <c r="E76" s="56"/>
      <c r="F76" s="56"/>
      <c r="G76" s="56"/>
      <c r="H76" s="56"/>
    </row>
    <row r="77">
      <c r="B77" s="38"/>
      <c r="C77" s="56"/>
      <c r="D77" s="56"/>
      <c r="E77" s="56"/>
      <c r="F77" s="56"/>
      <c r="G77" s="56"/>
      <c r="H77" s="56"/>
    </row>
    <row r="78">
      <c r="B78" s="38"/>
      <c r="C78" s="56"/>
      <c r="D78" s="56"/>
      <c r="E78" s="56"/>
      <c r="F78" s="56"/>
      <c r="G78" s="56"/>
      <c r="H78" s="56"/>
    </row>
    <row r="79">
      <c r="B79" s="38"/>
      <c r="C79" s="56"/>
      <c r="D79" s="56"/>
      <c r="E79" s="56"/>
      <c r="F79" s="56"/>
      <c r="G79" s="56"/>
      <c r="H79" s="56"/>
    </row>
    <row r="80">
      <c r="B80" s="38"/>
      <c r="C80" s="56"/>
      <c r="D80" s="56"/>
      <c r="E80" s="56"/>
      <c r="F80" s="56"/>
      <c r="G80" s="56"/>
      <c r="H80" s="56"/>
    </row>
    <row r="81">
      <c r="B81" s="38"/>
      <c r="C81" s="56"/>
      <c r="D81" s="56"/>
      <c r="E81" s="56"/>
      <c r="F81" s="56"/>
      <c r="G81" s="56"/>
      <c r="H81" s="56"/>
    </row>
    <row r="82">
      <c r="B82" s="38"/>
      <c r="C82" s="56"/>
      <c r="D82" s="56"/>
      <c r="E82" s="56"/>
      <c r="F82" s="56"/>
      <c r="G82" s="56"/>
      <c r="H82" s="56"/>
    </row>
    <row r="83">
      <c r="B83" s="38"/>
      <c r="C83" s="56"/>
      <c r="D83" s="56"/>
      <c r="E83" s="56"/>
      <c r="F83" s="56"/>
      <c r="G83" s="56"/>
      <c r="H83" s="56"/>
    </row>
    <row r="84">
      <c r="B84" s="38"/>
      <c r="C84" s="56"/>
      <c r="D84" s="56"/>
      <c r="E84" s="56"/>
      <c r="F84" s="56"/>
      <c r="G84" s="56"/>
      <c r="H84" s="56"/>
    </row>
    <row r="85">
      <c r="B85" s="38"/>
      <c r="C85" s="56"/>
      <c r="D85" s="56"/>
      <c r="E85" s="56"/>
      <c r="F85" s="56"/>
      <c r="G85" s="56"/>
      <c r="H85" s="56"/>
    </row>
    <row r="86">
      <c r="B86" s="38"/>
      <c r="C86" s="56"/>
      <c r="D86" s="56"/>
      <c r="E86" s="56"/>
      <c r="F86" s="56"/>
      <c r="G86" s="56"/>
      <c r="H86" s="56"/>
    </row>
    <row r="87">
      <c r="B87" s="38"/>
      <c r="C87" s="56"/>
      <c r="D87" s="56"/>
      <c r="E87" s="56"/>
      <c r="F87" s="56"/>
      <c r="G87" s="56"/>
      <c r="H87" s="56"/>
    </row>
    <row r="88">
      <c r="B88" s="38"/>
      <c r="C88" s="56"/>
      <c r="D88" s="56"/>
      <c r="E88" s="56"/>
      <c r="F88" s="56"/>
      <c r="G88" s="56"/>
      <c r="H88" s="56"/>
    </row>
    <row r="89">
      <c r="B89" s="38"/>
      <c r="C89" s="56"/>
      <c r="D89" s="56"/>
      <c r="E89" s="56"/>
      <c r="F89" s="56"/>
      <c r="G89" s="56"/>
      <c r="H89" s="56"/>
    </row>
    <row r="90">
      <c r="B90" s="38"/>
      <c r="C90" s="56"/>
      <c r="D90" s="56"/>
      <c r="E90" s="56"/>
      <c r="F90" s="56"/>
      <c r="G90" s="56"/>
      <c r="H90" s="56"/>
    </row>
    <row r="91">
      <c r="B91" s="38"/>
      <c r="C91" s="56"/>
      <c r="D91" s="56"/>
      <c r="E91" s="56"/>
      <c r="F91" s="56"/>
      <c r="G91" s="56"/>
      <c r="H91" s="56"/>
    </row>
    <row r="92">
      <c r="B92" s="38"/>
      <c r="C92" s="56"/>
      <c r="D92" s="56"/>
      <c r="E92" s="56"/>
      <c r="F92" s="56"/>
      <c r="G92" s="56"/>
      <c r="H92" s="56"/>
    </row>
    <row r="93">
      <c r="B93" s="38"/>
      <c r="C93" s="56"/>
      <c r="D93" s="56"/>
      <c r="E93" s="56"/>
      <c r="F93" s="56"/>
      <c r="G93" s="56"/>
      <c r="H93" s="56"/>
    </row>
    <row r="94">
      <c r="B94" s="38"/>
      <c r="C94" s="56"/>
      <c r="D94" s="56"/>
      <c r="E94" s="56"/>
      <c r="F94" s="56"/>
      <c r="G94" s="56"/>
      <c r="H94" s="56"/>
    </row>
    <row r="95">
      <c r="B95" s="38"/>
      <c r="C95" s="56"/>
      <c r="D95" s="56"/>
      <c r="E95" s="56"/>
      <c r="F95" s="56"/>
      <c r="G95" s="56"/>
      <c r="H95" s="56"/>
    </row>
    <row r="96">
      <c r="B96" s="38"/>
      <c r="C96" s="56"/>
      <c r="D96" s="56"/>
      <c r="E96" s="56"/>
      <c r="F96" s="56"/>
      <c r="G96" s="56"/>
      <c r="H96" s="56"/>
    </row>
    <row r="97">
      <c r="B97" s="38"/>
      <c r="C97" s="56"/>
      <c r="D97" s="56"/>
      <c r="E97" s="56"/>
      <c r="F97" s="56"/>
      <c r="G97" s="56"/>
      <c r="H97" s="56"/>
    </row>
    <row r="98">
      <c r="B98" s="38"/>
      <c r="C98" s="56"/>
      <c r="D98" s="56"/>
      <c r="E98" s="56"/>
      <c r="F98" s="56"/>
      <c r="G98" s="56"/>
      <c r="H98" s="56"/>
    </row>
    <row r="99">
      <c r="B99" s="38"/>
      <c r="C99" s="56"/>
      <c r="D99" s="56"/>
      <c r="E99" s="56"/>
      <c r="F99" s="56"/>
      <c r="G99" s="56"/>
      <c r="H99" s="56"/>
    </row>
    <row r="100">
      <c r="B100" s="38"/>
      <c r="C100" s="56"/>
      <c r="D100" s="56"/>
      <c r="E100" s="56"/>
      <c r="F100" s="56"/>
      <c r="G100" s="56"/>
      <c r="H100" s="56"/>
    </row>
    <row r="101">
      <c r="B101" s="38"/>
      <c r="C101" s="56"/>
      <c r="D101" s="56"/>
      <c r="E101" s="56"/>
      <c r="F101" s="56"/>
      <c r="G101" s="56"/>
      <c r="H101" s="56"/>
    </row>
    <row r="102">
      <c r="B102" s="38"/>
      <c r="C102" s="56"/>
      <c r="D102" s="56"/>
      <c r="E102" s="56"/>
      <c r="F102" s="56"/>
      <c r="G102" s="56"/>
      <c r="H102" s="56"/>
    </row>
    <row r="103">
      <c r="B103" s="38"/>
      <c r="C103" s="56"/>
      <c r="D103" s="56"/>
      <c r="E103" s="56"/>
      <c r="F103" s="56"/>
      <c r="G103" s="56"/>
      <c r="H103" s="56"/>
    </row>
    <row r="104">
      <c r="B104" s="38"/>
      <c r="C104" s="56"/>
      <c r="D104" s="56"/>
      <c r="E104" s="56"/>
      <c r="F104" s="56"/>
      <c r="G104" s="56"/>
      <c r="H104" s="56"/>
    </row>
    <row r="105">
      <c r="B105" s="38"/>
      <c r="C105" s="56"/>
      <c r="D105" s="56"/>
      <c r="E105" s="56"/>
      <c r="F105" s="56"/>
      <c r="G105" s="56"/>
      <c r="H105" s="56"/>
    </row>
    <row r="106">
      <c r="B106" s="38"/>
      <c r="C106" s="56"/>
      <c r="D106" s="56"/>
      <c r="E106" s="56"/>
      <c r="F106" s="56"/>
      <c r="G106" s="56"/>
      <c r="H106" s="56"/>
    </row>
    <row r="107">
      <c r="B107" s="38"/>
      <c r="C107" s="56"/>
      <c r="D107" s="56"/>
      <c r="E107" s="56"/>
      <c r="F107" s="56"/>
      <c r="G107" s="56"/>
      <c r="H107" s="56"/>
    </row>
    <row r="108">
      <c r="B108" s="38"/>
      <c r="C108" s="56"/>
      <c r="D108" s="56"/>
      <c r="E108" s="56"/>
      <c r="F108" s="56"/>
      <c r="G108" s="56"/>
      <c r="H108" s="56"/>
    </row>
    <row r="109">
      <c r="B109" s="38"/>
      <c r="C109" s="56"/>
      <c r="D109" s="56"/>
      <c r="E109" s="56"/>
      <c r="F109" s="56"/>
      <c r="G109" s="56"/>
      <c r="H109" s="56"/>
    </row>
    <row r="110">
      <c r="B110" s="38"/>
      <c r="C110" s="56"/>
      <c r="D110" s="56"/>
      <c r="E110" s="56"/>
      <c r="F110" s="56"/>
      <c r="G110" s="56"/>
      <c r="H110" s="56"/>
    </row>
    <row r="111">
      <c r="B111" s="38"/>
      <c r="C111" s="56"/>
      <c r="D111" s="56"/>
      <c r="E111" s="56"/>
      <c r="F111" s="56"/>
      <c r="G111" s="56"/>
      <c r="H111" s="56"/>
    </row>
    <row r="112">
      <c r="B112" s="38"/>
      <c r="C112" s="56"/>
      <c r="D112" s="56"/>
      <c r="E112" s="56"/>
      <c r="F112" s="56"/>
      <c r="G112" s="56"/>
      <c r="H112" s="56"/>
    </row>
    <row r="113">
      <c r="B113" s="38"/>
      <c r="C113" s="56"/>
      <c r="D113" s="56"/>
      <c r="E113" s="56"/>
      <c r="F113" s="56"/>
      <c r="G113" s="56"/>
      <c r="H113" s="56"/>
    </row>
    <row r="114">
      <c r="B114" s="38"/>
      <c r="C114" s="56"/>
      <c r="D114" s="56"/>
      <c r="E114" s="56"/>
      <c r="F114" s="56"/>
      <c r="G114" s="56"/>
      <c r="H114" s="56"/>
    </row>
    <row r="115">
      <c r="B115" s="38"/>
      <c r="C115" s="56"/>
      <c r="D115" s="56"/>
      <c r="E115" s="56"/>
      <c r="F115" s="56"/>
      <c r="G115" s="56"/>
      <c r="H115" s="56"/>
    </row>
    <row r="116">
      <c r="B116" s="38"/>
      <c r="C116" s="56"/>
      <c r="D116" s="56"/>
      <c r="E116" s="56"/>
      <c r="F116" s="56"/>
      <c r="G116" s="56"/>
      <c r="H116" s="56"/>
    </row>
    <row r="117">
      <c r="B117" s="38"/>
      <c r="C117" s="56"/>
      <c r="D117" s="56"/>
      <c r="E117" s="56"/>
      <c r="F117" s="56"/>
      <c r="G117" s="56"/>
      <c r="H117" s="56"/>
    </row>
    <row r="118">
      <c r="B118" s="38"/>
      <c r="C118" s="56"/>
      <c r="D118" s="56"/>
      <c r="E118" s="56"/>
      <c r="F118" s="56"/>
      <c r="G118" s="56"/>
      <c r="H118" s="56"/>
    </row>
    <row r="119">
      <c r="B119" s="38"/>
      <c r="C119" s="56"/>
      <c r="D119" s="56"/>
      <c r="E119" s="56"/>
      <c r="F119" s="56"/>
      <c r="G119" s="56"/>
      <c r="H119" s="56"/>
    </row>
    <row r="120">
      <c r="B120" s="38"/>
      <c r="C120" s="56"/>
      <c r="D120" s="56"/>
      <c r="E120" s="56"/>
      <c r="F120" s="56"/>
      <c r="G120" s="56"/>
      <c r="H120" s="56"/>
    </row>
    <row r="121">
      <c r="B121" s="38"/>
      <c r="C121" s="56"/>
      <c r="D121" s="56"/>
      <c r="E121" s="56"/>
      <c r="F121" s="56"/>
      <c r="G121" s="56"/>
      <c r="H121" s="56"/>
    </row>
    <row r="122">
      <c r="B122" s="38"/>
      <c r="C122" s="56"/>
      <c r="D122" s="56"/>
      <c r="E122" s="56"/>
      <c r="F122" s="56"/>
      <c r="G122" s="56"/>
      <c r="H122" s="56"/>
    </row>
    <row r="123">
      <c r="B123" s="38"/>
      <c r="C123" s="56"/>
      <c r="D123" s="56"/>
      <c r="E123" s="56"/>
      <c r="F123" s="56"/>
      <c r="G123" s="56"/>
      <c r="H123" s="56"/>
    </row>
    <row r="124">
      <c r="B124" s="38"/>
      <c r="C124" s="56"/>
      <c r="D124" s="56"/>
      <c r="E124" s="56"/>
      <c r="F124" s="56"/>
      <c r="G124" s="56"/>
      <c r="H124" s="56"/>
    </row>
    <row r="125">
      <c r="B125" s="38"/>
      <c r="C125" s="56"/>
      <c r="D125" s="56"/>
      <c r="E125" s="56"/>
      <c r="F125" s="56"/>
      <c r="G125" s="56"/>
      <c r="H125" s="56"/>
    </row>
    <row r="126">
      <c r="B126" s="38"/>
      <c r="C126" s="56"/>
      <c r="D126" s="56"/>
      <c r="E126" s="56"/>
      <c r="F126" s="56"/>
      <c r="G126" s="56"/>
      <c r="H126" s="56"/>
    </row>
    <row r="127">
      <c r="B127" s="38"/>
      <c r="C127" s="56"/>
      <c r="D127" s="56"/>
      <c r="E127" s="56"/>
      <c r="F127" s="56"/>
      <c r="G127" s="56"/>
      <c r="H127" s="56"/>
    </row>
    <row r="128">
      <c r="B128" s="38"/>
      <c r="C128" s="56"/>
      <c r="D128" s="56"/>
      <c r="E128" s="56"/>
      <c r="F128" s="56"/>
      <c r="G128" s="56"/>
      <c r="H128" s="56"/>
    </row>
    <row r="129">
      <c r="B129" s="38"/>
      <c r="C129" s="56"/>
      <c r="D129" s="56"/>
      <c r="E129" s="56"/>
      <c r="F129" s="56"/>
      <c r="G129" s="56"/>
      <c r="H129" s="56"/>
    </row>
    <row r="130">
      <c r="B130" s="38"/>
      <c r="C130" s="56"/>
      <c r="D130" s="56"/>
      <c r="E130" s="56"/>
      <c r="F130" s="56"/>
      <c r="G130" s="56"/>
      <c r="H130" s="56"/>
    </row>
    <row r="131">
      <c r="B131" s="38"/>
      <c r="C131" s="56"/>
      <c r="D131" s="56"/>
      <c r="E131" s="56"/>
      <c r="F131" s="56"/>
      <c r="G131" s="56"/>
      <c r="H131" s="56"/>
    </row>
    <row r="132">
      <c r="B132" s="38"/>
      <c r="C132" s="56"/>
      <c r="D132" s="56"/>
      <c r="E132" s="56"/>
      <c r="F132" s="56"/>
      <c r="G132" s="56"/>
      <c r="H132" s="56"/>
    </row>
    <row r="133">
      <c r="B133" s="38"/>
      <c r="C133" s="56"/>
      <c r="D133" s="56"/>
      <c r="E133" s="56"/>
      <c r="F133" s="56"/>
      <c r="G133" s="56"/>
      <c r="H133" s="56"/>
    </row>
    <row r="134">
      <c r="B134" s="38"/>
      <c r="C134" s="56"/>
      <c r="D134" s="56"/>
      <c r="E134" s="56"/>
      <c r="F134" s="56"/>
      <c r="G134" s="56"/>
      <c r="H134" s="56"/>
    </row>
    <row r="135">
      <c r="B135" s="38"/>
      <c r="C135" s="56"/>
      <c r="D135" s="56"/>
      <c r="E135" s="56"/>
      <c r="F135" s="56"/>
      <c r="G135" s="56"/>
      <c r="H135" s="56"/>
    </row>
    <row r="136">
      <c r="B136" s="38"/>
      <c r="C136" s="56"/>
      <c r="D136" s="56"/>
      <c r="E136" s="56"/>
      <c r="F136" s="56"/>
      <c r="G136" s="56"/>
      <c r="H136" s="56"/>
    </row>
    <row r="137">
      <c r="B137" s="38"/>
      <c r="C137" s="56"/>
      <c r="D137" s="56"/>
      <c r="E137" s="56"/>
      <c r="F137" s="56"/>
      <c r="G137" s="56"/>
      <c r="H137" s="56"/>
    </row>
    <row r="138">
      <c r="B138" s="38"/>
      <c r="C138" s="56"/>
      <c r="D138" s="56"/>
      <c r="E138" s="56"/>
      <c r="F138" s="56"/>
      <c r="G138" s="56"/>
      <c r="H138" s="56"/>
    </row>
    <row r="139">
      <c r="B139" s="38"/>
      <c r="C139" s="56"/>
      <c r="D139" s="56"/>
      <c r="E139" s="56"/>
      <c r="F139" s="56"/>
      <c r="G139" s="56"/>
      <c r="H139" s="56"/>
    </row>
    <row r="140">
      <c r="B140" s="38"/>
      <c r="C140" s="56"/>
      <c r="D140" s="56"/>
      <c r="E140" s="56"/>
      <c r="F140" s="56"/>
      <c r="G140" s="56"/>
      <c r="H140" s="56"/>
    </row>
    <row r="141">
      <c r="B141" s="38"/>
      <c r="C141" s="56"/>
      <c r="D141" s="56"/>
      <c r="E141" s="56"/>
      <c r="F141" s="56"/>
      <c r="G141" s="56"/>
      <c r="H141" s="56"/>
    </row>
    <row r="142">
      <c r="B142" s="38"/>
      <c r="C142" s="56"/>
      <c r="D142" s="56"/>
      <c r="E142" s="56"/>
      <c r="F142" s="56"/>
      <c r="G142" s="56"/>
      <c r="H142" s="56"/>
    </row>
    <row r="143">
      <c r="B143" s="38"/>
      <c r="C143" s="56"/>
      <c r="D143" s="56"/>
      <c r="E143" s="56"/>
      <c r="F143" s="56"/>
      <c r="G143" s="56"/>
      <c r="H143" s="56"/>
    </row>
    <row r="144">
      <c r="B144" s="38"/>
      <c r="C144" s="56"/>
      <c r="D144" s="56"/>
      <c r="E144" s="56"/>
      <c r="F144" s="56"/>
      <c r="G144" s="56"/>
      <c r="H144" s="56"/>
    </row>
    <row r="145">
      <c r="B145" s="38"/>
      <c r="C145" s="56"/>
      <c r="D145" s="56"/>
      <c r="E145" s="56"/>
      <c r="F145" s="56"/>
      <c r="G145" s="56"/>
      <c r="H145" s="56"/>
    </row>
    <row r="146">
      <c r="B146" s="38"/>
      <c r="C146" s="56"/>
      <c r="D146" s="56"/>
      <c r="E146" s="56"/>
      <c r="F146" s="56"/>
      <c r="G146" s="56"/>
      <c r="H146" s="56"/>
    </row>
    <row r="147">
      <c r="B147" s="38"/>
      <c r="C147" s="56"/>
      <c r="D147" s="56"/>
      <c r="E147" s="56"/>
      <c r="F147" s="56"/>
      <c r="G147" s="56"/>
      <c r="H147" s="56"/>
    </row>
    <row r="148">
      <c r="B148" s="38"/>
      <c r="C148" s="56"/>
      <c r="D148" s="56"/>
      <c r="E148" s="56"/>
      <c r="F148" s="56"/>
      <c r="G148" s="56"/>
      <c r="H148" s="56"/>
    </row>
    <row r="149">
      <c r="B149" s="38"/>
      <c r="C149" s="56"/>
      <c r="D149" s="56"/>
      <c r="E149" s="56"/>
      <c r="F149" s="56"/>
      <c r="G149" s="56"/>
      <c r="H149" s="56"/>
    </row>
    <row r="150">
      <c r="B150" s="38"/>
      <c r="C150" s="56"/>
      <c r="D150" s="56"/>
      <c r="E150" s="56"/>
      <c r="F150" s="56"/>
      <c r="G150" s="56"/>
      <c r="H150" s="56"/>
    </row>
    <row r="151">
      <c r="B151" s="38"/>
      <c r="C151" s="56"/>
      <c r="D151" s="56"/>
      <c r="E151" s="56"/>
      <c r="F151" s="56"/>
      <c r="G151" s="56"/>
      <c r="H151" s="56"/>
    </row>
    <row r="152">
      <c r="B152" s="38"/>
      <c r="C152" s="56"/>
      <c r="D152" s="56"/>
      <c r="E152" s="56"/>
      <c r="F152" s="56"/>
      <c r="G152" s="56"/>
      <c r="H152" s="56"/>
    </row>
    <row r="153">
      <c r="B153" s="38"/>
      <c r="C153" s="56"/>
      <c r="D153" s="56"/>
      <c r="E153" s="56"/>
      <c r="F153" s="56"/>
      <c r="G153" s="56"/>
      <c r="H153" s="56"/>
    </row>
    <row r="154">
      <c r="B154" s="38"/>
      <c r="C154" s="56"/>
      <c r="D154" s="56"/>
      <c r="E154" s="56"/>
      <c r="F154" s="56"/>
      <c r="G154" s="56"/>
      <c r="H154" s="56"/>
    </row>
    <row r="155">
      <c r="B155" s="38"/>
      <c r="C155" s="56"/>
      <c r="D155" s="56"/>
      <c r="E155" s="56"/>
      <c r="F155" s="56"/>
      <c r="G155" s="56"/>
      <c r="H155" s="56"/>
    </row>
    <row r="156">
      <c r="B156" s="38"/>
      <c r="C156" s="56"/>
      <c r="D156" s="56"/>
      <c r="E156" s="56"/>
      <c r="F156" s="56"/>
      <c r="G156" s="56"/>
      <c r="H156" s="56"/>
    </row>
    <row r="157">
      <c r="B157" s="38"/>
      <c r="C157" s="56"/>
      <c r="D157" s="56"/>
      <c r="E157" s="56"/>
      <c r="F157" s="56"/>
      <c r="G157" s="56"/>
      <c r="H157" s="56"/>
    </row>
    <row r="158">
      <c r="B158" s="38"/>
      <c r="C158" s="56"/>
      <c r="D158" s="56"/>
      <c r="E158" s="56"/>
      <c r="F158" s="56"/>
      <c r="G158" s="56"/>
      <c r="H158" s="56"/>
    </row>
    <row r="159">
      <c r="B159" s="38"/>
      <c r="C159" s="56"/>
      <c r="D159" s="56"/>
      <c r="E159" s="56"/>
      <c r="F159" s="56"/>
      <c r="G159" s="56"/>
      <c r="H159" s="56"/>
    </row>
    <row r="160">
      <c r="B160" s="38"/>
      <c r="C160" s="56"/>
      <c r="D160" s="56"/>
      <c r="E160" s="56"/>
      <c r="F160" s="56"/>
      <c r="G160" s="56"/>
      <c r="H160" s="56"/>
    </row>
    <row r="161">
      <c r="B161" s="38"/>
      <c r="C161" s="56"/>
      <c r="D161" s="56"/>
      <c r="E161" s="56"/>
      <c r="F161" s="56"/>
      <c r="G161" s="56"/>
      <c r="H161" s="56"/>
    </row>
    <row r="162">
      <c r="B162" s="38"/>
      <c r="C162" s="56"/>
      <c r="D162" s="56"/>
      <c r="E162" s="56"/>
      <c r="F162" s="56"/>
      <c r="G162" s="56"/>
      <c r="H162" s="56"/>
    </row>
    <row r="163">
      <c r="B163" s="38"/>
      <c r="C163" s="56"/>
      <c r="D163" s="56"/>
      <c r="E163" s="56"/>
      <c r="F163" s="56"/>
      <c r="G163" s="56"/>
      <c r="H163" s="56"/>
    </row>
    <row r="164">
      <c r="B164" s="38"/>
      <c r="C164" s="56"/>
      <c r="D164" s="56"/>
      <c r="E164" s="56"/>
      <c r="F164" s="56"/>
      <c r="G164" s="56"/>
      <c r="H164" s="56"/>
    </row>
    <row r="165">
      <c r="B165" s="38"/>
      <c r="C165" s="56"/>
      <c r="D165" s="56"/>
      <c r="E165" s="56"/>
      <c r="F165" s="56"/>
      <c r="G165" s="56"/>
      <c r="H165" s="56"/>
    </row>
    <row r="166">
      <c r="B166" s="38"/>
      <c r="C166" s="56"/>
      <c r="D166" s="56"/>
      <c r="E166" s="56"/>
      <c r="F166" s="56"/>
      <c r="G166" s="56"/>
      <c r="H166" s="56"/>
    </row>
    <row r="167">
      <c r="B167" s="38"/>
      <c r="C167" s="56"/>
      <c r="D167" s="56"/>
      <c r="E167" s="56"/>
      <c r="F167" s="56"/>
      <c r="G167" s="56"/>
      <c r="H167" s="56"/>
    </row>
    <row r="168">
      <c r="B168" s="38"/>
      <c r="C168" s="56"/>
      <c r="D168" s="56"/>
      <c r="E168" s="56"/>
      <c r="F168" s="56"/>
      <c r="G168" s="56"/>
      <c r="H168" s="56"/>
    </row>
    <row r="169">
      <c r="B169" s="38"/>
      <c r="C169" s="56"/>
      <c r="D169" s="56"/>
      <c r="E169" s="56"/>
      <c r="F169" s="56"/>
      <c r="G169" s="56"/>
      <c r="H169" s="56"/>
    </row>
    <row r="170">
      <c r="B170" s="38"/>
      <c r="C170" s="56"/>
      <c r="D170" s="56"/>
      <c r="E170" s="56"/>
      <c r="F170" s="56"/>
      <c r="G170" s="56"/>
      <c r="H170" s="56"/>
    </row>
    <row r="171">
      <c r="B171" s="38"/>
      <c r="C171" s="56"/>
      <c r="D171" s="56"/>
      <c r="E171" s="56"/>
      <c r="F171" s="56"/>
      <c r="G171" s="56"/>
      <c r="H171" s="56"/>
    </row>
    <row r="172">
      <c r="B172" s="38"/>
      <c r="C172" s="56"/>
      <c r="D172" s="56"/>
      <c r="E172" s="56"/>
      <c r="F172" s="56"/>
      <c r="G172" s="56"/>
      <c r="H172" s="56"/>
    </row>
    <row r="173">
      <c r="B173" s="38"/>
      <c r="C173" s="56"/>
      <c r="D173" s="56"/>
      <c r="E173" s="56"/>
      <c r="F173" s="56"/>
      <c r="G173" s="56"/>
      <c r="H173" s="56"/>
    </row>
    <row r="174">
      <c r="B174" s="38"/>
      <c r="C174" s="56"/>
      <c r="D174" s="56"/>
      <c r="E174" s="56"/>
      <c r="F174" s="56"/>
      <c r="G174" s="56"/>
      <c r="H174" s="56"/>
    </row>
    <row r="175">
      <c r="B175" s="38"/>
      <c r="C175" s="56"/>
      <c r="D175" s="56"/>
      <c r="E175" s="56"/>
      <c r="F175" s="56"/>
      <c r="G175" s="56"/>
      <c r="H175" s="56"/>
    </row>
    <row r="176">
      <c r="B176" s="38"/>
      <c r="C176" s="56"/>
      <c r="D176" s="56"/>
      <c r="E176" s="56"/>
      <c r="F176" s="56"/>
      <c r="G176" s="56"/>
      <c r="H176" s="56"/>
    </row>
    <row r="177">
      <c r="B177" s="38"/>
      <c r="C177" s="56"/>
      <c r="D177" s="56"/>
      <c r="E177" s="56"/>
      <c r="F177" s="56"/>
      <c r="G177" s="56"/>
      <c r="H177" s="56"/>
    </row>
    <row r="178">
      <c r="B178" s="38"/>
      <c r="C178" s="56"/>
      <c r="D178" s="56"/>
      <c r="E178" s="56"/>
      <c r="F178" s="56"/>
      <c r="G178" s="56"/>
      <c r="H178" s="56"/>
    </row>
    <row r="179">
      <c r="B179" s="38"/>
      <c r="C179" s="56"/>
      <c r="D179" s="56"/>
      <c r="E179" s="56"/>
      <c r="F179" s="56"/>
      <c r="G179" s="56"/>
      <c r="H179" s="56"/>
    </row>
    <row r="180">
      <c r="B180" s="38"/>
      <c r="C180" s="56"/>
      <c r="D180" s="56"/>
      <c r="E180" s="56"/>
      <c r="F180" s="56"/>
      <c r="G180" s="56"/>
      <c r="H180" s="56"/>
    </row>
    <row r="181">
      <c r="B181" s="38"/>
      <c r="C181" s="56"/>
      <c r="D181" s="56"/>
      <c r="E181" s="56"/>
      <c r="F181" s="56"/>
      <c r="G181" s="56"/>
      <c r="H181" s="56"/>
    </row>
    <row r="182">
      <c r="B182" s="38"/>
      <c r="C182" s="56"/>
      <c r="D182" s="56"/>
      <c r="E182" s="56"/>
      <c r="F182" s="56"/>
      <c r="G182" s="56"/>
      <c r="H182" s="56"/>
    </row>
    <row r="183">
      <c r="B183" s="38"/>
      <c r="C183" s="56"/>
      <c r="D183" s="56"/>
      <c r="E183" s="56"/>
      <c r="F183" s="56"/>
      <c r="G183" s="56"/>
      <c r="H183" s="56"/>
    </row>
    <row r="184">
      <c r="B184" s="38"/>
      <c r="C184" s="56"/>
      <c r="D184" s="56"/>
      <c r="E184" s="56"/>
      <c r="F184" s="56"/>
      <c r="G184" s="56"/>
      <c r="H184" s="56"/>
    </row>
    <row r="185">
      <c r="B185" s="38"/>
      <c r="C185" s="56"/>
      <c r="D185" s="56"/>
      <c r="E185" s="56"/>
      <c r="F185" s="56"/>
      <c r="G185" s="56"/>
      <c r="H185" s="56"/>
    </row>
    <row r="186">
      <c r="B186" s="38"/>
      <c r="C186" s="56"/>
      <c r="D186" s="56"/>
      <c r="E186" s="56"/>
      <c r="F186" s="56"/>
      <c r="G186" s="56"/>
      <c r="H186" s="56"/>
    </row>
    <row r="187">
      <c r="B187" s="38"/>
      <c r="C187" s="56"/>
      <c r="D187" s="56"/>
      <c r="E187" s="56"/>
      <c r="F187" s="56"/>
      <c r="G187" s="56"/>
      <c r="H187" s="56"/>
    </row>
    <row r="188">
      <c r="B188" s="38"/>
      <c r="C188" s="56"/>
      <c r="D188" s="56"/>
      <c r="E188" s="56"/>
      <c r="F188" s="56"/>
      <c r="G188" s="56"/>
      <c r="H188" s="56"/>
    </row>
    <row r="189">
      <c r="B189" s="38"/>
      <c r="C189" s="56"/>
      <c r="D189" s="56"/>
      <c r="E189" s="56"/>
      <c r="F189" s="56"/>
      <c r="G189" s="56"/>
      <c r="H189" s="56"/>
    </row>
    <row r="190">
      <c r="B190" s="38"/>
      <c r="C190" s="56"/>
      <c r="D190" s="56"/>
      <c r="E190" s="56"/>
      <c r="F190" s="56"/>
      <c r="G190" s="56"/>
      <c r="H190" s="56"/>
    </row>
    <row r="191">
      <c r="B191" s="38"/>
      <c r="C191" s="56"/>
      <c r="D191" s="56"/>
      <c r="E191" s="56"/>
      <c r="F191" s="56"/>
      <c r="G191" s="56"/>
      <c r="H191" s="56"/>
    </row>
    <row r="192">
      <c r="B192" s="38"/>
      <c r="C192" s="56"/>
      <c r="D192" s="56"/>
      <c r="E192" s="56"/>
      <c r="F192" s="56"/>
      <c r="G192" s="56"/>
      <c r="H192" s="56"/>
    </row>
    <row r="193">
      <c r="B193" s="38"/>
      <c r="C193" s="56"/>
      <c r="D193" s="56"/>
      <c r="E193" s="56"/>
      <c r="F193" s="56"/>
      <c r="G193" s="56"/>
      <c r="H193" s="56"/>
    </row>
    <row r="194">
      <c r="B194" s="38"/>
      <c r="C194" s="56"/>
      <c r="D194" s="56"/>
      <c r="E194" s="56"/>
      <c r="F194" s="56"/>
      <c r="G194" s="56"/>
      <c r="H194" s="56"/>
    </row>
    <row r="195">
      <c r="B195" s="38"/>
      <c r="C195" s="56"/>
      <c r="D195" s="56"/>
      <c r="E195" s="56"/>
      <c r="F195" s="56"/>
      <c r="G195" s="56"/>
      <c r="H195" s="56"/>
    </row>
    <row r="196">
      <c r="B196" s="38"/>
      <c r="C196" s="56"/>
      <c r="D196" s="56"/>
      <c r="E196" s="56"/>
      <c r="F196" s="56"/>
      <c r="G196" s="56"/>
      <c r="H196" s="56"/>
    </row>
    <row r="197">
      <c r="B197" s="38"/>
      <c r="C197" s="56"/>
      <c r="D197" s="56"/>
      <c r="E197" s="56"/>
      <c r="F197" s="56"/>
      <c r="G197" s="56"/>
      <c r="H197" s="56"/>
    </row>
    <row r="198">
      <c r="B198" s="38"/>
      <c r="C198" s="56"/>
      <c r="D198" s="56"/>
      <c r="E198" s="56"/>
      <c r="F198" s="56"/>
      <c r="G198" s="56"/>
      <c r="H198" s="56"/>
    </row>
    <row r="199">
      <c r="B199" s="38"/>
      <c r="C199" s="56"/>
      <c r="D199" s="56"/>
      <c r="E199" s="56"/>
      <c r="F199" s="56"/>
      <c r="G199" s="56"/>
      <c r="H199" s="56"/>
    </row>
    <row r="200">
      <c r="B200" s="38"/>
      <c r="C200" s="56"/>
      <c r="D200" s="56"/>
      <c r="E200" s="56"/>
      <c r="F200" s="56"/>
      <c r="G200" s="56"/>
      <c r="H200" s="56"/>
    </row>
    <row r="201">
      <c r="B201" s="38"/>
      <c r="C201" s="56"/>
      <c r="D201" s="56"/>
      <c r="E201" s="56"/>
      <c r="F201" s="56"/>
      <c r="G201" s="56"/>
      <c r="H201" s="56"/>
    </row>
    <row r="202">
      <c r="B202" s="38"/>
      <c r="C202" s="56"/>
      <c r="D202" s="56"/>
      <c r="E202" s="56"/>
      <c r="F202" s="56"/>
      <c r="G202" s="56"/>
      <c r="H202" s="56"/>
    </row>
    <row r="203">
      <c r="B203" s="38"/>
      <c r="C203" s="56"/>
      <c r="D203" s="56"/>
      <c r="E203" s="56"/>
      <c r="F203" s="56"/>
      <c r="G203" s="56"/>
      <c r="H203" s="56"/>
    </row>
    <row r="204">
      <c r="B204" s="38"/>
      <c r="C204" s="56"/>
      <c r="D204" s="56"/>
      <c r="E204" s="56"/>
      <c r="F204" s="56"/>
      <c r="G204" s="56"/>
      <c r="H204" s="56"/>
    </row>
    <row r="205">
      <c r="B205" s="38"/>
      <c r="C205" s="56"/>
      <c r="D205" s="56"/>
      <c r="E205" s="56"/>
      <c r="F205" s="56"/>
      <c r="G205" s="56"/>
      <c r="H205" s="56"/>
    </row>
    <row r="206">
      <c r="B206" s="38"/>
      <c r="C206" s="56"/>
      <c r="D206" s="56"/>
      <c r="E206" s="56"/>
      <c r="F206" s="56"/>
      <c r="G206" s="56"/>
      <c r="H206" s="56"/>
    </row>
    <row r="207">
      <c r="B207" s="38"/>
      <c r="C207" s="56"/>
      <c r="D207" s="56"/>
      <c r="E207" s="56"/>
      <c r="F207" s="56"/>
      <c r="G207" s="56"/>
      <c r="H207" s="56"/>
    </row>
    <row r="208">
      <c r="B208" s="38"/>
      <c r="C208" s="56"/>
      <c r="D208" s="56"/>
      <c r="E208" s="56"/>
      <c r="F208" s="56"/>
      <c r="G208" s="56"/>
      <c r="H208" s="56"/>
    </row>
    <row r="209">
      <c r="B209" s="38"/>
      <c r="C209" s="56"/>
      <c r="D209" s="56"/>
      <c r="E209" s="56"/>
      <c r="F209" s="56"/>
      <c r="G209" s="56"/>
      <c r="H209" s="56"/>
    </row>
    <row r="210">
      <c r="B210" s="38"/>
      <c r="C210" s="56"/>
      <c r="D210" s="56"/>
      <c r="E210" s="56"/>
      <c r="F210" s="56"/>
      <c r="G210" s="56"/>
      <c r="H210" s="56"/>
    </row>
    <row r="211">
      <c r="B211" s="38"/>
      <c r="C211" s="56"/>
      <c r="D211" s="56"/>
      <c r="E211" s="56"/>
      <c r="F211" s="56"/>
      <c r="G211" s="56"/>
      <c r="H211" s="56"/>
    </row>
    <row r="212">
      <c r="B212" s="38"/>
      <c r="C212" s="56"/>
      <c r="D212" s="56"/>
      <c r="E212" s="56"/>
      <c r="F212" s="56"/>
      <c r="G212" s="56"/>
      <c r="H212" s="56"/>
    </row>
    <row r="213">
      <c r="B213" s="38"/>
      <c r="C213" s="56"/>
      <c r="D213" s="56"/>
      <c r="E213" s="56"/>
      <c r="F213" s="56"/>
      <c r="G213" s="56"/>
      <c r="H213" s="56"/>
    </row>
    <row r="214">
      <c r="B214" s="38"/>
      <c r="C214" s="56"/>
      <c r="D214" s="56"/>
      <c r="E214" s="56"/>
      <c r="F214" s="56"/>
      <c r="G214" s="56"/>
      <c r="H214" s="56"/>
    </row>
    <row r="215">
      <c r="B215" s="38"/>
      <c r="C215" s="56"/>
      <c r="D215" s="56"/>
      <c r="E215" s="56"/>
      <c r="F215" s="56"/>
      <c r="G215" s="56"/>
      <c r="H215" s="56"/>
    </row>
    <row r="216">
      <c r="B216" s="38"/>
      <c r="C216" s="56"/>
      <c r="D216" s="56"/>
      <c r="E216" s="56"/>
      <c r="F216" s="56"/>
      <c r="G216" s="56"/>
      <c r="H216" s="56"/>
    </row>
    <row r="217">
      <c r="B217" s="38"/>
      <c r="C217" s="56"/>
      <c r="D217" s="56"/>
      <c r="E217" s="56"/>
      <c r="F217" s="56"/>
      <c r="G217" s="56"/>
      <c r="H217" s="56"/>
    </row>
    <row r="218">
      <c r="B218" s="38"/>
      <c r="C218" s="56"/>
      <c r="D218" s="56"/>
      <c r="E218" s="56"/>
      <c r="F218" s="56"/>
      <c r="G218" s="56"/>
      <c r="H218" s="56"/>
    </row>
    <row r="219">
      <c r="B219" s="38"/>
      <c r="C219" s="56"/>
      <c r="D219" s="56"/>
      <c r="E219" s="56"/>
      <c r="F219" s="56"/>
      <c r="G219" s="56"/>
      <c r="H219" s="56"/>
    </row>
    <row r="220">
      <c r="B220" s="38"/>
      <c r="C220" s="56"/>
      <c r="D220" s="56"/>
      <c r="E220" s="56"/>
      <c r="F220" s="56"/>
      <c r="G220" s="56"/>
      <c r="H220" s="56"/>
    </row>
    <row r="221">
      <c r="B221" s="38"/>
      <c r="C221" s="56"/>
      <c r="D221" s="56"/>
      <c r="E221" s="56"/>
      <c r="F221" s="56"/>
      <c r="G221" s="56"/>
      <c r="H221" s="56"/>
    </row>
    <row r="222">
      <c r="B222" s="38"/>
      <c r="C222" s="56"/>
      <c r="D222" s="56"/>
      <c r="E222" s="56"/>
      <c r="F222" s="56"/>
      <c r="G222" s="56"/>
      <c r="H222" s="56"/>
    </row>
    <row r="223">
      <c r="B223" s="38"/>
      <c r="C223" s="56"/>
      <c r="D223" s="56"/>
      <c r="E223" s="56"/>
      <c r="F223" s="56"/>
      <c r="G223" s="56"/>
      <c r="H223" s="56"/>
    </row>
    <row r="224">
      <c r="B224" s="38"/>
      <c r="C224" s="56"/>
      <c r="D224" s="56"/>
      <c r="E224" s="56"/>
      <c r="F224" s="56"/>
      <c r="G224" s="56"/>
      <c r="H224" s="56"/>
    </row>
    <row r="225">
      <c r="B225" s="38"/>
      <c r="C225" s="56"/>
      <c r="D225" s="56"/>
      <c r="E225" s="56"/>
      <c r="F225" s="56"/>
      <c r="G225" s="56"/>
      <c r="H225" s="56"/>
    </row>
    <row r="226">
      <c r="B226" s="38"/>
      <c r="C226" s="56"/>
      <c r="D226" s="56"/>
      <c r="E226" s="56"/>
      <c r="F226" s="56"/>
      <c r="G226" s="56"/>
      <c r="H226" s="56"/>
    </row>
    <row r="227">
      <c r="B227" s="38"/>
      <c r="C227" s="56"/>
      <c r="D227" s="56"/>
      <c r="E227" s="56"/>
      <c r="F227" s="56"/>
      <c r="G227" s="56"/>
      <c r="H227" s="56"/>
    </row>
    <row r="228">
      <c r="B228" s="38"/>
      <c r="C228" s="56"/>
      <c r="D228" s="56"/>
      <c r="E228" s="56"/>
      <c r="F228" s="56"/>
      <c r="G228" s="56"/>
      <c r="H228" s="56"/>
    </row>
    <row r="229">
      <c r="B229" s="38"/>
      <c r="C229" s="56"/>
      <c r="D229" s="56"/>
      <c r="E229" s="56"/>
      <c r="F229" s="56"/>
      <c r="G229" s="56"/>
      <c r="H229" s="56"/>
    </row>
    <row r="230">
      <c r="B230" s="38"/>
      <c r="C230" s="56"/>
      <c r="D230" s="56"/>
      <c r="E230" s="56"/>
      <c r="F230" s="56"/>
      <c r="G230" s="56"/>
      <c r="H230" s="56"/>
    </row>
    <row r="231">
      <c r="B231" s="38"/>
      <c r="C231" s="56"/>
      <c r="D231" s="56"/>
      <c r="E231" s="56"/>
      <c r="F231" s="56"/>
      <c r="G231" s="56"/>
      <c r="H231" s="56"/>
    </row>
    <row r="232">
      <c r="B232" s="38"/>
      <c r="C232" s="56"/>
      <c r="D232" s="56"/>
      <c r="E232" s="56"/>
      <c r="F232" s="56"/>
      <c r="G232" s="56"/>
      <c r="H232" s="56"/>
    </row>
    <row r="233">
      <c r="B233" s="38"/>
      <c r="C233" s="56"/>
      <c r="D233" s="56"/>
      <c r="E233" s="56"/>
      <c r="F233" s="56"/>
      <c r="G233" s="56"/>
      <c r="H233" s="56"/>
    </row>
    <row r="234">
      <c r="B234" s="38"/>
      <c r="C234" s="56"/>
      <c r="D234" s="56"/>
      <c r="E234" s="56"/>
      <c r="F234" s="56"/>
      <c r="G234" s="56"/>
      <c r="H234" s="56"/>
    </row>
    <row r="235">
      <c r="B235" s="38"/>
      <c r="C235" s="56"/>
      <c r="D235" s="56"/>
      <c r="E235" s="56"/>
      <c r="F235" s="56"/>
      <c r="G235" s="56"/>
      <c r="H235" s="56"/>
    </row>
    <row r="236">
      <c r="B236" s="38"/>
      <c r="C236" s="56"/>
      <c r="D236" s="56"/>
      <c r="E236" s="56"/>
      <c r="F236" s="56"/>
      <c r="G236" s="56"/>
      <c r="H236" s="56"/>
    </row>
    <row r="237">
      <c r="B237" s="38"/>
      <c r="C237" s="56"/>
      <c r="D237" s="56"/>
      <c r="E237" s="56"/>
      <c r="F237" s="56"/>
      <c r="G237" s="56"/>
      <c r="H237" s="56"/>
    </row>
    <row r="238">
      <c r="B238" s="38"/>
      <c r="C238" s="56"/>
      <c r="D238" s="56"/>
      <c r="E238" s="56"/>
      <c r="F238" s="56"/>
      <c r="G238" s="56"/>
      <c r="H238" s="56"/>
    </row>
    <row r="239">
      <c r="B239" s="38"/>
      <c r="C239" s="56"/>
      <c r="D239" s="56"/>
      <c r="E239" s="56"/>
      <c r="F239" s="56"/>
      <c r="G239" s="56"/>
      <c r="H239" s="56"/>
    </row>
    <row r="240">
      <c r="B240" s="38"/>
      <c r="C240" s="56"/>
      <c r="D240" s="56"/>
      <c r="E240" s="56"/>
      <c r="F240" s="56"/>
      <c r="G240" s="56"/>
      <c r="H240" s="56"/>
    </row>
    <row r="241">
      <c r="B241" s="38"/>
      <c r="C241" s="56"/>
      <c r="D241" s="56"/>
      <c r="E241" s="56"/>
      <c r="F241" s="56"/>
      <c r="G241" s="56"/>
      <c r="H241" s="56"/>
    </row>
    <row r="242">
      <c r="B242" s="38"/>
      <c r="C242" s="56"/>
      <c r="D242" s="56"/>
      <c r="E242" s="56"/>
      <c r="F242" s="56"/>
      <c r="G242" s="56"/>
      <c r="H242" s="56"/>
    </row>
    <row r="243">
      <c r="B243" s="38"/>
      <c r="C243" s="56"/>
      <c r="D243" s="56"/>
      <c r="E243" s="56"/>
      <c r="F243" s="56"/>
      <c r="G243" s="56"/>
      <c r="H243" s="56"/>
    </row>
    <row r="244">
      <c r="B244" s="38"/>
      <c r="C244" s="56"/>
      <c r="D244" s="56"/>
      <c r="E244" s="56"/>
      <c r="F244" s="56"/>
      <c r="G244" s="56"/>
      <c r="H244" s="56"/>
    </row>
    <row r="245">
      <c r="B245" s="38"/>
      <c r="C245" s="56"/>
      <c r="D245" s="56"/>
      <c r="E245" s="56"/>
      <c r="F245" s="56"/>
      <c r="G245" s="56"/>
      <c r="H245" s="56"/>
    </row>
    <row r="246">
      <c r="B246" s="38"/>
      <c r="C246" s="56"/>
      <c r="D246" s="56"/>
      <c r="E246" s="56"/>
      <c r="F246" s="56"/>
      <c r="G246" s="56"/>
      <c r="H246" s="56"/>
    </row>
    <row r="247">
      <c r="B247" s="38"/>
      <c r="C247" s="56"/>
      <c r="D247" s="56"/>
      <c r="E247" s="56"/>
      <c r="F247" s="56"/>
      <c r="G247" s="56"/>
      <c r="H247" s="56"/>
    </row>
    <row r="248">
      <c r="B248" s="38"/>
      <c r="C248" s="56"/>
      <c r="D248" s="56"/>
      <c r="E248" s="56"/>
      <c r="F248" s="56"/>
      <c r="G248" s="56"/>
      <c r="H248" s="56"/>
    </row>
    <row r="249">
      <c r="B249" s="38"/>
      <c r="C249" s="56"/>
      <c r="D249" s="56"/>
      <c r="E249" s="56"/>
      <c r="F249" s="56"/>
      <c r="G249" s="56"/>
      <c r="H249" s="56"/>
    </row>
    <row r="250">
      <c r="B250" s="38"/>
      <c r="C250" s="56"/>
      <c r="D250" s="56"/>
      <c r="E250" s="56"/>
      <c r="F250" s="56"/>
      <c r="G250" s="56"/>
      <c r="H250" s="56"/>
    </row>
    <row r="251">
      <c r="B251" s="38"/>
      <c r="C251" s="56"/>
      <c r="D251" s="56"/>
      <c r="E251" s="56"/>
      <c r="F251" s="56"/>
      <c r="G251" s="56"/>
      <c r="H251" s="56"/>
    </row>
    <row r="252">
      <c r="B252" s="38"/>
      <c r="C252" s="56"/>
      <c r="D252" s="56"/>
      <c r="E252" s="56"/>
      <c r="F252" s="56"/>
      <c r="G252" s="56"/>
      <c r="H252" s="56"/>
    </row>
    <row r="253">
      <c r="B253" s="38"/>
      <c r="C253" s="56"/>
      <c r="D253" s="56"/>
      <c r="E253" s="56"/>
      <c r="F253" s="56"/>
      <c r="G253" s="56"/>
      <c r="H253" s="56"/>
    </row>
    <row r="254">
      <c r="B254" s="38"/>
      <c r="C254" s="56"/>
      <c r="D254" s="56"/>
      <c r="E254" s="56"/>
      <c r="F254" s="56"/>
      <c r="G254" s="56"/>
      <c r="H254" s="56"/>
    </row>
    <row r="255">
      <c r="B255" s="38"/>
      <c r="C255" s="56"/>
      <c r="D255" s="56"/>
      <c r="E255" s="56"/>
      <c r="F255" s="56"/>
      <c r="G255" s="56"/>
      <c r="H255" s="56"/>
    </row>
    <row r="256">
      <c r="B256" s="38"/>
      <c r="C256" s="56"/>
      <c r="D256" s="56"/>
      <c r="E256" s="56"/>
      <c r="F256" s="56"/>
      <c r="G256" s="56"/>
      <c r="H256" s="56"/>
    </row>
    <row r="257">
      <c r="B257" s="38"/>
      <c r="C257" s="56"/>
      <c r="D257" s="56"/>
      <c r="E257" s="56"/>
      <c r="F257" s="56"/>
      <c r="G257" s="56"/>
      <c r="H257" s="56"/>
    </row>
    <row r="258">
      <c r="B258" s="38"/>
      <c r="C258" s="56"/>
      <c r="D258" s="56"/>
      <c r="E258" s="56"/>
      <c r="F258" s="56"/>
      <c r="G258" s="56"/>
      <c r="H258" s="56"/>
    </row>
    <row r="259">
      <c r="B259" s="38"/>
      <c r="C259" s="56"/>
      <c r="D259" s="56"/>
      <c r="E259" s="56"/>
      <c r="F259" s="56"/>
      <c r="G259" s="56"/>
      <c r="H259" s="56"/>
    </row>
    <row r="260">
      <c r="B260" s="38"/>
      <c r="C260" s="56"/>
      <c r="D260" s="56"/>
      <c r="E260" s="56"/>
      <c r="F260" s="56"/>
      <c r="G260" s="56"/>
      <c r="H260" s="56"/>
    </row>
    <row r="261">
      <c r="B261" s="38"/>
      <c r="C261" s="56"/>
      <c r="D261" s="56"/>
      <c r="E261" s="56"/>
      <c r="F261" s="56"/>
      <c r="G261" s="56"/>
      <c r="H261" s="56"/>
    </row>
    <row r="262">
      <c r="B262" s="38"/>
      <c r="C262" s="56"/>
      <c r="D262" s="56"/>
      <c r="E262" s="56"/>
      <c r="F262" s="56"/>
      <c r="G262" s="56"/>
      <c r="H262" s="56"/>
    </row>
    <row r="263">
      <c r="B263" s="38"/>
      <c r="C263" s="56"/>
      <c r="D263" s="56"/>
      <c r="E263" s="56"/>
      <c r="F263" s="56"/>
      <c r="G263" s="56"/>
      <c r="H263" s="56"/>
    </row>
    <row r="264">
      <c r="B264" s="38"/>
      <c r="C264" s="56"/>
      <c r="D264" s="56"/>
      <c r="E264" s="56"/>
      <c r="F264" s="56"/>
      <c r="G264" s="56"/>
      <c r="H264" s="56"/>
    </row>
    <row r="265">
      <c r="B265" s="38"/>
      <c r="C265" s="56"/>
      <c r="D265" s="56"/>
      <c r="E265" s="56"/>
      <c r="F265" s="56"/>
      <c r="G265" s="56"/>
      <c r="H265" s="56"/>
    </row>
    <row r="266">
      <c r="B266" s="38"/>
      <c r="C266" s="56"/>
      <c r="D266" s="56"/>
      <c r="E266" s="56"/>
      <c r="F266" s="56"/>
      <c r="G266" s="56"/>
      <c r="H266" s="56"/>
    </row>
    <row r="267">
      <c r="B267" s="38"/>
      <c r="C267" s="56"/>
      <c r="D267" s="56"/>
      <c r="E267" s="56"/>
      <c r="F267" s="56"/>
      <c r="G267" s="56"/>
      <c r="H267" s="56"/>
    </row>
    <row r="268">
      <c r="B268" s="38"/>
      <c r="C268" s="56"/>
      <c r="D268" s="56"/>
      <c r="E268" s="56"/>
      <c r="F268" s="56"/>
      <c r="G268" s="56"/>
      <c r="H268" s="56"/>
    </row>
    <row r="269">
      <c r="B269" s="38"/>
      <c r="C269" s="56"/>
      <c r="D269" s="56"/>
      <c r="E269" s="56"/>
      <c r="F269" s="56"/>
      <c r="G269" s="56"/>
      <c r="H269" s="56"/>
    </row>
    <row r="270">
      <c r="B270" s="38"/>
      <c r="C270" s="56"/>
      <c r="D270" s="56"/>
      <c r="E270" s="56"/>
      <c r="F270" s="56"/>
      <c r="G270" s="56"/>
      <c r="H270" s="56"/>
    </row>
    <row r="271">
      <c r="B271" s="38"/>
      <c r="C271" s="56"/>
      <c r="D271" s="56"/>
      <c r="E271" s="56"/>
      <c r="F271" s="56"/>
      <c r="G271" s="56"/>
      <c r="H271" s="56"/>
    </row>
    <row r="272">
      <c r="B272" s="38"/>
      <c r="C272" s="56"/>
      <c r="D272" s="56"/>
      <c r="E272" s="56"/>
      <c r="F272" s="56"/>
      <c r="G272" s="56"/>
      <c r="H272" s="56"/>
    </row>
    <row r="273">
      <c r="B273" s="38"/>
      <c r="C273" s="56"/>
      <c r="D273" s="56"/>
      <c r="E273" s="56"/>
      <c r="F273" s="56"/>
      <c r="G273" s="56"/>
      <c r="H273" s="56"/>
    </row>
    <row r="274">
      <c r="B274" s="38"/>
      <c r="C274" s="56"/>
      <c r="D274" s="56"/>
      <c r="E274" s="56"/>
      <c r="F274" s="56"/>
      <c r="G274" s="56"/>
      <c r="H274" s="56"/>
    </row>
    <row r="275">
      <c r="B275" s="38"/>
      <c r="C275" s="56"/>
      <c r="D275" s="56"/>
      <c r="E275" s="56"/>
      <c r="F275" s="56"/>
      <c r="G275" s="56"/>
      <c r="H275" s="56"/>
    </row>
    <row r="276">
      <c r="B276" s="38"/>
      <c r="C276" s="56"/>
      <c r="D276" s="56"/>
      <c r="E276" s="56"/>
      <c r="F276" s="56"/>
      <c r="G276" s="56"/>
      <c r="H276" s="56"/>
    </row>
    <row r="277">
      <c r="B277" s="38"/>
      <c r="C277" s="56"/>
      <c r="D277" s="56"/>
      <c r="E277" s="56"/>
      <c r="F277" s="56"/>
      <c r="G277" s="56"/>
      <c r="H277" s="56"/>
    </row>
    <row r="278">
      <c r="B278" s="38"/>
      <c r="C278" s="56"/>
      <c r="D278" s="56"/>
      <c r="E278" s="56"/>
      <c r="F278" s="56"/>
      <c r="G278" s="56"/>
      <c r="H278" s="56"/>
    </row>
    <row r="279">
      <c r="B279" s="38"/>
      <c r="C279" s="56"/>
      <c r="D279" s="56"/>
      <c r="E279" s="56"/>
      <c r="F279" s="56"/>
      <c r="G279" s="56"/>
      <c r="H279" s="56"/>
    </row>
    <row r="280">
      <c r="B280" s="38"/>
      <c r="C280" s="56"/>
      <c r="D280" s="56"/>
      <c r="E280" s="56"/>
      <c r="F280" s="56"/>
      <c r="G280" s="56"/>
      <c r="H280" s="56"/>
    </row>
    <row r="281">
      <c r="B281" s="38"/>
      <c r="C281" s="56"/>
      <c r="D281" s="56"/>
      <c r="E281" s="56"/>
      <c r="F281" s="56"/>
      <c r="G281" s="56"/>
      <c r="H281" s="56"/>
    </row>
    <row r="282">
      <c r="B282" s="38"/>
      <c r="C282" s="56"/>
      <c r="D282" s="56"/>
      <c r="E282" s="56"/>
      <c r="F282" s="56"/>
      <c r="G282" s="56"/>
      <c r="H282" s="56"/>
    </row>
    <row r="283">
      <c r="B283" s="38"/>
      <c r="C283" s="56"/>
      <c r="D283" s="56"/>
      <c r="E283" s="56"/>
      <c r="F283" s="56"/>
      <c r="G283" s="56"/>
      <c r="H283" s="56"/>
    </row>
    <row r="284">
      <c r="B284" s="38"/>
      <c r="C284" s="56"/>
      <c r="D284" s="56"/>
      <c r="E284" s="56"/>
      <c r="F284" s="56"/>
      <c r="G284" s="56"/>
      <c r="H284" s="56"/>
    </row>
    <row r="285">
      <c r="B285" s="38"/>
      <c r="C285" s="56"/>
      <c r="D285" s="56"/>
      <c r="E285" s="56"/>
      <c r="F285" s="56"/>
      <c r="G285" s="56"/>
      <c r="H285" s="56"/>
    </row>
    <row r="286">
      <c r="B286" s="38"/>
      <c r="C286" s="56"/>
      <c r="D286" s="56"/>
      <c r="E286" s="56"/>
      <c r="F286" s="56"/>
      <c r="G286" s="56"/>
      <c r="H286" s="56"/>
    </row>
    <row r="287">
      <c r="B287" s="38"/>
      <c r="C287" s="56"/>
      <c r="D287" s="56"/>
      <c r="E287" s="56"/>
      <c r="F287" s="56"/>
      <c r="G287" s="56"/>
      <c r="H287" s="56"/>
    </row>
    <row r="288">
      <c r="B288" s="38"/>
      <c r="C288" s="56"/>
      <c r="D288" s="56"/>
      <c r="E288" s="56"/>
      <c r="F288" s="56"/>
      <c r="G288" s="56"/>
      <c r="H288" s="56"/>
    </row>
    <row r="289">
      <c r="B289" s="38"/>
      <c r="C289" s="56"/>
      <c r="D289" s="56"/>
      <c r="E289" s="56"/>
      <c r="F289" s="56"/>
      <c r="G289" s="56"/>
      <c r="H289" s="56"/>
    </row>
    <row r="290">
      <c r="B290" s="38"/>
      <c r="C290" s="56"/>
      <c r="D290" s="56"/>
      <c r="E290" s="56"/>
      <c r="F290" s="56"/>
      <c r="G290" s="56"/>
      <c r="H290" s="56"/>
    </row>
    <row r="291">
      <c r="B291" s="38"/>
      <c r="C291" s="56"/>
      <c r="D291" s="56"/>
      <c r="E291" s="56"/>
      <c r="F291" s="56"/>
      <c r="G291" s="56"/>
      <c r="H291" s="56"/>
    </row>
    <row r="292">
      <c r="B292" s="38"/>
      <c r="C292" s="56"/>
      <c r="D292" s="56"/>
      <c r="E292" s="56"/>
      <c r="F292" s="56"/>
      <c r="G292" s="56"/>
      <c r="H292" s="56"/>
    </row>
    <row r="293">
      <c r="B293" s="38"/>
      <c r="C293" s="56"/>
      <c r="D293" s="56"/>
      <c r="E293" s="56"/>
      <c r="F293" s="56"/>
      <c r="G293" s="56"/>
      <c r="H293" s="56"/>
    </row>
    <row r="294">
      <c r="B294" s="38"/>
      <c r="C294" s="56"/>
      <c r="D294" s="56"/>
      <c r="E294" s="56"/>
      <c r="F294" s="56"/>
      <c r="G294" s="56"/>
      <c r="H294" s="56"/>
    </row>
    <row r="295">
      <c r="B295" s="38"/>
      <c r="C295" s="56"/>
      <c r="D295" s="56"/>
      <c r="E295" s="56"/>
      <c r="F295" s="56"/>
      <c r="G295" s="56"/>
      <c r="H295" s="56"/>
    </row>
    <row r="296">
      <c r="B296" s="38"/>
      <c r="C296" s="56"/>
      <c r="D296" s="56"/>
      <c r="E296" s="56"/>
      <c r="F296" s="56"/>
      <c r="G296" s="56"/>
      <c r="H296" s="56"/>
    </row>
    <row r="297">
      <c r="B297" s="38"/>
      <c r="C297" s="56"/>
      <c r="D297" s="56"/>
      <c r="E297" s="56"/>
      <c r="F297" s="56"/>
      <c r="G297" s="56"/>
      <c r="H297" s="56"/>
    </row>
    <row r="298">
      <c r="B298" s="38"/>
      <c r="C298" s="56"/>
      <c r="D298" s="56"/>
      <c r="E298" s="56"/>
      <c r="F298" s="56"/>
      <c r="G298" s="56"/>
      <c r="H298" s="56"/>
    </row>
    <row r="299">
      <c r="B299" s="38"/>
      <c r="C299" s="56"/>
      <c r="D299" s="56"/>
      <c r="E299" s="56"/>
      <c r="F299" s="56"/>
      <c r="G299" s="56"/>
      <c r="H299" s="56"/>
    </row>
    <row r="300">
      <c r="B300" s="38"/>
      <c r="C300" s="56"/>
      <c r="D300" s="56"/>
      <c r="E300" s="56"/>
      <c r="F300" s="56"/>
      <c r="G300" s="56"/>
      <c r="H300" s="56"/>
    </row>
    <row r="301">
      <c r="B301" s="38"/>
      <c r="C301" s="56"/>
      <c r="D301" s="56"/>
      <c r="E301" s="56"/>
      <c r="F301" s="56"/>
      <c r="G301" s="56"/>
      <c r="H301" s="56"/>
    </row>
    <row r="302">
      <c r="B302" s="38"/>
      <c r="C302" s="56"/>
      <c r="D302" s="56"/>
      <c r="E302" s="56"/>
      <c r="F302" s="56"/>
      <c r="G302" s="56"/>
      <c r="H302" s="56"/>
    </row>
    <row r="303">
      <c r="B303" s="38"/>
      <c r="C303" s="56"/>
      <c r="D303" s="56"/>
      <c r="E303" s="56"/>
      <c r="F303" s="56"/>
      <c r="G303" s="56"/>
      <c r="H303" s="56"/>
    </row>
    <row r="304">
      <c r="B304" s="38"/>
      <c r="C304" s="56"/>
      <c r="D304" s="56"/>
      <c r="E304" s="56"/>
      <c r="F304" s="56"/>
      <c r="G304" s="56"/>
      <c r="H304" s="56"/>
    </row>
    <row r="305">
      <c r="B305" s="38"/>
      <c r="C305" s="56"/>
      <c r="D305" s="56"/>
      <c r="E305" s="56"/>
      <c r="F305" s="56"/>
      <c r="G305" s="56"/>
      <c r="H305" s="56"/>
    </row>
    <row r="306">
      <c r="B306" s="38"/>
      <c r="C306" s="56"/>
      <c r="D306" s="56"/>
      <c r="E306" s="56"/>
      <c r="F306" s="56"/>
      <c r="G306" s="56"/>
      <c r="H306" s="56"/>
    </row>
    <row r="307">
      <c r="B307" s="38"/>
      <c r="C307" s="56"/>
      <c r="D307" s="56"/>
      <c r="E307" s="56"/>
      <c r="F307" s="56"/>
      <c r="G307" s="56"/>
      <c r="H307" s="56"/>
    </row>
    <row r="308">
      <c r="B308" s="38"/>
      <c r="C308" s="56"/>
      <c r="D308" s="56"/>
      <c r="E308" s="56"/>
      <c r="F308" s="56"/>
      <c r="G308" s="56"/>
      <c r="H308" s="56"/>
    </row>
    <row r="309">
      <c r="B309" s="38"/>
      <c r="C309" s="56"/>
      <c r="D309" s="56"/>
      <c r="E309" s="56"/>
      <c r="F309" s="56"/>
      <c r="G309" s="56"/>
      <c r="H309" s="56"/>
    </row>
    <row r="310">
      <c r="B310" s="38"/>
      <c r="C310" s="56"/>
      <c r="D310" s="56"/>
      <c r="E310" s="56"/>
      <c r="F310" s="56"/>
      <c r="G310" s="56"/>
      <c r="H310" s="56"/>
    </row>
    <row r="311">
      <c r="B311" s="38"/>
      <c r="C311" s="56"/>
      <c r="D311" s="56"/>
      <c r="E311" s="56"/>
      <c r="F311" s="56"/>
      <c r="G311" s="56"/>
      <c r="H311" s="56"/>
    </row>
    <row r="312">
      <c r="B312" s="38"/>
      <c r="C312" s="56"/>
      <c r="D312" s="56"/>
      <c r="E312" s="56"/>
      <c r="F312" s="56"/>
      <c r="G312" s="56"/>
      <c r="H312" s="56"/>
    </row>
    <row r="313">
      <c r="B313" s="38"/>
      <c r="C313" s="56"/>
      <c r="D313" s="56"/>
      <c r="E313" s="56"/>
      <c r="F313" s="56"/>
      <c r="G313" s="56"/>
      <c r="H313" s="56"/>
    </row>
    <row r="314">
      <c r="B314" s="38"/>
      <c r="C314" s="56"/>
      <c r="D314" s="56"/>
      <c r="E314" s="56"/>
      <c r="F314" s="56"/>
      <c r="G314" s="56"/>
      <c r="H314" s="56"/>
    </row>
    <row r="315">
      <c r="B315" s="38"/>
      <c r="C315" s="56"/>
      <c r="D315" s="56"/>
      <c r="E315" s="56"/>
      <c r="F315" s="56"/>
      <c r="G315" s="56"/>
      <c r="H315" s="56"/>
    </row>
    <row r="316">
      <c r="B316" s="38"/>
      <c r="C316" s="56"/>
      <c r="D316" s="56"/>
      <c r="E316" s="56"/>
      <c r="F316" s="56"/>
      <c r="G316" s="56"/>
      <c r="H316" s="56"/>
    </row>
    <row r="317">
      <c r="B317" s="38"/>
      <c r="C317" s="56"/>
      <c r="D317" s="56"/>
      <c r="E317" s="56"/>
      <c r="F317" s="56"/>
      <c r="G317" s="56"/>
      <c r="H317" s="56"/>
    </row>
    <row r="318">
      <c r="B318" s="38"/>
      <c r="C318" s="56"/>
      <c r="D318" s="56"/>
      <c r="E318" s="56"/>
      <c r="F318" s="56"/>
      <c r="G318" s="56"/>
      <c r="H318" s="56"/>
    </row>
    <row r="319">
      <c r="B319" s="38"/>
      <c r="C319" s="56"/>
      <c r="D319" s="56"/>
      <c r="E319" s="56"/>
      <c r="F319" s="56"/>
      <c r="G319" s="56"/>
      <c r="H319" s="56"/>
    </row>
    <row r="320">
      <c r="B320" s="38"/>
      <c r="C320" s="56"/>
      <c r="D320" s="56"/>
      <c r="E320" s="56"/>
      <c r="F320" s="56"/>
      <c r="G320" s="56"/>
      <c r="H320" s="56"/>
    </row>
    <row r="321">
      <c r="B321" s="38"/>
      <c r="C321" s="56"/>
      <c r="D321" s="56"/>
      <c r="E321" s="56"/>
      <c r="F321" s="56"/>
      <c r="G321" s="56"/>
      <c r="H321" s="56"/>
    </row>
    <row r="322">
      <c r="B322" s="38"/>
      <c r="C322" s="56"/>
      <c r="D322" s="56"/>
      <c r="E322" s="56"/>
      <c r="F322" s="56"/>
      <c r="G322" s="56"/>
      <c r="H322" s="56"/>
    </row>
    <row r="323">
      <c r="B323" s="38"/>
      <c r="C323" s="56"/>
      <c r="D323" s="56"/>
      <c r="E323" s="56"/>
      <c r="F323" s="56"/>
      <c r="G323" s="56"/>
      <c r="H323" s="56"/>
    </row>
    <row r="324">
      <c r="B324" s="38"/>
      <c r="C324" s="56"/>
      <c r="D324" s="56"/>
      <c r="E324" s="56"/>
      <c r="F324" s="56"/>
      <c r="G324" s="56"/>
      <c r="H324" s="56"/>
    </row>
    <row r="325">
      <c r="B325" s="38"/>
      <c r="C325" s="56"/>
      <c r="D325" s="56"/>
      <c r="E325" s="56"/>
      <c r="F325" s="56"/>
      <c r="G325" s="56"/>
      <c r="H325" s="56"/>
    </row>
    <row r="326">
      <c r="B326" s="38"/>
      <c r="C326" s="56"/>
      <c r="D326" s="56"/>
      <c r="E326" s="56"/>
      <c r="F326" s="56"/>
      <c r="G326" s="56"/>
      <c r="H326" s="56"/>
    </row>
    <row r="327">
      <c r="B327" s="38"/>
      <c r="C327" s="56"/>
      <c r="D327" s="56"/>
      <c r="E327" s="56"/>
      <c r="F327" s="56"/>
      <c r="G327" s="56"/>
      <c r="H327" s="56"/>
    </row>
    <row r="328">
      <c r="B328" s="38"/>
      <c r="C328" s="56"/>
      <c r="D328" s="56"/>
      <c r="E328" s="56"/>
      <c r="F328" s="56"/>
      <c r="G328" s="56"/>
      <c r="H328" s="56"/>
    </row>
    <row r="329">
      <c r="B329" s="38"/>
      <c r="C329" s="56"/>
      <c r="D329" s="56"/>
      <c r="E329" s="56"/>
      <c r="F329" s="56"/>
      <c r="G329" s="56"/>
      <c r="H329" s="56"/>
    </row>
    <row r="330">
      <c r="B330" s="38"/>
      <c r="C330" s="56"/>
      <c r="D330" s="56"/>
      <c r="E330" s="56"/>
      <c r="F330" s="56"/>
      <c r="G330" s="56"/>
      <c r="H330" s="56"/>
    </row>
    <row r="331">
      <c r="B331" s="38"/>
      <c r="C331" s="56"/>
      <c r="D331" s="56"/>
      <c r="E331" s="56"/>
      <c r="F331" s="56"/>
      <c r="G331" s="56"/>
      <c r="H331" s="56"/>
    </row>
    <row r="332">
      <c r="B332" s="38"/>
      <c r="C332" s="56"/>
      <c r="D332" s="56"/>
      <c r="E332" s="56"/>
      <c r="F332" s="56"/>
      <c r="G332" s="56"/>
      <c r="H332" s="56"/>
    </row>
    <row r="333">
      <c r="B333" s="38"/>
      <c r="C333" s="56"/>
      <c r="D333" s="56"/>
      <c r="E333" s="56"/>
      <c r="F333" s="56"/>
      <c r="G333" s="56"/>
      <c r="H333" s="56"/>
    </row>
    <row r="334">
      <c r="B334" s="38"/>
      <c r="C334" s="56"/>
      <c r="D334" s="56"/>
      <c r="E334" s="56"/>
      <c r="F334" s="56"/>
      <c r="G334" s="56"/>
      <c r="H334" s="56"/>
    </row>
    <row r="335">
      <c r="B335" s="38"/>
      <c r="C335" s="56"/>
      <c r="D335" s="56"/>
      <c r="E335" s="56"/>
      <c r="F335" s="56"/>
      <c r="G335" s="56"/>
      <c r="H335" s="56"/>
    </row>
    <row r="336">
      <c r="B336" s="38"/>
      <c r="C336" s="56"/>
      <c r="D336" s="56"/>
      <c r="E336" s="56"/>
      <c r="F336" s="56"/>
      <c r="G336" s="56"/>
      <c r="H336" s="56"/>
    </row>
    <row r="337">
      <c r="B337" s="38"/>
      <c r="C337" s="56"/>
      <c r="D337" s="56"/>
      <c r="E337" s="56"/>
      <c r="F337" s="56"/>
      <c r="G337" s="56"/>
      <c r="H337" s="56"/>
    </row>
    <row r="338">
      <c r="B338" s="38"/>
      <c r="C338" s="56"/>
      <c r="D338" s="56"/>
      <c r="E338" s="56"/>
      <c r="F338" s="56"/>
      <c r="G338" s="56"/>
      <c r="H338" s="56"/>
    </row>
    <row r="339">
      <c r="B339" s="38"/>
      <c r="C339" s="56"/>
      <c r="D339" s="56"/>
      <c r="E339" s="56"/>
      <c r="F339" s="56"/>
      <c r="G339" s="56"/>
      <c r="H339" s="56"/>
    </row>
    <row r="340">
      <c r="B340" s="38"/>
      <c r="C340" s="56"/>
      <c r="D340" s="56"/>
      <c r="E340" s="56"/>
      <c r="F340" s="56"/>
      <c r="G340" s="56"/>
      <c r="H340" s="56"/>
    </row>
    <row r="341">
      <c r="B341" s="38"/>
      <c r="C341" s="56"/>
      <c r="D341" s="56"/>
      <c r="E341" s="56"/>
      <c r="F341" s="56"/>
      <c r="G341" s="56"/>
      <c r="H341" s="56"/>
    </row>
    <row r="342">
      <c r="B342" s="38"/>
      <c r="C342" s="56"/>
      <c r="D342" s="56"/>
      <c r="E342" s="56"/>
      <c r="F342" s="56"/>
      <c r="G342" s="56"/>
      <c r="H342" s="56"/>
    </row>
    <row r="343">
      <c r="B343" s="38"/>
      <c r="C343" s="56"/>
      <c r="D343" s="56"/>
      <c r="E343" s="56"/>
      <c r="F343" s="56"/>
      <c r="G343" s="56"/>
      <c r="H343" s="56"/>
    </row>
    <row r="344">
      <c r="B344" s="38"/>
      <c r="C344" s="56"/>
      <c r="D344" s="56"/>
      <c r="E344" s="56"/>
      <c r="F344" s="56"/>
      <c r="G344" s="56"/>
      <c r="H344" s="56"/>
    </row>
    <row r="345">
      <c r="B345" s="38"/>
      <c r="C345" s="56"/>
      <c r="D345" s="56"/>
      <c r="E345" s="56"/>
      <c r="F345" s="56"/>
      <c r="G345" s="56"/>
      <c r="H345" s="56"/>
    </row>
    <row r="346">
      <c r="B346" s="38"/>
      <c r="C346" s="56"/>
      <c r="D346" s="56"/>
      <c r="E346" s="56"/>
      <c r="F346" s="56"/>
      <c r="G346" s="56"/>
      <c r="H346" s="56"/>
    </row>
    <row r="347">
      <c r="B347" s="38"/>
      <c r="C347" s="56"/>
      <c r="D347" s="56"/>
      <c r="E347" s="56"/>
      <c r="F347" s="56"/>
      <c r="G347" s="56"/>
      <c r="H347" s="56"/>
    </row>
    <row r="348">
      <c r="B348" s="38"/>
      <c r="C348" s="56"/>
      <c r="D348" s="56"/>
      <c r="E348" s="56"/>
      <c r="F348" s="56"/>
      <c r="G348" s="56"/>
      <c r="H348" s="56"/>
    </row>
    <row r="349">
      <c r="B349" s="38"/>
      <c r="C349" s="56"/>
      <c r="D349" s="56"/>
      <c r="E349" s="56"/>
      <c r="F349" s="56"/>
      <c r="G349" s="56"/>
      <c r="H349" s="56"/>
    </row>
    <row r="350">
      <c r="B350" s="38"/>
      <c r="C350" s="56"/>
      <c r="D350" s="56"/>
      <c r="E350" s="56"/>
      <c r="F350" s="56"/>
      <c r="G350" s="56"/>
      <c r="H350" s="56"/>
    </row>
    <row r="351">
      <c r="B351" s="38"/>
      <c r="C351" s="56"/>
      <c r="D351" s="56"/>
      <c r="E351" s="56"/>
      <c r="F351" s="56"/>
      <c r="G351" s="56"/>
      <c r="H351" s="56"/>
    </row>
    <row r="352">
      <c r="B352" s="38"/>
      <c r="C352" s="56"/>
      <c r="D352" s="56"/>
      <c r="E352" s="56"/>
      <c r="F352" s="56"/>
      <c r="G352" s="56"/>
      <c r="H352" s="56"/>
    </row>
    <row r="353">
      <c r="B353" s="38"/>
      <c r="C353" s="56"/>
      <c r="D353" s="56"/>
      <c r="E353" s="56"/>
      <c r="F353" s="56"/>
      <c r="G353" s="56"/>
      <c r="H353" s="56"/>
    </row>
    <row r="354">
      <c r="B354" s="38"/>
      <c r="C354" s="56"/>
      <c r="D354" s="56"/>
      <c r="E354" s="56"/>
      <c r="F354" s="56"/>
      <c r="G354" s="56"/>
      <c r="H354" s="56"/>
    </row>
    <row r="355">
      <c r="B355" s="38"/>
      <c r="C355" s="56"/>
      <c r="D355" s="56"/>
      <c r="E355" s="56"/>
      <c r="F355" s="56"/>
      <c r="G355" s="56"/>
      <c r="H355" s="56"/>
    </row>
    <row r="356">
      <c r="B356" s="38"/>
      <c r="C356" s="56"/>
      <c r="D356" s="56"/>
      <c r="E356" s="56"/>
      <c r="F356" s="56"/>
      <c r="G356" s="56"/>
      <c r="H356" s="56"/>
    </row>
    <row r="357">
      <c r="B357" s="38"/>
      <c r="C357" s="56"/>
      <c r="D357" s="56"/>
      <c r="E357" s="56"/>
      <c r="F357" s="56"/>
      <c r="G357" s="56"/>
      <c r="H357" s="56"/>
    </row>
    <row r="358">
      <c r="B358" s="38"/>
      <c r="C358" s="56"/>
      <c r="D358" s="56"/>
      <c r="E358" s="56"/>
      <c r="F358" s="56"/>
      <c r="G358" s="56"/>
      <c r="H358" s="56"/>
    </row>
    <row r="359">
      <c r="B359" s="38"/>
      <c r="C359" s="56"/>
      <c r="D359" s="56"/>
      <c r="E359" s="56"/>
      <c r="F359" s="56"/>
      <c r="G359" s="56"/>
      <c r="H359" s="56"/>
    </row>
    <row r="360">
      <c r="B360" s="38"/>
      <c r="C360" s="56"/>
      <c r="D360" s="56"/>
      <c r="E360" s="56"/>
      <c r="F360" s="56"/>
      <c r="G360" s="56"/>
      <c r="H360" s="56"/>
    </row>
    <row r="361">
      <c r="B361" s="38"/>
      <c r="C361" s="56"/>
      <c r="D361" s="56"/>
      <c r="E361" s="56"/>
      <c r="F361" s="56"/>
      <c r="G361" s="56"/>
      <c r="H361" s="56"/>
    </row>
    <row r="362">
      <c r="B362" s="38"/>
      <c r="C362" s="56"/>
      <c r="D362" s="56"/>
      <c r="E362" s="56"/>
      <c r="F362" s="56"/>
      <c r="G362" s="56"/>
      <c r="H362" s="56"/>
    </row>
    <row r="363">
      <c r="B363" s="38"/>
      <c r="C363" s="56"/>
      <c r="D363" s="56"/>
      <c r="E363" s="56"/>
      <c r="F363" s="56"/>
      <c r="G363" s="56"/>
      <c r="H363" s="56"/>
    </row>
    <row r="364">
      <c r="B364" s="38"/>
      <c r="C364" s="56"/>
      <c r="D364" s="56"/>
      <c r="E364" s="56"/>
      <c r="F364" s="56"/>
      <c r="G364" s="56"/>
      <c r="H364" s="56"/>
    </row>
    <row r="365">
      <c r="B365" s="38"/>
      <c r="C365" s="56"/>
      <c r="D365" s="56"/>
      <c r="E365" s="56"/>
      <c r="F365" s="56"/>
      <c r="G365" s="56"/>
      <c r="H365" s="56"/>
    </row>
    <row r="366">
      <c r="B366" s="38"/>
      <c r="C366" s="56"/>
      <c r="D366" s="56"/>
      <c r="E366" s="56"/>
      <c r="F366" s="56"/>
      <c r="G366" s="56"/>
      <c r="H366" s="56"/>
    </row>
    <row r="367">
      <c r="B367" s="38"/>
      <c r="C367" s="56"/>
      <c r="D367" s="56"/>
      <c r="E367" s="56"/>
      <c r="F367" s="56"/>
      <c r="G367" s="56"/>
      <c r="H367" s="56"/>
    </row>
    <row r="368">
      <c r="B368" s="38"/>
      <c r="C368" s="56"/>
      <c r="D368" s="56"/>
      <c r="E368" s="56"/>
      <c r="F368" s="56"/>
      <c r="G368" s="56"/>
      <c r="H368" s="56"/>
    </row>
    <row r="369">
      <c r="B369" s="38"/>
      <c r="C369" s="56"/>
      <c r="D369" s="56"/>
      <c r="E369" s="56"/>
      <c r="F369" s="56"/>
      <c r="G369" s="56"/>
      <c r="H369" s="56"/>
    </row>
    <row r="370">
      <c r="B370" s="38"/>
      <c r="C370" s="56"/>
      <c r="D370" s="56"/>
      <c r="E370" s="56"/>
      <c r="F370" s="56"/>
      <c r="G370" s="56"/>
      <c r="H370" s="56"/>
    </row>
    <row r="371">
      <c r="B371" s="38"/>
      <c r="C371" s="56"/>
      <c r="D371" s="56"/>
      <c r="E371" s="56"/>
      <c r="F371" s="56"/>
      <c r="G371" s="56"/>
      <c r="H371" s="56"/>
    </row>
    <row r="372">
      <c r="B372" s="38"/>
      <c r="C372" s="56"/>
      <c r="D372" s="56"/>
      <c r="E372" s="56"/>
      <c r="F372" s="56"/>
      <c r="G372" s="56"/>
      <c r="H372" s="56"/>
    </row>
    <row r="373">
      <c r="B373" s="38"/>
      <c r="C373" s="56"/>
      <c r="D373" s="56"/>
      <c r="E373" s="56"/>
      <c r="F373" s="56"/>
      <c r="G373" s="56"/>
      <c r="H373" s="56"/>
    </row>
    <row r="374">
      <c r="B374" s="38"/>
      <c r="C374" s="56"/>
      <c r="D374" s="56"/>
      <c r="E374" s="56"/>
      <c r="F374" s="56"/>
      <c r="G374" s="56"/>
      <c r="H374" s="56"/>
    </row>
    <row r="375">
      <c r="B375" s="38"/>
      <c r="C375" s="56"/>
      <c r="D375" s="56"/>
      <c r="E375" s="56"/>
      <c r="F375" s="56"/>
      <c r="G375" s="56"/>
      <c r="H375" s="56"/>
    </row>
    <row r="376">
      <c r="B376" s="38"/>
      <c r="C376" s="56"/>
      <c r="D376" s="56"/>
      <c r="E376" s="56"/>
      <c r="F376" s="56"/>
      <c r="G376" s="56"/>
      <c r="H376" s="56"/>
    </row>
    <row r="377">
      <c r="B377" s="38"/>
      <c r="C377" s="56"/>
      <c r="D377" s="56"/>
      <c r="E377" s="56"/>
      <c r="F377" s="56"/>
      <c r="G377" s="56"/>
      <c r="H377" s="56"/>
    </row>
    <row r="378">
      <c r="B378" s="38"/>
      <c r="C378" s="56"/>
      <c r="D378" s="56"/>
      <c r="E378" s="56"/>
      <c r="F378" s="56"/>
      <c r="G378" s="56"/>
      <c r="H378" s="56"/>
    </row>
    <row r="379">
      <c r="B379" s="38"/>
      <c r="C379" s="56"/>
      <c r="D379" s="56"/>
      <c r="E379" s="56"/>
      <c r="F379" s="56"/>
      <c r="G379" s="56"/>
      <c r="H379" s="56"/>
    </row>
    <row r="380">
      <c r="B380" s="38"/>
      <c r="C380" s="56"/>
      <c r="D380" s="56"/>
      <c r="E380" s="56"/>
      <c r="F380" s="56"/>
      <c r="G380" s="56"/>
      <c r="H380" s="56"/>
    </row>
    <row r="381">
      <c r="B381" s="38"/>
      <c r="C381" s="56"/>
      <c r="D381" s="56"/>
      <c r="E381" s="56"/>
      <c r="F381" s="56"/>
      <c r="G381" s="56"/>
      <c r="H381" s="56"/>
    </row>
    <row r="382">
      <c r="B382" s="38"/>
      <c r="C382" s="56"/>
      <c r="D382" s="56"/>
      <c r="E382" s="56"/>
      <c r="F382" s="56"/>
      <c r="G382" s="56"/>
      <c r="H382" s="56"/>
    </row>
    <row r="383">
      <c r="B383" s="38"/>
      <c r="C383" s="56"/>
      <c r="D383" s="56"/>
      <c r="E383" s="56"/>
      <c r="F383" s="56"/>
      <c r="G383" s="56"/>
      <c r="H383" s="56"/>
    </row>
    <row r="384">
      <c r="B384" s="38"/>
      <c r="C384" s="56"/>
      <c r="D384" s="56"/>
      <c r="E384" s="56"/>
      <c r="F384" s="56"/>
      <c r="G384" s="56"/>
      <c r="H384" s="56"/>
    </row>
    <row r="385">
      <c r="B385" s="38"/>
      <c r="C385" s="56"/>
      <c r="D385" s="56"/>
      <c r="E385" s="56"/>
      <c r="F385" s="56"/>
      <c r="G385" s="56"/>
      <c r="H385" s="56"/>
    </row>
    <row r="386">
      <c r="B386" s="38"/>
      <c r="C386" s="56"/>
      <c r="D386" s="56"/>
      <c r="E386" s="56"/>
      <c r="F386" s="56"/>
      <c r="G386" s="56"/>
      <c r="H386" s="56"/>
    </row>
    <row r="387">
      <c r="B387" s="38"/>
      <c r="C387" s="56"/>
      <c r="D387" s="56"/>
      <c r="E387" s="56"/>
      <c r="F387" s="56"/>
      <c r="G387" s="56"/>
      <c r="H387" s="56"/>
    </row>
    <row r="388">
      <c r="B388" s="38"/>
      <c r="C388" s="56"/>
      <c r="D388" s="56"/>
      <c r="E388" s="56"/>
      <c r="F388" s="56"/>
      <c r="G388" s="56"/>
      <c r="H388" s="56"/>
    </row>
    <row r="389">
      <c r="B389" s="38"/>
      <c r="C389" s="56"/>
      <c r="D389" s="56"/>
      <c r="E389" s="56"/>
      <c r="F389" s="56"/>
      <c r="G389" s="56"/>
      <c r="H389" s="56"/>
    </row>
    <row r="390">
      <c r="B390" s="38"/>
      <c r="C390" s="56"/>
      <c r="D390" s="56"/>
      <c r="E390" s="56"/>
      <c r="F390" s="56"/>
      <c r="G390" s="56"/>
      <c r="H390" s="56"/>
    </row>
    <row r="391">
      <c r="B391" s="38"/>
      <c r="C391" s="56"/>
      <c r="D391" s="56"/>
      <c r="E391" s="56"/>
      <c r="F391" s="56"/>
      <c r="G391" s="56"/>
      <c r="H391" s="56"/>
    </row>
    <row r="392">
      <c r="B392" s="38"/>
      <c r="C392" s="56"/>
      <c r="D392" s="56"/>
      <c r="E392" s="56"/>
      <c r="F392" s="56"/>
      <c r="G392" s="56"/>
      <c r="H392" s="56"/>
    </row>
    <row r="393">
      <c r="B393" s="38"/>
      <c r="C393" s="56"/>
      <c r="D393" s="56"/>
      <c r="E393" s="56"/>
      <c r="F393" s="56"/>
      <c r="G393" s="56"/>
      <c r="H393" s="56"/>
    </row>
    <row r="394">
      <c r="B394" s="38"/>
      <c r="C394" s="56"/>
      <c r="D394" s="56"/>
      <c r="E394" s="56"/>
      <c r="F394" s="56"/>
      <c r="G394" s="56"/>
      <c r="H394" s="56"/>
    </row>
    <row r="395">
      <c r="B395" s="38"/>
      <c r="C395" s="56"/>
      <c r="D395" s="56"/>
      <c r="E395" s="56"/>
      <c r="F395" s="56"/>
      <c r="G395" s="56"/>
      <c r="H395" s="56"/>
    </row>
    <row r="396">
      <c r="B396" s="38"/>
      <c r="C396" s="56"/>
      <c r="D396" s="56"/>
      <c r="E396" s="56"/>
      <c r="F396" s="56"/>
      <c r="G396" s="56"/>
      <c r="H396" s="56"/>
    </row>
    <row r="397">
      <c r="B397" s="38"/>
      <c r="C397" s="56"/>
      <c r="D397" s="56"/>
      <c r="E397" s="56"/>
      <c r="F397" s="56"/>
      <c r="G397" s="56"/>
      <c r="H397" s="56"/>
    </row>
    <row r="398">
      <c r="B398" s="38"/>
      <c r="C398" s="56"/>
      <c r="D398" s="56"/>
      <c r="E398" s="56"/>
      <c r="F398" s="56"/>
      <c r="G398" s="56"/>
      <c r="H398" s="56"/>
    </row>
    <row r="399">
      <c r="B399" s="38"/>
      <c r="C399" s="56"/>
      <c r="D399" s="56"/>
      <c r="E399" s="56"/>
      <c r="F399" s="56"/>
      <c r="G399" s="56"/>
      <c r="H399" s="56"/>
    </row>
    <row r="400">
      <c r="B400" s="38"/>
      <c r="C400" s="56"/>
      <c r="D400" s="56"/>
      <c r="E400" s="56"/>
      <c r="F400" s="56"/>
      <c r="G400" s="56"/>
      <c r="H400" s="56"/>
    </row>
    <row r="401">
      <c r="B401" s="38"/>
      <c r="C401" s="56"/>
      <c r="D401" s="56"/>
      <c r="E401" s="56"/>
      <c r="F401" s="56"/>
      <c r="G401" s="56"/>
      <c r="H401" s="56"/>
    </row>
    <row r="402">
      <c r="B402" s="38"/>
      <c r="C402" s="56"/>
      <c r="D402" s="56"/>
      <c r="E402" s="56"/>
      <c r="F402" s="56"/>
      <c r="G402" s="56"/>
      <c r="H402" s="56"/>
    </row>
    <row r="403">
      <c r="B403" s="38"/>
      <c r="C403" s="56"/>
      <c r="D403" s="56"/>
      <c r="E403" s="56"/>
      <c r="F403" s="56"/>
      <c r="G403" s="56"/>
      <c r="H403" s="56"/>
    </row>
    <row r="404">
      <c r="B404" s="38"/>
      <c r="C404" s="56"/>
      <c r="D404" s="56"/>
      <c r="E404" s="56"/>
      <c r="F404" s="56"/>
      <c r="G404" s="56"/>
      <c r="H404" s="56"/>
    </row>
    <row r="405">
      <c r="B405" s="38"/>
      <c r="C405" s="56"/>
      <c r="D405" s="56"/>
      <c r="E405" s="56"/>
      <c r="F405" s="56"/>
      <c r="G405" s="56"/>
      <c r="H405" s="56"/>
    </row>
    <row r="406">
      <c r="B406" s="38"/>
      <c r="C406" s="56"/>
      <c r="D406" s="56"/>
      <c r="E406" s="56"/>
      <c r="F406" s="56"/>
      <c r="G406" s="56"/>
      <c r="H406" s="56"/>
    </row>
    <row r="407">
      <c r="B407" s="38"/>
      <c r="C407" s="56"/>
      <c r="D407" s="56"/>
      <c r="E407" s="56"/>
      <c r="F407" s="56"/>
      <c r="G407" s="56"/>
      <c r="H407" s="56"/>
    </row>
    <row r="408">
      <c r="B408" s="38"/>
      <c r="C408" s="56"/>
      <c r="D408" s="56"/>
      <c r="E408" s="56"/>
      <c r="F408" s="56"/>
      <c r="G408" s="56"/>
      <c r="H408" s="56"/>
    </row>
    <row r="409">
      <c r="B409" s="38"/>
      <c r="C409" s="56"/>
      <c r="D409" s="56"/>
      <c r="E409" s="56"/>
      <c r="F409" s="56"/>
      <c r="G409" s="56"/>
      <c r="H409" s="56"/>
    </row>
    <row r="410">
      <c r="B410" s="38"/>
      <c r="C410" s="56"/>
      <c r="D410" s="56"/>
      <c r="E410" s="56"/>
      <c r="F410" s="56"/>
      <c r="G410" s="56"/>
      <c r="H410" s="56"/>
    </row>
    <row r="411">
      <c r="B411" s="38"/>
      <c r="C411" s="56"/>
      <c r="D411" s="56"/>
      <c r="E411" s="56"/>
      <c r="F411" s="56"/>
      <c r="G411" s="56"/>
      <c r="H411" s="56"/>
    </row>
    <row r="412">
      <c r="B412" s="38"/>
      <c r="C412" s="56"/>
      <c r="D412" s="56"/>
      <c r="E412" s="56"/>
      <c r="F412" s="56"/>
      <c r="G412" s="56"/>
      <c r="H412" s="56"/>
    </row>
    <row r="413">
      <c r="B413" s="38"/>
      <c r="C413" s="56"/>
      <c r="D413" s="56"/>
      <c r="E413" s="56"/>
      <c r="F413" s="56"/>
      <c r="G413" s="56"/>
      <c r="H413" s="56"/>
    </row>
    <row r="414">
      <c r="B414" s="38"/>
      <c r="C414" s="56"/>
      <c r="D414" s="56"/>
      <c r="E414" s="56"/>
      <c r="F414" s="56"/>
      <c r="G414" s="56"/>
      <c r="H414" s="56"/>
    </row>
    <row r="415">
      <c r="B415" s="38"/>
      <c r="C415" s="56"/>
      <c r="D415" s="56"/>
      <c r="E415" s="56"/>
      <c r="F415" s="56"/>
      <c r="G415" s="56"/>
      <c r="H415" s="56"/>
    </row>
    <row r="416">
      <c r="B416" s="38"/>
      <c r="C416" s="56"/>
      <c r="D416" s="56"/>
      <c r="E416" s="56"/>
      <c r="F416" s="56"/>
      <c r="G416" s="56"/>
      <c r="H416" s="56"/>
    </row>
    <row r="417">
      <c r="B417" s="38"/>
      <c r="C417" s="56"/>
      <c r="D417" s="56"/>
      <c r="E417" s="56"/>
      <c r="F417" s="56"/>
      <c r="G417" s="56"/>
      <c r="H417" s="56"/>
    </row>
    <row r="418">
      <c r="B418" s="38"/>
      <c r="C418" s="56"/>
      <c r="D418" s="56"/>
      <c r="E418" s="56"/>
      <c r="F418" s="56"/>
      <c r="G418" s="56"/>
      <c r="H418" s="56"/>
    </row>
    <row r="419">
      <c r="B419" s="38"/>
      <c r="C419" s="56"/>
      <c r="D419" s="56"/>
      <c r="E419" s="56"/>
      <c r="F419" s="56"/>
      <c r="G419" s="56"/>
      <c r="H419" s="56"/>
    </row>
    <row r="420">
      <c r="B420" s="38"/>
      <c r="C420" s="56"/>
      <c r="D420" s="56"/>
      <c r="E420" s="56"/>
      <c r="F420" s="56"/>
      <c r="G420" s="56"/>
      <c r="H420" s="56"/>
    </row>
    <row r="421">
      <c r="B421" s="38"/>
      <c r="C421" s="56"/>
      <c r="D421" s="56"/>
      <c r="E421" s="56"/>
      <c r="F421" s="56"/>
      <c r="G421" s="56"/>
      <c r="H421" s="56"/>
    </row>
    <row r="422">
      <c r="B422" s="38"/>
      <c r="C422" s="56"/>
      <c r="D422" s="56"/>
      <c r="E422" s="56"/>
      <c r="F422" s="56"/>
      <c r="G422" s="56"/>
      <c r="H422" s="56"/>
    </row>
    <row r="423">
      <c r="B423" s="38"/>
      <c r="C423" s="56"/>
      <c r="D423" s="56"/>
      <c r="E423" s="56"/>
      <c r="F423" s="56"/>
      <c r="G423" s="56"/>
      <c r="H423" s="56"/>
    </row>
    <row r="424">
      <c r="B424" s="38"/>
      <c r="C424" s="56"/>
      <c r="D424" s="56"/>
      <c r="E424" s="56"/>
      <c r="F424" s="56"/>
      <c r="G424" s="56"/>
      <c r="H424" s="56"/>
    </row>
    <row r="425">
      <c r="B425" s="38"/>
      <c r="C425" s="56"/>
      <c r="D425" s="56"/>
      <c r="E425" s="56"/>
      <c r="F425" s="56"/>
      <c r="G425" s="56"/>
      <c r="H425" s="56"/>
    </row>
    <row r="426">
      <c r="B426" s="38"/>
      <c r="C426" s="56"/>
      <c r="D426" s="56"/>
      <c r="E426" s="56"/>
      <c r="F426" s="56"/>
      <c r="G426" s="56"/>
      <c r="H426" s="56"/>
    </row>
    <row r="427">
      <c r="B427" s="38"/>
      <c r="C427" s="56"/>
      <c r="D427" s="56"/>
      <c r="E427" s="56"/>
      <c r="F427" s="56"/>
      <c r="G427" s="56"/>
      <c r="H427" s="56"/>
    </row>
    <row r="428">
      <c r="B428" s="38"/>
      <c r="C428" s="56"/>
      <c r="D428" s="56"/>
      <c r="E428" s="56"/>
      <c r="F428" s="56"/>
      <c r="G428" s="56"/>
      <c r="H428" s="56"/>
    </row>
    <row r="429">
      <c r="B429" s="38"/>
      <c r="C429" s="56"/>
      <c r="D429" s="56"/>
      <c r="E429" s="56"/>
      <c r="F429" s="56"/>
      <c r="G429" s="56"/>
      <c r="H429" s="56"/>
    </row>
    <row r="430">
      <c r="B430" s="38"/>
      <c r="C430" s="56"/>
      <c r="D430" s="56"/>
      <c r="E430" s="56"/>
      <c r="F430" s="56"/>
      <c r="G430" s="56"/>
      <c r="H430" s="56"/>
    </row>
    <row r="431">
      <c r="B431" s="38"/>
      <c r="C431" s="56"/>
      <c r="D431" s="56"/>
      <c r="E431" s="56"/>
      <c r="F431" s="56"/>
      <c r="G431" s="56"/>
      <c r="H431" s="56"/>
    </row>
    <row r="432">
      <c r="B432" s="38"/>
      <c r="C432" s="56"/>
      <c r="D432" s="56"/>
      <c r="E432" s="56"/>
      <c r="F432" s="56"/>
      <c r="G432" s="56"/>
      <c r="H432" s="56"/>
    </row>
    <row r="433">
      <c r="B433" s="38"/>
      <c r="C433" s="56"/>
      <c r="D433" s="56"/>
      <c r="E433" s="56"/>
      <c r="F433" s="56"/>
      <c r="G433" s="56"/>
      <c r="H433" s="56"/>
    </row>
    <row r="434">
      <c r="B434" s="38"/>
      <c r="C434" s="56"/>
      <c r="D434" s="56"/>
      <c r="E434" s="56"/>
      <c r="F434" s="56"/>
      <c r="G434" s="56"/>
      <c r="H434" s="56"/>
    </row>
    <row r="435">
      <c r="B435" s="38"/>
      <c r="C435" s="56"/>
      <c r="D435" s="56"/>
      <c r="E435" s="56"/>
      <c r="F435" s="56"/>
      <c r="G435" s="56"/>
      <c r="H435" s="56"/>
    </row>
    <row r="436">
      <c r="B436" s="38"/>
      <c r="C436" s="56"/>
      <c r="D436" s="56"/>
      <c r="E436" s="56"/>
      <c r="F436" s="56"/>
      <c r="G436" s="56"/>
      <c r="H436" s="56"/>
    </row>
    <row r="437">
      <c r="B437" s="38"/>
      <c r="C437" s="56"/>
      <c r="D437" s="56"/>
      <c r="E437" s="56"/>
      <c r="F437" s="56"/>
      <c r="G437" s="56"/>
      <c r="H437" s="56"/>
    </row>
    <row r="438">
      <c r="B438" s="38"/>
      <c r="C438" s="56"/>
      <c r="D438" s="56"/>
      <c r="E438" s="56"/>
      <c r="F438" s="56"/>
      <c r="G438" s="56"/>
      <c r="H438" s="56"/>
    </row>
    <row r="439">
      <c r="B439" s="38"/>
      <c r="C439" s="56"/>
      <c r="D439" s="56"/>
      <c r="E439" s="56"/>
      <c r="F439" s="56"/>
      <c r="G439" s="56"/>
      <c r="H439" s="56"/>
    </row>
    <row r="440">
      <c r="B440" s="38"/>
      <c r="C440" s="56"/>
      <c r="D440" s="56"/>
      <c r="E440" s="56"/>
      <c r="F440" s="56"/>
      <c r="G440" s="56"/>
      <c r="H440" s="56"/>
    </row>
    <row r="441">
      <c r="B441" s="38"/>
      <c r="C441" s="56"/>
      <c r="D441" s="56"/>
      <c r="E441" s="56"/>
      <c r="F441" s="56"/>
      <c r="G441" s="56"/>
      <c r="H441" s="56"/>
    </row>
    <row r="442">
      <c r="B442" s="38"/>
      <c r="C442" s="56"/>
      <c r="D442" s="56"/>
      <c r="E442" s="56"/>
      <c r="F442" s="56"/>
      <c r="G442" s="56"/>
      <c r="H442" s="56"/>
    </row>
    <row r="443">
      <c r="B443" s="38"/>
      <c r="C443" s="56"/>
      <c r="D443" s="56"/>
      <c r="E443" s="56"/>
      <c r="F443" s="56"/>
      <c r="G443" s="56"/>
      <c r="H443" s="56"/>
    </row>
    <row r="444">
      <c r="B444" s="38"/>
      <c r="C444" s="56"/>
      <c r="D444" s="56"/>
      <c r="E444" s="56"/>
      <c r="F444" s="56"/>
      <c r="G444" s="56"/>
      <c r="H444" s="56"/>
    </row>
    <row r="445">
      <c r="B445" s="38"/>
      <c r="C445" s="56"/>
      <c r="D445" s="56"/>
      <c r="E445" s="56"/>
      <c r="F445" s="56"/>
      <c r="G445" s="56"/>
      <c r="H445" s="56"/>
    </row>
    <row r="446">
      <c r="B446" s="38"/>
      <c r="C446" s="56"/>
      <c r="D446" s="56"/>
      <c r="E446" s="56"/>
      <c r="F446" s="56"/>
      <c r="G446" s="56"/>
      <c r="H446" s="56"/>
    </row>
    <row r="447">
      <c r="B447" s="38"/>
      <c r="C447" s="56"/>
      <c r="D447" s="56"/>
      <c r="E447" s="56"/>
      <c r="F447" s="56"/>
      <c r="G447" s="56"/>
      <c r="H447" s="56"/>
    </row>
    <row r="448">
      <c r="B448" s="38"/>
      <c r="C448" s="56"/>
      <c r="D448" s="56"/>
      <c r="E448" s="56"/>
      <c r="F448" s="56"/>
      <c r="G448" s="56"/>
      <c r="H448" s="56"/>
    </row>
    <row r="449">
      <c r="B449" s="38"/>
      <c r="C449" s="56"/>
      <c r="D449" s="56"/>
      <c r="E449" s="56"/>
      <c r="F449" s="56"/>
      <c r="G449" s="56"/>
      <c r="H449" s="56"/>
    </row>
    <row r="450">
      <c r="B450" s="38"/>
      <c r="C450" s="56"/>
      <c r="D450" s="56"/>
      <c r="E450" s="56"/>
      <c r="F450" s="56"/>
      <c r="G450" s="56"/>
      <c r="H450" s="56"/>
    </row>
    <row r="451">
      <c r="B451" s="38"/>
      <c r="C451" s="56"/>
      <c r="D451" s="56"/>
      <c r="E451" s="56"/>
      <c r="F451" s="56"/>
      <c r="G451" s="56"/>
      <c r="H451" s="56"/>
    </row>
    <row r="452">
      <c r="B452" s="38"/>
      <c r="C452" s="56"/>
      <c r="D452" s="56"/>
      <c r="E452" s="56"/>
      <c r="F452" s="56"/>
      <c r="G452" s="56"/>
      <c r="H452" s="56"/>
    </row>
    <row r="453">
      <c r="B453" s="38"/>
      <c r="C453" s="56"/>
      <c r="D453" s="56"/>
      <c r="E453" s="56"/>
      <c r="F453" s="56"/>
      <c r="G453" s="56"/>
      <c r="H453" s="56"/>
    </row>
    <row r="454">
      <c r="B454" s="38"/>
      <c r="C454" s="56"/>
      <c r="D454" s="56"/>
      <c r="E454" s="56"/>
      <c r="F454" s="56"/>
      <c r="G454" s="56"/>
      <c r="H454" s="56"/>
    </row>
    <row r="455">
      <c r="B455" s="38"/>
      <c r="C455" s="56"/>
      <c r="D455" s="56"/>
      <c r="E455" s="56"/>
      <c r="F455" s="56"/>
      <c r="G455" s="56"/>
      <c r="H455" s="56"/>
    </row>
    <row r="456">
      <c r="B456" s="38"/>
      <c r="C456" s="56"/>
      <c r="D456" s="56"/>
      <c r="E456" s="56"/>
      <c r="F456" s="56"/>
      <c r="G456" s="56"/>
      <c r="H456" s="56"/>
    </row>
    <row r="457">
      <c r="B457" s="38"/>
      <c r="C457" s="56"/>
      <c r="D457" s="56"/>
      <c r="E457" s="56"/>
      <c r="F457" s="56"/>
      <c r="G457" s="56"/>
      <c r="H457" s="56"/>
    </row>
    <row r="458">
      <c r="B458" s="38"/>
      <c r="C458" s="56"/>
      <c r="D458" s="56"/>
      <c r="E458" s="56"/>
      <c r="F458" s="56"/>
      <c r="G458" s="56"/>
      <c r="H458" s="56"/>
    </row>
    <row r="459">
      <c r="B459" s="38"/>
      <c r="C459" s="56"/>
      <c r="D459" s="56"/>
      <c r="E459" s="56"/>
      <c r="F459" s="56"/>
      <c r="G459" s="56"/>
      <c r="H459" s="56"/>
    </row>
    <row r="460">
      <c r="B460" s="38"/>
      <c r="C460" s="56"/>
      <c r="D460" s="56"/>
      <c r="E460" s="56"/>
      <c r="F460" s="56"/>
      <c r="G460" s="56"/>
      <c r="H460" s="56"/>
    </row>
    <row r="461">
      <c r="B461" s="38"/>
      <c r="C461" s="56"/>
      <c r="D461" s="56"/>
      <c r="E461" s="56"/>
      <c r="F461" s="56"/>
      <c r="G461" s="56"/>
      <c r="H461" s="56"/>
    </row>
    <row r="462">
      <c r="B462" s="38"/>
      <c r="C462" s="56"/>
      <c r="D462" s="56"/>
      <c r="E462" s="56"/>
      <c r="F462" s="56"/>
      <c r="G462" s="56"/>
      <c r="H462" s="56"/>
    </row>
    <row r="463">
      <c r="B463" s="38"/>
      <c r="C463" s="56"/>
      <c r="D463" s="56"/>
      <c r="E463" s="56"/>
      <c r="F463" s="56"/>
      <c r="G463" s="56"/>
      <c r="H463" s="56"/>
    </row>
    <row r="464">
      <c r="B464" s="38"/>
      <c r="C464" s="56"/>
      <c r="D464" s="56"/>
      <c r="E464" s="56"/>
      <c r="F464" s="56"/>
      <c r="G464" s="56"/>
      <c r="H464" s="56"/>
    </row>
    <row r="465">
      <c r="B465" s="38"/>
      <c r="C465" s="56"/>
      <c r="D465" s="56"/>
      <c r="E465" s="56"/>
      <c r="F465" s="56"/>
      <c r="G465" s="56"/>
      <c r="H465" s="56"/>
    </row>
    <row r="466">
      <c r="B466" s="38"/>
      <c r="C466" s="56"/>
      <c r="D466" s="56"/>
      <c r="E466" s="56"/>
      <c r="F466" s="56"/>
      <c r="G466" s="56"/>
      <c r="H466" s="56"/>
    </row>
    <row r="467">
      <c r="B467" s="38"/>
      <c r="C467" s="56"/>
      <c r="D467" s="56"/>
      <c r="E467" s="56"/>
      <c r="F467" s="56"/>
      <c r="G467" s="56"/>
      <c r="H467" s="56"/>
    </row>
    <row r="468">
      <c r="B468" s="38"/>
      <c r="C468" s="56"/>
      <c r="D468" s="56"/>
      <c r="E468" s="56"/>
      <c r="F468" s="56"/>
      <c r="G468" s="56"/>
      <c r="H468" s="56"/>
    </row>
    <row r="469">
      <c r="B469" s="38"/>
      <c r="C469" s="56"/>
      <c r="D469" s="56"/>
      <c r="E469" s="56"/>
      <c r="F469" s="56"/>
      <c r="G469" s="56"/>
      <c r="H469" s="56"/>
    </row>
    <row r="470">
      <c r="B470" s="38"/>
      <c r="C470" s="56"/>
      <c r="D470" s="56"/>
      <c r="E470" s="56"/>
      <c r="F470" s="56"/>
      <c r="G470" s="56"/>
      <c r="H470" s="56"/>
    </row>
    <row r="471">
      <c r="B471" s="38"/>
      <c r="C471" s="56"/>
      <c r="D471" s="56"/>
      <c r="E471" s="56"/>
      <c r="F471" s="56"/>
      <c r="G471" s="56"/>
      <c r="H471" s="56"/>
    </row>
    <row r="472">
      <c r="B472" s="38"/>
      <c r="C472" s="56"/>
      <c r="D472" s="56"/>
      <c r="E472" s="56"/>
      <c r="F472" s="56"/>
      <c r="G472" s="56"/>
      <c r="H472" s="56"/>
    </row>
    <row r="473">
      <c r="B473" s="38"/>
      <c r="C473" s="56"/>
      <c r="D473" s="56"/>
      <c r="E473" s="56"/>
      <c r="F473" s="56"/>
      <c r="G473" s="56"/>
      <c r="H473" s="56"/>
    </row>
    <row r="474">
      <c r="B474" s="38"/>
      <c r="C474" s="56"/>
      <c r="D474" s="56"/>
      <c r="E474" s="56"/>
      <c r="F474" s="56"/>
      <c r="G474" s="56"/>
      <c r="H474" s="56"/>
    </row>
    <row r="475">
      <c r="B475" s="38"/>
      <c r="C475" s="56"/>
      <c r="D475" s="56"/>
      <c r="E475" s="56"/>
      <c r="F475" s="56"/>
      <c r="G475" s="56"/>
      <c r="H475" s="56"/>
    </row>
    <row r="476">
      <c r="B476" s="38"/>
      <c r="C476" s="56"/>
      <c r="D476" s="56"/>
      <c r="E476" s="56"/>
      <c r="F476" s="56"/>
      <c r="G476" s="56"/>
      <c r="H476" s="56"/>
    </row>
    <row r="477">
      <c r="B477" s="38"/>
      <c r="C477" s="56"/>
      <c r="D477" s="56"/>
      <c r="E477" s="56"/>
      <c r="F477" s="56"/>
      <c r="G477" s="56"/>
      <c r="H477" s="56"/>
    </row>
    <row r="478">
      <c r="B478" s="38"/>
      <c r="C478" s="56"/>
      <c r="D478" s="56"/>
      <c r="E478" s="56"/>
      <c r="F478" s="56"/>
      <c r="G478" s="56"/>
      <c r="H478" s="56"/>
    </row>
    <row r="479">
      <c r="B479" s="38"/>
      <c r="C479" s="56"/>
      <c r="D479" s="56"/>
      <c r="E479" s="56"/>
      <c r="F479" s="56"/>
      <c r="G479" s="56"/>
      <c r="H479" s="56"/>
    </row>
    <row r="480">
      <c r="B480" s="38"/>
      <c r="C480" s="56"/>
      <c r="D480" s="56"/>
      <c r="E480" s="56"/>
      <c r="F480" s="56"/>
      <c r="G480" s="56"/>
      <c r="H480" s="56"/>
    </row>
    <row r="481">
      <c r="B481" s="38"/>
      <c r="C481" s="56"/>
      <c r="D481" s="56"/>
      <c r="E481" s="56"/>
      <c r="F481" s="56"/>
      <c r="G481" s="56"/>
      <c r="H481" s="56"/>
    </row>
    <row r="482">
      <c r="B482" s="38"/>
      <c r="C482" s="56"/>
      <c r="D482" s="56"/>
      <c r="E482" s="56"/>
      <c r="F482" s="56"/>
      <c r="G482" s="56"/>
      <c r="H482" s="56"/>
    </row>
    <row r="483">
      <c r="B483" s="38"/>
      <c r="C483" s="56"/>
      <c r="D483" s="56"/>
      <c r="E483" s="56"/>
      <c r="F483" s="56"/>
      <c r="G483" s="56"/>
      <c r="H483" s="56"/>
    </row>
    <row r="484">
      <c r="B484" s="38"/>
      <c r="C484" s="56"/>
      <c r="D484" s="56"/>
      <c r="E484" s="56"/>
      <c r="F484" s="56"/>
      <c r="G484" s="56"/>
      <c r="H484" s="56"/>
    </row>
    <row r="485">
      <c r="B485" s="38"/>
      <c r="C485" s="56"/>
      <c r="D485" s="56"/>
      <c r="E485" s="56"/>
      <c r="F485" s="56"/>
      <c r="G485" s="56"/>
      <c r="H485" s="56"/>
    </row>
    <row r="486">
      <c r="B486" s="38"/>
      <c r="C486" s="56"/>
      <c r="D486" s="56"/>
      <c r="E486" s="56"/>
      <c r="F486" s="56"/>
      <c r="G486" s="56"/>
      <c r="H486" s="56"/>
    </row>
    <row r="487">
      <c r="B487" s="38"/>
      <c r="C487" s="56"/>
      <c r="D487" s="56"/>
      <c r="E487" s="56"/>
      <c r="F487" s="56"/>
      <c r="G487" s="56"/>
      <c r="H487" s="56"/>
    </row>
    <row r="488">
      <c r="B488" s="38"/>
      <c r="C488" s="56"/>
      <c r="D488" s="56"/>
      <c r="E488" s="56"/>
      <c r="F488" s="56"/>
      <c r="G488" s="56"/>
      <c r="H488" s="56"/>
    </row>
    <row r="489">
      <c r="B489" s="38"/>
      <c r="C489" s="56"/>
      <c r="D489" s="56"/>
      <c r="E489" s="56"/>
      <c r="F489" s="56"/>
      <c r="G489" s="56"/>
      <c r="H489" s="56"/>
    </row>
    <row r="490">
      <c r="B490" s="38"/>
      <c r="C490" s="56"/>
      <c r="D490" s="56"/>
      <c r="E490" s="56"/>
      <c r="F490" s="56"/>
      <c r="G490" s="56"/>
      <c r="H490" s="56"/>
    </row>
    <row r="491">
      <c r="B491" s="38"/>
      <c r="C491" s="56"/>
      <c r="D491" s="56"/>
      <c r="E491" s="56"/>
      <c r="F491" s="56"/>
      <c r="G491" s="56"/>
      <c r="H491" s="56"/>
    </row>
    <row r="492">
      <c r="B492" s="38"/>
      <c r="C492" s="56"/>
      <c r="D492" s="56"/>
      <c r="E492" s="56"/>
      <c r="F492" s="56"/>
      <c r="G492" s="56"/>
      <c r="H492" s="56"/>
    </row>
    <row r="493">
      <c r="B493" s="38"/>
      <c r="C493" s="56"/>
      <c r="D493" s="56"/>
      <c r="E493" s="56"/>
      <c r="F493" s="56"/>
      <c r="G493" s="56"/>
      <c r="H493" s="56"/>
    </row>
    <row r="494">
      <c r="B494" s="38"/>
      <c r="C494" s="56"/>
      <c r="D494" s="56"/>
      <c r="E494" s="56"/>
      <c r="F494" s="56"/>
      <c r="G494" s="56"/>
      <c r="H494" s="56"/>
    </row>
    <row r="495">
      <c r="B495" s="38"/>
      <c r="C495" s="56"/>
      <c r="D495" s="56"/>
      <c r="E495" s="56"/>
      <c r="F495" s="56"/>
      <c r="G495" s="56"/>
      <c r="H495" s="56"/>
    </row>
    <row r="496">
      <c r="B496" s="38"/>
      <c r="C496" s="56"/>
      <c r="D496" s="56"/>
      <c r="E496" s="56"/>
      <c r="F496" s="56"/>
      <c r="G496" s="56"/>
      <c r="H496" s="56"/>
    </row>
    <row r="497">
      <c r="B497" s="38"/>
      <c r="C497" s="56"/>
      <c r="D497" s="56"/>
      <c r="E497" s="56"/>
      <c r="F497" s="56"/>
      <c r="G497" s="56"/>
      <c r="H497" s="56"/>
    </row>
    <row r="498">
      <c r="B498" s="38"/>
      <c r="C498" s="56"/>
      <c r="D498" s="56"/>
      <c r="E498" s="56"/>
      <c r="F498" s="56"/>
      <c r="G498" s="56"/>
      <c r="H498" s="56"/>
    </row>
    <row r="499">
      <c r="B499" s="38"/>
      <c r="C499" s="56"/>
      <c r="D499" s="56"/>
      <c r="E499" s="56"/>
      <c r="F499" s="56"/>
      <c r="G499" s="56"/>
      <c r="H499" s="56"/>
    </row>
    <row r="500">
      <c r="B500" s="38"/>
      <c r="C500" s="56"/>
      <c r="D500" s="56"/>
      <c r="E500" s="56"/>
      <c r="F500" s="56"/>
      <c r="G500" s="56"/>
      <c r="H500" s="56"/>
    </row>
    <row r="501">
      <c r="B501" s="38"/>
      <c r="C501" s="56"/>
      <c r="D501" s="56"/>
      <c r="E501" s="56"/>
      <c r="F501" s="56"/>
      <c r="G501" s="56"/>
      <c r="H501" s="56"/>
    </row>
    <row r="502">
      <c r="B502" s="38"/>
      <c r="C502" s="56"/>
      <c r="D502" s="56"/>
      <c r="E502" s="56"/>
      <c r="F502" s="56"/>
      <c r="G502" s="56"/>
      <c r="H502" s="56"/>
    </row>
    <row r="503">
      <c r="B503" s="38"/>
      <c r="C503" s="56"/>
      <c r="D503" s="56"/>
      <c r="E503" s="56"/>
      <c r="F503" s="56"/>
      <c r="G503" s="56"/>
      <c r="H503" s="56"/>
    </row>
    <row r="504">
      <c r="B504" s="38"/>
      <c r="C504" s="56"/>
      <c r="D504" s="56"/>
      <c r="E504" s="56"/>
      <c r="F504" s="56"/>
      <c r="G504" s="56"/>
      <c r="H504" s="56"/>
    </row>
    <row r="505">
      <c r="B505" s="38"/>
      <c r="C505" s="56"/>
      <c r="D505" s="56"/>
      <c r="E505" s="56"/>
      <c r="F505" s="56"/>
      <c r="G505" s="56"/>
      <c r="H505" s="56"/>
    </row>
    <row r="506">
      <c r="B506" s="38"/>
      <c r="C506" s="56"/>
      <c r="D506" s="56"/>
      <c r="E506" s="56"/>
      <c r="F506" s="56"/>
      <c r="G506" s="56"/>
      <c r="H506" s="56"/>
    </row>
    <row r="507">
      <c r="B507" s="38"/>
      <c r="C507" s="56"/>
      <c r="D507" s="56"/>
      <c r="E507" s="56"/>
      <c r="F507" s="56"/>
      <c r="G507" s="56"/>
      <c r="H507" s="56"/>
    </row>
    <row r="508">
      <c r="B508" s="38"/>
      <c r="C508" s="56"/>
      <c r="D508" s="56"/>
      <c r="E508" s="56"/>
      <c r="F508" s="56"/>
      <c r="G508" s="56"/>
      <c r="H508" s="56"/>
    </row>
    <row r="509">
      <c r="B509" s="38"/>
      <c r="C509" s="56"/>
      <c r="D509" s="56"/>
      <c r="E509" s="56"/>
      <c r="F509" s="56"/>
      <c r="G509" s="56"/>
      <c r="H509" s="56"/>
    </row>
    <row r="510">
      <c r="B510" s="38"/>
      <c r="C510" s="56"/>
      <c r="D510" s="56"/>
      <c r="E510" s="56"/>
      <c r="F510" s="56"/>
      <c r="G510" s="56"/>
      <c r="H510" s="56"/>
    </row>
    <row r="511">
      <c r="B511" s="38"/>
      <c r="C511" s="56"/>
      <c r="D511" s="56"/>
      <c r="E511" s="56"/>
      <c r="F511" s="56"/>
      <c r="G511" s="56"/>
      <c r="H511" s="56"/>
    </row>
    <row r="512">
      <c r="B512" s="38"/>
      <c r="C512" s="56"/>
      <c r="D512" s="56"/>
      <c r="E512" s="56"/>
      <c r="F512" s="56"/>
      <c r="G512" s="56"/>
      <c r="H512" s="56"/>
    </row>
    <row r="513">
      <c r="B513" s="38"/>
      <c r="C513" s="56"/>
      <c r="D513" s="56"/>
      <c r="E513" s="56"/>
      <c r="F513" s="56"/>
      <c r="G513" s="56"/>
      <c r="H513" s="56"/>
    </row>
    <row r="514">
      <c r="B514" s="38"/>
      <c r="C514" s="56"/>
      <c r="D514" s="56"/>
      <c r="E514" s="56"/>
      <c r="F514" s="56"/>
      <c r="G514" s="56"/>
      <c r="H514" s="56"/>
    </row>
    <row r="515">
      <c r="B515" s="38"/>
      <c r="C515" s="56"/>
      <c r="D515" s="56"/>
      <c r="E515" s="56"/>
      <c r="F515" s="56"/>
      <c r="G515" s="56"/>
      <c r="H515" s="56"/>
    </row>
    <row r="516">
      <c r="B516" s="38"/>
      <c r="C516" s="56"/>
      <c r="D516" s="56"/>
      <c r="E516" s="56"/>
      <c r="F516" s="56"/>
      <c r="G516" s="56"/>
      <c r="H516" s="56"/>
    </row>
    <row r="517">
      <c r="B517" s="38"/>
      <c r="C517" s="56"/>
      <c r="D517" s="56"/>
      <c r="E517" s="56"/>
      <c r="F517" s="56"/>
      <c r="G517" s="56"/>
      <c r="H517" s="56"/>
    </row>
    <row r="518">
      <c r="B518" s="38"/>
      <c r="C518" s="56"/>
      <c r="D518" s="56"/>
      <c r="E518" s="56"/>
      <c r="F518" s="56"/>
      <c r="G518" s="56"/>
      <c r="H518" s="56"/>
    </row>
    <row r="519">
      <c r="B519" s="38"/>
      <c r="C519" s="56"/>
      <c r="D519" s="56"/>
      <c r="E519" s="56"/>
      <c r="F519" s="56"/>
      <c r="G519" s="56"/>
      <c r="H519" s="56"/>
    </row>
    <row r="520">
      <c r="B520" s="38"/>
      <c r="C520" s="56"/>
      <c r="D520" s="56"/>
      <c r="E520" s="56"/>
      <c r="F520" s="56"/>
      <c r="G520" s="56"/>
      <c r="H520" s="56"/>
    </row>
    <row r="521">
      <c r="B521" s="38"/>
      <c r="C521" s="56"/>
      <c r="D521" s="56"/>
      <c r="E521" s="56"/>
      <c r="F521" s="56"/>
      <c r="G521" s="56"/>
      <c r="H521" s="56"/>
    </row>
    <row r="522">
      <c r="B522" s="38"/>
      <c r="C522" s="56"/>
      <c r="D522" s="56"/>
      <c r="E522" s="56"/>
      <c r="F522" s="56"/>
      <c r="G522" s="56"/>
      <c r="H522" s="56"/>
    </row>
    <row r="523">
      <c r="B523" s="38"/>
      <c r="C523" s="56"/>
      <c r="D523" s="56"/>
      <c r="E523" s="56"/>
      <c r="F523" s="56"/>
      <c r="G523" s="56"/>
      <c r="H523" s="56"/>
    </row>
    <row r="524">
      <c r="B524" s="38"/>
      <c r="C524" s="56"/>
      <c r="D524" s="56"/>
      <c r="E524" s="56"/>
      <c r="F524" s="56"/>
      <c r="G524" s="56"/>
      <c r="H524" s="56"/>
    </row>
    <row r="525">
      <c r="B525" s="38"/>
      <c r="C525" s="56"/>
      <c r="D525" s="56"/>
      <c r="E525" s="56"/>
      <c r="F525" s="56"/>
      <c r="G525" s="56"/>
      <c r="H525" s="56"/>
    </row>
    <row r="526">
      <c r="B526" s="38"/>
      <c r="C526" s="56"/>
      <c r="D526" s="56"/>
      <c r="E526" s="56"/>
      <c r="F526" s="56"/>
      <c r="G526" s="56"/>
      <c r="H526" s="56"/>
    </row>
    <row r="527">
      <c r="B527" s="38"/>
      <c r="C527" s="56"/>
      <c r="D527" s="56"/>
      <c r="E527" s="56"/>
      <c r="F527" s="56"/>
      <c r="G527" s="56"/>
      <c r="H527" s="56"/>
    </row>
    <row r="528">
      <c r="B528" s="38"/>
      <c r="C528" s="56"/>
      <c r="D528" s="56"/>
      <c r="E528" s="56"/>
      <c r="F528" s="56"/>
      <c r="G528" s="56"/>
      <c r="H528" s="56"/>
    </row>
    <row r="529">
      <c r="B529" s="38"/>
      <c r="C529" s="56"/>
      <c r="D529" s="56"/>
      <c r="E529" s="56"/>
      <c r="F529" s="56"/>
      <c r="G529" s="56"/>
      <c r="H529" s="56"/>
    </row>
    <row r="530">
      <c r="B530" s="38"/>
      <c r="C530" s="56"/>
      <c r="D530" s="56"/>
      <c r="E530" s="56"/>
      <c r="F530" s="56"/>
      <c r="G530" s="56"/>
      <c r="H530" s="56"/>
    </row>
    <row r="531">
      <c r="B531" s="38"/>
      <c r="C531" s="56"/>
      <c r="D531" s="56"/>
      <c r="E531" s="56"/>
      <c r="F531" s="56"/>
      <c r="G531" s="56"/>
      <c r="H531" s="56"/>
    </row>
    <row r="532">
      <c r="B532" s="38"/>
      <c r="C532" s="56"/>
      <c r="D532" s="56"/>
      <c r="E532" s="56"/>
      <c r="F532" s="56"/>
      <c r="G532" s="56"/>
      <c r="H532" s="56"/>
    </row>
    <row r="533">
      <c r="B533" s="38"/>
      <c r="C533" s="56"/>
      <c r="D533" s="56"/>
      <c r="E533" s="56"/>
      <c r="F533" s="56"/>
      <c r="G533" s="56"/>
      <c r="H533" s="56"/>
    </row>
    <row r="534">
      <c r="B534" s="38"/>
      <c r="C534" s="56"/>
      <c r="D534" s="56"/>
      <c r="E534" s="56"/>
      <c r="F534" s="56"/>
      <c r="G534" s="56"/>
      <c r="H534" s="56"/>
    </row>
    <row r="535">
      <c r="B535" s="38"/>
      <c r="C535" s="56"/>
      <c r="D535" s="56"/>
      <c r="E535" s="56"/>
      <c r="F535" s="56"/>
      <c r="G535" s="56"/>
      <c r="H535" s="56"/>
    </row>
    <row r="536">
      <c r="B536" s="38"/>
      <c r="C536" s="56"/>
      <c r="D536" s="56"/>
      <c r="E536" s="56"/>
      <c r="F536" s="56"/>
      <c r="G536" s="56"/>
      <c r="H536" s="56"/>
    </row>
    <row r="537">
      <c r="B537" s="38"/>
      <c r="C537" s="56"/>
      <c r="D537" s="56"/>
      <c r="E537" s="56"/>
      <c r="F537" s="56"/>
      <c r="G537" s="56"/>
      <c r="H537" s="56"/>
    </row>
    <row r="538">
      <c r="B538" s="38"/>
      <c r="C538" s="56"/>
      <c r="D538" s="56"/>
      <c r="E538" s="56"/>
      <c r="F538" s="56"/>
      <c r="G538" s="56"/>
      <c r="H538" s="56"/>
    </row>
    <row r="539">
      <c r="B539" s="38"/>
      <c r="C539" s="56"/>
      <c r="D539" s="56"/>
      <c r="E539" s="56"/>
      <c r="F539" s="56"/>
      <c r="G539" s="56"/>
      <c r="H539" s="56"/>
    </row>
    <row r="540">
      <c r="B540" s="38"/>
      <c r="C540" s="56"/>
      <c r="D540" s="56"/>
      <c r="E540" s="56"/>
      <c r="F540" s="56"/>
      <c r="G540" s="56"/>
      <c r="H540" s="56"/>
    </row>
    <row r="541">
      <c r="B541" s="38"/>
      <c r="C541" s="56"/>
      <c r="D541" s="56"/>
      <c r="E541" s="56"/>
      <c r="F541" s="56"/>
      <c r="G541" s="56"/>
      <c r="H541" s="56"/>
    </row>
    <row r="542">
      <c r="B542" s="38"/>
      <c r="C542" s="56"/>
      <c r="D542" s="56"/>
      <c r="E542" s="56"/>
      <c r="F542" s="56"/>
      <c r="G542" s="56"/>
      <c r="H542" s="56"/>
    </row>
    <row r="543">
      <c r="B543" s="38"/>
      <c r="C543" s="56"/>
      <c r="D543" s="56"/>
      <c r="E543" s="56"/>
      <c r="F543" s="56"/>
      <c r="G543" s="56"/>
      <c r="H543" s="56"/>
    </row>
    <row r="544">
      <c r="B544" s="38"/>
      <c r="C544" s="56"/>
      <c r="D544" s="56"/>
      <c r="E544" s="56"/>
      <c r="F544" s="56"/>
      <c r="G544" s="56"/>
      <c r="H544" s="56"/>
    </row>
    <row r="545">
      <c r="B545" s="38"/>
      <c r="C545" s="56"/>
      <c r="D545" s="56"/>
      <c r="E545" s="56"/>
      <c r="F545" s="56"/>
      <c r="G545" s="56"/>
      <c r="H545" s="56"/>
    </row>
    <row r="546">
      <c r="B546" s="38"/>
      <c r="C546" s="56"/>
      <c r="D546" s="56"/>
      <c r="E546" s="56"/>
      <c r="F546" s="56"/>
      <c r="G546" s="56"/>
      <c r="H546" s="56"/>
    </row>
    <row r="547">
      <c r="B547" s="38"/>
      <c r="C547" s="56"/>
      <c r="D547" s="56"/>
      <c r="E547" s="56"/>
      <c r="F547" s="56"/>
      <c r="G547" s="56"/>
      <c r="H547" s="56"/>
    </row>
    <row r="548">
      <c r="B548" s="38"/>
      <c r="C548" s="56"/>
      <c r="D548" s="56"/>
      <c r="E548" s="56"/>
      <c r="F548" s="56"/>
      <c r="G548" s="56"/>
      <c r="H548" s="56"/>
    </row>
    <row r="549">
      <c r="B549" s="38"/>
      <c r="C549" s="56"/>
      <c r="D549" s="56"/>
      <c r="E549" s="56"/>
      <c r="F549" s="56"/>
      <c r="G549" s="56"/>
      <c r="H549" s="56"/>
    </row>
    <row r="550">
      <c r="B550" s="38"/>
      <c r="C550" s="56"/>
      <c r="D550" s="56"/>
      <c r="E550" s="56"/>
      <c r="F550" s="56"/>
      <c r="G550" s="56"/>
      <c r="H550" s="56"/>
    </row>
    <row r="551">
      <c r="B551" s="38"/>
      <c r="C551" s="56"/>
      <c r="D551" s="56"/>
      <c r="E551" s="56"/>
      <c r="F551" s="56"/>
      <c r="G551" s="56"/>
      <c r="H551" s="56"/>
    </row>
    <row r="552">
      <c r="B552" s="38"/>
      <c r="C552" s="56"/>
      <c r="D552" s="56"/>
      <c r="E552" s="56"/>
      <c r="F552" s="56"/>
      <c r="G552" s="56"/>
      <c r="H552" s="56"/>
    </row>
    <row r="553">
      <c r="B553" s="38"/>
      <c r="C553" s="56"/>
      <c r="D553" s="56"/>
      <c r="E553" s="56"/>
      <c r="F553" s="56"/>
      <c r="G553" s="56"/>
      <c r="H553" s="56"/>
    </row>
    <row r="554">
      <c r="B554" s="38"/>
      <c r="C554" s="56"/>
      <c r="D554" s="56"/>
      <c r="E554" s="56"/>
      <c r="F554" s="56"/>
      <c r="G554" s="56"/>
      <c r="H554" s="56"/>
    </row>
    <row r="555">
      <c r="B555" s="38"/>
      <c r="C555" s="56"/>
      <c r="D555" s="56"/>
      <c r="E555" s="56"/>
      <c r="F555" s="56"/>
      <c r="G555" s="56"/>
      <c r="H555" s="56"/>
    </row>
    <row r="556">
      <c r="B556" s="38"/>
      <c r="C556" s="56"/>
      <c r="D556" s="56"/>
      <c r="E556" s="56"/>
      <c r="F556" s="56"/>
      <c r="G556" s="56"/>
      <c r="H556" s="56"/>
    </row>
    <row r="557">
      <c r="B557" s="38"/>
      <c r="C557" s="56"/>
      <c r="D557" s="56"/>
      <c r="E557" s="56"/>
      <c r="F557" s="56"/>
      <c r="G557" s="56"/>
      <c r="H557" s="56"/>
    </row>
    <row r="558">
      <c r="B558" s="38"/>
      <c r="C558" s="56"/>
      <c r="D558" s="56"/>
      <c r="E558" s="56"/>
      <c r="F558" s="56"/>
      <c r="G558" s="56"/>
      <c r="H558" s="56"/>
    </row>
    <row r="559">
      <c r="B559" s="38"/>
      <c r="C559" s="56"/>
      <c r="D559" s="56"/>
      <c r="E559" s="56"/>
      <c r="F559" s="56"/>
      <c r="G559" s="56"/>
      <c r="H559" s="56"/>
    </row>
    <row r="560">
      <c r="B560" s="38"/>
      <c r="C560" s="56"/>
      <c r="D560" s="56"/>
      <c r="E560" s="56"/>
      <c r="F560" s="56"/>
      <c r="G560" s="56"/>
      <c r="H560" s="56"/>
    </row>
    <row r="561">
      <c r="B561" s="38"/>
      <c r="C561" s="56"/>
      <c r="D561" s="56"/>
      <c r="E561" s="56"/>
      <c r="F561" s="56"/>
      <c r="G561" s="56"/>
      <c r="H561" s="56"/>
    </row>
    <row r="562">
      <c r="B562" s="38"/>
      <c r="C562" s="56"/>
      <c r="D562" s="56"/>
      <c r="E562" s="56"/>
      <c r="F562" s="56"/>
      <c r="G562" s="56"/>
      <c r="H562" s="56"/>
    </row>
    <row r="563">
      <c r="B563" s="38"/>
      <c r="C563" s="56"/>
      <c r="D563" s="56"/>
      <c r="E563" s="56"/>
      <c r="F563" s="56"/>
      <c r="G563" s="56"/>
      <c r="H563" s="56"/>
    </row>
    <row r="564">
      <c r="B564" s="38"/>
      <c r="C564" s="56"/>
      <c r="D564" s="56"/>
      <c r="E564" s="56"/>
      <c r="F564" s="56"/>
      <c r="G564" s="56"/>
      <c r="H564" s="56"/>
    </row>
    <row r="565">
      <c r="B565" s="38"/>
      <c r="C565" s="56"/>
      <c r="D565" s="56"/>
      <c r="E565" s="56"/>
      <c r="F565" s="56"/>
      <c r="G565" s="56"/>
      <c r="H565" s="56"/>
    </row>
    <row r="566">
      <c r="B566" s="38"/>
      <c r="C566" s="56"/>
      <c r="D566" s="56"/>
      <c r="E566" s="56"/>
      <c r="F566" s="56"/>
      <c r="G566" s="56"/>
      <c r="H566" s="56"/>
    </row>
    <row r="567">
      <c r="B567" s="38"/>
      <c r="C567" s="56"/>
      <c r="D567" s="56"/>
      <c r="E567" s="56"/>
      <c r="F567" s="56"/>
      <c r="G567" s="56"/>
      <c r="H567" s="56"/>
    </row>
    <row r="568">
      <c r="B568" s="38"/>
      <c r="C568" s="56"/>
      <c r="D568" s="56"/>
      <c r="E568" s="56"/>
      <c r="F568" s="56"/>
      <c r="G568" s="56"/>
      <c r="H568" s="56"/>
    </row>
    <row r="569">
      <c r="B569" s="38"/>
      <c r="C569" s="56"/>
      <c r="D569" s="56"/>
      <c r="E569" s="56"/>
      <c r="F569" s="56"/>
      <c r="G569" s="56"/>
      <c r="H569" s="56"/>
    </row>
    <row r="570">
      <c r="B570" s="38"/>
      <c r="C570" s="56"/>
      <c r="D570" s="56"/>
      <c r="E570" s="56"/>
      <c r="F570" s="56"/>
      <c r="G570" s="56"/>
      <c r="H570" s="56"/>
    </row>
    <row r="571">
      <c r="B571" s="38"/>
      <c r="C571" s="56"/>
      <c r="D571" s="56"/>
      <c r="E571" s="56"/>
      <c r="F571" s="56"/>
      <c r="G571" s="56"/>
      <c r="H571" s="56"/>
    </row>
    <row r="572">
      <c r="B572" s="38"/>
      <c r="C572" s="56"/>
      <c r="D572" s="56"/>
      <c r="E572" s="56"/>
      <c r="F572" s="56"/>
      <c r="G572" s="56"/>
      <c r="H572" s="56"/>
    </row>
    <row r="573">
      <c r="B573" s="38"/>
      <c r="C573" s="56"/>
      <c r="D573" s="56"/>
      <c r="E573" s="56"/>
      <c r="F573" s="56"/>
      <c r="G573" s="56"/>
      <c r="H573" s="56"/>
    </row>
    <row r="574">
      <c r="B574" s="38"/>
      <c r="C574" s="56"/>
      <c r="D574" s="56"/>
      <c r="E574" s="56"/>
      <c r="F574" s="56"/>
      <c r="G574" s="56"/>
      <c r="H574" s="56"/>
    </row>
    <row r="575">
      <c r="B575" s="38"/>
      <c r="C575" s="56"/>
      <c r="D575" s="56"/>
      <c r="E575" s="56"/>
      <c r="F575" s="56"/>
      <c r="G575" s="56"/>
      <c r="H575" s="56"/>
    </row>
    <row r="576">
      <c r="B576" s="38"/>
      <c r="C576" s="56"/>
      <c r="D576" s="56"/>
      <c r="E576" s="56"/>
      <c r="F576" s="56"/>
      <c r="G576" s="56"/>
      <c r="H576" s="56"/>
    </row>
    <row r="577">
      <c r="B577" s="38"/>
      <c r="C577" s="56"/>
      <c r="D577" s="56"/>
      <c r="E577" s="56"/>
      <c r="F577" s="56"/>
      <c r="G577" s="56"/>
      <c r="H577" s="56"/>
    </row>
    <row r="578">
      <c r="B578" s="38"/>
      <c r="C578" s="56"/>
      <c r="D578" s="56"/>
      <c r="E578" s="56"/>
      <c r="F578" s="56"/>
      <c r="G578" s="56"/>
      <c r="H578" s="56"/>
    </row>
    <row r="579">
      <c r="B579" s="38"/>
      <c r="C579" s="56"/>
      <c r="D579" s="56"/>
      <c r="E579" s="56"/>
      <c r="F579" s="56"/>
      <c r="G579" s="56"/>
      <c r="H579" s="56"/>
    </row>
    <row r="580">
      <c r="B580" s="38"/>
      <c r="C580" s="56"/>
      <c r="D580" s="56"/>
      <c r="E580" s="56"/>
      <c r="F580" s="56"/>
      <c r="G580" s="56"/>
      <c r="H580" s="56"/>
    </row>
    <row r="581">
      <c r="B581" s="38"/>
      <c r="C581" s="56"/>
      <c r="D581" s="56"/>
      <c r="E581" s="56"/>
      <c r="F581" s="56"/>
      <c r="G581" s="56"/>
      <c r="H581" s="56"/>
    </row>
    <row r="582">
      <c r="B582" s="38"/>
      <c r="C582" s="56"/>
      <c r="D582" s="56"/>
      <c r="E582" s="56"/>
      <c r="F582" s="56"/>
      <c r="G582" s="56"/>
      <c r="H582" s="56"/>
    </row>
    <row r="583">
      <c r="B583" s="38"/>
      <c r="C583" s="56"/>
      <c r="D583" s="56"/>
      <c r="E583" s="56"/>
      <c r="F583" s="56"/>
      <c r="G583" s="56"/>
      <c r="H583" s="56"/>
    </row>
    <row r="584">
      <c r="B584" s="38"/>
      <c r="C584" s="56"/>
      <c r="D584" s="56"/>
      <c r="E584" s="56"/>
      <c r="F584" s="56"/>
      <c r="G584" s="56"/>
      <c r="H584" s="56"/>
    </row>
    <row r="585">
      <c r="B585" s="38"/>
      <c r="C585" s="56"/>
      <c r="D585" s="56"/>
      <c r="E585" s="56"/>
      <c r="F585" s="56"/>
      <c r="G585" s="56"/>
      <c r="H585" s="56"/>
    </row>
    <row r="586">
      <c r="B586" s="38"/>
      <c r="C586" s="56"/>
      <c r="D586" s="56"/>
      <c r="E586" s="56"/>
      <c r="F586" s="56"/>
      <c r="G586" s="56"/>
      <c r="H586" s="56"/>
    </row>
    <row r="587">
      <c r="B587" s="38"/>
      <c r="C587" s="56"/>
      <c r="D587" s="56"/>
      <c r="E587" s="56"/>
      <c r="F587" s="56"/>
      <c r="G587" s="56"/>
      <c r="H587" s="56"/>
    </row>
    <row r="588">
      <c r="B588" s="38"/>
      <c r="C588" s="56"/>
      <c r="D588" s="56"/>
      <c r="E588" s="56"/>
      <c r="F588" s="56"/>
      <c r="G588" s="56"/>
      <c r="H588" s="56"/>
    </row>
    <row r="589">
      <c r="B589" s="38"/>
      <c r="C589" s="56"/>
      <c r="D589" s="56"/>
      <c r="E589" s="56"/>
      <c r="F589" s="56"/>
      <c r="G589" s="56"/>
      <c r="H589" s="56"/>
    </row>
    <row r="590">
      <c r="B590" s="38"/>
      <c r="C590" s="56"/>
      <c r="D590" s="56"/>
      <c r="E590" s="56"/>
      <c r="F590" s="56"/>
      <c r="G590" s="56"/>
      <c r="H590" s="56"/>
    </row>
    <row r="591">
      <c r="B591" s="38"/>
      <c r="C591" s="56"/>
      <c r="D591" s="56"/>
      <c r="E591" s="56"/>
      <c r="F591" s="56"/>
      <c r="G591" s="56"/>
      <c r="H591" s="56"/>
    </row>
    <row r="592">
      <c r="B592" s="38"/>
      <c r="C592" s="56"/>
      <c r="D592" s="56"/>
      <c r="E592" s="56"/>
      <c r="F592" s="56"/>
      <c r="G592" s="56"/>
      <c r="H592" s="56"/>
    </row>
    <row r="593">
      <c r="B593" s="38"/>
      <c r="C593" s="56"/>
      <c r="D593" s="56"/>
      <c r="E593" s="56"/>
      <c r="F593" s="56"/>
      <c r="G593" s="56"/>
      <c r="H593" s="56"/>
    </row>
    <row r="594">
      <c r="B594" s="38"/>
      <c r="C594" s="56"/>
      <c r="D594" s="56"/>
      <c r="E594" s="56"/>
      <c r="F594" s="56"/>
      <c r="G594" s="56"/>
      <c r="H594" s="56"/>
    </row>
    <row r="595">
      <c r="B595" s="38"/>
      <c r="C595" s="56"/>
      <c r="D595" s="56"/>
      <c r="E595" s="56"/>
      <c r="F595" s="56"/>
      <c r="G595" s="56"/>
      <c r="H595" s="56"/>
    </row>
    <row r="596">
      <c r="B596" s="38"/>
      <c r="C596" s="56"/>
      <c r="D596" s="56"/>
      <c r="E596" s="56"/>
      <c r="F596" s="56"/>
      <c r="G596" s="56"/>
      <c r="H596" s="56"/>
    </row>
    <row r="597">
      <c r="B597" s="38"/>
      <c r="C597" s="56"/>
      <c r="D597" s="56"/>
      <c r="E597" s="56"/>
      <c r="F597" s="56"/>
      <c r="G597" s="56"/>
      <c r="H597" s="56"/>
    </row>
    <row r="598">
      <c r="B598" s="38"/>
      <c r="C598" s="56"/>
      <c r="D598" s="56"/>
      <c r="E598" s="56"/>
      <c r="F598" s="56"/>
      <c r="G598" s="56"/>
      <c r="H598" s="56"/>
    </row>
    <row r="599">
      <c r="B599" s="38"/>
      <c r="C599" s="56"/>
      <c r="D599" s="56"/>
      <c r="E599" s="56"/>
      <c r="F599" s="56"/>
      <c r="G599" s="56"/>
      <c r="H599" s="56"/>
    </row>
    <row r="600">
      <c r="B600" s="38"/>
      <c r="C600" s="56"/>
      <c r="D600" s="56"/>
      <c r="E600" s="56"/>
      <c r="F600" s="56"/>
      <c r="G600" s="56"/>
      <c r="H600" s="56"/>
    </row>
    <row r="601">
      <c r="B601" s="38"/>
      <c r="C601" s="56"/>
      <c r="D601" s="56"/>
      <c r="E601" s="56"/>
      <c r="F601" s="56"/>
      <c r="G601" s="56"/>
      <c r="H601" s="56"/>
    </row>
    <row r="602">
      <c r="B602" s="38"/>
      <c r="C602" s="56"/>
      <c r="D602" s="56"/>
      <c r="E602" s="56"/>
      <c r="F602" s="56"/>
      <c r="G602" s="56"/>
      <c r="H602" s="56"/>
    </row>
    <row r="603">
      <c r="B603" s="38"/>
      <c r="C603" s="56"/>
      <c r="D603" s="56"/>
      <c r="E603" s="56"/>
      <c r="F603" s="56"/>
      <c r="G603" s="56"/>
      <c r="H603" s="56"/>
    </row>
    <row r="604">
      <c r="B604" s="38"/>
      <c r="C604" s="56"/>
      <c r="D604" s="56"/>
      <c r="E604" s="56"/>
      <c r="F604" s="56"/>
      <c r="G604" s="56"/>
      <c r="H604" s="56"/>
    </row>
    <row r="605">
      <c r="B605" s="38"/>
      <c r="C605" s="56"/>
      <c r="D605" s="56"/>
      <c r="E605" s="56"/>
      <c r="F605" s="56"/>
      <c r="G605" s="56"/>
      <c r="H605" s="56"/>
    </row>
    <row r="606">
      <c r="B606" s="38"/>
      <c r="C606" s="56"/>
      <c r="D606" s="56"/>
      <c r="E606" s="56"/>
      <c r="F606" s="56"/>
      <c r="G606" s="56"/>
      <c r="H606" s="56"/>
    </row>
    <row r="607">
      <c r="B607" s="38"/>
      <c r="C607" s="56"/>
      <c r="D607" s="56"/>
      <c r="E607" s="56"/>
      <c r="F607" s="56"/>
      <c r="G607" s="56"/>
      <c r="H607" s="56"/>
    </row>
    <row r="608">
      <c r="B608" s="38"/>
      <c r="C608" s="56"/>
      <c r="D608" s="56"/>
      <c r="E608" s="56"/>
      <c r="F608" s="56"/>
      <c r="G608" s="56"/>
      <c r="H608" s="56"/>
    </row>
    <row r="609">
      <c r="B609" s="38"/>
      <c r="C609" s="56"/>
      <c r="D609" s="56"/>
      <c r="E609" s="56"/>
      <c r="F609" s="56"/>
      <c r="G609" s="56"/>
      <c r="H609" s="56"/>
    </row>
    <row r="610">
      <c r="B610" s="38"/>
      <c r="C610" s="56"/>
      <c r="D610" s="56"/>
      <c r="E610" s="56"/>
      <c r="F610" s="56"/>
      <c r="G610" s="56"/>
      <c r="H610" s="56"/>
    </row>
    <row r="611">
      <c r="B611" s="38"/>
      <c r="C611" s="56"/>
      <c r="D611" s="56"/>
      <c r="E611" s="56"/>
      <c r="F611" s="56"/>
      <c r="G611" s="56"/>
      <c r="H611" s="56"/>
    </row>
    <row r="612">
      <c r="B612" s="38"/>
      <c r="C612" s="56"/>
      <c r="D612" s="56"/>
      <c r="E612" s="56"/>
      <c r="F612" s="56"/>
      <c r="G612" s="56"/>
      <c r="H612" s="56"/>
    </row>
    <row r="613">
      <c r="B613" s="38"/>
      <c r="C613" s="56"/>
      <c r="D613" s="56"/>
      <c r="E613" s="56"/>
      <c r="F613" s="56"/>
      <c r="G613" s="56"/>
      <c r="H613" s="56"/>
    </row>
    <row r="614">
      <c r="B614" s="38"/>
      <c r="C614" s="56"/>
      <c r="D614" s="56"/>
      <c r="E614" s="56"/>
      <c r="F614" s="56"/>
      <c r="G614" s="56"/>
      <c r="H614" s="56"/>
    </row>
    <row r="615">
      <c r="B615" s="38"/>
      <c r="C615" s="56"/>
      <c r="D615" s="56"/>
      <c r="E615" s="56"/>
      <c r="F615" s="56"/>
      <c r="G615" s="56"/>
      <c r="H615" s="56"/>
    </row>
    <row r="616">
      <c r="B616" s="38"/>
      <c r="C616" s="56"/>
      <c r="D616" s="56"/>
      <c r="E616" s="56"/>
      <c r="F616" s="56"/>
      <c r="G616" s="56"/>
      <c r="H616" s="56"/>
    </row>
    <row r="617">
      <c r="B617" s="38"/>
      <c r="C617" s="56"/>
      <c r="D617" s="56"/>
      <c r="E617" s="56"/>
      <c r="F617" s="56"/>
      <c r="G617" s="56"/>
      <c r="H617" s="56"/>
    </row>
    <row r="618">
      <c r="B618" s="38"/>
      <c r="C618" s="56"/>
      <c r="D618" s="56"/>
      <c r="E618" s="56"/>
      <c r="F618" s="56"/>
      <c r="G618" s="56"/>
      <c r="H618" s="56"/>
    </row>
    <row r="619">
      <c r="B619" s="38"/>
      <c r="C619" s="56"/>
      <c r="D619" s="56"/>
      <c r="E619" s="56"/>
      <c r="F619" s="56"/>
      <c r="G619" s="56"/>
      <c r="H619" s="56"/>
    </row>
    <row r="620">
      <c r="B620" s="38"/>
      <c r="C620" s="56"/>
      <c r="D620" s="56"/>
      <c r="E620" s="56"/>
      <c r="F620" s="56"/>
      <c r="G620" s="56"/>
      <c r="H620" s="56"/>
    </row>
    <row r="621">
      <c r="B621" s="38"/>
      <c r="C621" s="56"/>
      <c r="D621" s="56"/>
      <c r="E621" s="56"/>
      <c r="F621" s="56"/>
      <c r="G621" s="56"/>
      <c r="H621" s="56"/>
    </row>
    <row r="622">
      <c r="B622" s="38"/>
      <c r="C622" s="56"/>
      <c r="D622" s="56"/>
      <c r="E622" s="56"/>
      <c r="F622" s="56"/>
      <c r="G622" s="56"/>
      <c r="H622" s="56"/>
    </row>
    <row r="623">
      <c r="B623" s="38"/>
      <c r="C623" s="56"/>
      <c r="D623" s="56"/>
      <c r="E623" s="56"/>
      <c r="F623" s="56"/>
      <c r="G623" s="56"/>
      <c r="H623" s="56"/>
    </row>
    <row r="624">
      <c r="B624" s="38"/>
      <c r="C624" s="56"/>
      <c r="D624" s="56"/>
      <c r="E624" s="56"/>
      <c r="F624" s="56"/>
      <c r="G624" s="56"/>
      <c r="H624" s="56"/>
    </row>
    <row r="625">
      <c r="B625" s="38"/>
      <c r="C625" s="56"/>
      <c r="D625" s="56"/>
      <c r="E625" s="56"/>
      <c r="F625" s="56"/>
      <c r="G625" s="56"/>
      <c r="H625" s="56"/>
    </row>
    <row r="626">
      <c r="B626" s="38"/>
      <c r="C626" s="56"/>
      <c r="D626" s="56"/>
      <c r="E626" s="56"/>
      <c r="F626" s="56"/>
      <c r="G626" s="56"/>
      <c r="H626" s="56"/>
    </row>
    <row r="627">
      <c r="B627" s="38"/>
      <c r="C627" s="56"/>
      <c r="D627" s="56"/>
      <c r="E627" s="56"/>
      <c r="F627" s="56"/>
      <c r="G627" s="56"/>
      <c r="H627" s="56"/>
    </row>
    <row r="628">
      <c r="B628" s="38"/>
      <c r="C628" s="56"/>
      <c r="D628" s="56"/>
      <c r="E628" s="56"/>
      <c r="F628" s="56"/>
      <c r="G628" s="56"/>
      <c r="H628" s="56"/>
    </row>
    <row r="629">
      <c r="B629" s="38"/>
      <c r="C629" s="56"/>
      <c r="D629" s="56"/>
      <c r="E629" s="56"/>
      <c r="F629" s="56"/>
      <c r="G629" s="56"/>
      <c r="H629" s="56"/>
    </row>
    <row r="630">
      <c r="B630" s="38"/>
      <c r="C630" s="56"/>
      <c r="D630" s="56"/>
      <c r="E630" s="56"/>
      <c r="F630" s="56"/>
      <c r="G630" s="56"/>
      <c r="H630" s="56"/>
    </row>
    <row r="631">
      <c r="B631" s="38"/>
      <c r="C631" s="56"/>
      <c r="D631" s="56"/>
      <c r="E631" s="56"/>
      <c r="F631" s="56"/>
      <c r="G631" s="56"/>
      <c r="H631" s="56"/>
    </row>
    <row r="632">
      <c r="B632" s="38"/>
      <c r="C632" s="56"/>
      <c r="D632" s="56"/>
      <c r="E632" s="56"/>
      <c r="F632" s="56"/>
      <c r="G632" s="56"/>
      <c r="H632" s="56"/>
    </row>
    <row r="633">
      <c r="B633" s="38"/>
      <c r="C633" s="56"/>
      <c r="D633" s="56"/>
      <c r="E633" s="56"/>
      <c r="F633" s="56"/>
      <c r="G633" s="56"/>
      <c r="H633" s="56"/>
    </row>
    <row r="634">
      <c r="B634" s="38"/>
      <c r="C634" s="56"/>
      <c r="D634" s="56"/>
      <c r="E634" s="56"/>
      <c r="F634" s="56"/>
      <c r="G634" s="56"/>
      <c r="H634" s="56"/>
    </row>
    <row r="635">
      <c r="B635" s="38"/>
      <c r="C635" s="56"/>
      <c r="D635" s="56"/>
      <c r="E635" s="56"/>
      <c r="F635" s="56"/>
      <c r="G635" s="56"/>
      <c r="H635" s="56"/>
    </row>
    <row r="636">
      <c r="B636" s="38"/>
      <c r="C636" s="56"/>
      <c r="D636" s="56"/>
      <c r="E636" s="56"/>
      <c r="F636" s="56"/>
      <c r="G636" s="56"/>
      <c r="H636" s="56"/>
    </row>
    <row r="637">
      <c r="B637" s="38"/>
      <c r="C637" s="56"/>
      <c r="D637" s="56"/>
      <c r="E637" s="56"/>
      <c r="F637" s="56"/>
      <c r="G637" s="56"/>
      <c r="H637" s="56"/>
    </row>
    <row r="638">
      <c r="B638" s="38"/>
      <c r="C638" s="56"/>
      <c r="D638" s="56"/>
      <c r="E638" s="56"/>
      <c r="F638" s="56"/>
      <c r="G638" s="56"/>
      <c r="H638" s="56"/>
    </row>
    <row r="639">
      <c r="B639" s="38"/>
      <c r="C639" s="56"/>
      <c r="D639" s="56"/>
      <c r="E639" s="56"/>
      <c r="F639" s="56"/>
      <c r="G639" s="56"/>
      <c r="H639" s="56"/>
    </row>
    <row r="640">
      <c r="B640" s="38"/>
      <c r="C640" s="56"/>
      <c r="D640" s="56"/>
      <c r="E640" s="56"/>
      <c r="F640" s="56"/>
      <c r="G640" s="56"/>
      <c r="H640" s="56"/>
    </row>
    <row r="641">
      <c r="B641" s="38"/>
      <c r="C641" s="56"/>
      <c r="D641" s="56"/>
      <c r="E641" s="56"/>
      <c r="F641" s="56"/>
      <c r="G641" s="56"/>
      <c r="H641" s="56"/>
    </row>
    <row r="642">
      <c r="B642" s="38"/>
      <c r="C642" s="56"/>
      <c r="D642" s="56"/>
      <c r="E642" s="56"/>
      <c r="F642" s="56"/>
      <c r="G642" s="56"/>
      <c r="H642" s="56"/>
    </row>
    <row r="643">
      <c r="B643" s="38"/>
      <c r="C643" s="56"/>
      <c r="D643" s="56"/>
      <c r="E643" s="56"/>
      <c r="F643" s="56"/>
      <c r="G643" s="56"/>
      <c r="H643" s="56"/>
    </row>
    <row r="644">
      <c r="B644" s="38"/>
      <c r="C644" s="56"/>
      <c r="D644" s="56"/>
      <c r="E644" s="56"/>
      <c r="F644" s="56"/>
      <c r="G644" s="56"/>
      <c r="H644" s="56"/>
    </row>
    <row r="645">
      <c r="B645" s="38"/>
      <c r="C645" s="56"/>
      <c r="D645" s="56"/>
      <c r="E645" s="56"/>
      <c r="F645" s="56"/>
      <c r="G645" s="56"/>
      <c r="H645" s="56"/>
    </row>
    <row r="646">
      <c r="B646" s="38"/>
      <c r="C646" s="56"/>
      <c r="D646" s="56"/>
      <c r="E646" s="56"/>
      <c r="F646" s="56"/>
      <c r="G646" s="56"/>
      <c r="H646" s="56"/>
    </row>
    <row r="647">
      <c r="B647" s="38"/>
      <c r="C647" s="56"/>
      <c r="D647" s="56"/>
      <c r="E647" s="56"/>
      <c r="F647" s="56"/>
      <c r="G647" s="56"/>
      <c r="H647" s="56"/>
    </row>
    <row r="648">
      <c r="B648" s="38"/>
      <c r="C648" s="56"/>
      <c r="D648" s="56"/>
      <c r="E648" s="56"/>
      <c r="F648" s="56"/>
      <c r="G648" s="56"/>
      <c r="H648" s="56"/>
    </row>
    <row r="649">
      <c r="B649" s="38"/>
      <c r="C649" s="56"/>
      <c r="D649" s="56"/>
      <c r="E649" s="56"/>
      <c r="F649" s="56"/>
      <c r="G649" s="56"/>
      <c r="H649" s="56"/>
    </row>
    <row r="650">
      <c r="B650" s="38"/>
      <c r="C650" s="56"/>
      <c r="D650" s="56"/>
      <c r="E650" s="56"/>
      <c r="F650" s="56"/>
      <c r="G650" s="56"/>
      <c r="H650" s="56"/>
    </row>
    <row r="651">
      <c r="B651" s="38"/>
      <c r="C651" s="56"/>
      <c r="D651" s="56"/>
      <c r="E651" s="56"/>
      <c r="F651" s="56"/>
      <c r="G651" s="56"/>
      <c r="H651" s="56"/>
    </row>
    <row r="652">
      <c r="B652" s="38"/>
      <c r="C652" s="56"/>
      <c r="D652" s="56"/>
      <c r="E652" s="56"/>
      <c r="F652" s="56"/>
      <c r="G652" s="56"/>
      <c r="H652" s="56"/>
    </row>
    <row r="653">
      <c r="B653" s="38"/>
      <c r="C653" s="56"/>
      <c r="D653" s="56"/>
      <c r="E653" s="56"/>
      <c r="F653" s="56"/>
      <c r="G653" s="56"/>
      <c r="H653" s="56"/>
    </row>
    <row r="654">
      <c r="B654" s="38"/>
      <c r="C654" s="56"/>
      <c r="D654" s="56"/>
      <c r="E654" s="56"/>
      <c r="F654" s="56"/>
      <c r="G654" s="56"/>
      <c r="H654" s="56"/>
    </row>
    <row r="655">
      <c r="B655" s="38"/>
      <c r="C655" s="56"/>
      <c r="D655" s="56"/>
      <c r="E655" s="56"/>
      <c r="F655" s="56"/>
      <c r="G655" s="56"/>
      <c r="H655" s="56"/>
    </row>
    <row r="656">
      <c r="B656" s="38"/>
      <c r="C656" s="56"/>
      <c r="D656" s="56"/>
      <c r="E656" s="56"/>
      <c r="F656" s="56"/>
      <c r="G656" s="56"/>
      <c r="H656" s="56"/>
    </row>
    <row r="657">
      <c r="B657" s="38"/>
      <c r="C657" s="56"/>
      <c r="D657" s="56"/>
      <c r="E657" s="56"/>
      <c r="F657" s="56"/>
      <c r="G657" s="56"/>
      <c r="H657" s="56"/>
    </row>
    <row r="658">
      <c r="B658" s="38"/>
      <c r="C658" s="56"/>
      <c r="D658" s="56"/>
      <c r="E658" s="56"/>
      <c r="F658" s="56"/>
      <c r="G658" s="56"/>
      <c r="H658" s="56"/>
    </row>
    <row r="659">
      <c r="B659" s="38"/>
      <c r="C659" s="56"/>
      <c r="D659" s="56"/>
      <c r="E659" s="56"/>
      <c r="F659" s="56"/>
      <c r="G659" s="56"/>
      <c r="H659" s="56"/>
    </row>
    <row r="660">
      <c r="B660" s="38"/>
      <c r="C660" s="56"/>
      <c r="D660" s="56"/>
      <c r="E660" s="56"/>
      <c r="F660" s="56"/>
      <c r="G660" s="56"/>
      <c r="H660" s="56"/>
    </row>
    <row r="661">
      <c r="B661" s="38"/>
      <c r="C661" s="56"/>
      <c r="D661" s="56"/>
      <c r="E661" s="56"/>
      <c r="F661" s="56"/>
      <c r="G661" s="56"/>
      <c r="H661" s="56"/>
    </row>
    <row r="662">
      <c r="B662" s="38"/>
      <c r="C662" s="56"/>
      <c r="D662" s="56"/>
      <c r="E662" s="56"/>
      <c r="F662" s="56"/>
      <c r="G662" s="56"/>
      <c r="H662" s="56"/>
    </row>
    <row r="663">
      <c r="B663" s="38"/>
      <c r="C663" s="56"/>
      <c r="D663" s="56"/>
      <c r="E663" s="56"/>
      <c r="F663" s="56"/>
      <c r="G663" s="56"/>
      <c r="H663" s="56"/>
    </row>
    <row r="664">
      <c r="B664" s="38"/>
      <c r="C664" s="56"/>
      <c r="D664" s="56"/>
      <c r="E664" s="56"/>
      <c r="F664" s="56"/>
      <c r="G664" s="56"/>
      <c r="H664" s="56"/>
    </row>
    <row r="665">
      <c r="B665" s="38"/>
      <c r="C665" s="56"/>
      <c r="D665" s="56"/>
      <c r="E665" s="56"/>
      <c r="F665" s="56"/>
      <c r="G665" s="56"/>
      <c r="H665" s="56"/>
    </row>
    <row r="666">
      <c r="B666" s="38"/>
      <c r="C666" s="56"/>
      <c r="D666" s="56"/>
      <c r="E666" s="56"/>
      <c r="F666" s="56"/>
      <c r="G666" s="56"/>
      <c r="H666" s="56"/>
    </row>
    <row r="667">
      <c r="B667" s="38"/>
      <c r="C667" s="56"/>
      <c r="D667" s="56"/>
      <c r="E667" s="56"/>
      <c r="F667" s="56"/>
      <c r="G667" s="56"/>
      <c r="H667" s="56"/>
    </row>
    <row r="668">
      <c r="B668" s="38"/>
      <c r="C668" s="56"/>
      <c r="D668" s="56"/>
      <c r="E668" s="56"/>
      <c r="F668" s="56"/>
      <c r="G668" s="56"/>
      <c r="H668" s="56"/>
    </row>
    <row r="669">
      <c r="B669" s="38"/>
      <c r="C669" s="56"/>
      <c r="D669" s="56"/>
      <c r="E669" s="56"/>
      <c r="F669" s="56"/>
      <c r="G669" s="56"/>
      <c r="H669" s="56"/>
    </row>
    <row r="670">
      <c r="B670" s="38"/>
      <c r="C670" s="56"/>
      <c r="D670" s="56"/>
      <c r="E670" s="56"/>
      <c r="F670" s="56"/>
      <c r="G670" s="56"/>
      <c r="H670" s="56"/>
    </row>
    <row r="671">
      <c r="B671" s="38"/>
      <c r="C671" s="56"/>
      <c r="D671" s="56"/>
      <c r="E671" s="56"/>
      <c r="F671" s="56"/>
      <c r="G671" s="56"/>
      <c r="H671" s="56"/>
    </row>
    <row r="672">
      <c r="B672" s="38"/>
      <c r="C672" s="56"/>
      <c r="D672" s="56"/>
      <c r="E672" s="56"/>
      <c r="F672" s="56"/>
      <c r="G672" s="56"/>
      <c r="H672" s="56"/>
    </row>
    <row r="673">
      <c r="B673" s="38"/>
      <c r="C673" s="56"/>
      <c r="D673" s="56"/>
      <c r="E673" s="56"/>
      <c r="F673" s="56"/>
      <c r="G673" s="56"/>
      <c r="H673" s="56"/>
    </row>
    <row r="674">
      <c r="B674" s="38"/>
      <c r="C674" s="56"/>
      <c r="D674" s="56"/>
      <c r="E674" s="56"/>
      <c r="F674" s="56"/>
      <c r="G674" s="56"/>
      <c r="H674" s="56"/>
    </row>
    <row r="675">
      <c r="B675" s="38"/>
      <c r="C675" s="56"/>
      <c r="D675" s="56"/>
      <c r="E675" s="56"/>
      <c r="F675" s="56"/>
      <c r="G675" s="56"/>
      <c r="H675" s="56"/>
    </row>
    <row r="676">
      <c r="B676" s="38"/>
      <c r="C676" s="56"/>
      <c r="D676" s="56"/>
      <c r="E676" s="56"/>
      <c r="F676" s="56"/>
      <c r="G676" s="56"/>
      <c r="H676" s="56"/>
    </row>
    <row r="677">
      <c r="B677" s="38"/>
      <c r="C677" s="56"/>
      <c r="D677" s="56"/>
      <c r="E677" s="56"/>
      <c r="F677" s="56"/>
      <c r="G677" s="56"/>
      <c r="H677" s="56"/>
    </row>
    <row r="678">
      <c r="B678" s="38"/>
      <c r="C678" s="56"/>
      <c r="D678" s="56"/>
      <c r="E678" s="56"/>
      <c r="F678" s="56"/>
      <c r="G678" s="56"/>
      <c r="H678" s="56"/>
    </row>
    <row r="679">
      <c r="B679" s="38"/>
      <c r="C679" s="56"/>
      <c r="D679" s="56"/>
      <c r="E679" s="56"/>
      <c r="F679" s="56"/>
      <c r="G679" s="56"/>
      <c r="H679" s="56"/>
    </row>
    <row r="680">
      <c r="B680" s="38"/>
      <c r="C680" s="56"/>
      <c r="D680" s="56"/>
      <c r="E680" s="56"/>
      <c r="F680" s="56"/>
      <c r="G680" s="56"/>
      <c r="H680" s="56"/>
    </row>
    <row r="681">
      <c r="B681" s="38"/>
      <c r="C681" s="56"/>
      <c r="D681" s="56"/>
      <c r="E681" s="56"/>
      <c r="F681" s="56"/>
      <c r="G681" s="56"/>
      <c r="H681" s="56"/>
    </row>
    <row r="682">
      <c r="B682" s="38"/>
      <c r="C682" s="56"/>
      <c r="D682" s="56"/>
      <c r="E682" s="56"/>
      <c r="F682" s="56"/>
      <c r="G682" s="56"/>
      <c r="H682" s="56"/>
    </row>
    <row r="683">
      <c r="B683" s="38"/>
      <c r="C683" s="56"/>
      <c r="D683" s="56"/>
      <c r="E683" s="56"/>
      <c r="F683" s="56"/>
      <c r="G683" s="56"/>
      <c r="H683" s="56"/>
    </row>
    <row r="684">
      <c r="B684" s="38"/>
      <c r="C684" s="56"/>
      <c r="D684" s="56"/>
      <c r="E684" s="56"/>
      <c r="F684" s="56"/>
      <c r="G684" s="56"/>
      <c r="H684" s="56"/>
    </row>
    <row r="685">
      <c r="B685" s="38"/>
      <c r="C685" s="56"/>
      <c r="D685" s="56"/>
      <c r="E685" s="56"/>
      <c r="F685" s="56"/>
      <c r="G685" s="56"/>
      <c r="H685" s="56"/>
    </row>
    <row r="686">
      <c r="B686" s="38"/>
      <c r="C686" s="56"/>
      <c r="D686" s="56"/>
      <c r="E686" s="56"/>
      <c r="F686" s="56"/>
      <c r="G686" s="56"/>
      <c r="H686" s="56"/>
    </row>
    <row r="687">
      <c r="B687" s="38"/>
      <c r="C687" s="56"/>
      <c r="D687" s="56"/>
      <c r="E687" s="56"/>
      <c r="F687" s="56"/>
      <c r="G687" s="56"/>
      <c r="H687" s="56"/>
    </row>
    <row r="688">
      <c r="B688" s="38"/>
      <c r="C688" s="56"/>
      <c r="D688" s="56"/>
      <c r="E688" s="56"/>
      <c r="F688" s="56"/>
      <c r="G688" s="56"/>
      <c r="H688" s="56"/>
    </row>
    <row r="689">
      <c r="B689" s="38"/>
      <c r="C689" s="56"/>
      <c r="D689" s="56"/>
      <c r="E689" s="56"/>
      <c r="F689" s="56"/>
      <c r="G689" s="56"/>
      <c r="H689" s="56"/>
    </row>
    <row r="690">
      <c r="B690" s="38"/>
      <c r="C690" s="56"/>
      <c r="D690" s="56"/>
      <c r="E690" s="56"/>
      <c r="F690" s="56"/>
      <c r="G690" s="56"/>
      <c r="H690" s="56"/>
    </row>
    <row r="691">
      <c r="B691" s="38"/>
      <c r="C691" s="56"/>
      <c r="D691" s="56"/>
      <c r="E691" s="56"/>
      <c r="F691" s="56"/>
      <c r="G691" s="56"/>
      <c r="H691" s="56"/>
    </row>
    <row r="692">
      <c r="B692" s="38"/>
      <c r="C692" s="56"/>
      <c r="D692" s="56"/>
      <c r="E692" s="56"/>
      <c r="F692" s="56"/>
      <c r="G692" s="56"/>
      <c r="H692" s="56"/>
    </row>
    <row r="693">
      <c r="B693" s="38"/>
      <c r="C693" s="56"/>
      <c r="D693" s="56"/>
      <c r="E693" s="56"/>
      <c r="F693" s="56"/>
      <c r="G693" s="56"/>
      <c r="H693" s="56"/>
    </row>
    <row r="694">
      <c r="B694" s="38"/>
      <c r="C694" s="56"/>
      <c r="D694" s="56"/>
      <c r="E694" s="56"/>
      <c r="F694" s="56"/>
      <c r="G694" s="56"/>
      <c r="H694" s="56"/>
    </row>
    <row r="695">
      <c r="B695" s="38"/>
      <c r="C695" s="56"/>
      <c r="D695" s="56"/>
      <c r="E695" s="56"/>
      <c r="F695" s="56"/>
      <c r="G695" s="56"/>
      <c r="H695" s="56"/>
    </row>
    <row r="696">
      <c r="B696" s="38"/>
      <c r="C696" s="56"/>
      <c r="D696" s="56"/>
      <c r="E696" s="56"/>
      <c r="F696" s="56"/>
      <c r="G696" s="56"/>
      <c r="H696" s="56"/>
    </row>
    <row r="697">
      <c r="B697" s="38"/>
      <c r="C697" s="56"/>
      <c r="D697" s="56"/>
      <c r="E697" s="56"/>
      <c r="F697" s="56"/>
      <c r="G697" s="56"/>
      <c r="H697" s="56"/>
    </row>
    <row r="698">
      <c r="B698" s="38"/>
      <c r="C698" s="56"/>
      <c r="D698" s="56"/>
      <c r="E698" s="56"/>
      <c r="F698" s="56"/>
      <c r="G698" s="56"/>
      <c r="H698" s="56"/>
    </row>
    <row r="699">
      <c r="B699" s="38"/>
      <c r="C699" s="56"/>
      <c r="D699" s="56"/>
      <c r="E699" s="56"/>
      <c r="F699" s="56"/>
      <c r="G699" s="56"/>
      <c r="H699" s="56"/>
    </row>
    <row r="700">
      <c r="B700" s="38"/>
      <c r="C700" s="56"/>
      <c r="D700" s="56"/>
      <c r="E700" s="56"/>
      <c r="F700" s="56"/>
      <c r="G700" s="56"/>
      <c r="H700" s="56"/>
    </row>
    <row r="701">
      <c r="B701" s="38"/>
      <c r="C701" s="56"/>
      <c r="D701" s="56"/>
      <c r="E701" s="56"/>
      <c r="F701" s="56"/>
      <c r="G701" s="56"/>
      <c r="H701" s="56"/>
    </row>
    <row r="702">
      <c r="B702" s="38"/>
      <c r="C702" s="56"/>
      <c r="D702" s="56"/>
      <c r="E702" s="56"/>
      <c r="F702" s="56"/>
      <c r="G702" s="56"/>
      <c r="H702" s="56"/>
    </row>
    <row r="703">
      <c r="B703" s="38"/>
      <c r="C703" s="56"/>
      <c r="D703" s="56"/>
      <c r="E703" s="56"/>
      <c r="F703" s="56"/>
      <c r="G703" s="56"/>
      <c r="H703" s="56"/>
    </row>
    <row r="704">
      <c r="B704" s="38"/>
      <c r="C704" s="56"/>
      <c r="D704" s="56"/>
      <c r="E704" s="56"/>
      <c r="F704" s="56"/>
      <c r="G704" s="56"/>
      <c r="H704" s="56"/>
    </row>
    <row r="705">
      <c r="B705" s="38"/>
      <c r="C705" s="56"/>
      <c r="D705" s="56"/>
      <c r="E705" s="56"/>
      <c r="F705" s="56"/>
      <c r="G705" s="56"/>
      <c r="H705" s="56"/>
    </row>
    <row r="706">
      <c r="B706" s="38"/>
      <c r="C706" s="56"/>
      <c r="D706" s="56"/>
      <c r="E706" s="56"/>
      <c r="F706" s="56"/>
      <c r="G706" s="56"/>
      <c r="H706" s="56"/>
    </row>
    <row r="707">
      <c r="B707" s="38"/>
      <c r="C707" s="56"/>
      <c r="D707" s="56"/>
      <c r="E707" s="56"/>
      <c r="F707" s="56"/>
      <c r="G707" s="56"/>
      <c r="H707" s="56"/>
    </row>
    <row r="708">
      <c r="B708" s="38"/>
      <c r="C708" s="56"/>
      <c r="D708" s="56"/>
      <c r="E708" s="56"/>
      <c r="F708" s="56"/>
      <c r="G708" s="56"/>
      <c r="H708" s="56"/>
    </row>
    <row r="709">
      <c r="B709" s="38"/>
      <c r="C709" s="56"/>
      <c r="D709" s="56"/>
      <c r="E709" s="56"/>
      <c r="F709" s="56"/>
      <c r="G709" s="56"/>
      <c r="H709" s="56"/>
    </row>
    <row r="710">
      <c r="B710" s="38"/>
      <c r="C710" s="56"/>
      <c r="D710" s="56"/>
      <c r="E710" s="56"/>
      <c r="F710" s="56"/>
      <c r="G710" s="56"/>
      <c r="H710" s="56"/>
    </row>
    <row r="711">
      <c r="B711" s="38"/>
      <c r="C711" s="56"/>
      <c r="D711" s="56"/>
      <c r="E711" s="56"/>
      <c r="F711" s="56"/>
      <c r="G711" s="56"/>
      <c r="H711" s="56"/>
    </row>
    <row r="712">
      <c r="B712" s="38"/>
      <c r="C712" s="56"/>
      <c r="D712" s="56"/>
      <c r="E712" s="56"/>
      <c r="F712" s="56"/>
      <c r="G712" s="56"/>
      <c r="H712" s="56"/>
    </row>
    <row r="713">
      <c r="B713" s="38"/>
      <c r="C713" s="56"/>
      <c r="D713" s="56"/>
      <c r="E713" s="56"/>
      <c r="F713" s="56"/>
      <c r="G713" s="56"/>
      <c r="H713" s="56"/>
    </row>
    <row r="714">
      <c r="B714" s="38"/>
      <c r="C714" s="56"/>
      <c r="D714" s="56"/>
      <c r="E714" s="56"/>
      <c r="F714" s="56"/>
      <c r="G714" s="56"/>
      <c r="H714" s="56"/>
    </row>
    <row r="715">
      <c r="B715" s="38"/>
      <c r="C715" s="56"/>
      <c r="D715" s="56"/>
      <c r="E715" s="56"/>
      <c r="F715" s="56"/>
      <c r="G715" s="56"/>
      <c r="H715" s="56"/>
    </row>
    <row r="716">
      <c r="B716" s="38"/>
      <c r="C716" s="56"/>
      <c r="D716" s="56"/>
      <c r="E716" s="56"/>
      <c r="F716" s="56"/>
      <c r="G716" s="56"/>
      <c r="H716" s="56"/>
    </row>
    <row r="717">
      <c r="B717" s="38"/>
      <c r="C717" s="56"/>
      <c r="D717" s="56"/>
      <c r="E717" s="56"/>
      <c r="F717" s="56"/>
      <c r="G717" s="56"/>
      <c r="H717" s="56"/>
    </row>
    <row r="718">
      <c r="B718" s="38"/>
      <c r="C718" s="56"/>
      <c r="D718" s="56"/>
      <c r="E718" s="56"/>
      <c r="F718" s="56"/>
      <c r="G718" s="56"/>
      <c r="H718" s="56"/>
    </row>
    <row r="719">
      <c r="B719" s="38"/>
      <c r="C719" s="56"/>
      <c r="D719" s="56"/>
      <c r="E719" s="56"/>
      <c r="F719" s="56"/>
      <c r="G719" s="56"/>
      <c r="H719" s="56"/>
    </row>
    <row r="720">
      <c r="B720" s="38"/>
      <c r="C720" s="56"/>
      <c r="D720" s="56"/>
      <c r="E720" s="56"/>
      <c r="F720" s="56"/>
      <c r="G720" s="56"/>
      <c r="H720" s="56"/>
    </row>
    <row r="721">
      <c r="B721" s="38"/>
      <c r="C721" s="56"/>
      <c r="D721" s="56"/>
      <c r="E721" s="56"/>
      <c r="F721" s="56"/>
      <c r="G721" s="56"/>
      <c r="H721" s="56"/>
    </row>
    <row r="722">
      <c r="B722" s="38"/>
      <c r="C722" s="56"/>
      <c r="D722" s="56"/>
      <c r="E722" s="56"/>
      <c r="F722" s="56"/>
      <c r="G722" s="56"/>
      <c r="H722" s="56"/>
    </row>
    <row r="723">
      <c r="B723" s="38"/>
      <c r="C723" s="56"/>
      <c r="D723" s="56"/>
      <c r="E723" s="56"/>
      <c r="F723" s="56"/>
      <c r="G723" s="56"/>
      <c r="H723" s="56"/>
    </row>
    <row r="724">
      <c r="B724" s="38"/>
      <c r="C724" s="56"/>
      <c r="D724" s="56"/>
      <c r="E724" s="56"/>
      <c r="F724" s="56"/>
      <c r="G724" s="56"/>
      <c r="H724" s="56"/>
    </row>
    <row r="725">
      <c r="B725" s="38"/>
      <c r="C725" s="56"/>
      <c r="D725" s="56"/>
      <c r="E725" s="56"/>
      <c r="F725" s="56"/>
      <c r="G725" s="56"/>
      <c r="H725" s="56"/>
    </row>
    <row r="726">
      <c r="B726" s="38"/>
      <c r="C726" s="56"/>
      <c r="D726" s="56"/>
      <c r="E726" s="56"/>
      <c r="F726" s="56"/>
      <c r="G726" s="56"/>
      <c r="H726" s="56"/>
    </row>
    <row r="727">
      <c r="B727" s="38"/>
      <c r="C727" s="56"/>
      <c r="D727" s="56"/>
      <c r="E727" s="56"/>
      <c r="F727" s="56"/>
      <c r="G727" s="56"/>
      <c r="H727" s="56"/>
    </row>
    <row r="728">
      <c r="B728" s="38"/>
      <c r="C728" s="56"/>
      <c r="D728" s="56"/>
      <c r="E728" s="56"/>
      <c r="F728" s="56"/>
      <c r="G728" s="56"/>
      <c r="H728" s="56"/>
    </row>
    <row r="729">
      <c r="B729" s="38"/>
      <c r="C729" s="56"/>
      <c r="D729" s="56"/>
      <c r="E729" s="56"/>
      <c r="F729" s="56"/>
      <c r="G729" s="56"/>
      <c r="H729" s="56"/>
    </row>
    <row r="730">
      <c r="B730" s="38"/>
      <c r="C730" s="56"/>
      <c r="D730" s="56"/>
      <c r="E730" s="56"/>
      <c r="F730" s="56"/>
      <c r="G730" s="56"/>
      <c r="H730" s="56"/>
    </row>
    <row r="731">
      <c r="B731" s="38"/>
      <c r="C731" s="56"/>
      <c r="D731" s="56"/>
      <c r="E731" s="56"/>
      <c r="F731" s="56"/>
      <c r="G731" s="56"/>
      <c r="H731" s="56"/>
    </row>
    <row r="732">
      <c r="B732" s="38"/>
      <c r="C732" s="56"/>
      <c r="D732" s="56"/>
      <c r="E732" s="56"/>
      <c r="F732" s="56"/>
      <c r="G732" s="56"/>
      <c r="H732" s="56"/>
    </row>
    <row r="733">
      <c r="B733" s="38"/>
      <c r="C733" s="56"/>
      <c r="D733" s="56"/>
      <c r="E733" s="56"/>
      <c r="F733" s="56"/>
      <c r="G733" s="56"/>
      <c r="H733" s="56"/>
    </row>
    <row r="734">
      <c r="B734" s="38"/>
      <c r="C734" s="56"/>
      <c r="D734" s="56"/>
      <c r="E734" s="56"/>
      <c r="F734" s="56"/>
      <c r="G734" s="56"/>
      <c r="H734" s="56"/>
    </row>
    <row r="735">
      <c r="B735" s="38"/>
      <c r="C735" s="56"/>
      <c r="D735" s="56"/>
      <c r="E735" s="56"/>
      <c r="F735" s="56"/>
      <c r="G735" s="56"/>
      <c r="H735" s="56"/>
    </row>
    <row r="736">
      <c r="B736" s="38"/>
      <c r="C736" s="56"/>
      <c r="D736" s="56"/>
      <c r="E736" s="56"/>
      <c r="F736" s="56"/>
      <c r="G736" s="56"/>
      <c r="H736" s="56"/>
    </row>
    <row r="737">
      <c r="B737" s="38"/>
      <c r="C737" s="56"/>
      <c r="D737" s="56"/>
      <c r="E737" s="56"/>
      <c r="F737" s="56"/>
      <c r="G737" s="56"/>
      <c r="H737" s="56"/>
    </row>
    <row r="738">
      <c r="B738" s="38"/>
      <c r="C738" s="56"/>
      <c r="D738" s="56"/>
      <c r="E738" s="56"/>
      <c r="F738" s="56"/>
      <c r="G738" s="56"/>
      <c r="H738" s="56"/>
    </row>
    <row r="739">
      <c r="B739" s="38"/>
      <c r="C739" s="56"/>
      <c r="D739" s="56"/>
      <c r="E739" s="56"/>
      <c r="F739" s="56"/>
      <c r="G739" s="56"/>
      <c r="H739" s="56"/>
    </row>
    <row r="740">
      <c r="B740" s="38"/>
      <c r="C740" s="56"/>
      <c r="D740" s="56"/>
      <c r="E740" s="56"/>
      <c r="F740" s="56"/>
      <c r="G740" s="56"/>
      <c r="H740" s="56"/>
    </row>
    <row r="741">
      <c r="B741" s="38"/>
      <c r="C741" s="56"/>
      <c r="D741" s="56"/>
      <c r="E741" s="56"/>
      <c r="F741" s="56"/>
      <c r="G741" s="56"/>
      <c r="H741" s="56"/>
    </row>
    <row r="742">
      <c r="B742" s="38"/>
      <c r="C742" s="56"/>
      <c r="D742" s="56"/>
      <c r="E742" s="56"/>
      <c r="F742" s="56"/>
      <c r="G742" s="56"/>
      <c r="H742" s="56"/>
    </row>
    <row r="743">
      <c r="B743" s="38"/>
      <c r="C743" s="56"/>
      <c r="D743" s="56"/>
      <c r="E743" s="56"/>
      <c r="F743" s="56"/>
      <c r="G743" s="56"/>
      <c r="H743" s="56"/>
    </row>
    <row r="744">
      <c r="B744" s="38"/>
      <c r="C744" s="56"/>
      <c r="D744" s="56"/>
      <c r="E744" s="56"/>
      <c r="F744" s="56"/>
      <c r="G744" s="56"/>
      <c r="H744" s="56"/>
    </row>
    <row r="745">
      <c r="B745" s="38"/>
      <c r="C745" s="56"/>
      <c r="D745" s="56"/>
      <c r="E745" s="56"/>
      <c r="F745" s="56"/>
      <c r="G745" s="56"/>
      <c r="H745" s="56"/>
    </row>
    <row r="746">
      <c r="B746" s="38"/>
      <c r="C746" s="56"/>
      <c r="D746" s="56"/>
      <c r="E746" s="56"/>
      <c r="F746" s="56"/>
      <c r="G746" s="56"/>
      <c r="H746" s="56"/>
    </row>
    <row r="747">
      <c r="B747" s="38"/>
      <c r="C747" s="56"/>
      <c r="D747" s="56"/>
      <c r="E747" s="56"/>
      <c r="F747" s="56"/>
      <c r="G747" s="56"/>
      <c r="H747" s="56"/>
    </row>
    <row r="748">
      <c r="B748" s="38"/>
      <c r="C748" s="56"/>
      <c r="D748" s="56"/>
      <c r="E748" s="56"/>
      <c r="F748" s="56"/>
      <c r="G748" s="56"/>
      <c r="H748" s="56"/>
    </row>
    <row r="749">
      <c r="B749" s="38"/>
      <c r="C749" s="56"/>
      <c r="D749" s="56"/>
      <c r="E749" s="56"/>
      <c r="F749" s="56"/>
      <c r="G749" s="56"/>
      <c r="H749" s="56"/>
    </row>
    <row r="750">
      <c r="B750" s="38"/>
      <c r="C750" s="56"/>
      <c r="D750" s="56"/>
      <c r="E750" s="56"/>
      <c r="F750" s="56"/>
      <c r="G750" s="56"/>
      <c r="H750" s="56"/>
    </row>
    <row r="751">
      <c r="B751" s="38"/>
      <c r="C751" s="56"/>
      <c r="D751" s="56"/>
      <c r="E751" s="56"/>
      <c r="F751" s="56"/>
      <c r="G751" s="56"/>
      <c r="H751" s="56"/>
    </row>
    <row r="752">
      <c r="B752" s="38"/>
      <c r="C752" s="56"/>
      <c r="D752" s="56"/>
      <c r="E752" s="56"/>
      <c r="F752" s="56"/>
      <c r="G752" s="56"/>
      <c r="H752" s="56"/>
    </row>
    <row r="753">
      <c r="B753" s="38"/>
      <c r="C753" s="56"/>
      <c r="D753" s="56"/>
      <c r="E753" s="56"/>
      <c r="F753" s="56"/>
      <c r="G753" s="56"/>
      <c r="H753" s="56"/>
    </row>
    <row r="754">
      <c r="B754" s="38"/>
      <c r="C754" s="56"/>
      <c r="D754" s="56"/>
      <c r="E754" s="56"/>
      <c r="F754" s="56"/>
      <c r="G754" s="56"/>
      <c r="H754" s="56"/>
    </row>
    <row r="755">
      <c r="B755" s="38"/>
      <c r="C755" s="56"/>
      <c r="D755" s="56"/>
      <c r="E755" s="56"/>
      <c r="F755" s="56"/>
      <c r="G755" s="56"/>
      <c r="H755" s="56"/>
    </row>
    <row r="756">
      <c r="B756" s="38"/>
      <c r="C756" s="56"/>
      <c r="D756" s="56"/>
      <c r="E756" s="56"/>
      <c r="F756" s="56"/>
      <c r="G756" s="56"/>
      <c r="H756" s="56"/>
    </row>
    <row r="757">
      <c r="B757" s="38"/>
      <c r="C757" s="56"/>
      <c r="D757" s="56"/>
      <c r="E757" s="56"/>
      <c r="F757" s="56"/>
      <c r="G757" s="56"/>
      <c r="H757" s="56"/>
    </row>
    <row r="758">
      <c r="B758" s="38"/>
      <c r="C758" s="56"/>
      <c r="D758" s="56"/>
      <c r="E758" s="56"/>
      <c r="F758" s="56"/>
      <c r="G758" s="56"/>
      <c r="H758" s="56"/>
    </row>
    <row r="759">
      <c r="B759" s="38"/>
      <c r="C759" s="56"/>
      <c r="D759" s="56"/>
      <c r="E759" s="56"/>
      <c r="F759" s="56"/>
      <c r="G759" s="56"/>
      <c r="H759" s="56"/>
    </row>
    <row r="760">
      <c r="B760" s="38"/>
      <c r="C760" s="56"/>
      <c r="D760" s="56"/>
      <c r="E760" s="56"/>
      <c r="F760" s="56"/>
      <c r="G760" s="56"/>
      <c r="H760" s="56"/>
    </row>
    <row r="761">
      <c r="B761" s="38"/>
      <c r="C761" s="56"/>
      <c r="D761" s="56"/>
      <c r="E761" s="56"/>
      <c r="F761" s="56"/>
      <c r="G761" s="56"/>
      <c r="H761" s="56"/>
    </row>
    <row r="762">
      <c r="B762" s="38"/>
      <c r="C762" s="56"/>
      <c r="D762" s="56"/>
      <c r="E762" s="56"/>
      <c r="F762" s="56"/>
      <c r="G762" s="56"/>
      <c r="H762" s="56"/>
    </row>
    <row r="763">
      <c r="B763" s="38"/>
      <c r="C763" s="56"/>
      <c r="D763" s="56"/>
      <c r="E763" s="56"/>
      <c r="F763" s="56"/>
      <c r="G763" s="56"/>
      <c r="H763" s="56"/>
    </row>
    <row r="764">
      <c r="B764" s="38"/>
      <c r="C764" s="56"/>
      <c r="D764" s="56"/>
      <c r="E764" s="56"/>
      <c r="F764" s="56"/>
      <c r="G764" s="56"/>
      <c r="H764" s="56"/>
    </row>
    <row r="765">
      <c r="B765" s="38"/>
      <c r="C765" s="56"/>
      <c r="D765" s="56"/>
      <c r="E765" s="56"/>
      <c r="F765" s="56"/>
      <c r="G765" s="56"/>
      <c r="H765" s="56"/>
    </row>
    <row r="766">
      <c r="B766" s="38"/>
      <c r="C766" s="56"/>
      <c r="D766" s="56"/>
      <c r="E766" s="56"/>
      <c r="F766" s="56"/>
      <c r="G766" s="56"/>
      <c r="H766" s="56"/>
    </row>
    <row r="767">
      <c r="B767" s="38"/>
      <c r="C767" s="56"/>
      <c r="D767" s="56"/>
      <c r="E767" s="56"/>
      <c r="F767" s="56"/>
      <c r="G767" s="56"/>
      <c r="H767" s="56"/>
    </row>
    <row r="768">
      <c r="B768" s="38"/>
      <c r="C768" s="56"/>
      <c r="D768" s="56"/>
      <c r="E768" s="56"/>
      <c r="F768" s="56"/>
      <c r="G768" s="56"/>
      <c r="H768" s="56"/>
    </row>
    <row r="769">
      <c r="B769" s="38"/>
      <c r="C769" s="56"/>
      <c r="D769" s="56"/>
      <c r="E769" s="56"/>
      <c r="F769" s="56"/>
      <c r="G769" s="56"/>
      <c r="H769" s="56"/>
    </row>
    <row r="770">
      <c r="B770" s="38"/>
      <c r="C770" s="56"/>
      <c r="D770" s="56"/>
      <c r="E770" s="56"/>
      <c r="F770" s="56"/>
      <c r="G770" s="56"/>
      <c r="H770" s="56"/>
    </row>
    <row r="771">
      <c r="B771" s="38"/>
      <c r="C771" s="56"/>
      <c r="D771" s="56"/>
      <c r="E771" s="56"/>
      <c r="F771" s="56"/>
      <c r="G771" s="56"/>
      <c r="H771" s="56"/>
    </row>
    <row r="772">
      <c r="B772" s="38"/>
      <c r="C772" s="56"/>
      <c r="D772" s="56"/>
      <c r="E772" s="56"/>
      <c r="F772" s="56"/>
      <c r="G772" s="56"/>
      <c r="H772" s="56"/>
    </row>
    <row r="773">
      <c r="B773" s="38"/>
      <c r="C773" s="56"/>
      <c r="D773" s="56"/>
      <c r="E773" s="56"/>
      <c r="F773" s="56"/>
      <c r="G773" s="56"/>
      <c r="H773" s="56"/>
    </row>
    <row r="774">
      <c r="B774" s="38"/>
      <c r="C774" s="56"/>
      <c r="D774" s="56"/>
      <c r="E774" s="56"/>
      <c r="F774" s="56"/>
      <c r="G774" s="56"/>
      <c r="H774" s="56"/>
    </row>
    <row r="775">
      <c r="B775" s="38"/>
      <c r="C775" s="56"/>
      <c r="D775" s="56"/>
      <c r="E775" s="56"/>
      <c r="F775" s="56"/>
      <c r="G775" s="56"/>
      <c r="H775" s="56"/>
    </row>
    <row r="776">
      <c r="B776" s="38"/>
      <c r="C776" s="56"/>
      <c r="D776" s="56"/>
      <c r="E776" s="56"/>
      <c r="F776" s="56"/>
      <c r="G776" s="56"/>
      <c r="H776" s="56"/>
    </row>
    <row r="777">
      <c r="B777" s="38"/>
      <c r="C777" s="56"/>
      <c r="D777" s="56"/>
      <c r="E777" s="56"/>
      <c r="F777" s="56"/>
      <c r="G777" s="56"/>
      <c r="H777" s="56"/>
    </row>
    <row r="778">
      <c r="B778" s="38"/>
      <c r="C778" s="56"/>
      <c r="D778" s="56"/>
      <c r="E778" s="56"/>
      <c r="F778" s="56"/>
      <c r="G778" s="56"/>
      <c r="H778" s="56"/>
    </row>
    <row r="779">
      <c r="B779" s="38"/>
      <c r="C779" s="56"/>
      <c r="D779" s="56"/>
      <c r="E779" s="56"/>
      <c r="F779" s="56"/>
      <c r="G779" s="56"/>
      <c r="H779" s="56"/>
    </row>
    <row r="780">
      <c r="B780" s="38"/>
      <c r="C780" s="56"/>
      <c r="D780" s="56"/>
      <c r="E780" s="56"/>
      <c r="F780" s="56"/>
      <c r="G780" s="56"/>
      <c r="H780" s="56"/>
    </row>
    <row r="781">
      <c r="B781" s="38"/>
      <c r="C781" s="56"/>
      <c r="D781" s="56"/>
      <c r="E781" s="56"/>
      <c r="F781" s="56"/>
      <c r="G781" s="56"/>
      <c r="H781" s="56"/>
    </row>
    <row r="782">
      <c r="B782" s="38"/>
      <c r="C782" s="56"/>
      <c r="D782" s="56"/>
      <c r="E782" s="56"/>
      <c r="F782" s="56"/>
      <c r="G782" s="56"/>
      <c r="H782" s="56"/>
    </row>
    <row r="783">
      <c r="B783" s="38"/>
      <c r="C783" s="56"/>
      <c r="D783" s="56"/>
      <c r="E783" s="56"/>
      <c r="F783" s="56"/>
      <c r="G783" s="56"/>
      <c r="H783" s="56"/>
    </row>
    <row r="784">
      <c r="B784" s="38"/>
      <c r="C784" s="56"/>
      <c r="D784" s="56"/>
      <c r="E784" s="56"/>
      <c r="F784" s="56"/>
      <c r="G784" s="56"/>
      <c r="H784" s="56"/>
    </row>
    <row r="785">
      <c r="B785" s="38"/>
      <c r="C785" s="56"/>
      <c r="D785" s="56"/>
      <c r="E785" s="56"/>
      <c r="F785" s="56"/>
      <c r="G785" s="56"/>
      <c r="H785" s="56"/>
    </row>
    <row r="786">
      <c r="B786" s="38"/>
      <c r="C786" s="56"/>
      <c r="D786" s="56"/>
      <c r="E786" s="56"/>
      <c r="F786" s="56"/>
      <c r="G786" s="56"/>
      <c r="H786" s="56"/>
    </row>
    <row r="787">
      <c r="B787" s="38"/>
      <c r="C787" s="56"/>
      <c r="D787" s="56"/>
      <c r="E787" s="56"/>
      <c r="F787" s="56"/>
      <c r="G787" s="56"/>
      <c r="H787" s="56"/>
    </row>
    <row r="788">
      <c r="B788" s="38"/>
      <c r="C788" s="56"/>
      <c r="D788" s="56"/>
      <c r="E788" s="56"/>
      <c r="F788" s="56"/>
      <c r="G788" s="56"/>
      <c r="H788" s="56"/>
    </row>
    <row r="789">
      <c r="B789" s="38"/>
      <c r="C789" s="56"/>
      <c r="D789" s="56"/>
      <c r="E789" s="56"/>
      <c r="F789" s="56"/>
      <c r="G789" s="56"/>
      <c r="H789" s="56"/>
    </row>
    <row r="790">
      <c r="B790" s="38"/>
      <c r="C790" s="56"/>
      <c r="D790" s="56"/>
      <c r="E790" s="56"/>
      <c r="F790" s="56"/>
      <c r="G790" s="56"/>
      <c r="H790" s="56"/>
    </row>
    <row r="791">
      <c r="B791" s="38"/>
      <c r="C791" s="56"/>
      <c r="D791" s="56"/>
      <c r="E791" s="56"/>
      <c r="F791" s="56"/>
      <c r="G791" s="56"/>
      <c r="H791" s="56"/>
    </row>
    <row r="792">
      <c r="B792" s="38"/>
      <c r="C792" s="56"/>
      <c r="D792" s="56"/>
      <c r="E792" s="56"/>
      <c r="F792" s="56"/>
      <c r="G792" s="56"/>
      <c r="H792" s="56"/>
    </row>
    <row r="793">
      <c r="B793" s="38"/>
      <c r="C793" s="56"/>
      <c r="D793" s="56"/>
      <c r="E793" s="56"/>
      <c r="F793" s="56"/>
      <c r="G793" s="56"/>
      <c r="H793" s="56"/>
    </row>
    <row r="794">
      <c r="B794" s="38"/>
      <c r="C794" s="56"/>
      <c r="D794" s="56"/>
      <c r="E794" s="56"/>
      <c r="F794" s="56"/>
      <c r="G794" s="56"/>
      <c r="H794" s="56"/>
    </row>
    <row r="795">
      <c r="B795" s="38"/>
      <c r="C795" s="56"/>
      <c r="D795" s="56"/>
      <c r="E795" s="56"/>
      <c r="F795" s="56"/>
      <c r="G795" s="56"/>
      <c r="H795" s="56"/>
    </row>
    <row r="796">
      <c r="B796" s="38"/>
      <c r="C796" s="56"/>
      <c r="D796" s="56"/>
      <c r="E796" s="56"/>
      <c r="F796" s="56"/>
      <c r="G796" s="56"/>
      <c r="H796" s="56"/>
    </row>
    <row r="797">
      <c r="B797" s="38"/>
      <c r="C797" s="56"/>
      <c r="D797" s="56"/>
      <c r="E797" s="56"/>
      <c r="F797" s="56"/>
      <c r="G797" s="56"/>
      <c r="H797" s="56"/>
    </row>
    <row r="798">
      <c r="B798" s="38"/>
      <c r="C798" s="56"/>
      <c r="D798" s="56"/>
      <c r="E798" s="56"/>
      <c r="F798" s="56"/>
      <c r="G798" s="56"/>
      <c r="H798" s="56"/>
    </row>
    <row r="799">
      <c r="B799" s="38"/>
      <c r="C799" s="56"/>
      <c r="D799" s="56"/>
      <c r="E799" s="56"/>
      <c r="F799" s="56"/>
      <c r="G799" s="56"/>
      <c r="H799" s="56"/>
    </row>
    <row r="800">
      <c r="B800" s="38"/>
      <c r="C800" s="56"/>
      <c r="D800" s="56"/>
      <c r="E800" s="56"/>
      <c r="F800" s="56"/>
      <c r="G800" s="56"/>
      <c r="H800" s="56"/>
    </row>
    <row r="801">
      <c r="B801" s="38"/>
      <c r="C801" s="56"/>
      <c r="D801" s="56"/>
      <c r="E801" s="56"/>
      <c r="F801" s="56"/>
      <c r="G801" s="56"/>
      <c r="H801" s="56"/>
    </row>
    <row r="802">
      <c r="B802" s="38"/>
      <c r="C802" s="56"/>
      <c r="D802" s="56"/>
      <c r="E802" s="56"/>
      <c r="F802" s="56"/>
      <c r="G802" s="56"/>
      <c r="H802" s="56"/>
    </row>
    <row r="803">
      <c r="B803" s="38"/>
      <c r="C803" s="56"/>
      <c r="D803" s="56"/>
      <c r="E803" s="56"/>
      <c r="F803" s="56"/>
      <c r="G803" s="56"/>
      <c r="H803" s="56"/>
    </row>
    <row r="804">
      <c r="B804" s="38"/>
      <c r="C804" s="56"/>
      <c r="D804" s="56"/>
      <c r="E804" s="56"/>
      <c r="F804" s="56"/>
      <c r="G804" s="56"/>
      <c r="H804" s="56"/>
    </row>
    <row r="805">
      <c r="B805" s="38"/>
      <c r="C805" s="56"/>
      <c r="D805" s="56"/>
      <c r="E805" s="56"/>
      <c r="F805" s="56"/>
      <c r="G805" s="56"/>
      <c r="H805" s="56"/>
    </row>
    <row r="806">
      <c r="B806" s="38"/>
      <c r="C806" s="56"/>
      <c r="D806" s="56"/>
      <c r="E806" s="56"/>
      <c r="F806" s="56"/>
      <c r="G806" s="56"/>
      <c r="H806" s="56"/>
    </row>
    <row r="807">
      <c r="B807" s="38"/>
      <c r="C807" s="56"/>
      <c r="D807" s="56"/>
      <c r="E807" s="56"/>
      <c r="F807" s="56"/>
      <c r="G807" s="56"/>
      <c r="H807" s="56"/>
    </row>
    <row r="808">
      <c r="B808" s="38"/>
      <c r="C808" s="56"/>
      <c r="D808" s="56"/>
      <c r="E808" s="56"/>
      <c r="F808" s="56"/>
      <c r="G808" s="56"/>
      <c r="H808" s="56"/>
    </row>
    <row r="809">
      <c r="B809" s="38"/>
      <c r="C809" s="56"/>
      <c r="D809" s="56"/>
      <c r="E809" s="56"/>
      <c r="F809" s="56"/>
      <c r="G809" s="56"/>
      <c r="H809" s="56"/>
    </row>
    <row r="810">
      <c r="B810" s="38"/>
      <c r="C810" s="56"/>
      <c r="D810" s="56"/>
      <c r="E810" s="56"/>
      <c r="F810" s="56"/>
      <c r="G810" s="56"/>
      <c r="H810" s="56"/>
    </row>
    <row r="811">
      <c r="B811" s="38"/>
      <c r="C811" s="56"/>
      <c r="D811" s="56"/>
      <c r="E811" s="56"/>
      <c r="F811" s="56"/>
      <c r="G811" s="56"/>
      <c r="H811" s="56"/>
    </row>
    <row r="812">
      <c r="B812" s="38"/>
      <c r="C812" s="56"/>
      <c r="D812" s="56"/>
      <c r="E812" s="56"/>
      <c r="F812" s="56"/>
      <c r="G812" s="56"/>
      <c r="H812" s="56"/>
    </row>
    <row r="813">
      <c r="B813" s="38"/>
      <c r="C813" s="56"/>
      <c r="D813" s="56"/>
      <c r="E813" s="56"/>
      <c r="F813" s="56"/>
      <c r="G813" s="56"/>
      <c r="H813" s="56"/>
    </row>
    <row r="814">
      <c r="B814" s="38"/>
      <c r="C814" s="56"/>
      <c r="D814" s="56"/>
      <c r="E814" s="56"/>
      <c r="F814" s="56"/>
      <c r="G814" s="56"/>
      <c r="H814" s="56"/>
    </row>
    <row r="815">
      <c r="B815" s="38"/>
      <c r="C815" s="56"/>
      <c r="D815" s="56"/>
      <c r="E815" s="56"/>
      <c r="F815" s="56"/>
      <c r="G815" s="56"/>
      <c r="H815" s="56"/>
    </row>
    <row r="816">
      <c r="B816" s="38"/>
      <c r="C816" s="56"/>
      <c r="D816" s="56"/>
      <c r="E816" s="56"/>
      <c r="F816" s="56"/>
      <c r="G816" s="56"/>
      <c r="H816" s="56"/>
    </row>
    <row r="817">
      <c r="B817" s="38"/>
      <c r="C817" s="56"/>
      <c r="D817" s="56"/>
      <c r="E817" s="56"/>
      <c r="F817" s="56"/>
      <c r="G817" s="56"/>
      <c r="H817" s="56"/>
    </row>
    <row r="818">
      <c r="B818" s="38"/>
      <c r="C818" s="56"/>
      <c r="D818" s="56"/>
      <c r="E818" s="56"/>
      <c r="F818" s="56"/>
      <c r="G818" s="56"/>
      <c r="H818" s="56"/>
    </row>
    <row r="819">
      <c r="B819" s="38"/>
      <c r="C819" s="56"/>
      <c r="D819" s="56"/>
      <c r="E819" s="56"/>
      <c r="F819" s="56"/>
      <c r="G819" s="56"/>
      <c r="H819" s="56"/>
    </row>
    <row r="820">
      <c r="B820" s="38"/>
      <c r="C820" s="56"/>
      <c r="D820" s="56"/>
      <c r="E820" s="56"/>
      <c r="F820" s="56"/>
      <c r="G820" s="56"/>
      <c r="H820" s="56"/>
    </row>
    <row r="821">
      <c r="B821" s="38"/>
      <c r="C821" s="56"/>
      <c r="D821" s="56"/>
      <c r="E821" s="56"/>
      <c r="F821" s="56"/>
      <c r="G821" s="56"/>
      <c r="H821" s="56"/>
    </row>
    <row r="822">
      <c r="B822" s="38"/>
      <c r="C822" s="56"/>
      <c r="D822" s="56"/>
      <c r="E822" s="56"/>
      <c r="F822" s="56"/>
      <c r="G822" s="56"/>
      <c r="H822" s="56"/>
    </row>
    <row r="823">
      <c r="B823" s="38"/>
      <c r="C823" s="56"/>
      <c r="D823" s="56"/>
      <c r="E823" s="56"/>
      <c r="F823" s="56"/>
      <c r="G823" s="56"/>
      <c r="H823" s="56"/>
    </row>
    <row r="824">
      <c r="B824" s="38"/>
      <c r="C824" s="56"/>
      <c r="D824" s="56"/>
      <c r="E824" s="56"/>
      <c r="F824" s="56"/>
      <c r="G824" s="56"/>
      <c r="H824" s="56"/>
    </row>
    <row r="825">
      <c r="B825" s="38"/>
      <c r="C825" s="56"/>
      <c r="D825" s="56"/>
      <c r="E825" s="56"/>
      <c r="F825" s="56"/>
      <c r="G825" s="56"/>
      <c r="H825" s="56"/>
    </row>
    <row r="826">
      <c r="B826" s="38"/>
      <c r="C826" s="56"/>
      <c r="D826" s="56"/>
      <c r="E826" s="56"/>
      <c r="F826" s="56"/>
      <c r="G826" s="56"/>
      <c r="H826" s="56"/>
    </row>
    <row r="827">
      <c r="B827" s="38"/>
      <c r="C827" s="56"/>
      <c r="D827" s="56"/>
      <c r="E827" s="56"/>
      <c r="F827" s="56"/>
      <c r="G827" s="56"/>
      <c r="H827" s="56"/>
    </row>
    <row r="828">
      <c r="B828" s="38"/>
      <c r="C828" s="56"/>
      <c r="D828" s="56"/>
      <c r="E828" s="56"/>
      <c r="F828" s="56"/>
      <c r="G828" s="56"/>
      <c r="H828" s="56"/>
    </row>
    <row r="829">
      <c r="B829" s="38"/>
      <c r="C829" s="56"/>
      <c r="D829" s="56"/>
      <c r="E829" s="56"/>
      <c r="F829" s="56"/>
      <c r="G829" s="56"/>
      <c r="H829" s="56"/>
    </row>
    <row r="830">
      <c r="B830" s="38"/>
      <c r="C830" s="56"/>
      <c r="D830" s="56"/>
      <c r="E830" s="56"/>
      <c r="F830" s="56"/>
      <c r="G830" s="56"/>
      <c r="H830" s="56"/>
    </row>
    <row r="831">
      <c r="B831" s="38"/>
      <c r="C831" s="56"/>
      <c r="D831" s="56"/>
      <c r="E831" s="56"/>
      <c r="F831" s="56"/>
      <c r="G831" s="56"/>
      <c r="H831" s="56"/>
    </row>
    <row r="832">
      <c r="B832" s="38"/>
      <c r="C832" s="56"/>
      <c r="D832" s="56"/>
      <c r="E832" s="56"/>
      <c r="F832" s="56"/>
      <c r="G832" s="56"/>
      <c r="H832" s="56"/>
    </row>
    <row r="833">
      <c r="B833" s="38"/>
      <c r="C833" s="56"/>
      <c r="D833" s="56"/>
      <c r="E833" s="56"/>
      <c r="F833" s="56"/>
      <c r="G833" s="56"/>
      <c r="H833" s="56"/>
    </row>
    <row r="834">
      <c r="B834" s="38"/>
      <c r="C834" s="56"/>
      <c r="D834" s="56"/>
      <c r="E834" s="56"/>
      <c r="F834" s="56"/>
      <c r="G834" s="56"/>
      <c r="H834" s="56"/>
    </row>
    <row r="835">
      <c r="B835" s="38"/>
      <c r="C835" s="56"/>
      <c r="D835" s="56"/>
      <c r="E835" s="56"/>
      <c r="F835" s="56"/>
      <c r="G835" s="56"/>
      <c r="H835" s="56"/>
    </row>
    <row r="836">
      <c r="B836" s="38"/>
      <c r="C836" s="56"/>
      <c r="D836" s="56"/>
      <c r="E836" s="56"/>
      <c r="F836" s="56"/>
      <c r="G836" s="56"/>
      <c r="H836" s="56"/>
    </row>
    <row r="837">
      <c r="B837" s="38"/>
      <c r="C837" s="56"/>
      <c r="D837" s="56"/>
      <c r="E837" s="56"/>
      <c r="F837" s="56"/>
      <c r="G837" s="56"/>
      <c r="H837" s="56"/>
    </row>
    <row r="838">
      <c r="B838" s="38"/>
      <c r="C838" s="56"/>
      <c r="D838" s="56"/>
      <c r="E838" s="56"/>
      <c r="F838" s="56"/>
      <c r="G838" s="56"/>
      <c r="H838" s="56"/>
    </row>
    <row r="839">
      <c r="B839" s="38"/>
      <c r="C839" s="56"/>
      <c r="D839" s="56"/>
      <c r="E839" s="56"/>
      <c r="F839" s="56"/>
      <c r="G839" s="56"/>
      <c r="H839" s="56"/>
    </row>
    <row r="840">
      <c r="B840" s="38"/>
      <c r="C840" s="56"/>
      <c r="D840" s="56"/>
      <c r="E840" s="56"/>
      <c r="F840" s="56"/>
      <c r="G840" s="56"/>
      <c r="H840" s="56"/>
    </row>
    <row r="841">
      <c r="B841" s="38"/>
      <c r="C841" s="56"/>
      <c r="D841" s="56"/>
      <c r="E841" s="56"/>
      <c r="F841" s="56"/>
      <c r="G841" s="56"/>
      <c r="H841" s="56"/>
    </row>
    <row r="842">
      <c r="B842" s="38"/>
      <c r="C842" s="56"/>
      <c r="D842" s="56"/>
      <c r="E842" s="56"/>
      <c r="F842" s="56"/>
      <c r="G842" s="56"/>
      <c r="H842" s="56"/>
    </row>
    <row r="843">
      <c r="B843" s="38"/>
      <c r="C843" s="56"/>
      <c r="D843" s="56"/>
      <c r="E843" s="56"/>
      <c r="F843" s="56"/>
      <c r="G843" s="56"/>
      <c r="H843" s="56"/>
    </row>
    <row r="844">
      <c r="B844" s="38"/>
      <c r="C844" s="56"/>
      <c r="D844" s="56"/>
      <c r="E844" s="56"/>
      <c r="F844" s="56"/>
      <c r="G844" s="56"/>
      <c r="H844" s="56"/>
    </row>
    <row r="845">
      <c r="B845" s="38"/>
      <c r="C845" s="56"/>
      <c r="D845" s="56"/>
      <c r="E845" s="56"/>
      <c r="F845" s="56"/>
      <c r="G845" s="56"/>
      <c r="H845" s="56"/>
    </row>
    <row r="846">
      <c r="B846" s="38"/>
      <c r="C846" s="56"/>
      <c r="D846" s="56"/>
      <c r="E846" s="56"/>
      <c r="F846" s="56"/>
      <c r="G846" s="56"/>
      <c r="H846" s="56"/>
    </row>
    <row r="847">
      <c r="B847" s="38"/>
      <c r="C847" s="56"/>
      <c r="D847" s="56"/>
      <c r="E847" s="56"/>
      <c r="F847" s="56"/>
      <c r="G847" s="56"/>
      <c r="H847" s="56"/>
    </row>
    <row r="848">
      <c r="B848" s="38"/>
      <c r="C848" s="56"/>
      <c r="D848" s="56"/>
      <c r="E848" s="56"/>
      <c r="F848" s="56"/>
      <c r="G848" s="56"/>
      <c r="H848" s="56"/>
    </row>
    <row r="849">
      <c r="B849" s="38"/>
      <c r="C849" s="56"/>
      <c r="D849" s="56"/>
      <c r="E849" s="56"/>
      <c r="F849" s="56"/>
      <c r="G849" s="56"/>
      <c r="H849" s="56"/>
    </row>
    <row r="850">
      <c r="B850" s="38"/>
      <c r="C850" s="56"/>
      <c r="D850" s="56"/>
      <c r="E850" s="56"/>
      <c r="F850" s="56"/>
      <c r="G850" s="56"/>
      <c r="H850" s="56"/>
    </row>
    <row r="851">
      <c r="B851" s="38"/>
      <c r="C851" s="56"/>
      <c r="D851" s="56"/>
      <c r="E851" s="56"/>
      <c r="F851" s="56"/>
      <c r="G851" s="56"/>
      <c r="H851" s="56"/>
    </row>
    <row r="852">
      <c r="B852" s="38"/>
      <c r="C852" s="56"/>
      <c r="D852" s="56"/>
      <c r="E852" s="56"/>
      <c r="F852" s="56"/>
      <c r="G852" s="56"/>
      <c r="H852" s="56"/>
    </row>
    <row r="853">
      <c r="B853" s="38"/>
      <c r="C853" s="56"/>
      <c r="D853" s="56"/>
      <c r="E853" s="56"/>
      <c r="F853" s="56"/>
      <c r="G853" s="56"/>
      <c r="H853" s="56"/>
    </row>
    <row r="854">
      <c r="B854" s="38"/>
      <c r="C854" s="56"/>
      <c r="D854" s="56"/>
      <c r="E854" s="56"/>
      <c r="F854" s="56"/>
      <c r="G854" s="56"/>
      <c r="H854" s="56"/>
    </row>
    <row r="855">
      <c r="B855" s="38"/>
      <c r="C855" s="56"/>
      <c r="D855" s="56"/>
      <c r="E855" s="56"/>
      <c r="F855" s="56"/>
      <c r="G855" s="56"/>
      <c r="H855" s="56"/>
    </row>
    <row r="856">
      <c r="B856" s="38"/>
      <c r="C856" s="56"/>
      <c r="D856" s="56"/>
      <c r="E856" s="56"/>
      <c r="F856" s="56"/>
      <c r="G856" s="56"/>
      <c r="H856" s="56"/>
    </row>
    <row r="857">
      <c r="B857" s="38"/>
      <c r="C857" s="56"/>
      <c r="D857" s="56"/>
      <c r="E857" s="56"/>
      <c r="F857" s="56"/>
      <c r="G857" s="56"/>
      <c r="H857" s="56"/>
    </row>
    <row r="858">
      <c r="B858" s="38"/>
      <c r="C858" s="56"/>
      <c r="D858" s="56"/>
      <c r="E858" s="56"/>
      <c r="F858" s="56"/>
      <c r="G858" s="56"/>
      <c r="H858" s="56"/>
    </row>
    <row r="859">
      <c r="B859" s="38"/>
      <c r="C859" s="56"/>
      <c r="D859" s="56"/>
      <c r="E859" s="56"/>
      <c r="F859" s="56"/>
      <c r="G859" s="56"/>
      <c r="H859" s="56"/>
    </row>
    <row r="860">
      <c r="B860" s="38"/>
      <c r="C860" s="56"/>
      <c r="D860" s="56"/>
      <c r="E860" s="56"/>
      <c r="F860" s="56"/>
      <c r="G860" s="56"/>
      <c r="H860" s="56"/>
    </row>
    <row r="861">
      <c r="B861" s="38"/>
      <c r="C861" s="56"/>
      <c r="D861" s="56"/>
      <c r="E861" s="56"/>
      <c r="F861" s="56"/>
      <c r="G861" s="56"/>
      <c r="H861" s="56"/>
    </row>
    <row r="862">
      <c r="B862" s="38"/>
      <c r="C862" s="56"/>
      <c r="D862" s="56"/>
      <c r="E862" s="56"/>
      <c r="F862" s="56"/>
      <c r="G862" s="56"/>
      <c r="H862" s="56"/>
    </row>
    <row r="863">
      <c r="B863" s="38"/>
      <c r="C863" s="56"/>
      <c r="D863" s="56"/>
      <c r="E863" s="56"/>
      <c r="F863" s="56"/>
      <c r="G863" s="56"/>
      <c r="H863" s="56"/>
    </row>
    <row r="864">
      <c r="B864" s="38"/>
      <c r="C864" s="56"/>
      <c r="D864" s="56"/>
      <c r="E864" s="56"/>
      <c r="F864" s="56"/>
      <c r="G864" s="56"/>
      <c r="H864" s="56"/>
    </row>
    <row r="865">
      <c r="B865" s="38"/>
      <c r="C865" s="56"/>
      <c r="D865" s="56"/>
      <c r="E865" s="56"/>
      <c r="F865" s="56"/>
      <c r="G865" s="56"/>
      <c r="H865" s="56"/>
    </row>
    <row r="866">
      <c r="B866" s="38"/>
      <c r="C866" s="56"/>
      <c r="D866" s="56"/>
      <c r="E866" s="56"/>
      <c r="F866" s="56"/>
      <c r="G866" s="56"/>
      <c r="H866" s="56"/>
    </row>
    <row r="867">
      <c r="B867" s="38"/>
      <c r="C867" s="56"/>
      <c r="D867" s="56"/>
      <c r="E867" s="56"/>
      <c r="F867" s="56"/>
      <c r="G867" s="56"/>
      <c r="H867" s="56"/>
    </row>
    <row r="868">
      <c r="B868" s="38"/>
      <c r="C868" s="56"/>
      <c r="D868" s="56"/>
      <c r="E868" s="56"/>
      <c r="F868" s="56"/>
      <c r="G868" s="56"/>
      <c r="H868" s="56"/>
    </row>
    <row r="869">
      <c r="B869" s="38"/>
      <c r="C869" s="56"/>
      <c r="D869" s="56"/>
      <c r="E869" s="56"/>
      <c r="F869" s="56"/>
      <c r="G869" s="56"/>
      <c r="H869" s="56"/>
    </row>
    <row r="870">
      <c r="B870" s="38"/>
      <c r="C870" s="56"/>
      <c r="D870" s="56"/>
      <c r="E870" s="56"/>
      <c r="F870" s="56"/>
      <c r="G870" s="56"/>
      <c r="H870" s="56"/>
    </row>
    <row r="871">
      <c r="B871" s="38"/>
      <c r="C871" s="56"/>
      <c r="D871" s="56"/>
      <c r="E871" s="56"/>
      <c r="F871" s="56"/>
      <c r="G871" s="56"/>
      <c r="H871" s="56"/>
    </row>
    <row r="872">
      <c r="B872" s="38"/>
      <c r="C872" s="56"/>
      <c r="D872" s="56"/>
      <c r="E872" s="56"/>
      <c r="F872" s="56"/>
      <c r="G872" s="56"/>
      <c r="H872" s="56"/>
    </row>
    <row r="873">
      <c r="B873" s="38"/>
      <c r="C873" s="56"/>
      <c r="D873" s="56"/>
      <c r="E873" s="56"/>
      <c r="F873" s="56"/>
      <c r="G873" s="56"/>
      <c r="H873" s="56"/>
    </row>
    <row r="874">
      <c r="B874" s="38"/>
      <c r="C874" s="56"/>
      <c r="D874" s="56"/>
      <c r="E874" s="56"/>
      <c r="F874" s="56"/>
      <c r="G874" s="56"/>
      <c r="H874" s="56"/>
    </row>
    <row r="875">
      <c r="B875" s="38"/>
      <c r="C875" s="56"/>
      <c r="D875" s="56"/>
      <c r="E875" s="56"/>
      <c r="F875" s="56"/>
      <c r="G875" s="56"/>
      <c r="H875" s="56"/>
    </row>
    <row r="876">
      <c r="B876" s="38"/>
      <c r="C876" s="56"/>
      <c r="D876" s="56"/>
      <c r="E876" s="56"/>
      <c r="F876" s="56"/>
      <c r="G876" s="56"/>
      <c r="H876" s="56"/>
    </row>
    <row r="877">
      <c r="B877" s="38"/>
      <c r="C877" s="56"/>
      <c r="D877" s="56"/>
      <c r="E877" s="56"/>
      <c r="F877" s="56"/>
      <c r="G877" s="56"/>
      <c r="H877" s="56"/>
    </row>
    <row r="878">
      <c r="B878" s="38"/>
      <c r="C878" s="56"/>
      <c r="D878" s="56"/>
      <c r="E878" s="56"/>
      <c r="F878" s="56"/>
      <c r="G878" s="56"/>
      <c r="H878" s="56"/>
    </row>
    <row r="879">
      <c r="B879" s="38"/>
      <c r="C879" s="56"/>
      <c r="D879" s="56"/>
      <c r="E879" s="56"/>
      <c r="F879" s="56"/>
      <c r="G879" s="56"/>
      <c r="H879" s="56"/>
    </row>
    <row r="880">
      <c r="B880" s="38"/>
      <c r="C880" s="56"/>
      <c r="D880" s="56"/>
      <c r="E880" s="56"/>
      <c r="F880" s="56"/>
      <c r="G880" s="56"/>
      <c r="H880" s="56"/>
    </row>
    <row r="881">
      <c r="B881" s="38"/>
      <c r="C881" s="56"/>
      <c r="D881" s="56"/>
      <c r="E881" s="56"/>
      <c r="F881" s="56"/>
      <c r="G881" s="56"/>
      <c r="H881" s="56"/>
    </row>
    <row r="882">
      <c r="B882" s="38"/>
      <c r="C882" s="56"/>
      <c r="D882" s="56"/>
      <c r="E882" s="56"/>
      <c r="F882" s="56"/>
      <c r="G882" s="56"/>
      <c r="H882" s="56"/>
    </row>
    <row r="883">
      <c r="B883" s="38"/>
      <c r="C883" s="56"/>
      <c r="D883" s="56"/>
      <c r="E883" s="56"/>
      <c r="F883" s="56"/>
      <c r="G883" s="56"/>
      <c r="H883" s="56"/>
    </row>
    <row r="884">
      <c r="B884" s="38"/>
      <c r="C884" s="56"/>
      <c r="D884" s="56"/>
      <c r="E884" s="56"/>
      <c r="F884" s="56"/>
      <c r="G884" s="56"/>
      <c r="H884" s="56"/>
    </row>
    <row r="885">
      <c r="B885" s="38"/>
      <c r="C885" s="56"/>
      <c r="D885" s="56"/>
      <c r="E885" s="56"/>
      <c r="F885" s="56"/>
      <c r="G885" s="56"/>
      <c r="H885" s="56"/>
    </row>
    <row r="886">
      <c r="B886" s="38"/>
      <c r="C886" s="56"/>
      <c r="D886" s="56"/>
      <c r="E886" s="56"/>
      <c r="F886" s="56"/>
      <c r="G886" s="56"/>
      <c r="H886" s="56"/>
    </row>
    <row r="887">
      <c r="B887" s="38"/>
      <c r="C887" s="56"/>
      <c r="D887" s="56"/>
      <c r="E887" s="56"/>
      <c r="F887" s="56"/>
      <c r="G887" s="56"/>
      <c r="H887" s="56"/>
    </row>
    <row r="888">
      <c r="B888" s="38"/>
      <c r="C888" s="56"/>
      <c r="D888" s="56"/>
      <c r="E888" s="56"/>
      <c r="F888" s="56"/>
      <c r="G888" s="56"/>
      <c r="H888" s="56"/>
    </row>
    <row r="889">
      <c r="B889" s="38"/>
      <c r="C889" s="56"/>
      <c r="D889" s="56"/>
      <c r="E889" s="56"/>
      <c r="F889" s="56"/>
      <c r="G889" s="56"/>
      <c r="H889" s="56"/>
    </row>
    <row r="890">
      <c r="B890" s="38"/>
      <c r="C890" s="56"/>
      <c r="D890" s="56"/>
      <c r="E890" s="56"/>
      <c r="F890" s="56"/>
      <c r="G890" s="56"/>
      <c r="H890" s="56"/>
    </row>
    <row r="891">
      <c r="B891" s="38"/>
      <c r="C891" s="56"/>
      <c r="D891" s="56"/>
      <c r="E891" s="56"/>
      <c r="F891" s="56"/>
      <c r="G891" s="56"/>
      <c r="H891" s="56"/>
    </row>
    <row r="892">
      <c r="B892" s="38"/>
      <c r="C892" s="56"/>
      <c r="D892" s="56"/>
      <c r="E892" s="56"/>
      <c r="F892" s="56"/>
      <c r="G892" s="56"/>
      <c r="H892" s="56"/>
    </row>
    <row r="893">
      <c r="B893" s="38"/>
      <c r="C893" s="56"/>
      <c r="D893" s="56"/>
      <c r="E893" s="56"/>
      <c r="F893" s="56"/>
      <c r="G893" s="56"/>
      <c r="H893" s="56"/>
    </row>
    <row r="894">
      <c r="B894" s="38"/>
      <c r="C894" s="56"/>
      <c r="D894" s="56"/>
      <c r="E894" s="56"/>
      <c r="F894" s="56"/>
      <c r="G894" s="56"/>
      <c r="H894" s="56"/>
    </row>
    <row r="895">
      <c r="B895" s="38"/>
      <c r="C895" s="56"/>
      <c r="D895" s="56"/>
      <c r="E895" s="56"/>
      <c r="F895" s="56"/>
      <c r="G895" s="56"/>
      <c r="H895" s="56"/>
    </row>
    <row r="896">
      <c r="B896" s="38"/>
      <c r="C896" s="56"/>
      <c r="D896" s="56"/>
      <c r="E896" s="56"/>
      <c r="F896" s="56"/>
      <c r="G896" s="56"/>
      <c r="H896" s="56"/>
    </row>
    <row r="897">
      <c r="B897" s="38"/>
      <c r="C897" s="56"/>
      <c r="D897" s="56"/>
      <c r="E897" s="56"/>
      <c r="F897" s="56"/>
      <c r="G897" s="56"/>
      <c r="H897" s="56"/>
    </row>
    <row r="898">
      <c r="B898" s="38"/>
      <c r="C898" s="56"/>
      <c r="D898" s="56"/>
      <c r="E898" s="56"/>
      <c r="F898" s="56"/>
      <c r="G898" s="56"/>
      <c r="H898" s="56"/>
    </row>
    <row r="899">
      <c r="B899" s="38"/>
      <c r="C899" s="56"/>
      <c r="D899" s="56"/>
      <c r="E899" s="56"/>
      <c r="F899" s="56"/>
      <c r="G899" s="56"/>
      <c r="H899" s="56"/>
    </row>
    <row r="900">
      <c r="B900" s="38"/>
      <c r="C900" s="56"/>
      <c r="D900" s="56"/>
      <c r="E900" s="56"/>
      <c r="F900" s="56"/>
      <c r="G900" s="56"/>
      <c r="H900" s="56"/>
    </row>
    <row r="901">
      <c r="B901" s="38"/>
      <c r="C901" s="56"/>
      <c r="D901" s="56"/>
      <c r="E901" s="56"/>
      <c r="F901" s="56"/>
      <c r="G901" s="56"/>
      <c r="H901" s="56"/>
    </row>
    <row r="902">
      <c r="B902" s="38"/>
      <c r="C902" s="56"/>
      <c r="D902" s="56"/>
      <c r="E902" s="56"/>
      <c r="F902" s="56"/>
      <c r="G902" s="56"/>
      <c r="H902" s="56"/>
    </row>
    <row r="903">
      <c r="B903" s="38"/>
      <c r="C903" s="56"/>
      <c r="D903" s="56"/>
      <c r="E903" s="56"/>
      <c r="F903" s="56"/>
      <c r="G903" s="56"/>
      <c r="H903" s="56"/>
    </row>
    <row r="904">
      <c r="B904" s="38"/>
      <c r="C904" s="56"/>
      <c r="D904" s="56"/>
      <c r="E904" s="56"/>
      <c r="F904" s="56"/>
      <c r="G904" s="56"/>
      <c r="H904" s="56"/>
    </row>
    <row r="905">
      <c r="B905" s="38"/>
      <c r="C905" s="56"/>
      <c r="D905" s="56"/>
      <c r="E905" s="56"/>
      <c r="F905" s="56"/>
      <c r="G905" s="56"/>
      <c r="H905" s="56"/>
    </row>
    <row r="906">
      <c r="B906" s="38"/>
      <c r="C906" s="56"/>
      <c r="D906" s="56"/>
      <c r="E906" s="56"/>
      <c r="F906" s="56"/>
      <c r="G906" s="56"/>
      <c r="H906" s="56"/>
    </row>
    <row r="907">
      <c r="B907" s="38"/>
      <c r="C907" s="56"/>
      <c r="D907" s="56"/>
      <c r="E907" s="56"/>
      <c r="F907" s="56"/>
      <c r="G907" s="56"/>
      <c r="H907" s="56"/>
    </row>
    <row r="908">
      <c r="B908" s="38"/>
      <c r="C908" s="56"/>
      <c r="D908" s="56"/>
      <c r="E908" s="56"/>
      <c r="F908" s="56"/>
      <c r="G908" s="56"/>
      <c r="H908" s="56"/>
    </row>
    <row r="909">
      <c r="B909" s="38"/>
      <c r="C909" s="56"/>
      <c r="D909" s="56"/>
      <c r="E909" s="56"/>
      <c r="F909" s="56"/>
      <c r="G909" s="56"/>
      <c r="H909" s="56"/>
    </row>
    <row r="910">
      <c r="B910" s="38"/>
      <c r="C910" s="56"/>
      <c r="D910" s="56"/>
      <c r="E910" s="56"/>
      <c r="F910" s="56"/>
      <c r="G910" s="56"/>
      <c r="H910" s="56"/>
    </row>
    <row r="911">
      <c r="B911" s="38"/>
      <c r="C911" s="56"/>
      <c r="D911" s="56"/>
      <c r="E911" s="56"/>
      <c r="F911" s="56"/>
      <c r="G911" s="56"/>
      <c r="H911" s="56"/>
    </row>
    <row r="912">
      <c r="B912" s="38"/>
      <c r="C912" s="56"/>
      <c r="D912" s="56"/>
      <c r="E912" s="56"/>
      <c r="F912" s="56"/>
      <c r="G912" s="56"/>
      <c r="H912" s="56"/>
    </row>
    <row r="913">
      <c r="B913" s="38"/>
      <c r="C913" s="56"/>
      <c r="D913" s="56"/>
      <c r="E913" s="56"/>
      <c r="F913" s="56"/>
      <c r="G913" s="56"/>
      <c r="H913" s="56"/>
    </row>
    <row r="914">
      <c r="B914" s="38"/>
      <c r="C914" s="56"/>
      <c r="D914" s="56"/>
      <c r="E914" s="56"/>
      <c r="F914" s="56"/>
      <c r="G914" s="56"/>
      <c r="H914" s="56"/>
    </row>
    <row r="915">
      <c r="B915" s="38"/>
      <c r="C915" s="56"/>
      <c r="D915" s="56"/>
      <c r="E915" s="56"/>
      <c r="F915" s="56"/>
      <c r="G915" s="56"/>
      <c r="H915" s="56"/>
    </row>
    <row r="916">
      <c r="B916" s="38"/>
      <c r="C916" s="56"/>
      <c r="D916" s="56"/>
      <c r="E916" s="56"/>
      <c r="F916" s="56"/>
      <c r="G916" s="56"/>
      <c r="H916" s="56"/>
    </row>
    <row r="917">
      <c r="B917" s="38"/>
      <c r="C917" s="56"/>
      <c r="D917" s="56"/>
      <c r="E917" s="56"/>
      <c r="F917" s="56"/>
      <c r="G917" s="56"/>
      <c r="H917" s="56"/>
    </row>
    <row r="918">
      <c r="B918" s="38"/>
      <c r="C918" s="56"/>
      <c r="D918" s="56"/>
      <c r="E918" s="56"/>
      <c r="F918" s="56"/>
      <c r="G918" s="56"/>
      <c r="H918" s="56"/>
    </row>
    <row r="919">
      <c r="B919" s="38"/>
      <c r="C919" s="56"/>
      <c r="D919" s="56"/>
      <c r="E919" s="56"/>
      <c r="F919" s="56"/>
      <c r="G919" s="56"/>
      <c r="H919" s="56"/>
    </row>
    <row r="920">
      <c r="B920" s="38"/>
      <c r="C920" s="56"/>
      <c r="D920" s="56"/>
      <c r="E920" s="56"/>
      <c r="F920" s="56"/>
      <c r="G920" s="56"/>
      <c r="H920" s="56"/>
    </row>
    <row r="921">
      <c r="B921" s="38"/>
      <c r="C921" s="56"/>
      <c r="D921" s="56"/>
      <c r="E921" s="56"/>
      <c r="F921" s="56"/>
      <c r="G921" s="56"/>
      <c r="H921" s="56"/>
    </row>
    <row r="922">
      <c r="B922" s="38"/>
      <c r="C922" s="56"/>
      <c r="D922" s="56"/>
      <c r="E922" s="56"/>
      <c r="F922" s="56"/>
      <c r="G922" s="56"/>
      <c r="H922" s="56"/>
    </row>
    <row r="923">
      <c r="B923" s="38"/>
      <c r="C923" s="56"/>
      <c r="D923" s="56"/>
      <c r="E923" s="56"/>
      <c r="F923" s="56"/>
      <c r="G923" s="56"/>
      <c r="H923" s="56"/>
    </row>
    <row r="924">
      <c r="B924" s="38"/>
      <c r="C924" s="56"/>
      <c r="D924" s="56"/>
      <c r="E924" s="56"/>
      <c r="F924" s="56"/>
      <c r="G924" s="56"/>
      <c r="H924" s="56"/>
    </row>
    <row r="925">
      <c r="B925" s="38"/>
      <c r="C925" s="56"/>
      <c r="D925" s="56"/>
      <c r="E925" s="56"/>
      <c r="F925" s="56"/>
      <c r="G925" s="56"/>
      <c r="H925" s="56"/>
    </row>
    <row r="926">
      <c r="B926" s="38"/>
      <c r="C926" s="56"/>
      <c r="D926" s="56"/>
      <c r="E926" s="56"/>
      <c r="F926" s="56"/>
      <c r="G926" s="56"/>
      <c r="H926" s="56"/>
    </row>
    <row r="927">
      <c r="B927" s="38"/>
      <c r="C927" s="56"/>
      <c r="D927" s="56"/>
      <c r="E927" s="56"/>
      <c r="F927" s="56"/>
      <c r="G927" s="56"/>
      <c r="H927" s="56"/>
    </row>
    <row r="928">
      <c r="B928" s="38"/>
      <c r="C928" s="56"/>
      <c r="D928" s="56"/>
      <c r="E928" s="56"/>
      <c r="F928" s="56"/>
      <c r="G928" s="56"/>
      <c r="H928" s="56"/>
    </row>
    <row r="929">
      <c r="B929" s="38"/>
      <c r="C929" s="56"/>
      <c r="D929" s="56"/>
      <c r="E929" s="56"/>
      <c r="F929" s="56"/>
      <c r="G929" s="56"/>
      <c r="H929" s="56"/>
    </row>
    <row r="930">
      <c r="B930" s="38"/>
      <c r="C930" s="56"/>
      <c r="D930" s="56"/>
      <c r="E930" s="56"/>
      <c r="F930" s="56"/>
      <c r="G930" s="56"/>
      <c r="H930" s="56"/>
    </row>
    <row r="931">
      <c r="B931" s="38"/>
      <c r="C931" s="56"/>
      <c r="D931" s="56"/>
      <c r="E931" s="56"/>
      <c r="F931" s="56"/>
      <c r="G931" s="56"/>
      <c r="H931" s="56"/>
    </row>
    <row r="932">
      <c r="B932" s="38"/>
      <c r="C932" s="56"/>
      <c r="D932" s="56"/>
      <c r="E932" s="56"/>
      <c r="F932" s="56"/>
      <c r="G932" s="56"/>
      <c r="H932" s="56"/>
    </row>
    <row r="933">
      <c r="B933" s="38"/>
      <c r="C933" s="56"/>
      <c r="D933" s="56"/>
      <c r="E933" s="56"/>
      <c r="F933" s="56"/>
      <c r="G933" s="56"/>
      <c r="H933" s="56"/>
    </row>
    <row r="934">
      <c r="B934" s="38"/>
      <c r="C934" s="56"/>
      <c r="D934" s="56"/>
      <c r="E934" s="56"/>
      <c r="F934" s="56"/>
      <c r="G934" s="56"/>
      <c r="H934" s="56"/>
    </row>
    <row r="935">
      <c r="B935" s="38"/>
      <c r="C935" s="56"/>
      <c r="D935" s="56"/>
      <c r="E935" s="56"/>
      <c r="F935" s="56"/>
      <c r="G935" s="56"/>
      <c r="H935" s="56"/>
    </row>
    <row r="936">
      <c r="B936" s="38"/>
      <c r="C936" s="56"/>
      <c r="D936" s="56"/>
      <c r="E936" s="56"/>
      <c r="F936" s="56"/>
      <c r="G936" s="56"/>
      <c r="H936" s="56"/>
    </row>
    <row r="937">
      <c r="B937" s="38"/>
      <c r="C937" s="56"/>
      <c r="D937" s="56"/>
      <c r="E937" s="56"/>
      <c r="F937" s="56"/>
      <c r="G937" s="56"/>
      <c r="H937" s="56"/>
    </row>
    <row r="938">
      <c r="B938" s="38"/>
      <c r="C938" s="56"/>
      <c r="D938" s="56"/>
      <c r="E938" s="56"/>
      <c r="F938" s="56"/>
      <c r="G938" s="56"/>
      <c r="H938" s="56"/>
    </row>
    <row r="939">
      <c r="B939" s="38"/>
      <c r="C939" s="56"/>
      <c r="D939" s="56"/>
      <c r="E939" s="56"/>
      <c r="F939" s="56"/>
      <c r="G939" s="56"/>
      <c r="H939" s="56"/>
    </row>
    <row r="940">
      <c r="B940" s="38"/>
      <c r="C940" s="56"/>
      <c r="D940" s="56"/>
      <c r="E940" s="56"/>
      <c r="F940" s="56"/>
      <c r="G940" s="56"/>
      <c r="H940" s="56"/>
    </row>
    <row r="941">
      <c r="B941" s="38"/>
      <c r="C941" s="56"/>
      <c r="D941" s="56"/>
      <c r="E941" s="56"/>
      <c r="F941" s="56"/>
      <c r="G941" s="56"/>
      <c r="H941" s="56"/>
    </row>
    <row r="942">
      <c r="B942" s="38"/>
      <c r="C942" s="56"/>
      <c r="D942" s="56"/>
      <c r="E942" s="56"/>
      <c r="F942" s="56"/>
      <c r="G942" s="56"/>
      <c r="H942" s="56"/>
    </row>
    <row r="943">
      <c r="B943" s="38"/>
      <c r="C943" s="56"/>
      <c r="D943" s="56"/>
      <c r="E943" s="56"/>
      <c r="F943" s="56"/>
      <c r="G943" s="56"/>
      <c r="H943" s="56"/>
    </row>
    <row r="944">
      <c r="B944" s="38"/>
      <c r="C944" s="56"/>
      <c r="D944" s="56"/>
      <c r="E944" s="56"/>
      <c r="F944" s="56"/>
      <c r="G944" s="56"/>
      <c r="H944" s="56"/>
    </row>
    <row r="945">
      <c r="B945" s="38"/>
      <c r="C945" s="56"/>
      <c r="D945" s="56"/>
      <c r="E945" s="56"/>
      <c r="F945" s="56"/>
      <c r="G945" s="56"/>
      <c r="H945" s="56"/>
    </row>
    <row r="946">
      <c r="B946" s="38"/>
      <c r="C946" s="56"/>
      <c r="D946" s="56"/>
      <c r="E946" s="56"/>
      <c r="F946" s="56"/>
      <c r="G946" s="56"/>
      <c r="H946" s="56"/>
    </row>
    <row r="947">
      <c r="B947" s="38"/>
      <c r="C947" s="56"/>
      <c r="D947" s="56"/>
      <c r="E947" s="56"/>
      <c r="F947" s="56"/>
      <c r="G947" s="56"/>
      <c r="H947" s="56"/>
    </row>
    <row r="948">
      <c r="B948" s="38"/>
      <c r="C948" s="56"/>
      <c r="D948" s="56"/>
      <c r="E948" s="56"/>
      <c r="F948" s="56"/>
      <c r="G948" s="56"/>
      <c r="H948" s="56"/>
    </row>
    <row r="949">
      <c r="B949" s="38"/>
      <c r="C949" s="56"/>
      <c r="D949" s="56"/>
      <c r="E949" s="56"/>
      <c r="F949" s="56"/>
      <c r="G949" s="56"/>
      <c r="H949" s="56"/>
    </row>
    <row r="950">
      <c r="B950" s="38"/>
      <c r="C950" s="56"/>
      <c r="D950" s="56"/>
      <c r="E950" s="56"/>
      <c r="F950" s="56"/>
      <c r="G950" s="56"/>
      <c r="H950" s="56"/>
    </row>
    <row r="951">
      <c r="B951" s="38"/>
      <c r="C951" s="56"/>
      <c r="D951" s="56"/>
      <c r="E951" s="56"/>
      <c r="F951" s="56"/>
      <c r="G951" s="56"/>
      <c r="H951" s="56"/>
    </row>
    <row r="952">
      <c r="B952" s="38"/>
      <c r="C952" s="56"/>
      <c r="D952" s="56"/>
      <c r="E952" s="56"/>
      <c r="F952" s="56"/>
      <c r="G952" s="56"/>
      <c r="H952" s="56"/>
    </row>
    <row r="953">
      <c r="B953" s="38"/>
      <c r="C953" s="56"/>
      <c r="D953" s="56"/>
      <c r="E953" s="56"/>
      <c r="F953" s="56"/>
      <c r="G953" s="56"/>
      <c r="H953" s="56"/>
    </row>
    <row r="954">
      <c r="B954" s="38"/>
      <c r="C954" s="56"/>
      <c r="D954" s="56"/>
      <c r="E954" s="56"/>
      <c r="F954" s="56"/>
      <c r="G954" s="56"/>
      <c r="H954" s="56"/>
    </row>
    <row r="955">
      <c r="B955" s="38"/>
      <c r="C955" s="56"/>
      <c r="D955" s="56"/>
      <c r="E955" s="56"/>
      <c r="F955" s="56"/>
      <c r="G955" s="56"/>
      <c r="H955" s="56"/>
    </row>
    <row r="956">
      <c r="B956" s="38"/>
      <c r="C956" s="56"/>
      <c r="D956" s="56"/>
      <c r="E956" s="56"/>
      <c r="F956" s="56"/>
      <c r="G956" s="56"/>
      <c r="H956" s="56"/>
    </row>
    <row r="957">
      <c r="B957" s="38"/>
      <c r="C957" s="56"/>
      <c r="D957" s="56"/>
      <c r="E957" s="56"/>
      <c r="F957" s="56"/>
      <c r="G957" s="56"/>
      <c r="H957" s="56"/>
    </row>
    <row r="958">
      <c r="B958" s="38"/>
      <c r="C958" s="56"/>
      <c r="D958" s="56"/>
      <c r="E958" s="56"/>
      <c r="F958" s="56"/>
      <c r="G958" s="56"/>
      <c r="H958" s="56"/>
    </row>
    <row r="959">
      <c r="B959" s="38"/>
      <c r="C959" s="56"/>
      <c r="D959" s="56"/>
      <c r="E959" s="56"/>
      <c r="F959" s="56"/>
      <c r="G959" s="56"/>
      <c r="H959" s="56"/>
    </row>
    <row r="960">
      <c r="B960" s="38"/>
      <c r="C960" s="56"/>
      <c r="D960" s="56"/>
      <c r="E960" s="56"/>
      <c r="F960" s="56"/>
      <c r="G960" s="56"/>
      <c r="H960" s="56"/>
    </row>
    <row r="961">
      <c r="B961" s="38"/>
      <c r="C961" s="56"/>
      <c r="D961" s="56"/>
      <c r="E961" s="56"/>
      <c r="F961" s="56"/>
      <c r="G961" s="56"/>
      <c r="H961" s="56"/>
    </row>
    <row r="962">
      <c r="B962" s="38"/>
      <c r="C962" s="56"/>
      <c r="D962" s="56"/>
      <c r="E962" s="56"/>
      <c r="F962" s="56"/>
      <c r="G962" s="56"/>
      <c r="H962" s="56"/>
    </row>
    <row r="963">
      <c r="B963" s="38"/>
      <c r="C963" s="56"/>
      <c r="D963" s="56"/>
      <c r="E963" s="56"/>
      <c r="F963" s="56"/>
      <c r="G963" s="56"/>
      <c r="H963" s="56"/>
    </row>
    <row r="964">
      <c r="B964" s="38"/>
      <c r="C964" s="56"/>
      <c r="D964" s="56"/>
      <c r="E964" s="56"/>
      <c r="F964" s="56"/>
      <c r="G964" s="56"/>
      <c r="H964" s="56"/>
    </row>
    <row r="965">
      <c r="B965" s="38"/>
      <c r="C965" s="56"/>
      <c r="D965" s="56"/>
      <c r="E965" s="56"/>
      <c r="F965" s="56"/>
      <c r="G965" s="56"/>
      <c r="H965" s="56"/>
    </row>
    <row r="966">
      <c r="B966" s="38"/>
      <c r="C966" s="56"/>
      <c r="D966" s="56"/>
      <c r="E966" s="56"/>
      <c r="F966" s="56"/>
      <c r="G966" s="56"/>
      <c r="H966" s="56"/>
    </row>
    <row r="967">
      <c r="B967" s="38"/>
      <c r="C967" s="56"/>
      <c r="D967" s="56"/>
      <c r="E967" s="56"/>
      <c r="F967" s="56"/>
      <c r="G967" s="56"/>
      <c r="H967" s="56"/>
    </row>
    <row r="968">
      <c r="B968" s="38"/>
      <c r="C968" s="56"/>
      <c r="D968" s="56"/>
      <c r="E968" s="56"/>
      <c r="F968" s="56"/>
      <c r="G968" s="56"/>
      <c r="H968" s="56"/>
    </row>
    <row r="969">
      <c r="B969" s="38"/>
      <c r="C969" s="56"/>
      <c r="D969" s="56"/>
      <c r="E969" s="56"/>
      <c r="F969" s="56"/>
      <c r="G969" s="56"/>
      <c r="H969" s="56"/>
    </row>
    <row r="970">
      <c r="B970" s="38"/>
      <c r="C970" s="56"/>
      <c r="D970" s="56"/>
      <c r="E970" s="56"/>
      <c r="F970" s="56"/>
      <c r="G970" s="56"/>
      <c r="H970" s="56"/>
    </row>
    <row r="971">
      <c r="B971" s="38"/>
      <c r="C971" s="56"/>
      <c r="D971" s="56"/>
      <c r="E971" s="56"/>
      <c r="F971" s="56"/>
      <c r="G971" s="56"/>
      <c r="H971" s="56"/>
    </row>
    <row r="972">
      <c r="B972" s="38"/>
      <c r="C972" s="56"/>
      <c r="D972" s="56"/>
      <c r="E972" s="56"/>
      <c r="F972" s="56"/>
      <c r="G972" s="56"/>
      <c r="H972" s="56"/>
    </row>
    <row r="973">
      <c r="B973" s="38"/>
      <c r="C973" s="56"/>
      <c r="D973" s="56"/>
      <c r="E973" s="56"/>
      <c r="F973" s="56"/>
      <c r="G973" s="56"/>
      <c r="H973" s="56"/>
    </row>
    <row r="974">
      <c r="B974" s="38"/>
      <c r="C974" s="56"/>
      <c r="D974" s="56"/>
      <c r="E974" s="56"/>
      <c r="F974" s="56"/>
      <c r="G974" s="56"/>
      <c r="H974" s="56"/>
    </row>
    <row r="975">
      <c r="B975" s="38"/>
      <c r="C975" s="56"/>
      <c r="D975" s="56"/>
      <c r="E975" s="56"/>
      <c r="F975" s="56"/>
      <c r="G975" s="56"/>
      <c r="H975" s="56"/>
    </row>
    <row r="976">
      <c r="B976" s="38"/>
      <c r="C976" s="56"/>
      <c r="D976" s="56"/>
      <c r="E976" s="56"/>
      <c r="F976" s="56"/>
      <c r="G976" s="56"/>
      <c r="H976" s="56"/>
    </row>
    <row r="977">
      <c r="B977" s="38"/>
      <c r="C977" s="56"/>
      <c r="D977" s="56"/>
      <c r="E977" s="56"/>
      <c r="F977" s="56"/>
      <c r="G977" s="56"/>
      <c r="H977" s="56"/>
    </row>
    <row r="978">
      <c r="B978" s="38"/>
      <c r="C978" s="56"/>
      <c r="D978" s="56"/>
      <c r="E978" s="56"/>
      <c r="F978" s="56"/>
      <c r="G978" s="56"/>
      <c r="H978" s="56"/>
    </row>
    <row r="979">
      <c r="B979" s="38"/>
      <c r="C979" s="56"/>
      <c r="D979" s="56"/>
      <c r="E979" s="56"/>
      <c r="F979" s="56"/>
      <c r="G979" s="56"/>
      <c r="H979" s="56"/>
    </row>
    <row r="980">
      <c r="B980" s="38"/>
      <c r="C980" s="56"/>
      <c r="D980" s="56"/>
      <c r="E980" s="56"/>
      <c r="F980" s="56"/>
      <c r="G980" s="56"/>
      <c r="H980" s="56"/>
    </row>
    <row r="981">
      <c r="B981" s="38"/>
      <c r="C981" s="56"/>
      <c r="D981" s="56"/>
      <c r="E981" s="56"/>
      <c r="F981" s="56"/>
      <c r="G981" s="56"/>
      <c r="H981" s="56"/>
    </row>
    <row r="982">
      <c r="B982" s="38"/>
      <c r="C982" s="56"/>
      <c r="D982" s="56"/>
      <c r="E982" s="56"/>
      <c r="F982" s="56"/>
      <c r="G982" s="56"/>
      <c r="H982" s="56"/>
    </row>
    <row r="983">
      <c r="B983" s="38"/>
      <c r="C983" s="56"/>
      <c r="D983" s="56"/>
      <c r="E983" s="56"/>
      <c r="F983" s="56"/>
      <c r="G983" s="56"/>
      <c r="H983" s="56"/>
    </row>
    <row r="984">
      <c r="B984" s="38"/>
      <c r="C984" s="56"/>
      <c r="D984" s="56"/>
      <c r="E984" s="56"/>
      <c r="F984" s="56"/>
      <c r="G984" s="56"/>
      <c r="H984" s="56"/>
    </row>
    <row r="985">
      <c r="B985" s="38"/>
      <c r="C985" s="56"/>
      <c r="D985" s="56"/>
      <c r="E985" s="56"/>
      <c r="F985" s="56"/>
      <c r="G985" s="56"/>
      <c r="H985" s="56"/>
    </row>
    <row r="986">
      <c r="B986" s="38"/>
      <c r="C986" s="56"/>
      <c r="D986" s="56"/>
      <c r="E986" s="56"/>
      <c r="F986" s="56"/>
      <c r="G986" s="56"/>
      <c r="H986" s="56"/>
    </row>
    <row r="987">
      <c r="B987" s="38"/>
      <c r="C987" s="56"/>
      <c r="D987" s="56"/>
      <c r="E987" s="56"/>
      <c r="F987" s="56"/>
      <c r="G987" s="56"/>
      <c r="H987" s="56"/>
    </row>
    <row r="988">
      <c r="B988" s="38"/>
      <c r="C988" s="56"/>
      <c r="D988" s="56"/>
      <c r="E988" s="56"/>
      <c r="F988" s="56"/>
      <c r="G988" s="56"/>
      <c r="H988" s="56"/>
    </row>
    <row r="989">
      <c r="B989" s="38"/>
      <c r="C989" s="56"/>
      <c r="D989" s="56"/>
      <c r="E989" s="56"/>
      <c r="F989" s="56"/>
      <c r="G989" s="56"/>
      <c r="H989" s="56"/>
    </row>
    <row r="990">
      <c r="B990" s="38"/>
      <c r="C990" s="56"/>
      <c r="D990" s="56"/>
      <c r="E990" s="56"/>
      <c r="F990" s="56"/>
      <c r="G990" s="56"/>
      <c r="H990" s="56"/>
    </row>
    <row r="991">
      <c r="B991" s="38"/>
      <c r="C991" s="56"/>
      <c r="D991" s="56"/>
      <c r="E991" s="56"/>
      <c r="F991" s="56"/>
      <c r="G991" s="56"/>
      <c r="H991" s="56"/>
    </row>
    <row r="992">
      <c r="B992" s="38"/>
      <c r="C992" s="56"/>
      <c r="D992" s="56"/>
      <c r="E992" s="56"/>
      <c r="F992" s="56"/>
      <c r="G992" s="56"/>
      <c r="H992" s="56"/>
    </row>
    <row r="993">
      <c r="B993" s="38"/>
      <c r="C993" s="56"/>
      <c r="D993" s="56"/>
      <c r="E993" s="56"/>
      <c r="F993" s="56"/>
      <c r="G993" s="56"/>
      <c r="H993" s="56"/>
    </row>
    <row r="994">
      <c r="B994" s="38"/>
      <c r="C994" s="56"/>
      <c r="D994" s="56"/>
      <c r="E994" s="56"/>
      <c r="F994" s="56"/>
      <c r="G994" s="56"/>
      <c r="H994" s="56"/>
    </row>
    <row r="995">
      <c r="B995" s="38"/>
      <c r="C995" s="56"/>
      <c r="D995" s="56"/>
      <c r="E995" s="56"/>
      <c r="F995" s="56"/>
      <c r="G995" s="56"/>
      <c r="H995" s="56"/>
    </row>
    <row r="996">
      <c r="B996" s="38"/>
      <c r="C996" s="56"/>
      <c r="D996" s="56"/>
      <c r="E996" s="56"/>
      <c r="F996" s="56"/>
      <c r="G996" s="56"/>
      <c r="H996" s="56"/>
    </row>
    <row r="997">
      <c r="B997" s="38"/>
      <c r="C997" s="56"/>
      <c r="D997" s="56"/>
      <c r="E997" s="56"/>
      <c r="F997" s="56"/>
      <c r="G997" s="56"/>
      <c r="H997" s="56"/>
    </row>
    <row r="998">
      <c r="B998" s="38"/>
      <c r="C998" s="56"/>
      <c r="D998" s="56"/>
      <c r="E998" s="56"/>
      <c r="F998" s="56"/>
      <c r="G998" s="56"/>
      <c r="H998" s="56"/>
    </row>
    <row r="999">
      <c r="B999" s="38"/>
      <c r="C999" s="56"/>
      <c r="D999" s="56"/>
      <c r="E999" s="56"/>
      <c r="F999" s="56"/>
      <c r="G999" s="56"/>
      <c r="H999" s="56"/>
    </row>
    <row r="1000">
      <c r="B1000" s="38"/>
      <c r="C1000" s="56"/>
      <c r="D1000" s="56"/>
      <c r="E1000" s="56"/>
      <c r="F1000" s="56"/>
      <c r="G1000" s="56"/>
      <c r="H1000" s="56"/>
    </row>
    <row r="1001">
      <c r="B1001" s="38"/>
      <c r="C1001" s="56"/>
      <c r="D1001" s="56"/>
      <c r="E1001" s="56"/>
      <c r="F1001" s="56"/>
      <c r="G1001" s="56"/>
      <c r="H1001" s="56"/>
    </row>
    <row r="1002">
      <c r="B1002" s="38"/>
      <c r="C1002" s="56"/>
      <c r="D1002" s="56"/>
      <c r="E1002" s="56"/>
      <c r="F1002" s="56"/>
      <c r="G1002" s="56"/>
      <c r="H1002" s="56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1.0"/>
    <col customWidth="1" min="2" max="2" width="10.63"/>
  </cols>
  <sheetData>
    <row r="1">
      <c r="A1" s="226" t="s">
        <v>406</v>
      </c>
      <c r="B1" s="226" t="s">
        <v>188</v>
      </c>
      <c r="C1" s="227" t="s">
        <v>601</v>
      </c>
      <c r="D1" s="53" t="s">
        <v>241</v>
      </c>
      <c r="E1" s="53" t="s">
        <v>217</v>
      </c>
      <c r="F1" s="53" t="s">
        <v>602</v>
      </c>
      <c r="G1" s="53" t="s">
        <v>190</v>
      </c>
      <c r="H1" s="53" t="s">
        <v>603</v>
      </c>
      <c r="I1" s="53" t="s">
        <v>360</v>
      </c>
      <c r="J1" s="53" t="s">
        <v>282</v>
      </c>
      <c r="K1" s="53" t="s">
        <v>264</v>
      </c>
      <c r="L1" s="53" t="s">
        <v>604</v>
      </c>
      <c r="M1" s="53" t="s">
        <v>605</v>
      </c>
      <c r="N1" s="53" t="s">
        <v>606</v>
      </c>
      <c r="O1" s="53" t="s">
        <v>192</v>
      </c>
      <c r="P1" s="53" t="s">
        <v>607</v>
      </c>
      <c r="Q1" s="53" t="s">
        <v>608</v>
      </c>
    </row>
    <row r="2">
      <c r="A2" s="1" t="s">
        <v>142</v>
      </c>
      <c r="B2" s="1">
        <v>26.4</v>
      </c>
      <c r="C2" s="235">
        <v>5.3</v>
      </c>
      <c r="D2" s="235">
        <v>9.3</v>
      </c>
      <c r="E2" s="235">
        <v>-4.1</v>
      </c>
      <c r="F2" s="235">
        <v>21.1</v>
      </c>
      <c r="G2" s="235">
        <v>1.3</v>
      </c>
      <c r="H2" s="235">
        <v>4.6</v>
      </c>
      <c r="I2" s="235">
        <v>1.5</v>
      </c>
      <c r="J2" s="235">
        <v>2.5</v>
      </c>
      <c r="K2" s="235">
        <v>0.4</v>
      </c>
      <c r="L2" s="235">
        <v>2.2</v>
      </c>
      <c r="M2" s="235">
        <v>3.1</v>
      </c>
      <c r="N2" s="235">
        <v>3.1</v>
      </c>
      <c r="O2" s="235">
        <v>8.4</v>
      </c>
      <c r="P2" s="235">
        <v>1.2</v>
      </c>
      <c r="Q2" s="235">
        <v>1.2</v>
      </c>
    </row>
    <row r="3">
      <c r="A3" s="1" t="s">
        <v>92</v>
      </c>
      <c r="B3" s="1">
        <v>49.7</v>
      </c>
      <c r="C3" s="235">
        <v>22.9</v>
      </c>
      <c r="D3" s="235">
        <v>14.1</v>
      </c>
      <c r="E3" s="235">
        <v>8.8</v>
      </c>
      <c r="F3" s="235">
        <v>26.8</v>
      </c>
      <c r="G3" s="235">
        <v>4.2</v>
      </c>
      <c r="H3" s="235">
        <v>3.4</v>
      </c>
      <c r="I3" s="235">
        <v>1.7</v>
      </c>
      <c r="J3" s="235">
        <v>6.3</v>
      </c>
      <c r="K3" s="235">
        <v>5.6</v>
      </c>
      <c r="L3" s="235">
        <v>-1.4</v>
      </c>
      <c r="M3" s="235">
        <v>5.1</v>
      </c>
      <c r="N3" s="235">
        <v>1.3</v>
      </c>
      <c r="O3" s="235">
        <v>5.0</v>
      </c>
      <c r="P3" s="235">
        <v>0.6</v>
      </c>
      <c r="Q3" s="235">
        <v>0.0</v>
      </c>
    </row>
    <row r="4">
      <c r="A4" s="1" t="s">
        <v>143</v>
      </c>
      <c r="B4" s="1">
        <v>38.1</v>
      </c>
      <c r="C4" s="235">
        <v>13.9</v>
      </c>
      <c r="D4" s="235">
        <v>5.1</v>
      </c>
      <c r="E4" s="235">
        <v>8.9</v>
      </c>
      <c r="F4" s="235">
        <v>24.2</v>
      </c>
      <c r="G4" s="235">
        <v>4.1</v>
      </c>
      <c r="H4" s="235">
        <v>1.8</v>
      </c>
      <c r="I4" s="235">
        <v>0.3</v>
      </c>
      <c r="J4" s="235">
        <v>2.6</v>
      </c>
      <c r="K4" s="235">
        <v>3.7</v>
      </c>
      <c r="L4" s="235">
        <v>1.9</v>
      </c>
      <c r="M4" s="235">
        <v>3.8</v>
      </c>
      <c r="N4" s="235">
        <v>2.3</v>
      </c>
      <c r="O4" s="235">
        <v>8.0</v>
      </c>
      <c r="P4" s="235">
        <v>3.0</v>
      </c>
      <c r="Q4" s="235">
        <v>0.7</v>
      </c>
    </row>
    <row r="5">
      <c r="A5" s="1" t="s">
        <v>93</v>
      </c>
      <c r="B5" s="1">
        <v>27.1</v>
      </c>
      <c r="C5" s="235">
        <v>11.4</v>
      </c>
      <c r="D5" s="235">
        <v>8.7</v>
      </c>
      <c r="E5" s="235">
        <v>2.7</v>
      </c>
      <c r="F5" s="235">
        <v>15.7</v>
      </c>
      <c r="G5" s="235">
        <v>1.5</v>
      </c>
      <c r="H5" s="235">
        <v>-0.5</v>
      </c>
      <c r="I5" s="235">
        <v>2.0</v>
      </c>
      <c r="J5" s="235">
        <v>4.1</v>
      </c>
      <c r="K5" s="235">
        <v>5.6</v>
      </c>
      <c r="L5" s="235">
        <v>0.5</v>
      </c>
      <c r="M5" s="235">
        <v>0.7</v>
      </c>
      <c r="N5" s="235">
        <v>0.5</v>
      </c>
      <c r="O5" s="235">
        <v>1.7</v>
      </c>
      <c r="P5" s="235">
        <v>1.2</v>
      </c>
      <c r="Q5" s="235">
        <v>0.1</v>
      </c>
    </row>
    <row r="6">
      <c r="A6" s="1" t="s">
        <v>94</v>
      </c>
      <c r="B6" s="1">
        <v>31.4</v>
      </c>
      <c r="C6" s="235">
        <v>16.1</v>
      </c>
      <c r="D6" s="235">
        <v>11.6</v>
      </c>
      <c r="E6" s="235">
        <v>4.6</v>
      </c>
      <c r="F6" s="235">
        <v>15.3</v>
      </c>
      <c r="G6" s="235">
        <v>2.9</v>
      </c>
      <c r="H6" s="235">
        <v>-0.1</v>
      </c>
      <c r="I6" s="235">
        <v>1.2</v>
      </c>
      <c r="J6" s="235">
        <v>1.0</v>
      </c>
      <c r="K6" s="235">
        <v>4.1</v>
      </c>
      <c r="L6" s="235">
        <v>3.7</v>
      </c>
      <c r="M6" s="235">
        <v>-0.4</v>
      </c>
      <c r="N6" s="235">
        <v>1.2</v>
      </c>
      <c r="O6" s="235">
        <v>4.5</v>
      </c>
      <c r="P6" s="235">
        <v>1.4</v>
      </c>
      <c r="Q6" s="235">
        <v>0.3</v>
      </c>
    </row>
    <row r="7">
      <c r="A7" s="1" t="s">
        <v>95</v>
      </c>
      <c r="B7" s="1">
        <v>28.8</v>
      </c>
      <c r="C7" s="235">
        <v>16.6</v>
      </c>
      <c r="D7" s="235">
        <v>12.4</v>
      </c>
      <c r="E7" s="235">
        <v>4.2</v>
      </c>
      <c r="F7" s="235">
        <v>12.2</v>
      </c>
      <c r="G7" s="235">
        <v>-0.2</v>
      </c>
      <c r="H7" s="235">
        <v>3.4</v>
      </c>
      <c r="I7" s="235">
        <v>0.4</v>
      </c>
      <c r="J7" s="235">
        <v>1.1</v>
      </c>
      <c r="K7" s="235">
        <v>3.1</v>
      </c>
      <c r="L7" s="235">
        <v>0.9</v>
      </c>
      <c r="M7" s="235">
        <v>2.1</v>
      </c>
      <c r="N7" s="235">
        <v>-0.3</v>
      </c>
      <c r="O7" s="235">
        <v>2.7</v>
      </c>
      <c r="P7" s="235">
        <v>1.6</v>
      </c>
      <c r="Q7" s="235">
        <v>0.1</v>
      </c>
    </row>
    <row r="8">
      <c r="A8" s="1" t="s">
        <v>144</v>
      </c>
      <c r="B8" s="1">
        <v>15.5</v>
      </c>
      <c r="C8" s="235">
        <v>11.6</v>
      </c>
      <c r="D8" s="235">
        <v>8.7</v>
      </c>
      <c r="E8" s="235">
        <v>2.9</v>
      </c>
      <c r="F8" s="235">
        <v>3.9</v>
      </c>
      <c r="G8" s="235">
        <v>-0.8</v>
      </c>
      <c r="H8" s="235">
        <v>0.1</v>
      </c>
      <c r="I8" s="235">
        <v>0.3</v>
      </c>
      <c r="J8" s="235">
        <v>1.3</v>
      </c>
      <c r="K8" s="235">
        <v>-0.6</v>
      </c>
      <c r="L8" s="235">
        <v>1.6</v>
      </c>
      <c r="M8" s="235">
        <v>-0.6</v>
      </c>
      <c r="N8" s="235">
        <v>1.8</v>
      </c>
      <c r="O8" s="235">
        <v>2.8</v>
      </c>
      <c r="P8" s="235">
        <v>0.4</v>
      </c>
      <c r="Q8" s="235">
        <v>0.4</v>
      </c>
    </row>
    <row r="9">
      <c r="A9" s="1" t="s">
        <v>145</v>
      </c>
      <c r="B9" s="1">
        <v>41.0</v>
      </c>
      <c r="C9" s="235">
        <v>13.1</v>
      </c>
      <c r="D9" s="235">
        <v>6.8</v>
      </c>
      <c r="E9" s="235">
        <v>6.3</v>
      </c>
      <c r="F9" s="235">
        <v>27.9</v>
      </c>
      <c r="G9" s="235">
        <v>-0.1</v>
      </c>
      <c r="H9" s="235">
        <v>1.1</v>
      </c>
      <c r="I9" s="235">
        <v>6.0</v>
      </c>
      <c r="J9" s="235">
        <v>4.7</v>
      </c>
      <c r="K9" s="235">
        <v>4.7</v>
      </c>
      <c r="L9" s="235">
        <v>4.3</v>
      </c>
      <c r="M9" s="235">
        <v>2.8</v>
      </c>
      <c r="N9" s="235">
        <v>2.6</v>
      </c>
      <c r="O9" s="235">
        <v>9.7</v>
      </c>
      <c r="P9" s="235">
        <v>1.3</v>
      </c>
      <c r="Q9" s="235">
        <v>0.5</v>
      </c>
    </row>
    <row r="10">
      <c r="A10" s="1" t="s">
        <v>96</v>
      </c>
      <c r="B10" s="1">
        <v>21.1</v>
      </c>
      <c r="C10" s="235">
        <v>7.1</v>
      </c>
      <c r="D10" s="235">
        <v>4.3</v>
      </c>
      <c r="E10" s="235">
        <v>2.8</v>
      </c>
      <c r="F10" s="235">
        <v>14.0</v>
      </c>
      <c r="G10" s="235">
        <v>0.0</v>
      </c>
      <c r="H10" s="235">
        <v>1.9</v>
      </c>
      <c r="I10" s="235">
        <v>4.5</v>
      </c>
      <c r="J10" s="235">
        <v>2.8</v>
      </c>
      <c r="K10" s="235">
        <v>0.7</v>
      </c>
      <c r="L10" s="235">
        <v>2.2</v>
      </c>
      <c r="M10" s="235">
        <v>0.8</v>
      </c>
      <c r="N10" s="235">
        <v>0.3</v>
      </c>
      <c r="O10" s="235">
        <v>3.3</v>
      </c>
      <c r="P10" s="235">
        <v>0.7</v>
      </c>
      <c r="Q10" s="235">
        <v>0.1</v>
      </c>
    </row>
    <row r="11">
      <c r="A11" s="1" t="s">
        <v>146</v>
      </c>
      <c r="B11" s="1">
        <v>13.3</v>
      </c>
      <c r="C11" s="235">
        <v>7.0</v>
      </c>
      <c r="D11" s="235">
        <v>2.8</v>
      </c>
      <c r="E11" s="235">
        <v>4.2</v>
      </c>
      <c r="F11" s="235">
        <v>6.3</v>
      </c>
      <c r="G11" s="235">
        <v>1.2</v>
      </c>
      <c r="H11" s="235">
        <v>-1.4</v>
      </c>
      <c r="I11" s="235">
        <v>0.0</v>
      </c>
      <c r="J11" s="235">
        <v>0.5</v>
      </c>
      <c r="K11" s="235">
        <v>2.4</v>
      </c>
      <c r="L11" s="235">
        <v>1.0</v>
      </c>
      <c r="M11" s="235">
        <v>1.9</v>
      </c>
      <c r="N11" s="235">
        <v>0.7</v>
      </c>
      <c r="O11" s="235">
        <v>3.6</v>
      </c>
      <c r="P11" s="235">
        <v>-0.5</v>
      </c>
      <c r="Q11" s="235">
        <v>0.5</v>
      </c>
    </row>
    <row r="12">
      <c r="A12" s="1" t="s">
        <v>97</v>
      </c>
      <c r="B12" s="1">
        <v>53.8</v>
      </c>
      <c r="C12" s="235">
        <v>23.6</v>
      </c>
      <c r="D12" s="235">
        <v>16.6</v>
      </c>
      <c r="E12" s="235">
        <v>7.0</v>
      </c>
      <c r="F12" s="235">
        <v>30.2</v>
      </c>
      <c r="G12" s="235">
        <v>-0.6</v>
      </c>
      <c r="H12" s="235">
        <v>-0.3</v>
      </c>
      <c r="I12" s="235">
        <v>5.1</v>
      </c>
      <c r="J12" s="235">
        <v>4.7</v>
      </c>
      <c r="K12" s="235">
        <v>5.1</v>
      </c>
      <c r="L12" s="235">
        <v>4.2</v>
      </c>
      <c r="M12" s="235">
        <v>1.5</v>
      </c>
      <c r="N12" s="235">
        <v>5.4</v>
      </c>
      <c r="O12" s="235">
        <v>11.1</v>
      </c>
      <c r="P12" s="235">
        <v>4.8</v>
      </c>
      <c r="Q12" s="235">
        <v>0.3</v>
      </c>
    </row>
    <row r="13">
      <c r="A13" s="1" t="s">
        <v>147</v>
      </c>
      <c r="B13" s="1">
        <v>20.9</v>
      </c>
      <c r="C13" s="235">
        <v>9.2</v>
      </c>
      <c r="D13" s="235">
        <v>6.1</v>
      </c>
      <c r="E13" s="235">
        <v>3.2</v>
      </c>
      <c r="F13" s="235">
        <v>11.7</v>
      </c>
      <c r="G13" s="235">
        <v>1.6</v>
      </c>
      <c r="H13" s="235">
        <v>0.6</v>
      </c>
      <c r="I13" s="235">
        <v>0.5</v>
      </c>
      <c r="J13" s="235">
        <v>1.0</v>
      </c>
      <c r="K13" s="235">
        <v>0.2</v>
      </c>
      <c r="L13" s="235">
        <v>2.5</v>
      </c>
      <c r="M13" s="235">
        <v>3.3</v>
      </c>
      <c r="N13" s="235">
        <v>0.2</v>
      </c>
      <c r="O13" s="235">
        <v>6.0</v>
      </c>
      <c r="P13" s="235">
        <v>1.5</v>
      </c>
      <c r="Q13" s="235">
        <v>0.3</v>
      </c>
    </row>
    <row r="14">
      <c r="A14" s="1" t="s">
        <v>98</v>
      </c>
      <c r="B14" s="1">
        <v>29.9</v>
      </c>
      <c r="C14" s="235">
        <v>18.9</v>
      </c>
      <c r="D14" s="235">
        <v>15.2</v>
      </c>
      <c r="E14" s="235">
        <v>3.2</v>
      </c>
      <c r="F14" s="235">
        <v>11.0</v>
      </c>
      <c r="G14" s="235">
        <v>-1.1</v>
      </c>
      <c r="H14" s="235">
        <v>-1.1</v>
      </c>
      <c r="I14" s="235">
        <v>1.6</v>
      </c>
      <c r="J14" s="235">
        <v>-0.5</v>
      </c>
      <c r="K14" s="235">
        <v>2.7</v>
      </c>
      <c r="L14" s="235">
        <v>-0.7</v>
      </c>
      <c r="M14" s="235">
        <v>5.2</v>
      </c>
      <c r="N14" s="235">
        <v>2.2</v>
      </c>
      <c r="O14" s="235">
        <v>6.7</v>
      </c>
      <c r="P14" s="235">
        <v>3.1</v>
      </c>
      <c r="Q14" s="235">
        <v>-0.4</v>
      </c>
    </row>
    <row r="15">
      <c r="A15" s="1" t="s">
        <v>178</v>
      </c>
      <c r="B15" s="1">
        <v>61.4</v>
      </c>
      <c r="C15" s="235">
        <v>26.0</v>
      </c>
      <c r="D15" s="235">
        <v>17.0</v>
      </c>
      <c r="E15" s="235">
        <v>9.1</v>
      </c>
      <c r="F15" s="235">
        <v>35.4</v>
      </c>
      <c r="G15" s="235">
        <v>4.0</v>
      </c>
      <c r="H15" s="235">
        <v>6.2</v>
      </c>
      <c r="I15" s="235">
        <v>3.0</v>
      </c>
      <c r="J15" s="235">
        <v>2.7</v>
      </c>
      <c r="K15" s="235">
        <v>5.4</v>
      </c>
      <c r="L15" s="235">
        <v>1.9</v>
      </c>
      <c r="M15" s="235">
        <v>1.8</v>
      </c>
      <c r="N15" s="235">
        <v>6.8</v>
      </c>
      <c r="O15" s="235">
        <v>10.5</v>
      </c>
      <c r="P15" s="235">
        <v>2.7</v>
      </c>
      <c r="Q15" s="235">
        <v>0.9</v>
      </c>
    </row>
    <row r="16">
      <c r="A16" s="1" t="s">
        <v>148</v>
      </c>
      <c r="B16" s="1">
        <v>28.7</v>
      </c>
      <c r="C16" s="235">
        <v>18.3</v>
      </c>
      <c r="D16" s="235">
        <v>15.2</v>
      </c>
      <c r="E16" s="235">
        <v>3.2</v>
      </c>
      <c r="F16" s="235">
        <v>10.4</v>
      </c>
      <c r="G16" s="235">
        <v>0.0</v>
      </c>
      <c r="H16" s="235">
        <v>-0.1</v>
      </c>
      <c r="I16" s="235">
        <v>4.1</v>
      </c>
      <c r="J16" s="235">
        <v>1.6</v>
      </c>
      <c r="K16" s="235">
        <v>3.2</v>
      </c>
      <c r="L16" s="235">
        <v>0.6</v>
      </c>
      <c r="M16" s="235">
        <v>0.6</v>
      </c>
      <c r="N16" s="235">
        <v>-0.7</v>
      </c>
      <c r="O16" s="235">
        <v>0.5</v>
      </c>
      <c r="P16" s="235">
        <v>0.4</v>
      </c>
      <c r="Q16" s="235">
        <v>0.7</v>
      </c>
    </row>
    <row r="17">
      <c r="A17" s="1" t="s">
        <v>149</v>
      </c>
      <c r="B17" s="1">
        <v>34.8</v>
      </c>
      <c r="C17" s="235">
        <v>11.0</v>
      </c>
      <c r="D17" s="235">
        <v>8.1</v>
      </c>
      <c r="E17" s="235">
        <v>2.9</v>
      </c>
      <c r="F17" s="235">
        <v>23.8</v>
      </c>
      <c r="G17" s="235">
        <v>0.8</v>
      </c>
      <c r="H17" s="235">
        <v>1.0</v>
      </c>
      <c r="I17" s="235">
        <v>3.8</v>
      </c>
      <c r="J17" s="235">
        <v>3.1</v>
      </c>
      <c r="K17" s="235">
        <v>4.7</v>
      </c>
      <c r="L17" s="235">
        <v>2.4</v>
      </c>
      <c r="M17" s="235">
        <v>1.7</v>
      </c>
      <c r="N17" s="235">
        <v>3.1</v>
      </c>
      <c r="O17" s="235">
        <v>7.2</v>
      </c>
      <c r="P17" s="235">
        <v>1.8</v>
      </c>
      <c r="Q17" s="235">
        <v>1.4</v>
      </c>
    </row>
    <row r="18">
      <c r="A18" s="1" t="s">
        <v>99</v>
      </c>
      <c r="B18" s="1">
        <v>36.0</v>
      </c>
      <c r="C18" s="235">
        <v>11.2</v>
      </c>
      <c r="D18" s="235">
        <v>6.8</v>
      </c>
      <c r="E18" s="235">
        <v>4.4</v>
      </c>
      <c r="F18" s="235">
        <v>24.8</v>
      </c>
      <c r="G18" s="235">
        <v>0.8</v>
      </c>
      <c r="H18" s="235">
        <v>1.1</v>
      </c>
      <c r="I18" s="235">
        <v>3.6</v>
      </c>
      <c r="J18" s="235">
        <v>3.2</v>
      </c>
      <c r="K18" s="235">
        <v>5.5</v>
      </c>
      <c r="L18" s="235">
        <v>1.5</v>
      </c>
      <c r="M18" s="235">
        <v>2.9</v>
      </c>
      <c r="N18" s="235">
        <v>2.0</v>
      </c>
      <c r="O18" s="235">
        <v>6.4</v>
      </c>
      <c r="P18" s="235">
        <v>3.2</v>
      </c>
      <c r="Q18" s="235">
        <v>1.0</v>
      </c>
    </row>
    <row r="19">
      <c r="A19" s="1" t="s">
        <v>179</v>
      </c>
      <c r="B19" s="1">
        <v>48.5</v>
      </c>
      <c r="C19" s="235">
        <v>21.5</v>
      </c>
      <c r="D19" s="235">
        <v>14.7</v>
      </c>
      <c r="E19" s="235">
        <v>6.8</v>
      </c>
      <c r="F19" s="235">
        <v>27.0</v>
      </c>
      <c r="G19" s="235">
        <v>0.1</v>
      </c>
      <c r="H19" s="235">
        <v>3.2</v>
      </c>
      <c r="I19" s="235">
        <v>4.3</v>
      </c>
      <c r="J19" s="235">
        <v>1.0</v>
      </c>
      <c r="K19" s="235">
        <v>5.6</v>
      </c>
      <c r="L19" s="235">
        <v>2.9</v>
      </c>
      <c r="M19" s="235">
        <v>5.3</v>
      </c>
      <c r="N19" s="235">
        <v>3.8</v>
      </c>
      <c r="O19" s="235">
        <v>12.0</v>
      </c>
      <c r="P19" s="235">
        <v>0.8</v>
      </c>
      <c r="Q19" s="235">
        <v>0.0</v>
      </c>
    </row>
    <row r="20">
      <c r="A20" s="1" t="s">
        <v>180</v>
      </c>
      <c r="B20" s="1">
        <v>55.3</v>
      </c>
      <c r="C20" s="235">
        <v>19.3</v>
      </c>
      <c r="D20" s="235">
        <v>11.4</v>
      </c>
      <c r="E20" s="235">
        <v>7.9</v>
      </c>
      <c r="F20" s="235">
        <v>36.0</v>
      </c>
      <c r="G20" s="235">
        <v>2.7</v>
      </c>
      <c r="H20" s="235">
        <v>3.2</v>
      </c>
      <c r="I20" s="235">
        <v>4.7</v>
      </c>
      <c r="J20" s="235">
        <v>3.3</v>
      </c>
      <c r="K20" s="235">
        <v>3.5</v>
      </c>
      <c r="L20" s="235">
        <v>1.9</v>
      </c>
      <c r="M20" s="235">
        <v>4.9</v>
      </c>
      <c r="N20" s="235">
        <v>6.2</v>
      </c>
      <c r="O20" s="235">
        <v>13.0</v>
      </c>
      <c r="P20" s="235">
        <v>3.7</v>
      </c>
      <c r="Q20" s="235">
        <v>1.9</v>
      </c>
    </row>
    <row r="21">
      <c r="A21" s="1" t="s">
        <v>150</v>
      </c>
      <c r="B21" s="1">
        <v>9.8</v>
      </c>
      <c r="C21" s="235">
        <v>5.4</v>
      </c>
      <c r="D21" s="235">
        <v>3.3</v>
      </c>
      <c r="E21" s="235">
        <v>2.1</v>
      </c>
      <c r="F21" s="235">
        <v>4.4</v>
      </c>
      <c r="G21" s="235">
        <v>2.8</v>
      </c>
      <c r="H21" s="235">
        <v>0.6</v>
      </c>
      <c r="I21" s="235">
        <v>1.0</v>
      </c>
      <c r="J21" s="235">
        <v>-0.9</v>
      </c>
      <c r="K21" s="235">
        <v>1.9</v>
      </c>
      <c r="L21" s="235">
        <v>0.1</v>
      </c>
      <c r="M21" s="235">
        <v>-0.4</v>
      </c>
      <c r="N21" s="235">
        <v>0.3</v>
      </c>
      <c r="O21" s="235">
        <v>0.0</v>
      </c>
      <c r="P21" s="235">
        <v>-0.5</v>
      </c>
      <c r="Q21" s="235">
        <v>-0.5</v>
      </c>
    </row>
    <row r="22">
      <c r="A22" s="1" t="s">
        <v>181</v>
      </c>
      <c r="B22" s="1">
        <v>41.5</v>
      </c>
      <c r="C22" s="235">
        <v>19.9</v>
      </c>
      <c r="D22" s="235">
        <v>15.6</v>
      </c>
      <c r="E22" s="235">
        <v>4.2</v>
      </c>
      <c r="F22" s="235">
        <v>21.6</v>
      </c>
      <c r="G22" s="235">
        <v>6.8</v>
      </c>
      <c r="H22" s="235">
        <v>3.2</v>
      </c>
      <c r="I22" s="235">
        <v>2.3</v>
      </c>
      <c r="J22" s="235">
        <v>1.2</v>
      </c>
      <c r="K22" s="235">
        <v>0.7</v>
      </c>
      <c r="L22" s="235">
        <v>2.2</v>
      </c>
      <c r="M22" s="235">
        <v>0.7</v>
      </c>
      <c r="N22" s="235">
        <v>0.5</v>
      </c>
      <c r="O22" s="235">
        <v>3.4</v>
      </c>
      <c r="P22" s="235">
        <v>3.1</v>
      </c>
      <c r="Q22" s="235">
        <v>0.9</v>
      </c>
    </row>
    <row r="23">
      <c r="A23" s="1" t="s">
        <v>151</v>
      </c>
      <c r="B23" s="1">
        <v>9.7</v>
      </c>
      <c r="C23" s="235">
        <v>2.4</v>
      </c>
      <c r="D23" s="235">
        <v>3.7</v>
      </c>
      <c r="E23" s="235">
        <v>-1.3</v>
      </c>
      <c r="F23" s="235">
        <v>7.3</v>
      </c>
      <c r="G23" s="235">
        <v>-0.5</v>
      </c>
      <c r="H23" s="235">
        <v>-2.1</v>
      </c>
      <c r="I23" s="235">
        <v>0.2</v>
      </c>
      <c r="J23" s="235">
        <v>4.3</v>
      </c>
      <c r="K23" s="235">
        <v>2.8</v>
      </c>
      <c r="L23" s="235">
        <v>0.2</v>
      </c>
      <c r="M23" s="235">
        <v>3.0</v>
      </c>
      <c r="N23" s="235">
        <v>-0.9</v>
      </c>
      <c r="O23" s="235">
        <v>2.3</v>
      </c>
      <c r="P23" s="235">
        <v>0.4</v>
      </c>
      <c r="Q23" s="235">
        <v>-0.1</v>
      </c>
    </row>
    <row r="24">
      <c r="A24" s="1" t="s">
        <v>182</v>
      </c>
      <c r="B24" s="1">
        <v>38.9</v>
      </c>
      <c r="C24" s="235">
        <v>13.1</v>
      </c>
      <c r="D24" s="235">
        <v>11.0</v>
      </c>
      <c r="E24" s="235">
        <v>2.1</v>
      </c>
      <c r="F24" s="235">
        <v>25.8</v>
      </c>
      <c r="G24" s="235">
        <v>2.2</v>
      </c>
      <c r="H24" s="235">
        <v>1.7</v>
      </c>
      <c r="I24" s="235">
        <v>3.0</v>
      </c>
      <c r="J24" s="235">
        <v>6.7</v>
      </c>
      <c r="K24" s="235">
        <v>4.2</v>
      </c>
      <c r="L24" s="235">
        <v>2.5</v>
      </c>
      <c r="M24" s="235">
        <v>2.2</v>
      </c>
      <c r="N24" s="235">
        <v>1.8</v>
      </c>
      <c r="O24" s="235">
        <v>6.5</v>
      </c>
      <c r="P24" s="235">
        <v>1.1</v>
      </c>
      <c r="Q24" s="235">
        <v>0.4</v>
      </c>
    </row>
    <row r="25">
      <c r="A25" s="1" t="s">
        <v>100</v>
      </c>
      <c r="B25" s="1">
        <v>30.0</v>
      </c>
      <c r="C25" s="235">
        <v>13.5</v>
      </c>
      <c r="D25" s="235">
        <v>8.6</v>
      </c>
      <c r="E25" s="235">
        <v>4.9</v>
      </c>
      <c r="F25" s="235">
        <v>24.4</v>
      </c>
      <c r="G25" s="235">
        <v>4.0</v>
      </c>
      <c r="H25" s="235">
        <v>3.0</v>
      </c>
      <c r="I25" s="235">
        <v>0.4</v>
      </c>
      <c r="J25" s="235">
        <v>3.2</v>
      </c>
      <c r="K25" s="235">
        <v>2.9</v>
      </c>
      <c r="L25" s="235">
        <v>0.5</v>
      </c>
      <c r="M25" s="235">
        <v>6.2</v>
      </c>
      <c r="N25" s="235">
        <v>1.9</v>
      </c>
      <c r="O25" s="235">
        <v>8.6</v>
      </c>
      <c r="P25" s="235">
        <v>1.0</v>
      </c>
      <c r="Q25" s="235">
        <v>1.3</v>
      </c>
    </row>
    <row r="26">
      <c r="A26" s="1" t="s">
        <v>152</v>
      </c>
      <c r="B26" s="1">
        <v>37.9</v>
      </c>
      <c r="C26" s="235">
        <v>18.5</v>
      </c>
      <c r="D26" s="235">
        <v>13.1</v>
      </c>
      <c r="E26" s="235">
        <v>5.4</v>
      </c>
      <c r="F26" s="235">
        <v>11.5</v>
      </c>
      <c r="G26" s="235">
        <v>2.1</v>
      </c>
      <c r="H26" s="235">
        <v>0.8</v>
      </c>
      <c r="I26" s="235">
        <v>1.3</v>
      </c>
      <c r="J26" s="235">
        <v>1.4</v>
      </c>
      <c r="K26" s="235">
        <v>1.3</v>
      </c>
      <c r="L26" s="235">
        <v>1.0</v>
      </c>
      <c r="M26" s="235">
        <v>1.2</v>
      </c>
      <c r="N26" s="235">
        <v>1.0</v>
      </c>
      <c r="O26" s="235">
        <v>3.2</v>
      </c>
      <c r="P26" s="235">
        <v>0.3</v>
      </c>
      <c r="Q26" s="235">
        <v>1.1</v>
      </c>
    </row>
    <row r="27">
      <c r="A27" s="1" t="s">
        <v>101</v>
      </c>
      <c r="B27" s="1">
        <v>47.0</v>
      </c>
      <c r="C27" s="235">
        <v>11.2</v>
      </c>
      <c r="D27" s="235">
        <v>8.1</v>
      </c>
      <c r="E27" s="235">
        <v>3.1</v>
      </c>
      <c r="F27" s="235">
        <v>35.8</v>
      </c>
      <c r="G27" s="235">
        <v>0.1</v>
      </c>
      <c r="H27" s="235">
        <v>7.3</v>
      </c>
      <c r="I27" s="235">
        <v>4.4</v>
      </c>
      <c r="J27" s="235">
        <v>8.0</v>
      </c>
      <c r="K27" s="235">
        <v>3.4</v>
      </c>
      <c r="L27" s="235">
        <v>1.6</v>
      </c>
      <c r="M27" s="235">
        <v>2.6</v>
      </c>
      <c r="N27" s="235">
        <v>2.6</v>
      </c>
      <c r="O27" s="235">
        <v>6.8</v>
      </c>
      <c r="P27" s="235">
        <v>4.0</v>
      </c>
      <c r="Q27" s="235">
        <v>1.8</v>
      </c>
    </row>
    <row r="28">
      <c r="A28" s="1" t="s">
        <v>153</v>
      </c>
      <c r="B28" s="1">
        <v>40.8</v>
      </c>
      <c r="C28" s="235">
        <v>20.0</v>
      </c>
      <c r="D28" s="235">
        <v>11.3</v>
      </c>
      <c r="E28" s="235">
        <v>8.6</v>
      </c>
      <c r="F28" s="235">
        <v>20.8</v>
      </c>
      <c r="G28" s="235">
        <v>0.2</v>
      </c>
      <c r="H28" s="235">
        <v>2.3</v>
      </c>
      <c r="I28" s="235">
        <v>1.9</v>
      </c>
      <c r="J28" s="235">
        <v>3.8</v>
      </c>
      <c r="K28" s="235">
        <v>3.7</v>
      </c>
      <c r="L28" s="235">
        <v>1.8</v>
      </c>
      <c r="M28" s="235">
        <v>2.1</v>
      </c>
      <c r="N28" s="235">
        <v>1.6</v>
      </c>
      <c r="O28" s="235">
        <v>5.5</v>
      </c>
      <c r="P28" s="235">
        <v>2.2</v>
      </c>
      <c r="Q28" s="235">
        <v>1.2</v>
      </c>
    </row>
    <row r="29">
      <c r="A29" s="1" t="s">
        <v>102</v>
      </c>
      <c r="B29" s="1">
        <v>25.9</v>
      </c>
      <c r="C29" s="235">
        <v>9.2</v>
      </c>
      <c r="D29" s="235">
        <v>5.1</v>
      </c>
      <c r="E29" s="235">
        <v>4.1</v>
      </c>
      <c r="F29" s="235">
        <v>16.7</v>
      </c>
      <c r="G29" s="235">
        <v>2.2</v>
      </c>
      <c r="H29" s="235">
        <v>3.1</v>
      </c>
      <c r="I29" s="235">
        <v>5.0</v>
      </c>
      <c r="J29" s="235">
        <v>-0.3</v>
      </c>
      <c r="K29" s="235">
        <v>4.2</v>
      </c>
      <c r="L29" s="235">
        <v>-1.1</v>
      </c>
      <c r="M29" s="235">
        <v>2.1</v>
      </c>
      <c r="N29" s="235">
        <v>0.9</v>
      </c>
      <c r="O29" s="235">
        <v>1.9</v>
      </c>
      <c r="P29" s="235">
        <v>0.6</v>
      </c>
      <c r="Q29" s="235">
        <v>0.0</v>
      </c>
    </row>
    <row r="30">
      <c r="A30" s="1" t="s">
        <v>103</v>
      </c>
      <c r="B30" s="1">
        <v>45.4</v>
      </c>
      <c r="C30" s="235">
        <v>13.3</v>
      </c>
      <c r="D30" s="235">
        <v>7.9</v>
      </c>
      <c r="E30" s="235">
        <v>5.4</v>
      </c>
      <c r="F30" s="235">
        <v>32.1</v>
      </c>
      <c r="G30" s="235">
        <v>5.3</v>
      </c>
      <c r="H30" s="235">
        <v>3.6</v>
      </c>
      <c r="I30" s="235">
        <v>2.3</v>
      </c>
      <c r="J30" s="235">
        <v>3.8</v>
      </c>
      <c r="K30" s="235">
        <v>3.9</v>
      </c>
      <c r="L30" s="235">
        <v>2.2</v>
      </c>
      <c r="M30" s="235">
        <v>2.1</v>
      </c>
      <c r="N30" s="235">
        <v>3.2</v>
      </c>
      <c r="O30" s="235">
        <v>7.5</v>
      </c>
      <c r="P30" s="235">
        <v>4.1</v>
      </c>
      <c r="Q30" s="235">
        <v>1.6</v>
      </c>
    </row>
    <row r="31">
      <c r="A31" s="1" t="s">
        <v>154</v>
      </c>
      <c r="B31" s="1">
        <v>12.0</v>
      </c>
      <c r="C31" s="235">
        <v>0.2</v>
      </c>
      <c r="D31" s="235">
        <v>-4.2</v>
      </c>
      <c r="E31" s="235">
        <v>4.4</v>
      </c>
      <c r="F31" s="235">
        <v>11.8</v>
      </c>
      <c r="G31" s="235">
        <v>0.8</v>
      </c>
      <c r="H31" s="235">
        <v>3.9</v>
      </c>
      <c r="I31" s="235">
        <v>0.5</v>
      </c>
      <c r="J31" s="235">
        <v>-0.3</v>
      </c>
      <c r="K31" s="235">
        <v>-0.8</v>
      </c>
      <c r="L31" s="235">
        <v>0.9</v>
      </c>
      <c r="M31" s="235">
        <v>2.1</v>
      </c>
      <c r="N31" s="235">
        <v>4.3</v>
      </c>
      <c r="O31" s="235">
        <v>7.3</v>
      </c>
      <c r="P31" s="235">
        <v>0.2</v>
      </c>
      <c r="Q31" s="235">
        <v>0.2</v>
      </c>
    </row>
    <row r="32"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</row>
    <row r="33"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</row>
    <row r="34"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</row>
    <row r="35"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</row>
    <row r="36"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</row>
    <row r="37"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</row>
    <row r="38"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</row>
    <row r="39"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</row>
    <row r="40"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</row>
    <row r="41"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</row>
    <row r="42"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</row>
    <row r="43"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</row>
    <row r="44"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</row>
    <row r="45"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</row>
    <row r="46"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</row>
    <row r="47"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</row>
    <row r="48"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</row>
    <row r="49"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</row>
    <row r="50"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</row>
    <row r="51"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</row>
    <row r="52"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</row>
    <row r="53"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</row>
    <row r="54"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</row>
    <row r="55"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</row>
    <row r="56"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</row>
    <row r="57"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</row>
    <row r="58"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</row>
    <row r="59"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</row>
    <row r="60"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</row>
    <row r="61"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</row>
    <row r="62"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</row>
    <row r="63"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</row>
    <row r="64"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</row>
    <row r="65"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</row>
    <row r="66"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</row>
    <row r="67"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</row>
    <row r="68"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</row>
    <row r="69"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</row>
    <row r="70"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</row>
    <row r="71"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</row>
    <row r="72"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</row>
    <row r="73"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</row>
    <row r="74"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</row>
    <row r="75"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</row>
    <row r="76"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</row>
    <row r="77"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</row>
    <row r="78"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</row>
    <row r="79"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</row>
    <row r="80"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</row>
    <row r="81"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</row>
    <row r="82"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</row>
    <row r="83"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</row>
    <row r="84"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</row>
    <row r="85"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</row>
    <row r="86"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</row>
    <row r="87"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</row>
    <row r="88"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</row>
    <row r="89"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</row>
    <row r="90"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</row>
    <row r="91"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</row>
    <row r="92"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</row>
    <row r="93"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</row>
    <row r="94"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</row>
    <row r="95"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</row>
    <row r="96"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</row>
    <row r="97"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</row>
    <row r="98"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</row>
    <row r="99"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</row>
    <row r="100"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</row>
    <row r="101"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</row>
    <row r="102"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</row>
    <row r="103"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</row>
    <row r="104"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</row>
    <row r="105"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</row>
    <row r="106"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</row>
    <row r="107"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</row>
    <row r="108"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</row>
    <row r="109"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</row>
    <row r="110"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</row>
    <row r="111"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</row>
    <row r="112"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</row>
    <row r="113"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</row>
    <row r="114"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</row>
    <row r="115"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</row>
    <row r="116"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</row>
    <row r="117"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</row>
    <row r="118"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</row>
    <row r="119"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</row>
    <row r="120"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</row>
    <row r="121"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</row>
    <row r="122"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</row>
    <row r="123"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</row>
    <row r="124"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</row>
    <row r="125"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</row>
    <row r="126"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</row>
    <row r="127"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</row>
    <row r="128"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</row>
    <row r="129"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</row>
    <row r="130"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</row>
    <row r="131"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</row>
    <row r="132"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</row>
    <row r="133"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</row>
    <row r="134"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</row>
    <row r="135"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</row>
    <row r="136"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</row>
    <row r="137"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</row>
    <row r="138"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</row>
    <row r="139"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</row>
    <row r="140"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</row>
    <row r="141"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</row>
    <row r="142"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</row>
    <row r="143"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</row>
    <row r="144"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</row>
    <row r="145"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</row>
    <row r="146"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</row>
    <row r="147"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</row>
    <row r="148"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</row>
    <row r="149"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</row>
    <row r="150"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</row>
    <row r="151"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</row>
    <row r="152"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</row>
    <row r="153"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</row>
    <row r="154"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</row>
    <row r="155"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</row>
    <row r="156"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</row>
    <row r="157"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</row>
    <row r="158"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</row>
    <row r="159"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</row>
    <row r="160"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</row>
    <row r="161"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</row>
    <row r="162"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</row>
    <row r="163"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</row>
    <row r="164"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</row>
    <row r="165"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</row>
    <row r="166"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</row>
    <row r="167"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</row>
    <row r="168"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</row>
    <row r="169"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</row>
    <row r="170"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</row>
    <row r="171"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</row>
    <row r="172"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</row>
    <row r="173"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</row>
    <row r="174"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</row>
    <row r="175"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</row>
    <row r="176"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</row>
    <row r="177"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</row>
    <row r="178"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</row>
    <row r="179"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</row>
    <row r="180"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</row>
    <row r="181"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</row>
    <row r="182"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</row>
    <row r="183"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</row>
    <row r="184"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</row>
    <row r="185"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</row>
    <row r="186"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</row>
    <row r="187"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</row>
    <row r="188"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</row>
    <row r="189"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</row>
    <row r="190"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</row>
    <row r="191"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</row>
    <row r="192"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</row>
    <row r="193"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</row>
    <row r="194"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</row>
    <row r="195"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</row>
    <row r="196"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</row>
    <row r="197"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</row>
    <row r="198"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</row>
    <row r="199"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</row>
    <row r="200"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</row>
    <row r="201"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</row>
    <row r="202"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</row>
    <row r="203"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</row>
    <row r="204"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</row>
    <row r="205"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</row>
    <row r="206"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</row>
    <row r="207"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</row>
    <row r="208"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</row>
    <row r="209"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</row>
    <row r="210"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</row>
    <row r="211"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</row>
    <row r="212"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</row>
    <row r="213"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</row>
    <row r="214"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</row>
    <row r="215"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</row>
    <row r="216"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</row>
    <row r="217"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</row>
    <row r="218"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</row>
    <row r="219"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</row>
    <row r="220"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</row>
    <row r="221"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</row>
    <row r="222"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</row>
    <row r="223"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</row>
    <row r="224"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</row>
    <row r="225"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</row>
    <row r="226"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</row>
    <row r="227"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</row>
    <row r="228"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</row>
    <row r="229"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</row>
    <row r="230"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</row>
    <row r="231"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</row>
    <row r="232"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</row>
    <row r="233"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</row>
    <row r="234"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</row>
    <row r="235"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</row>
    <row r="236"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</row>
    <row r="237"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</row>
    <row r="238"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</row>
    <row r="239"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</row>
    <row r="240"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</row>
    <row r="241"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</row>
    <row r="242"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</row>
    <row r="243"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</row>
    <row r="244"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</row>
    <row r="245"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</row>
    <row r="246"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</row>
    <row r="247"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</row>
    <row r="248"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</row>
    <row r="249"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</row>
    <row r="250"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</row>
    <row r="251"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</row>
    <row r="252"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</row>
    <row r="253"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</row>
    <row r="254"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</row>
    <row r="255"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</row>
    <row r="256"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</row>
    <row r="257"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</row>
    <row r="258"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</row>
    <row r="259"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</row>
    <row r="260"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</row>
    <row r="261"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</row>
    <row r="262"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</row>
    <row r="263"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</row>
    <row r="264"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</row>
    <row r="265"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</row>
    <row r="266"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</row>
    <row r="267"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</row>
    <row r="268"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</row>
    <row r="269"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</row>
    <row r="270"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</row>
    <row r="271"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</row>
    <row r="272"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</row>
    <row r="273"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</row>
    <row r="274"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</row>
    <row r="275"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</row>
    <row r="276"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</row>
    <row r="277"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</row>
    <row r="278"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</row>
    <row r="279"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</row>
    <row r="280"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</row>
    <row r="281"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</row>
    <row r="282"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</row>
    <row r="283"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</row>
    <row r="284"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</row>
    <row r="285"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</row>
    <row r="286"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</row>
    <row r="287"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</row>
    <row r="288"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</row>
    <row r="289"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</row>
    <row r="290"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</row>
    <row r="291"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</row>
    <row r="292"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</row>
    <row r="293"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</row>
    <row r="294"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</row>
    <row r="295"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</row>
    <row r="296"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</row>
    <row r="297"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</row>
    <row r="298"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</row>
    <row r="299"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</row>
    <row r="300"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</row>
    <row r="301"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</row>
    <row r="302"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</row>
    <row r="303"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</row>
    <row r="304"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</row>
    <row r="305"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</row>
    <row r="306"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</row>
    <row r="307"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</row>
    <row r="308"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</row>
    <row r="309"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</row>
    <row r="310"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</row>
    <row r="311"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</row>
    <row r="312"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</row>
    <row r="313"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</row>
    <row r="314"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</row>
    <row r="315"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</row>
    <row r="316"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</row>
    <row r="317"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</row>
    <row r="318"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</row>
    <row r="319"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</row>
    <row r="320"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</row>
    <row r="321"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</row>
    <row r="322"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</row>
    <row r="323"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</row>
    <row r="324"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</row>
    <row r="325"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</row>
    <row r="326"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</row>
    <row r="327"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</row>
    <row r="328"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</row>
    <row r="329"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</row>
    <row r="330"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</row>
    <row r="331"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</row>
    <row r="332"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</row>
    <row r="333"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</row>
    <row r="334"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</row>
    <row r="335"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</row>
    <row r="336"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</row>
    <row r="337"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</row>
    <row r="338"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</row>
    <row r="339"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</row>
    <row r="340"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</row>
    <row r="341"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</row>
    <row r="342"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</row>
    <row r="343"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</row>
    <row r="344"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</row>
    <row r="345"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</row>
    <row r="346"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</row>
    <row r="347"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</row>
    <row r="348"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</row>
    <row r="349"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</row>
    <row r="350"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</row>
    <row r="351"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</row>
    <row r="352"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</row>
    <row r="353"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</row>
    <row r="354"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</row>
    <row r="355"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</row>
    <row r="356"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</row>
    <row r="357"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</row>
    <row r="358"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</row>
    <row r="359"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</row>
    <row r="360"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</row>
    <row r="361"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</row>
    <row r="362"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</row>
    <row r="363"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</row>
    <row r="364"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</row>
    <row r="365"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</row>
    <row r="366"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</row>
    <row r="367"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</row>
    <row r="368"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</row>
    <row r="369"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</row>
    <row r="370"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</row>
    <row r="371"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</row>
    <row r="372"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</row>
    <row r="373"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</row>
    <row r="374"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</row>
    <row r="375"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</row>
    <row r="376"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</row>
    <row r="377"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</row>
    <row r="378"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</row>
    <row r="379"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</row>
    <row r="380"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</row>
    <row r="381"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</row>
    <row r="382"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</row>
    <row r="383"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</row>
    <row r="384"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</row>
    <row r="385"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</row>
    <row r="386"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</row>
    <row r="387"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</row>
    <row r="388"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</row>
    <row r="389"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</row>
    <row r="390"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</row>
    <row r="391"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</row>
    <row r="392"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</row>
    <row r="393"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</row>
    <row r="394"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</row>
    <row r="395"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</row>
    <row r="396"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</row>
    <row r="397"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</row>
    <row r="398"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</row>
    <row r="399"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</row>
    <row r="400"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</row>
    <row r="401"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</row>
    <row r="402"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</row>
    <row r="403"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</row>
    <row r="404"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</row>
    <row r="405"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</row>
    <row r="406"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</row>
    <row r="407"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</row>
    <row r="408"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</row>
    <row r="409"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</row>
    <row r="410"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</row>
    <row r="411"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</row>
    <row r="412"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</row>
    <row r="413"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</row>
    <row r="414"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</row>
    <row r="415"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</row>
    <row r="416"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</row>
    <row r="417"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</row>
    <row r="418"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</row>
    <row r="419"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</row>
    <row r="420"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</row>
    <row r="421"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</row>
    <row r="422"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</row>
    <row r="423"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</row>
    <row r="424"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</row>
    <row r="425"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</row>
    <row r="426"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</row>
    <row r="427"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</row>
    <row r="428"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</row>
    <row r="429"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</row>
    <row r="430"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</row>
    <row r="431"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</row>
    <row r="432"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</row>
    <row r="433"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</row>
    <row r="434"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</row>
    <row r="435"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</row>
    <row r="436"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</row>
    <row r="437"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</row>
    <row r="438"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</row>
    <row r="439"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</row>
    <row r="440"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</row>
    <row r="441"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</row>
    <row r="442"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</row>
    <row r="443"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</row>
    <row r="444"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</row>
    <row r="445"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</row>
    <row r="446"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</row>
    <row r="447"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</row>
    <row r="448"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</row>
    <row r="449"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</row>
    <row r="450"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</row>
    <row r="451"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</row>
    <row r="452"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</row>
    <row r="453"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</row>
    <row r="454"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</row>
    <row r="455"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</row>
    <row r="456"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</row>
    <row r="457"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</row>
    <row r="458"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</row>
    <row r="459"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</row>
    <row r="460"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</row>
    <row r="461"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</row>
    <row r="462"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</row>
    <row r="463"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</row>
    <row r="464"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</row>
    <row r="465"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</row>
    <row r="466"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</row>
    <row r="467"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</row>
    <row r="468"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</row>
    <row r="469"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</row>
    <row r="470"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</row>
    <row r="471"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</row>
    <row r="472"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</row>
    <row r="473"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</row>
    <row r="474"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</row>
    <row r="475"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</row>
    <row r="476"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</row>
    <row r="477"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</row>
    <row r="478"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</row>
    <row r="479"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</row>
    <row r="480"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</row>
    <row r="481"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</row>
    <row r="482"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</row>
    <row r="483"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</row>
    <row r="484"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</row>
    <row r="485"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</row>
    <row r="486"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</row>
    <row r="487"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</row>
    <row r="488"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</row>
    <row r="489"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</row>
    <row r="490"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</row>
    <row r="491"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</row>
    <row r="492"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</row>
    <row r="493"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</row>
    <row r="494"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</row>
    <row r="495"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</row>
    <row r="496"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</row>
    <row r="497"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</row>
    <row r="498"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</row>
    <row r="499"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</row>
    <row r="500"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</row>
    <row r="501"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</row>
    <row r="502"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</row>
    <row r="503"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</row>
    <row r="504"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</row>
    <row r="505"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</row>
    <row r="506"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</row>
    <row r="507"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</row>
    <row r="508"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</row>
    <row r="509"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</row>
    <row r="510"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</row>
    <row r="511"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</row>
    <row r="512"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</row>
    <row r="513"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</row>
    <row r="514"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</row>
    <row r="515"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</row>
    <row r="516"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</row>
    <row r="517"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</row>
    <row r="518"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</row>
    <row r="519"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</row>
    <row r="520"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</row>
    <row r="521"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</row>
    <row r="522"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</row>
    <row r="523"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</row>
    <row r="524"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</row>
    <row r="525"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</row>
    <row r="526"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</row>
    <row r="527"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</row>
    <row r="528"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</row>
    <row r="529"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</row>
    <row r="530"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</row>
    <row r="531"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</row>
    <row r="532"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</row>
    <row r="533"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</row>
    <row r="534"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</row>
    <row r="535"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</row>
    <row r="536"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</row>
    <row r="537"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</row>
    <row r="538"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</row>
    <row r="539"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</row>
    <row r="540"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</row>
    <row r="541"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</row>
    <row r="542"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</row>
    <row r="543"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</row>
    <row r="544"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</row>
    <row r="545"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</row>
    <row r="546"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</row>
    <row r="547"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</row>
    <row r="548"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</row>
    <row r="549"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</row>
    <row r="550"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</row>
    <row r="551"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</row>
    <row r="552"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</row>
    <row r="553"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</row>
    <row r="554"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</row>
    <row r="555"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</row>
    <row r="556"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</row>
    <row r="557"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</row>
    <row r="558"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</row>
    <row r="559"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</row>
    <row r="560"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</row>
    <row r="561"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</row>
    <row r="562"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</row>
    <row r="563"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</row>
    <row r="564"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</row>
    <row r="565"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</row>
    <row r="566"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</row>
    <row r="567"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</row>
    <row r="568"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</row>
    <row r="569"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</row>
    <row r="570"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</row>
    <row r="571"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</row>
    <row r="572"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</row>
    <row r="573"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</row>
    <row r="574"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</row>
    <row r="575"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</row>
    <row r="576"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</row>
    <row r="577"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</row>
    <row r="578"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</row>
    <row r="579"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</row>
    <row r="580"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</row>
    <row r="581"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</row>
    <row r="582"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</row>
    <row r="583"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</row>
    <row r="584"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</row>
    <row r="585"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</row>
    <row r="586"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</row>
    <row r="587"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</row>
    <row r="588"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</row>
    <row r="589"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</row>
    <row r="590"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</row>
    <row r="591"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</row>
    <row r="592"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</row>
    <row r="593"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</row>
    <row r="594"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</row>
    <row r="595"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</row>
    <row r="596"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</row>
    <row r="597"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</row>
    <row r="598"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</row>
    <row r="599"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</row>
    <row r="600"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</row>
    <row r="601"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</row>
    <row r="602"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</row>
    <row r="603"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</row>
    <row r="604"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</row>
    <row r="605"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</row>
    <row r="606"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</row>
    <row r="607"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</row>
    <row r="608"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</row>
    <row r="609"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</row>
    <row r="610"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</row>
    <row r="611"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</row>
    <row r="612"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</row>
    <row r="613"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</row>
    <row r="614"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</row>
    <row r="615"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</row>
    <row r="616"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</row>
    <row r="617"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</row>
    <row r="618"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</row>
    <row r="619"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</row>
    <row r="620"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</row>
    <row r="621"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</row>
    <row r="622"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</row>
    <row r="623"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</row>
    <row r="624"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</row>
    <row r="625"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</row>
    <row r="626"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</row>
    <row r="627"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</row>
    <row r="628"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</row>
    <row r="629"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</row>
    <row r="630"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</row>
    <row r="631"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</row>
    <row r="632"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</row>
    <row r="633"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</row>
    <row r="634"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</row>
    <row r="635"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</row>
    <row r="636"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</row>
    <row r="637"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</row>
    <row r="638"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</row>
    <row r="639"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</row>
    <row r="640"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</row>
    <row r="641"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</row>
    <row r="642"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</row>
    <row r="643"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</row>
    <row r="644"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</row>
    <row r="645"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</row>
    <row r="646"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</row>
    <row r="647"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</row>
    <row r="648"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</row>
    <row r="649"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</row>
    <row r="650"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</row>
    <row r="651"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</row>
    <row r="652"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</row>
    <row r="653"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</row>
    <row r="654"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</row>
    <row r="655"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</row>
    <row r="656"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</row>
    <row r="657"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</row>
    <row r="658"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</row>
    <row r="659"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</row>
    <row r="660"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</row>
    <row r="661"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</row>
    <row r="662"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</row>
    <row r="663"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</row>
    <row r="664"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</row>
    <row r="665"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</row>
    <row r="666"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</row>
    <row r="667"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</row>
    <row r="668"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</row>
    <row r="669"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</row>
    <row r="670"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</row>
    <row r="671"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</row>
    <row r="672"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</row>
    <row r="673"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</row>
    <row r="674"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</row>
    <row r="675"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</row>
    <row r="676"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</row>
    <row r="677"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</row>
    <row r="678"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</row>
    <row r="679"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</row>
    <row r="680"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</row>
    <row r="681"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</row>
    <row r="682"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</row>
    <row r="683"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</row>
    <row r="684"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</row>
    <row r="685"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</row>
    <row r="686"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</row>
    <row r="687"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</row>
    <row r="688"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</row>
    <row r="689"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</row>
    <row r="690"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</row>
    <row r="691"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</row>
    <row r="692"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</row>
    <row r="693"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</row>
    <row r="694"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</row>
    <row r="695"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</row>
    <row r="696"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</row>
    <row r="697"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</row>
    <row r="698"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</row>
    <row r="699"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</row>
    <row r="700"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</row>
    <row r="701"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</row>
    <row r="702"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</row>
    <row r="703"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</row>
    <row r="704"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</row>
    <row r="705"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</row>
    <row r="706"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</row>
    <row r="707"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</row>
    <row r="708"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</row>
    <row r="709"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</row>
    <row r="710"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</row>
    <row r="711"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</row>
    <row r="712"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</row>
    <row r="713"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</row>
    <row r="714"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</row>
    <row r="715"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</row>
    <row r="716"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</row>
    <row r="717"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</row>
    <row r="718"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</row>
    <row r="719"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</row>
    <row r="720"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</row>
    <row r="721"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</row>
    <row r="722"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</row>
    <row r="723"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</row>
    <row r="724"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</row>
    <row r="725"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</row>
    <row r="726"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</row>
    <row r="727"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</row>
    <row r="728"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</row>
    <row r="729"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</row>
    <row r="730"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</row>
    <row r="731"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</row>
    <row r="732"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</row>
    <row r="733"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</row>
    <row r="734"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</row>
    <row r="735"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</row>
    <row r="736"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</row>
    <row r="737"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</row>
    <row r="738"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</row>
    <row r="739"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</row>
    <row r="740"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</row>
    <row r="741"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</row>
    <row r="742"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</row>
    <row r="743"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</row>
    <row r="744"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</row>
    <row r="745"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</row>
    <row r="746"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</row>
    <row r="747"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</row>
    <row r="748"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</row>
    <row r="749"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</row>
    <row r="750"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</row>
    <row r="751"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</row>
    <row r="752"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</row>
    <row r="753"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</row>
    <row r="754"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</row>
    <row r="755"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</row>
    <row r="756"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</row>
    <row r="757"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</row>
    <row r="758"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</row>
    <row r="759"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</row>
    <row r="760"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</row>
    <row r="761"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</row>
    <row r="762"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</row>
    <row r="763"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</row>
    <row r="764"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</row>
    <row r="765"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</row>
    <row r="766"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</row>
    <row r="767"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</row>
    <row r="768"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</row>
    <row r="769"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</row>
    <row r="770"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</row>
    <row r="771"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</row>
    <row r="772"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</row>
    <row r="773"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</row>
    <row r="774"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</row>
    <row r="775"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</row>
    <row r="776"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</row>
    <row r="777"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</row>
    <row r="778"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</row>
    <row r="779"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</row>
    <row r="780"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</row>
    <row r="781"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</row>
    <row r="782"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</row>
    <row r="783"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</row>
    <row r="784"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</row>
    <row r="785"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</row>
    <row r="786"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</row>
    <row r="787"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</row>
    <row r="788"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</row>
    <row r="789"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</row>
    <row r="790"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</row>
    <row r="791"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</row>
    <row r="792"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</row>
    <row r="793"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</row>
    <row r="794"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</row>
    <row r="795"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</row>
    <row r="796"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</row>
    <row r="797"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</row>
    <row r="798"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</row>
    <row r="799"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</row>
    <row r="800"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</row>
    <row r="801"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</row>
    <row r="802"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</row>
    <row r="803"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</row>
    <row r="804"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</row>
    <row r="805"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</row>
    <row r="806"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</row>
    <row r="807"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</row>
    <row r="808"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</row>
    <row r="809"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</row>
    <row r="810"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</row>
    <row r="811"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</row>
    <row r="812"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</row>
    <row r="813"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</row>
    <row r="814"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</row>
    <row r="815"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</row>
    <row r="816"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</row>
    <row r="817"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</row>
    <row r="818"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</row>
    <row r="819"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</row>
    <row r="820"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</row>
    <row r="821"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</row>
    <row r="822"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</row>
    <row r="823"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</row>
    <row r="824"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</row>
    <row r="825"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</row>
    <row r="826"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</row>
    <row r="827"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</row>
    <row r="828"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</row>
    <row r="829"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</row>
    <row r="830"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</row>
    <row r="831"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</row>
    <row r="832"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</row>
    <row r="833"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</row>
    <row r="834"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</row>
    <row r="835"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</row>
    <row r="836"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</row>
    <row r="837"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</row>
    <row r="838"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</row>
    <row r="839"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</row>
    <row r="840"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</row>
    <row r="841"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</row>
    <row r="842"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</row>
    <row r="843"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</row>
    <row r="844"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</row>
    <row r="845"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</row>
    <row r="846"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</row>
    <row r="847"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</row>
    <row r="848"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</row>
    <row r="849"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</row>
    <row r="850"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</row>
    <row r="851"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</row>
    <row r="852"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</row>
    <row r="853"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</row>
    <row r="854"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</row>
    <row r="855"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</row>
    <row r="856"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</row>
    <row r="857"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</row>
    <row r="858"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</row>
    <row r="859"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</row>
    <row r="860"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</row>
    <row r="861"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</row>
    <row r="862"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</row>
    <row r="863"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</row>
    <row r="864"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</row>
    <row r="865"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</row>
    <row r="866"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</row>
    <row r="867"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</row>
    <row r="868"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</row>
    <row r="869"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</row>
    <row r="870"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</row>
    <row r="871"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</row>
    <row r="872"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</row>
    <row r="873"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</row>
    <row r="874"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</row>
    <row r="875"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</row>
    <row r="876"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</row>
    <row r="877"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</row>
    <row r="878"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</row>
    <row r="879"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</row>
    <row r="880"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</row>
    <row r="881"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</row>
    <row r="882"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</row>
    <row r="883"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</row>
    <row r="884"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</row>
    <row r="885"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</row>
    <row r="886"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</row>
    <row r="887"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</row>
    <row r="888"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</row>
    <row r="889"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</row>
    <row r="890"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</row>
    <row r="891"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</row>
    <row r="892"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</row>
    <row r="893"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</row>
    <row r="894"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</row>
    <row r="895"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</row>
    <row r="896"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</row>
    <row r="897"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</row>
    <row r="898"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</row>
    <row r="899"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</row>
    <row r="900"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</row>
    <row r="901"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</row>
    <row r="902"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</row>
    <row r="903"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</row>
    <row r="904"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</row>
    <row r="905"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</row>
    <row r="906"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</row>
    <row r="907"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</row>
    <row r="908"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</row>
    <row r="909"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</row>
    <row r="910"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</row>
    <row r="911"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</row>
    <row r="912"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</row>
    <row r="913"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</row>
    <row r="914"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</row>
    <row r="915"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</row>
    <row r="916"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</row>
    <row r="917"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</row>
    <row r="918"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</row>
    <row r="919"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</row>
    <row r="920"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</row>
    <row r="921"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</row>
    <row r="922"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</row>
    <row r="923"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</row>
    <row r="924"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</row>
    <row r="925"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</row>
    <row r="926"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</row>
    <row r="927"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</row>
    <row r="928"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</row>
    <row r="929"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</row>
    <row r="930"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</row>
    <row r="931"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</row>
    <row r="932"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</row>
    <row r="933"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</row>
    <row r="934"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</row>
    <row r="935"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</row>
    <row r="936"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</row>
    <row r="937"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</row>
    <row r="938"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</row>
    <row r="939"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</row>
    <row r="940"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</row>
    <row r="941"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</row>
    <row r="942"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</row>
    <row r="943"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</row>
    <row r="944"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</row>
    <row r="945"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</row>
    <row r="946"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</row>
    <row r="947"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</row>
    <row r="948"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</row>
    <row r="949"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</row>
    <row r="950"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</row>
    <row r="951"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</row>
    <row r="952"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</row>
    <row r="953"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</row>
    <row r="954"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</row>
    <row r="955"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</row>
    <row r="956"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</row>
    <row r="957"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</row>
    <row r="958"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</row>
    <row r="959"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</row>
    <row r="960"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</row>
    <row r="961"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</row>
    <row r="962"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</row>
    <row r="963"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</row>
    <row r="964"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</row>
    <row r="965"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</row>
    <row r="966"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</row>
    <row r="967"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</row>
    <row r="968"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</row>
    <row r="969"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</row>
    <row r="970"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</row>
    <row r="971"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</row>
    <row r="972"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</row>
    <row r="973"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</row>
    <row r="974"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</row>
    <row r="975"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</row>
    <row r="976"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</row>
    <row r="977"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</row>
    <row r="978"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</row>
    <row r="979"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</row>
    <row r="980"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</row>
    <row r="981"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</row>
    <row r="982"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</row>
    <row r="983"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</row>
    <row r="984"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</row>
    <row r="985"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</row>
    <row r="986"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</row>
    <row r="987"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</row>
    <row r="988"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</row>
    <row r="989"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</row>
    <row r="990"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</row>
    <row r="991"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</row>
    <row r="992"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</row>
    <row r="993"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</row>
    <row r="994"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</row>
    <row r="995"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</row>
    <row r="996"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</row>
    <row r="997"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</row>
    <row r="998"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</row>
    <row r="999"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6"/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7.25"/>
  </cols>
  <sheetData>
    <row r="1">
      <c r="A1" s="226" t="s">
        <v>406</v>
      </c>
      <c r="B1" s="226" t="s">
        <v>188</v>
      </c>
      <c r="C1" s="227" t="s">
        <v>601</v>
      </c>
      <c r="D1" s="53" t="s">
        <v>241</v>
      </c>
      <c r="E1" s="53" t="s">
        <v>217</v>
      </c>
      <c r="F1" s="53" t="s">
        <v>602</v>
      </c>
      <c r="G1" s="53" t="s">
        <v>190</v>
      </c>
      <c r="H1" s="53" t="s">
        <v>603</v>
      </c>
      <c r="I1" s="53" t="s">
        <v>360</v>
      </c>
      <c r="J1" s="53" t="s">
        <v>282</v>
      </c>
      <c r="K1" s="53" t="s">
        <v>264</v>
      </c>
      <c r="L1" s="53" t="s">
        <v>604</v>
      </c>
      <c r="M1" s="53" t="s">
        <v>605</v>
      </c>
      <c r="N1" s="53" t="s">
        <v>606</v>
      </c>
      <c r="O1" s="53" t="s">
        <v>192</v>
      </c>
      <c r="P1" s="53" t="s">
        <v>607</v>
      </c>
    </row>
    <row r="2">
      <c r="A2" s="1" t="s">
        <v>129</v>
      </c>
      <c r="B2" s="235">
        <v>12.1</v>
      </c>
      <c r="C2" s="235">
        <v>4.1</v>
      </c>
      <c r="D2" s="235">
        <v>7.0</v>
      </c>
      <c r="E2" s="235">
        <v>-3.7</v>
      </c>
      <c r="F2" s="235">
        <v>8.0</v>
      </c>
      <c r="G2" s="235">
        <v>2.6</v>
      </c>
      <c r="H2" s="235">
        <v>0.5</v>
      </c>
      <c r="I2" s="235">
        <v>0.5</v>
      </c>
      <c r="J2" s="235">
        <v>1.2</v>
      </c>
      <c r="K2" s="235">
        <v>1.1</v>
      </c>
      <c r="L2" s="235">
        <v>0.9</v>
      </c>
      <c r="M2" s="235">
        <v>1.2</v>
      </c>
      <c r="N2" s="235">
        <v>-0.3</v>
      </c>
      <c r="O2" s="235">
        <v>1.8</v>
      </c>
      <c r="P2" s="235">
        <v>0.1</v>
      </c>
    </row>
    <row r="3">
      <c r="A3" s="1" t="s">
        <v>80</v>
      </c>
      <c r="B3" s="235">
        <v>40.6</v>
      </c>
      <c r="C3" s="235">
        <v>19.5</v>
      </c>
      <c r="D3" s="235">
        <v>13.5</v>
      </c>
      <c r="E3" s="235">
        <v>6.0</v>
      </c>
      <c r="F3" s="235">
        <v>21.1</v>
      </c>
      <c r="G3" s="235">
        <v>-1.1</v>
      </c>
      <c r="H3" s="235">
        <v>5.2</v>
      </c>
      <c r="I3" s="235">
        <v>3.6</v>
      </c>
      <c r="J3" s="235">
        <v>5.8</v>
      </c>
      <c r="K3" s="235">
        <v>2.1</v>
      </c>
      <c r="L3" s="235">
        <v>0.4</v>
      </c>
      <c r="M3" s="235">
        <v>0.2</v>
      </c>
      <c r="N3" s="235">
        <v>5.0</v>
      </c>
      <c r="O3" s="235">
        <v>5.6</v>
      </c>
      <c r="P3" s="235">
        <v>-0.1</v>
      </c>
    </row>
    <row r="4">
      <c r="A4" s="1" t="s">
        <v>130</v>
      </c>
      <c r="B4" s="235">
        <v>8.6</v>
      </c>
      <c r="C4" s="235">
        <v>-0.6</v>
      </c>
      <c r="D4" s="235">
        <v>1.8</v>
      </c>
      <c r="E4" s="235">
        <v>-2.2</v>
      </c>
      <c r="F4" s="235">
        <v>9.2</v>
      </c>
      <c r="G4" s="235">
        <v>0.4</v>
      </c>
      <c r="H4" s="235">
        <v>1.0</v>
      </c>
      <c r="I4" s="235">
        <v>-1.8</v>
      </c>
      <c r="J4" s="235">
        <v>-0.8</v>
      </c>
      <c r="K4" s="235">
        <v>0.8</v>
      </c>
      <c r="L4" s="235">
        <v>1.8</v>
      </c>
      <c r="M4" s="235">
        <v>5.6</v>
      </c>
      <c r="N4" s="235">
        <v>1.2</v>
      </c>
      <c r="O4" s="235">
        <v>8.6</v>
      </c>
      <c r="P4" s="235">
        <v>0.8</v>
      </c>
    </row>
    <row r="5">
      <c r="A5" s="1" t="s">
        <v>81</v>
      </c>
      <c r="B5" s="235">
        <v>43.3</v>
      </c>
      <c r="C5" s="235">
        <v>18.9</v>
      </c>
      <c r="D5" s="235">
        <v>10.5</v>
      </c>
      <c r="E5" s="235">
        <v>8.4</v>
      </c>
      <c r="F5" s="235">
        <v>24.4</v>
      </c>
      <c r="G5" s="235">
        <v>1.4</v>
      </c>
      <c r="H5" s="235">
        <v>0.2</v>
      </c>
      <c r="I5" s="235">
        <v>2.7</v>
      </c>
      <c r="J5" s="235">
        <v>3.5</v>
      </c>
      <c r="K5" s="235">
        <v>5.1</v>
      </c>
      <c r="L5" s="235">
        <v>1.8</v>
      </c>
      <c r="M5" s="235">
        <v>3.2</v>
      </c>
      <c r="N5" s="235">
        <v>2.7</v>
      </c>
      <c r="O5" s="235">
        <v>7.7</v>
      </c>
      <c r="P5" s="235">
        <v>3.3</v>
      </c>
    </row>
    <row r="6">
      <c r="A6" s="1" t="s">
        <v>82</v>
      </c>
      <c r="B6" s="235">
        <v>19.4</v>
      </c>
      <c r="C6" s="235">
        <v>-0.1</v>
      </c>
      <c r="D6" s="235">
        <v>-1.5</v>
      </c>
      <c r="E6" s="235">
        <v>1.9</v>
      </c>
      <c r="F6" s="235">
        <v>19.5</v>
      </c>
      <c r="G6" s="235">
        <v>3.0</v>
      </c>
      <c r="H6" s="235">
        <v>3.2</v>
      </c>
      <c r="I6" s="235">
        <v>0.5</v>
      </c>
      <c r="J6" s="235">
        <v>2.8</v>
      </c>
      <c r="K6" s="235">
        <v>3.1</v>
      </c>
      <c r="L6" s="235">
        <v>1.6</v>
      </c>
      <c r="M6" s="235">
        <v>2.5</v>
      </c>
      <c r="N6" s="235">
        <v>1.4</v>
      </c>
      <c r="O6" s="235">
        <v>5.5</v>
      </c>
      <c r="P6" s="235">
        <v>0.1</v>
      </c>
    </row>
    <row r="7">
      <c r="A7" s="1" t="s">
        <v>83</v>
      </c>
      <c r="B7" s="235">
        <v>49.6</v>
      </c>
      <c r="C7" s="235">
        <v>26.8</v>
      </c>
      <c r="D7" s="235">
        <v>18.9</v>
      </c>
      <c r="E7" s="235">
        <v>7.8</v>
      </c>
      <c r="F7" s="235">
        <v>22.8</v>
      </c>
      <c r="G7" s="235">
        <v>2.3</v>
      </c>
      <c r="H7" s="235">
        <v>2.9</v>
      </c>
      <c r="I7" s="235">
        <v>0.8</v>
      </c>
      <c r="J7" s="235">
        <v>4.1</v>
      </c>
      <c r="K7" s="235">
        <v>4.8</v>
      </c>
      <c r="L7" s="235">
        <v>0.8</v>
      </c>
      <c r="M7" s="235">
        <v>4.7</v>
      </c>
      <c r="N7" s="235">
        <v>0.5</v>
      </c>
      <c r="O7" s="235">
        <v>6.0</v>
      </c>
      <c r="P7" s="235">
        <v>1.6</v>
      </c>
    </row>
    <row r="8">
      <c r="A8" s="1" t="s">
        <v>131</v>
      </c>
      <c r="B8" s="235">
        <v>37.5</v>
      </c>
      <c r="C8" s="235">
        <v>24.0</v>
      </c>
      <c r="D8" s="235">
        <v>20.6</v>
      </c>
      <c r="E8" s="235">
        <v>3.6</v>
      </c>
      <c r="F8" s="235">
        <v>13.5</v>
      </c>
      <c r="G8" s="235">
        <v>1.4</v>
      </c>
      <c r="H8" s="235">
        <v>3.4</v>
      </c>
      <c r="I8" s="235">
        <v>3.8</v>
      </c>
      <c r="J8" s="235">
        <v>-1.2</v>
      </c>
      <c r="K8" s="235">
        <v>0.9</v>
      </c>
      <c r="L8" s="235">
        <v>2.2</v>
      </c>
      <c r="M8" s="235">
        <v>-0.3</v>
      </c>
      <c r="N8" s="235">
        <v>3.3</v>
      </c>
      <c r="O8" s="235">
        <v>5.2</v>
      </c>
      <c r="P8" s="235">
        <v>0.2</v>
      </c>
    </row>
    <row r="9">
      <c r="A9" s="1" t="s">
        <v>613</v>
      </c>
      <c r="B9" s="235">
        <v>31.1</v>
      </c>
      <c r="C9" s="235">
        <v>14.5</v>
      </c>
      <c r="D9" s="235">
        <v>7.7</v>
      </c>
      <c r="E9" s="235">
        <v>6.7</v>
      </c>
      <c r="F9" s="235">
        <v>16.6</v>
      </c>
      <c r="G9" s="235">
        <v>-0.2</v>
      </c>
      <c r="H9" s="235">
        <v>0.1</v>
      </c>
      <c r="I9" s="235">
        <v>0.9</v>
      </c>
      <c r="J9" s="235">
        <v>5.8</v>
      </c>
      <c r="K9" s="235">
        <v>2.2</v>
      </c>
      <c r="L9" s="235">
        <v>1.1</v>
      </c>
      <c r="M9" s="235">
        <v>2.7</v>
      </c>
      <c r="N9" s="235">
        <v>1.1</v>
      </c>
      <c r="O9" s="235">
        <v>4.9</v>
      </c>
      <c r="P9" s="235">
        <v>2.5</v>
      </c>
    </row>
    <row r="10">
      <c r="A10" s="1" t="s">
        <v>84</v>
      </c>
      <c r="B10" s="235">
        <v>28.7</v>
      </c>
      <c r="C10" s="235">
        <v>9.4</v>
      </c>
      <c r="D10" s="235">
        <v>7.4</v>
      </c>
      <c r="E10" s="235">
        <v>2.0</v>
      </c>
      <c r="F10" s="235">
        <v>19.3</v>
      </c>
      <c r="G10" s="235">
        <v>1.4</v>
      </c>
      <c r="H10" s="235">
        <v>3.2</v>
      </c>
      <c r="I10" s="235">
        <v>2.4</v>
      </c>
      <c r="J10" s="235">
        <v>2.5</v>
      </c>
      <c r="K10" s="235">
        <v>4.5</v>
      </c>
      <c r="L10" s="235">
        <v>1.7</v>
      </c>
      <c r="M10" s="235">
        <v>0.8</v>
      </c>
      <c r="N10" s="235">
        <v>1.1</v>
      </c>
      <c r="O10" s="235">
        <v>3.6</v>
      </c>
      <c r="P10" s="235">
        <v>0.2</v>
      </c>
    </row>
    <row r="11">
      <c r="A11" s="1" t="s">
        <v>133</v>
      </c>
      <c r="B11" s="235">
        <v>24.2</v>
      </c>
      <c r="C11" s="235">
        <v>14.5</v>
      </c>
      <c r="D11" s="235">
        <v>10.8</v>
      </c>
      <c r="E11" s="235">
        <v>3.6</v>
      </c>
      <c r="F11" s="235">
        <v>9.7</v>
      </c>
      <c r="G11" s="235">
        <v>2.4</v>
      </c>
      <c r="H11" s="235">
        <v>1.0</v>
      </c>
      <c r="I11" s="235">
        <v>-0.2</v>
      </c>
      <c r="J11" s="235">
        <v>3.4</v>
      </c>
      <c r="K11" s="235">
        <v>-0.6</v>
      </c>
      <c r="L11" s="235">
        <v>2.4</v>
      </c>
      <c r="M11" s="235">
        <v>0.2</v>
      </c>
      <c r="N11" s="235">
        <v>1.0</v>
      </c>
      <c r="O11" s="235">
        <v>3.6</v>
      </c>
      <c r="P11" s="235">
        <v>0.1</v>
      </c>
    </row>
    <row r="12">
      <c r="A12" s="1" t="s">
        <v>85</v>
      </c>
      <c r="B12" s="235">
        <v>50.1</v>
      </c>
      <c r="C12" s="235">
        <v>14.2</v>
      </c>
      <c r="D12" s="235">
        <v>12.8</v>
      </c>
      <c r="E12" s="235">
        <v>1.6</v>
      </c>
      <c r="F12" s="235">
        <v>35.9</v>
      </c>
      <c r="G12" s="235">
        <v>0.6</v>
      </c>
      <c r="H12" s="235">
        <v>3.8</v>
      </c>
      <c r="I12" s="235">
        <v>4.4</v>
      </c>
      <c r="J12" s="235">
        <v>2.8</v>
      </c>
      <c r="K12" s="235">
        <v>7.2</v>
      </c>
      <c r="L12" s="235">
        <v>3.8</v>
      </c>
      <c r="M12" s="235">
        <v>3.1</v>
      </c>
      <c r="N12" s="235">
        <v>6.1</v>
      </c>
      <c r="O12" s="235">
        <v>13.0</v>
      </c>
      <c r="P12" s="235">
        <v>3.1</v>
      </c>
    </row>
    <row r="13">
      <c r="A13" s="1" t="s">
        <v>134</v>
      </c>
      <c r="B13" s="235">
        <v>25.1</v>
      </c>
      <c r="C13" s="235">
        <v>9.4</v>
      </c>
      <c r="D13" s="235">
        <v>3.7</v>
      </c>
      <c r="E13" s="235">
        <v>5.9</v>
      </c>
      <c r="F13" s="235">
        <v>15.7</v>
      </c>
      <c r="G13" s="235">
        <v>4.4</v>
      </c>
      <c r="H13" s="235">
        <v>-0.5</v>
      </c>
      <c r="I13" s="235">
        <v>3.6</v>
      </c>
      <c r="J13" s="235">
        <v>-0.9</v>
      </c>
      <c r="K13" s="235">
        <v>4.4</v>
      </c>
      <c r="L13" s="235">
        <v>2.4</v>
      </c>
      <c r="M13" s="235">
        <v>2.7</v>
      </c>
      <c r="N13" s="235">
        <v>-1.0</v>
      </c>
      <c r="O13" s="235">
        <v>4.1</v>
      </c>
      <c r="P13" s="235">
        <v>0.4</v>
      </c>
    </row>
    <row r="14">
      <c r="A14" s="1" t="s">
        <v>86</v>
      </c>
      <c r="B14" s="235">
        <v>20.9</v>
      </c>
      <c r="C14" s="235">
        <v>14.6</v>
      </c>
      <c r="D14" s="235">
        <v>9.8</v>
      </c>
      <c r="E14" s="235">
        <v>4.0</v>
      </c>
      <c r="F14" s="235">
        <v>6.3</v>
      </c>
      <c r="G14" s="235">
        <v>0.6</v>
      </c>
      <c r="H14" s="235">
        <v>1.6</v>
      </c>
      <c r="I14" s="235">
        <v>1.2</v>
      </c>
      <c r="J14" s="235">
        <v>-0.2</v>
      </c>
      <c r="K14" s="235">
        <v>-1.0</v>
      </c>
      <c r="L14" s="235">
        <v>-0.8</v>
      </c>
      <c r="M14" s="235">
        <v>1.8</v>
      </c>
      <c r="N14" s="235">
        <v>-0.3</v>
      </c>
      <c r="O14" s="235">
        <v>0.7</v>
      </c>
      <c r="P14" s="235">
        <v>3.6</v>
      </c>
    </row>
    <row r="15">
      <c r="A15" s="1" t="s">
        <v>173</v>
      </c>
      <c r="B15" s="235">
        <v>55.8</v>
      </c>
      <c r="C15" s="235">
        <v>31.8</v>
      </c>
      <c r="D15" s="235">
        <v>22.5</v>
      </c>
      <c r="E15" s="235">
        <v>9.5</v>
      </c>
      <c r="F15" s="235">
        <v>24.0</v>
      </c>
      <c r="G15" s="235">
        <v>3.1</v>
      </c>
      <c r="H15" s="235">
        <v>3.0</v>
      </c>
      <c r="I15" s="235">
        <v>4.1</v>
      </c>
      <c r="J15" s="235">
        <v>3.1</v>
      </c>
      <c r="K15" s="235">
        <v>4.7</v>
      </c>
      <c r="L15" s="235">
        <v>2.4</v>
      </c>
      <c r="M15" s="235">
        <v>0.6</v>
      </c>
      <c r="N15" s="235">
        <v>2.0</v>
      </c>
      <c r="O15" s="235">
        <v>5.0</v>
      </c>
      <c r="P15" s="235">
        <v>0.2</v>
      </c>
    </row>
    <row r="16">
      <c r="A16" s="1" t="s">
        <v>135</v>
      </c>
      <c r="B16" s="235">
        <v>26.5</v>
      </c>
      <c r="C16" s="235">
        <v>14.3</v>
      </c>
      <c r="D16" s="235">
        <v>10.9</v>
      </c>
      <c r="E16" s="235">
        <v>4.4</v>
      </c>
      <c r="F16" s="235">
        <v>12.2</v>
      </c>
      <c r="G16" s="235">
        <v>-1.6</v>
      </c>
      <c r="H16" s="235">
        <v>2.0</v>
      </c>
      <c r="I16" s="235">
        <v>0.8</v>
      </c>
      <c r="J16" s="235">
        <v>0.7</v>
      </c>
      <c r="K16" s="235">
        <v>3.1</v>
      </c>
      <c r="L16" s="235">
        <v>0.8</v>
      </c>
      <c r="M16" s="235">
        <v>3.3</v>
      </c>
      <c r="N16" s="235">
        <v>2.9</v>
      </c>
      <c r="O16" s="235">
        <v>7.0</v>
      </c>
      <c r="P16" s="235">
        <v>0.1</v>
      </c>
    </row>
    <row r="17">
      <c r="A17" s="1" t="s">
        <v>136</v>
      </c>
      <c r="B17" s="235">
        <v>41.5</v>
      </c>
      <c r="C17" s="235">
        <v>20.5</v>
      </c>
      <c r="D17" s="235">
        <v>16.9</v>
      </c>
      <c r="E17" s="235">
        <v>3.8</v>
      </c>
      <c r="F17" s="235">
        <v>21.0</v>
      </c>
      <c r="G17" s="235">
        <v>2.6</v>
      </c>
      <c r="H17" s="235">
        <v>-0.4</v>
      </c>
      <c r="I17" s="235">
        <v>3.7</v>
      </c>
      <c r="J17" s="235">
        <v>1.5</v>
      </c>
      <c r="K17" s="235">
        <v>4.7</v>
      </c>
      <c r="L17" s="235">
        <v>1.7</v>
      </c>
      <c r="M17" s="235">
        <v>2.0</v>
      </c>
      <c r="N17" s="235">
        <v>3.2</v>
      </c>
      <c r="O17" s="235">
        <v>6.9</v>
      </c>
      <c r="P17" s="235">
        <v>0.1</v>
      </c>
    </row>
    <row r="18">
      <c r="A18" s="1" t="s">
        <v>87</v>
      </c>
      <c r="B18" s="235">
        <v>24.1</v>
      </c>
      <c r="C18" s="235">
        <v>-0.2</v>
      </c>
      <c r="D18" s="235">
        <v>-1.2</v>
      </c>
      <c r="E18" s="235">
        <v>1.1</v>
      </c>
      <c r="F18" s="235">
        <v>24.3</v>
      </c>
      <c r="G18" s="235">
        <v>2.1</v>
      </c>
      <c r="H18" s="235">
        <v>0.9</v>
      </c>
      <c r="I18" s="235">
        <v>4.5</v>
      </c>
      <c r="J18" s="235">
        <v>3.3</v>
      </c>
      <c r="K18" s="235">
        <v>2.7</v>
      </c>
      <c r="L18" s="235">
        <v>0.4</v>
      </c>
      <c r="M18" s="235">
        <v>4.3</v>
      </c>
      <c r="N18" s="235">
        <v>1.7</v>
      </c>
      <c r="O18" s="235">
        <v>6.4</v>
      </c>
      <c r="P18" s="235">
        <v>3.2</v>
      </c>
    </row>
    <row r="19">
      <c r="A19" s="1" t="s">
        <v>174</v>
      </c>
      <c r="B19" s="235">
        <v>30.2</v>
      </c>
      <c r="C19" s="235">
        <v>14.3</v>
      </c>
      <c r="D19" s="235">
        <v>8.4</v>
      </c>
      <c r="E19" s="235">
        <v>4.9</v>
      </c>
      <c r="F19" s="235">
        <v>15.9</v>
      </c>
      <c r="G19" s="235">
        <v>-0.1</v>
      </c>
      <c r="H19" s="235">
        <v>3.9</v>
      </c>
      <c r="I19" s="235">
        <v>2.2</v>
      </c>
      <c r="J19" s="235">
        <v>1.9</v>
      </c>
      <c r="K19" s="235">
        <v>3.8</v>
      </c>
      <c r="L19" s="235">
        <v>0.1</v>
      </c>
      <c r="M19" s="235">
        <v>2.8</v>
      </c>
      <c r="N19" s="235">
        <v>0.5</v>
      </c>
      <c r="O19" s="235">
        <v>3.4</v>
      </c>
      <c r="P19" s="235">
        <v>0.1</v>
      </c>
    </row>
    <row r="20">
      <c r="A20" s="1" t="s">
        <v>175</v>
      </c>
      <c r="B20" s="235">
        <v>41.1</v>
      </c>
      <c r="C20" s="235">
        <v>27.8</v>
      </c>
      <c r="D20" s="235">
        <v>16.7</v>
      </c>
      <c r="E20" s="235">
        <v>11.2</v>
      </c>
      <c r="F20" s="235">
        <v>13.3</v>
      </c>
      <c r="G20" s="235">
        <v>0.9</v>
      </c>
      <c r="H20" s="235">
        <v>0.3</v>
      </c>
      <c r="I20" s="235">
        <v>1.0</v>
      </c>
      <c r="J20" s="235">
        <v>0.9</v>
      </c>
      <c r="K20" s="235">
        <v>0.8</v>
      </c>
      <c r="L20" s="235">
        <v>0.0</v>
      </c>
      <c r="M20" s="235">
        <v>1.6</v>
      </c>
      <c r="N20" s="235">
        <v>4.2</v>
      </c>
      <c r="O20" s="235">
        <v>5.8</v>
      </c>
      <c r="P20" s="235">
        <v>3.3</v>
      </c>
    </row>
    <row r="21">
      <c r="A21" s="1" t="s">
        <v>137</v>
      </c>
      <c r="B21" s="235">
        <v>39.7</v>
      </c>
      <c r="C21" s="235">
        <v>16.9</v>
      </c>
      <c r="D21" s="235">
        <v>12.8</v>
      </c>
      <c r="E21" s="235">
        <v>3.9</v>
      </c>
      <c r="F21" s="235">
        <v>22.8</v>
      </c>
      <c r="G21" s="235">
        <v>2.4</v>
      </c>
      <c r="H21" s="235">
        <v>5.7</v>
      </c>
      <c r="I21" s="235">
        <v>1.5</v>
      </c>
      <c r="J21" s="235">
        <v>3.3</v>
      </c>
      <c r="K21" s="235">
        <v>0.7</v>
      </c>
      <c r="L21" s="235">
        <v>2.8</v>
      </c>
      <c r="M21" s="235">
        <v>4.3</v>
      </c>
      <c r="N21" s="235">
        <v>0.9</v>
      </c>
      <c r="O21" s="235">
        <v>8.0</v>
      </c>
      <c r="P21" s="235">
        <v>0.5</v>
      </c>
    </row>
    <row r="22">
      <c r="A22" s="1" t="s">
        <v>176</v>
      </c>
      <c r="B22" s="235">
        <v>34.4</v>
      </c>
      <c r="C22" s="235">
        <v>19.2</v>
      </c>
      <c r="D22" s="235">
        <v>15.2</v>
      </c>
      <c r="E22" s="235">
        <v>3.9</v>
      </c>
      <c r="F22" s="235">
        <v>15.2</v>
      </c>
      <c r="G22" s="235">
        <v>2.0</v>
      </c>
      <c r="H22" s="235">
        <v>2.3</v>
      </c>
      <c r="I22" s="235">
        <v>3.6</v>
      </c>
      <c r="J22" s="235">
        <v>-0.9</v>
      </c>
      <c r="K22" s="235">
        <v>-0.4</v>
      </c>
      <c r="L22" s="235">
        <v>1.3</v>
      </c>
      <c r="M22" s="235">
        <v>1.3</v>
      </c>
      <c r="N22" s="235">
        <v>5.6</v>
      </c>
      <c r="O22" s="235">
        <v>8.2</v>
      </c>
      <c r="P22" s="235">
        <v>0.2</v>
      </c>
    </row>
    <row r="23">
      <c r="A23" s="1" t="s">
        <v>138</v>
      </c>
      <c r="B23" s="235">
        <v>12.6</v>
      </c>
      <c r="C23" s="235">
        <v>4.0</v>
      </c>
      <c r="D23" s="235">
        <v>1.5</v>
      </c>
      <c r="E23" s="235">
        <v>3.5</v>
      </c>
      <c r="F23" s="235">
        <v>8.6</v>
      </c>
      <c r="G23" s="235">
        <v>2.2</v>
      </c>
      <c r="H23" s="235">
        <v>-0.8</v>
      </c>
      <c r="I23" s="235">
        <v>2.3</v>
      </c>
      <c r="J23" s="235">
        <v>1.6</v>
      </c>
      <c r="K23" s="235">
        <v>0.1</v>
      </c>
      <c r="L23" s="235">
        <v>0.5</v>
      </c>
      <c r="M23" s="235">
        <v>4.6</v>
      </c>
      <c r="N23" s="235">
        <v>-1.6</v>
      </c>
      <c r="O23" s="235">
        <v>3.5</v>
      </c>
      <c r="P23" s="235">
        <v>0.0</v>
      </c>
    </row>
    <row r="24">
      <c r="A24" s="1" t="s">
        <v>177</v>
      </c>
      <c r="B24" s="235">
        <v>36.3</v>
      </c>
      <c r="C24" s="235">
        <v>9.8</v>
      </c>
      <c r="D24" s="235">
        <v>5.0</v>
      </c>
      <c r="E24" s="235">
        <v>5.1</v>
      </c>
      <c r="F24" s="235">
        <v>26.5</v>
      </c>
      <c r="G24" s="235">
        <v>0.4</v>
      </c>
      <c r="H24" s="235">
        <v>1.5</v>
      </c>
      <c r="I24" s="235">
        <v>3.9</v>
      </c>
      <c r="J24" s="235">
        <v>5.2</v>
      </c>
      <c r="K24" s="235">
        <v>6.9</v>
      </c>
      <c r="L24" s="235">
        <v>1.1</v>
      </c>
      <c r="M24" s="235">
        <v>3.5</v>
      </c>
      <c r="N24" s="235">
        <v>1.7</v>
      </c>
      <c r="O24" s="235">
        <v>6.3</v>
      </c>
      <c r="P24" s="235">
        <v>0.2</v>
      </c>
    </row>
    <row r="25">
      <c r="A25" s="1" t="s">
        <v>88</v>
      </c>
      <c r="B25" s="235">
        <v>55.4</v>
      </c>
      <c r="C25" s="235">
        <v>12.8</v>
      </c>
      <c r="D25" s="235">
        <v>6.8</v>
      </c>
      <c r="E25" s="235">
        <v>6.0</v>
      </c>
      <c r="F25" s="235">
        <v>13.9</v>
      </c>
      <c r="G25" s="235">
        <v>0.5</v>
      </c>
      <c r="H25" s="235">
        <v>2.0</v>
      </c>
      <c r="I25" s="235">
        <v>1.6</v>
      </c>
      <c r="J25" s="235">
        <v>2.0</v>
      </c>
      <c r="K25" s="235">
        <v>3.8</v>
      </c>
      <c r="L25" s="235">
        <v>0.3</v>
      </c>
      <c r="M25" s="235">
        <v>-1.0</v>
      </c>
      <c r="N25" s="235">
        <v>2.4</v>
      </c>
      <c r="O25" s="235">
        <v>1.7</v>
      </c>
      <c r="P25" s="235">
        <v>2.0</v>
      </c>
    </row>
    <row r="26">
      <c r="A26" s="1" t="s">
        <v>139</v>
      </c>
      <c r="B26" s="235">
        <v>26.7</v>
      </c>
      <c r="C26" s="235">
        <v>26.6</v>
      </c>
      <c r="D26" s="235">
        <v>16.3</v>
      </c>
      <c r="E26" s="235">
        <v>10.4</v>
      </c>
      <c r="F26" s="235">
        <v>28.8</v>
      </c>
      <c r="G26" s="235">
        <v>3.5</v>
      </c>
      <c r="H26" s="235">
        <v>4.1</v>
      </c>
      <c r="I26" s="235">
        <v>1.7</v>
      </c>
      <c r="J26" s="235">
        <v>2.4</v>
      </c>
      <c r="K26" s="235">
        <v>6.2</v>
      </c>
      <c r="L26" s="235">
        <v>1.7</v>
      </c>
      <c r="M26" s="235">
        <v>2.9</v>
      </c>
      <c r="N26" s="235">
        <v>2.6</v>
      </c>
      <c r="O26" s="235">
        <v>7.2</v>
      </c>
      <c r="P26" s="235">
        <v>0.1</v>
      </c>
    </row>
    <row r="27">
      <c r="A27" s="1" t="s">
        <v>89</v>
      </c>
      <c r="B27" s="235">
        <v>38.3</v>
      </c>
      <c r="C27" s="235">
        <v>7.7</v>
      </c>
      <c r="D27" s="235">
        <v>5.8</v>
      </c>
      <c r="E27" s="235">
        <v>1.8</v>
      </c>
      <c r="F27" s="235">
        <v>30.6</v>
      </c>
      <c r="G27" s="235">
        <v>1.5</v>
      </c>
      <c r="H27" s="235">
        <v>5.4</v>
      </c>
      <c r="I27" s="235">
        <v>2.5</v>
      </c>
      <c r="J27" s="235">
        <v>4.1</v>
      </c>
      <c r="K27" s="235">
        <v>3.4</v>
      </c>
      <c r="L27" s="235">
        <v>5.8</v>
      </c>
      <c r="M27" s="235">
        <v>4.8</v>
      </c>
      <c r="N27" s="235">
        <v>2.5</v>
      </c>
      <c r="O27" s="235">
        <v>13.1</v>
      </c>
      <c r="P27" s="235">
        <v>0.3</v>
      </c>
    </row>
    <row r="28">
      <c r="A28" s="1" t="s">
        <v>140</v>
      </c>
      <c r="B28" s="235">
        <v>49.5</v>
      </c>
      <c r="C28" s="235">
        <v>14.2</v>
      </c>
      <c r="D28" s="235">
        <v>5.2</v>
      </c>
      <c r="E28" s="235">
        <v>8.9</v>
      </c>
      <c r="F28" s="235">
        <v>35.3</v>
      </c>
      <c r="G28" s="235">
        <v>4.7</v>
      </c>
      <c r="H28" s="235">
        <v>1.4</v>
      </c>
      <c r="I28" s="235">
        <v>4.2</v>
      </c>
      <c r="J28" s="235">
        <v>3.6</v>
      </c>
      <c r="K28" s="235">
        <v>5.4</v>
      </c>
      <c r="L28" s="235">
        <v>4.0</v>
      </c>
      <c r="M28" s="235">
        <v>4.3</v>
      </c>
      <c r="N28" s="235">
        <v>3.6</v>
      </c>
      <c r="O28" s="235">
        <v>11.9</v>
      </c>
      <c r="P28" s="235">
        <v>1.8</v>
      </c>
    </row>
    <row r="29">
      <c r="A29" s="1" t="s">
        <v>90</v>
      </c>
      <c r="B29" s="235">
        <v>15.5</v>
      </c>
      <c r="C29" s="235">
        <v>0.3</v>
      </c>
      <c r="D29" s="235">
        <v>0.2</v>
      </c>
      <c r="E29" s="235">
        <v>0.2</v>
      </c>
      <c r="F29" s="235">
        <v>15.2</v>
      </c>
      <c r="G29" s="235">
        <v>0.2</v>
      </c>
      <c r="H29" s="235">
        <v>2.3</v>
      </c>
      <c r="I29" s="235">
        <v>1.8</v>
      </c>
      <c r="J29" s="235">
        <v>1.3</v>
      </c>
      <c r="K29" s="235">
        <v>3.7</v>
      </c>
      <c r="L29" s="235">
        <v>-0.8</v>
      </c>
      <c r="M29" s="235">
        <v>1.7</v>
      </c>
      <c r="N29" s="235">
        <v>4.6</v>
      </c>
      <c r="O29" s="235">
        <v>5.5</v>
      </c>
      <c r="P29" s="235">
        <v>0.2</v>
      </c>
    </row>
    <row r="30">
      <c r="A30" s="1" t="s">
        <v>91</v>
      </c>
      <c r="B30" s="235">
        <v>52.7</v>
      </c>
      <c r="C30" s="235">
        <v>21.1</v>
      </c>
      <c r="D30" s="235">
        <v>15.5</v>
      </c>
      <c r="E30" s="235">
        <v>5.9</v>
      </c>
      <c r="F30" s="235">
        <v>31.6</v>
      </c>
      <c r="G30" s="235">
        <v>1.8</v>
      </c>
      <c r="H30" s="235">
        <v>5.4</v>
      </c>
      <c r="I30" s="235">
        <v>6.0</v>
      </c>
      <c r="J30" s="235">
        <v>1.4</v>
      </c>
      <c r="K30" s="235">
        <v>6.2</v>
      </c>
      <c r="L30" s="235">
        <v>3.4</v>
      </c>
      <c r="M30" s="235">
        <v>1.3</v>
      </c>
      <c r="N30" s="235">
        <v>2.7</v>
      </c>
      <c r="O30" s="235">
        <v>7.4</v>
      </c>
      <c r="P30" s="235">
        <v>3.1</v>
      </c>
    </row>
    <row r="31">
      <c r="A31" s="1" t="s">
        <v>141</v>
      </c>
      <c r="B31" s="235">
        <v>25.7</v>
      </c>
      <c r="C31" s="235">
        <v>-1.7</v>
      </c>
      <c r="D31" s="235">
        <v>2.9</v>
      </c>
      <c r="E31" s="235">
        <v>-4.4</v>
      </c>
      <c r="F31" s="235">
        <v>27.4</v>
      </c>
      <c r="G31" s="235">
        <v>4.2</v>
      </c>
      <c r="H31" s="235">
        <v>3.1</v>
      </c>
      <c r="I31" s="235">
        <v>2.5</v>
      </c>
      <c r="J31" s="235">
        <v>0.5</v>
      </c>
      <c r="K31" s="235">
        <v>5.2</v>
      </c>
      <c r="L31" s="235">
        <v>2.4</v>
      </c>
      <c r="M31" s="235">
        <v>0.9</v>
      </c>
      <c r="N31" s="235">
        <v>6.9</v>
      </c>
      <c r="O31" s="235">
        <v>10.2</v>
      </c>
      <c r="P31" s="235">
        <v>0.2</v>
      </c>
    </row>
    <row r="32"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</row>
    <row r="33"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</row>
    <row r="34"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</row>
    <row r="35"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</row>
    <row r="36"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</row>
    <row r="37"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</row>
    <row r="38"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</row>
    <row r="39"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</row>
    <row r="40"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</row>
    <row r="41"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</row>
    <row r="42"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</row>
    <row r="43"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</row>
    <row r="44"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</row>
    <row r="45"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</row>
    <row r="46"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</row>
    <row r="47"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</row>
    <row r="48"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</row>
    <row r="49"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</row>
    <row r="50"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</row>
    <row r="51"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</row>
    <row r="52"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</row>
    <row r="53"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</row>
    <row r="54"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</row>
    <row r="55"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</row>
    <row r="56"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</row>
    <row r="57"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</row>
    <row r="58"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</row>
    <row r="59"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</row>
    <row r="60"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</row>
    <row r="61"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</row>
    <row r="62"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</row>
    <row r="63"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</row>
    <row r="64"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</row>
    <row r="65"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</row>
    <row r="66"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</row>
    <row r="67"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</row>
    <row r="68"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</row>
    <row r="69"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</row>
    <row r="70"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</row>
    <row r="71"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</row>
    <row r="72"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</row>
    <row r="73"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</row>
    <row r="74"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</row>
    <row r="75"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</row>
    <row r="76"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</row>
    <row r="77"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</row>
    <row r="78"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</row>
    <row r="79"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</row>
    <row r="80"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</row>
    <row r="81"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</row>
    <row r="82"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</row>
    <row r="83"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</row>
    <row r="84"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</row>
    <row r="85"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</row>
    <row r="86"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</row>
    <row r="87"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</row>
    <row r="88"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</row>
    <row r="89"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</row>
    <row r="90"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</row>
    <row r="91"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</row>
    <row r="92"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</row>
    <row r="93"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</row>
    <row r="94"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</row>
    <row r="95"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</row>
    <row r="96"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</row>
    <row r="97"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</row>
    <row r="98"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</row>
    <row r="99"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</row>
    <row r="100"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</row>
    <row r="101"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</row>
    <row r="102"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</row>
    <row r="103"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</row>
    <row r="104"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</row>
    <row r="105"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</row>
    <row r="106"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</row>
    <row r="107"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</row>
    <row r="108"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</row>
    <row r="109"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</row>
    <row r="110"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</row>
    <row r="111"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</row>
    <row r="112"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</row>
    <row r="113"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</row>
    <row r="114"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</row>
    <row r="115"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</row>
    <row r="116"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</row>
    <row r="117"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</row>
    <row r="118"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</row>
    <row r="119"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</row>
    <row r="120"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</row>
    <row r="121"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</row>
    <row r="122"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</row>
    <row r="123"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</row>
    <row r="124"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</row>
    <row r="125"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</row>
    <row r="126"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</row>
    <row r="127"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</row>
    <row r="128"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</row>
    <row r="129"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</row>
    <row r="130"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</row>
    <row r="131"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</row>
    <row r="132"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</row>
    <row r="133"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</row>
    <row r="134"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</row>
    <row r="135"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</row>
    <row r="136"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</row>
    <row r="137"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</row>
    <row r="138"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</row>
    <row r="139"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</row>
    <row r="140"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</row>
    <row r="141"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</row>
    <row r="142"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</row>
    <row r="143"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</row>
    <row r="144"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</row>
    <row r="145"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</row>
    <row r="146"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</row>
    <row r="147"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</row>
    <row r="148"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</row>
    <row r="149"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</row>
    <row r="150"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</row>
    <row r="151"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</row>
    <row r="152"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</row>
    <row r="153"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</row>
    <row r="154"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</row>
    <row r="155"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</row>
    <row r="156"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</row>
    <row r="157"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</row>
    <row r="158"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</row>
    <row r="159"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</row>
    <row r="160"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</row>
    <row r="161"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</row>
    <row r="162"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</row>
    <row r="163"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</row>
    <row r="164"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</row>
    <row r="165"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</row>
    <row r="166"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</row>
    <row r="167"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</row>
    <row r="168"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</row>
    <row r="169"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</row>
    <row r="170"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</row>
    <row r="171"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</row>
    <row r="172"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</row>
    <row r="173"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</row>
    <row r="174"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</row>
    <row r="175"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</row>
    <row r="176"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</row>
    <row r="177"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</row>
    <row r="178"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</row>
    <row r="179"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</row>
    <row r="180"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</row>
    <row r="181"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</row>
    <row r="182"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</row>
    <row r="183"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</row>
    <row r="184"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</row>
    <row r="185"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</row>
    <row r="186"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</row>
    <row r="187"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</row>
    <row r="188"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</row>
    <row r="189"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</row>
    <row r="190"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</row>
    <row r="191"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</row>
    <row r="192"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</row>
    <row r="193"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</row>
    <row r="194"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</row>
    <row r="195"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</row>
    <row r="196"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</row>
    <row r="197"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</row>
    <row r="198"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</row>
    <row r="199"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</row>
    <row r="200"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</row>
    <row r="201"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</row>
    <row r="202"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</row>
    <row r="203"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</row>
    <row r="204"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</row>
    <row r="205"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</row>
    <row r="206"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</row>
    <row r="207"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</row>
    <row r="208"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</row>
    <row r="209"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</row>
    <row r="210"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</row>
    <row r="211"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</row>
    <row r="212"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</row>
    <row r="213"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</row>
    <row r="214"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</row>
    <row r="215"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</row>
    <row r="216"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</row>
    <row r="217"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</row>
    <row r="218"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</row>
    <row r="219"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</row>
    <row r="220"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</row>
    <row r="221"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</row>
    <row r="222"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</row>
    <row r="223"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</row>
    <row r="224"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</row>
    <row r="225"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</row>
    <row r="226"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</row>
    <row r="227"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</row>
    <row r="228"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</row>
    <row r="229"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</row>
    <row r="230"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</row>
    <row r="231"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</row>
    <row r="232"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</row>
    <row r="233"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</row>
    <row r="234"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</row>
    <row r="235"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</row>
    <row r="236"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</row>
    <row r="237"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</row>
    <row r="238"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</row>
    <row r="239"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</row>
    <row r="240"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</row>
    <row r="241"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</row>
    <row r="242"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</row>
    <row r="243"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</row>
    <row r="244"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</row>
    <row r="245"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</row>
    <row r="246"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</row>
    <row r="247"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</row>
    <row r="248"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</row>
    <row r="249"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</row>
    <row r="250"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</row>
    <row r="251"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</row>
    <row r="252"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</row>
    <row r="253"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</row>
    <row r="254"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</row>
    <row r="255"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</row>
    <row r="256"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</row>
    <row r="257"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</row>
    <row r="258"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</row>
    <row r="259"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</row>
    <row r="260"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</row>
    <row r="261"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</row>
    <row r="262"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</row>
    <row r="263"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</row>
    <row r="264"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</row>
    <row r="265"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</row>
    <row r="266"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</row>
    <row r="267"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</row>
    <row r="268"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</row>
    <row r="269"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</row>
    <row r="270"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</row>
    <row r="271"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</row>
    <row r="272"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</row>
    <row r="273"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</row>
    <row r="274"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</row>
    <row r="275"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</row>
    <row r="276"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</row>
    <row r="277"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</row>
    <row r="278"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</row>
    <row r="279"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</row>
    <row r="280"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</row>
    <row r="281"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</row>
    <row r="282"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</row>
    <row r="283"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</row>
    <row r="284"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</row>
    <row r="285"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</row>
    <row r="286"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</row>
    <row r="287"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</row>
    <row r="288"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</row>
    <row r="289"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</row>
    <row r="290"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</row>
    <row r="291"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</row>
    <row r="292"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</row>
    <row r="293"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</row>
    <row r="294"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</row>
    <row r="295"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</row>
    <row r="296"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</row>
    <row r="297"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</row>
    <row r="298"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</row>
    <row r="299"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</row>
    <row r="300"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</row>
    <row r="301"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</row>
    <row r="302"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</row>
    <row r="303"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</row>
    <row r="304"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</row>
    <row r="305"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</row>
    <row r="306"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</row>
    <row r="307"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</row>
    <row r="308"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</row>
    <row r="309"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</row>
    <row r="310"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</row>
    <row r="311"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</row>
    <row r="312"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</row>
    <row r="313"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</row>
    <row r="314"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</row>
    <row r="315"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</row>
    <row r="316"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</row>
    <row r="317"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</row>
    <row r="318"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</row>
    <row r="319"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</row>
    <row r="320"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</row>
    <row r="321"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</row>
    <row r="322"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</row>
    <row r="323"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</row>
    <row r="324"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</row>
    <row r="325"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</row>
    <row r="326"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</row>
    <row r="327"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</row>
    <row r="328"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</row>
    <row r="329"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</row>
    <row r="330"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</row>
    <row r="331"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</row>
    <row r="332"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</row>
    <row r="333"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</row>
    <row r="334"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</row>
    <row r="335"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</row>
    <row r="336"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</row>
    <row r="337"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</row>
    <row r="338"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</row>
    <row r="339"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</row>
    <row r="340"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</row>
    <row r="341"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</row>
    <row r="342"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</row>
    <row r="343"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</row>
    <row r="344"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</row>
    <row r="345"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</row>
    <row r="346"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</row>
    <row r="347"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</row>
    <row r="348"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</row>
    <row r="349"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</row>
    <row r="350"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</row>
    <row r="351"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</row>
    <row r="352"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</row>
    <row r="353"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</row>
    <row r="354"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</row>
    <row r="355"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</row>
    <row r="356"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</row>
    <row r="357"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</row>
    <row r="358"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</row>
    <row r="359"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</row>
    <row r="360"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</row>
    <row r="361"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</row>
    <row r="362"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</row>
    <row r="363"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</row>
    <row r="364"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</row>
    <row r="365"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</row>
    <row r="366"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</row>
    <row r="367"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</row>
    <row r="368"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</row>
    <row r="369"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</row>
    <row r="370"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</row>
    <row r="371"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</row>
    <row r="372"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</row>
    <row r="373"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</row>
    <row r="374"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</row>
    <row r="375"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</row>
    <row r="376"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</row>
    <row r="377"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</row>
    <row r="378"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</row>
    <row r="379"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</row>
    <row r="380"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</row>
    <row r="381"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</row>
    <row r="382"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</row>
    <row r="383"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</row>
    <row r="384"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</row>
    <row r="385"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</row>
    <row r="386"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</row>
    <row r="387"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</row>
    <row r="388"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</row>
    <row r="389"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</row>
    <row r="390"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</row>
    <row r="391"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</row>
    <row r="392"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</row>
    <row r="393"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</row>
    <row r="394"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</row>
    <row r="395"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</row>
    <row r="396"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</row>
    <row r="397"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</row>
    <row r="398"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</row>
    <row r="399"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</row>
    <row r="400"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</row>
    <row r="401"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</row>
    <row r="402"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</row>
    <row r="403"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</row>
    <row r="404"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</row>
    <row r="405"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</row>
    <row r="406"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</row>
    <row r="407"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</row>
    <row r="408"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</row>
    <row r="409"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</row>
    <row r="410"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</row>
    <row r="411"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</row>
    <row r="412"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</row>
    <row r="413"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</row>
    <row r="414"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</row>
    <row r="415"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</row>
    <row r="416"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</row>
    <row r="417"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</row>
    <row r="418"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</row>
    <row r="419"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</row>
    <row r="420"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</row>
    <row r="421"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</row>
    <row r="422"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</row>
    <row r="423"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</row>
    <row r="424"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</row>
    <row r="425"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</row>
    <row r="426"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</row>
    <row r="427"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</row>
    <row r="428"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</row>
    <row r="429"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</row>
    <row r="430"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</row>
    <row r="431"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</row>
    <row r="432"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</row>
    <row r="433"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</row>
    <row r="434"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</row>
    <row r="435"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</row>
    <row r="436"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</row>
    <row r="437"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</row>
    <row r="438"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</row>
    <row r="439"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</row>
    <row r="440"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</row>
    <row r="441"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</row>
    <row r="442"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</row>
    <row r="443"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</row>
    <row r="444"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</row>
    <row r="445"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</row>
    <row r="446"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</row>
    <row r="447"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</row>
    <row r="448"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</row>
    <row r="449"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</row>
    <row r="450"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</row>
    <row r="451"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</row>
    <row r="452"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</row>
    <row r="453"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</row>
    <row r="454"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</row>
    <row r="455"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</row>
    <row r="456"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</row>
    <row r="457"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</row>
    <row r="458"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</row>
    <row r="459"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</row>
    <row r="460"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</row>
    <row r="461"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</row>
    <row r="462"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</row>
    <row r="463"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</row>
    <row r="464"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</row>
    <row r="465"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</row>
    <row r="466"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</row>
    <row r="467"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</row>
    <row r="468"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</row>
    <row r="469"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</row>
    <row r="470"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</row>
    <row r="471"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</row>
    <row r="472"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</row>
    <row r="473"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</row>
    <row r="474"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</row>
    <row r="475"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</row>
    <row r="476"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</row>
    <row r="477"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</row>
    <row r="478"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</row>
    <row r="479"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</row>
    <row r="480"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</row>
    <row r="481"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</row>
    <row r="482"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</row>
    <row r="483"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</row>
    <row r="484"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</row>
    <row r="485"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</row>
    <row r="486"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</row>
    <row r="487"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</row>
    <row r="488"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</row>
    <row r="489"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</row>
    <row r="490"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</row>
    <row r="491"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</row>
    <row r="492"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</row>
    <row r="493"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</row>
    <row r="494"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</row>
    <row r="495"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</row>
    <row r="496"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</row>
    <row r="497"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</row>
    <row r="498"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</row>
    <row r="499"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</row>
    <row r="500"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</row>
    <row r="501"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</row>
    <row r="502"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</row>
    <row r="503"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</row>
    <row r="504"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</row>
    <row r="505"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</row>
    <row r="506"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</row>
    <row r="507"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</row>
    <row r="508"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</row>
    <row r="509"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</row>
    <row r="510"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</row>
    <row r="511"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</row>
    <row r="512"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</row>
    <row r="513"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</row>
    <row r="514"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</row>
    <row r="515"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</row>
    <row r="516"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</row>
    <row r="517"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</row>
    <row r="518"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</row>
    <row r="519"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</row>
    <row r="520"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</row>
    <row r="521"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</row>
    <row r="522"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</row>
    <row r="523"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</row>
    <row r="524"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</row>
    <row r="525"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</row>
    <row r="526"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</row>
    <row r="527"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</row>
    <row r="528"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</row>
    <row r="529"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</row>
    <row r="530"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</row>
    <row r="531"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</row>
    <row r="532"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</row>
    <row r="533"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</row>
    <row r="534"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</row>
    <row r="535"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</row>
    <row r="536"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</row>
    <row r="537"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</row>
    <row r="538"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</row>
    <row r="539"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</row>
    <row r="540"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</row>
    <row r="541"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</row>
    <row r="542"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</row>
    <row r="543"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</row>
    <row r="544"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</row>
    <row r="545"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</row>
    <row r="546"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</row>
    <row r="547"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</row>
    <row r="548"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</row>
    <row r="549"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</row>
    <row r="550"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</row>
    <row r="551"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</row>
    <row r="552"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</row>
    <row r="553"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</row>
    <row r="554"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</row>
    <row r="555"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</row>
    <row r="556"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</row>
    <row r="557"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</row>
    <row r="558"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</row>
    <row r="559"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</row>
    <row r="560"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</row>
    <row r="561"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</row>
    <row r="562"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</row>
    <row r="563"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</row>
    <row r="564"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</row>
    <row r="565"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</row>
    <row r="566"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</row>
    <row r="567"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</row>
    <row r="568"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</row>
    <row r="569"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</row>
    <row r="570"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</row>
    <row r="571"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</row>
    <row r="572"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</row>
    <row r="573"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</row>
    <row r="574"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</row>
    <row r="575"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</row>
    <row r="576"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</row>
    <row r="577"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</row>
    <row r="578"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</row>
    <row r="579"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</row>
    <row r="580"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</row>
    <row r="581"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</row>
    <row r="582"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</row>
    <row r="583"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</row>
    <row r="584"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</row>
    <row r="585"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</row>
    <row r="586"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</row>
    <row r="587"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</row>
    <row r="588"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</row>
    <row r="589"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</row>
    <row r="590"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</row>
    <row r="591"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</row>
    <row r="592"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</row>
    <row r="593"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</row>
    <row r="594"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</row>
    <row r="595"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</row>
    <row r="596"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</row>
    <row r="597"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</row>
    <row r="598"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</row>
    <row r="599"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</row>
    <row r="600"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</row>
    <row r="601"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</row>
    <row r="602"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</row>
    <row r="603"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</row>
    <row r="604"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</row>
    <row r="605"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</row>
    <row r="606"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</row>
    <row r="607"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</row>
    <row r="608"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</row>
    <row r="609"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</row>
    <row r="610"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</row>
    <row r="611"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</row>
    <row r="612"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</row>
    <row r="613"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</row>
    <row r="614"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</row>
    <row r="615"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</row>
    <row r="616"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</row>
    <row r="617"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</row>
    <row r="618"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</row>
    <row r="619"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</row>
    <row r="620"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</row>
    <row r="621"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</row>
    <row r="622"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</row>
    <row r="623"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</row>
    <row r="624"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</row>
    <row r="625"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</row>
    <row r="626"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</row>
    <row r="627"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</row>
    <row r="628"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</row>
    <row r="629"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</row>
    <row r="630"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</row>
    <row r="631"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</row>
    <row r="632"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</row>
    <row r="633"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</row>
    <row r="634"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</row>
    <row r="635"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</row>
    <row r="636"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</row>
    <row r="637"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</row>
    <row r="638"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</row>
    <row r="639"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</row>
    <row r="640"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</row>
    <row r="641"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</row>
    <row r="642"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</row>
    <row r="643"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</row>
    <row r="644"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</row>
    <row r="645"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</row>
    <row r="646"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</row>
    <row r="647"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</row>
    <row r="648"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</row>
    <row r="649"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</row>
    <row r="650"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</row>
    <row r="651"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</row>
    <row r="652"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</row>
    <row r="653"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</row>
    <row r="654"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</row>
    <row r="655"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</row>
    <row r="656"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</row>
    <row r="657"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</row>
    <row r="658"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</row>
    <row r="659"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</row>
    <row r="660"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</row>
    <row r="661"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</row>
    <row r="662"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</row>
    <row r="663"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</row>
    <row r="664"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</row>
    <row r="665"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</row>
    <row r="666"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</row>
    <row r="667"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</row>
    <row r="668"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</row>
    <row r="669"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</row>
    <row r="670"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</row>
    <row r="671"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</row>
    <row r="672"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</row>
    <row r="673"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</row>
    <row r="674"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</row>
    <row r="675"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</row>
    <row r="676"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</row>
    <row r="677"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</row>
    <row r="678"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</row>
    <row r="679"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</row>
    <row r="680"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</row>
    <row r="681"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</row>
    <row r="682"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</row>
    <row r="683"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</row>
    <row r="684"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</row>
    <row r="685"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</row>
    <row r="686"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</row>
    <row r="687"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</row>
    <row r="688"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</row>
    <row r="689"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</row>
    <row r="690"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</row>
    <row r="691"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</row>
    <row r="692"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</row>
    <row r="693"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</row>
    <row r="694"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</row>
    <row r="695"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</row>
    <row r="696"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</row>
    <row r="697"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</row>
    <row r="698"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</row>
    <row r="699"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</row>
    <row r="700"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</row>
    <row r="701"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</row>
    <row r="702"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</row>
    <row r="703"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</row>
    <row r="704"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</row>
    <row r="705"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</row>
    <row r="706"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</row>
    <row r="707"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</row>
    <row r="708"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</row>
    <row r="709"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</row>
    <row r="710"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</row>
    <row r="711"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</row>
    <row r="712"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</row>
    <row r="713"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</row>
    <row r="714"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</row>
    <row r="715"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</row>
    <row r="716"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</row>
    <row r="717"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</row>
    <row r="718"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</row>
    <row r="719"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</row>
    <row r="720"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</row>
    <row r="721"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</row>
    <row r="722"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</row>
    <row r="723"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</row>
    <row r="724"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</row>
    <row r="725"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</row>
    <row r="726"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</row>
    <row r="727"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</row>
    <row r="728"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</row>
    <row r="729"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</row>
    <row r="730"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</row>
    <row r="731"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</row>
    <row r="732"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</row>
    <row r="733"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</row>
    <row r="734"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</row>
    <row r="735"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</row>
    <row r="736"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</row>
    <row r="737"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</row>
    <row r="738"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</row>
    <row r="739"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</row>
    <row r="740"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</row>
    <row r="741"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</row>
    <row r="742"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</row>
    <row r="743"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</row>
    <row r="744"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</row>
    <row r="745"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</row>
    <row r="746"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</row>
    <row r="747"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</row>
    <row r="748"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</row>
    <row r="749"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</row>
    <row r="750"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</row>
    <row r="751"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</row>
    <row r="752"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</row>
    <row r="753"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</row>
    <row r="754"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</row>
    <row r="755"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</row>
    <row r="756"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</row>
    <row r="757"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</row>
    <row r="758"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</row>
    <row r="759"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</row>
    <row r="760"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</row>
    <row r="761"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</row>
    <row r="762"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</row>
    <row r="763"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</row>
    <row r="764"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</row>
    <row r="765"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</row>
    <row r="766"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</row>
    <row r="767"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</row>
    <row r="768"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</row>
    <row r="769"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</row>
    <row r="770"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</row>
    <row r="771"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</row>
    <row r="772"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</row>
    <row r="773"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</row>
    <row r="774"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</row>
    <row r="775"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</row>
    <row r="776"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</row>
    <row r="777"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</row>
    <row r="778"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</row>
    <row r="779"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</row>
    <row r="780"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</row>
    <row r="781"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</row>
    <row r="782"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</row>
    <row r="783"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</row>
    <row r="784"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</row>
    <row r="785"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</row>
    <row r="786"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</row>
    <row r="787"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</row>
    <row r="788"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</row>
    <row r="789"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</row>
    <row r="790"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</row>
    <row r="791"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</row>
    <row r="792"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</row>
    <row r="793"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</row>
    <row r="794"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</row>
    <row r="795"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</row>
    <row r="796"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</row>
    <row r="797"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</row>
    <row r="798"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</row>
    <row r="799"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</row>
    <row r="800"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</row>
    <row r="801"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</row>
    <row r="802"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</row>
    <row r="803"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</row>
    <row r="804"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</row>
    <row r="805"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</row>
    <row r="806"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</row>
    <row r="807"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</row>
    <row r="808"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</row>
    <row r="809"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</row>
    <row r="810"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</row>
    <row r="811"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</row>
    <row r="812"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</row>
    <row r="813"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</row>
    <row r="814"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</row>
    <row r="815"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</row>
    <row r="816"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</row>
    <row r="817"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</row>
    <row r="818"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</row>
    <row r="819"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</row>
    <row r="820"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</row>
    <row r="821"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</row>
    <row r="822"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</row>
    <row r="823"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</row>
    <row r="824"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</row>
    <row r="825"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</row>
    <row r="826"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</row>
    <row r="827"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</row>
    <row r="828"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</row>
    <row r="829"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</row>
    <row r="830"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</row>
    <row r="831"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</row>
    <row r="832"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</row>
    <row r="833"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</row>
    <row r="834"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</row>
    <row r="835"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</row>
    <row r="836"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</row>
    <row r="837"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</row>
    <row r="838"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</row>
    <row r="839"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</row>
    <row r="840"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</row>
    <row r="841"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</row>
    <row r="842"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</row>
    <row r="843"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</row>
    <row r="844"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</row>
    <row r="845"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</row>
    <row r="846"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</row>
    <row r="847"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</row>
    <row r="848"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</row>
    <row r="849"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</row>
    <row r="850"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</row>
    <row r="851"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</row>
    <row r="852"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</row>
    <row r="853"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</row>
    <row r="854"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</row>
    <row r="855"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</row>
    <row r="856"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</row>
    <row r="857"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</row>
    <row r="858"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</row>
    <row r="859"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</row>
    <row r="860"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</row>
    <row r="861"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</row>
    <row r="862"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</row>
    <row r="863"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</row>
    <row r="864"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</row>
    <row r="865"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</row>
    <row r="866"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</row>
    <row r="867"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</row>
    <row r="868"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</row>
    <row r="869"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</row>
    <row r="870"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</row>
    <row r="871"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</row>
    <row r="872"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</row>
    <row r="873"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</row>
    <row r="874"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</row>
    <row r="875"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</row>
    <row r="876"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</row>
    <row r="877"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</row>
    <row r="878"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</row>
    <row r="879"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</row>
    <row r="880"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</row>
    <row r="881"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</row>
    <row r="882"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</row>
    <row r="883"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</row>
    <row r="884"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</row>
    <row r="885"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</row>
    <row r="886"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</row>
    <row r="887"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</row>
    <row r="888"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</row>
    <row r="889"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</row>
    <row r="890"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</row>
    <row r="891"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</row>
    <row r="892"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</row>
    <row r="893"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</row>
    <row r="894"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</row>
    <row r="895"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</row>
    <row r="896"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</row>
    <row r="897"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</row>
    <row r="898"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</row>
    <row r="899"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</row>
    <row r="900"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</row>
    <row r="901"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</row>
    <row r="902"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</row>
    <row r="903"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</row>
    <row r="904"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</row>
    <row r="905"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</row>
    <row r="906"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</row>
    <row r="907"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</row>
    <row r="908"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</row>
    <row r="909"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</row>
    <row r="910"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</row>
    <row r="911"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</row>
    <row r="912"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</row>
    <row r="913"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</row>
    <row r="914"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</row>
    <row r="915"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</row>
    <row r="916"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</row>
    <row r="917"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</row>
    <row r="918"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</row>
    <row r="919"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</row>
    <row r="920"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</row>
    <row r="921"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</row>
    <row r="922"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</row>
    <row r="923"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</row>
    <row r="924"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</row>
    <row r="925"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</row>
    <row r="926"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</row>
    <row r="927"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</row>
    <row r="928"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</row>
    <row r="929"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</row>
    <row r="930"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</row>
    <row r="931"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</row>
    <row r="932"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</row>
    <row r="933"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</row>
    <row r="934"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</row>
    <row r="935"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</row>
    <row r="936"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</row>
    <row r="937"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</row>
    <row r="938"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</row>
    <row r="939"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</row>
    <row r="940"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</row>
    <row r="941"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</row>
    <row r="942"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</row>
    <row r="943"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</row>
    <row r="944"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</row>
    <row r="945"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</row>
    <row r="946"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</row>
    <row r="947"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</row>
    <row r="948"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</row>
    <row r="949"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</row>
    <row r="950"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</row>
    <row r="951"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</row>
    <row r="952"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</row>
    <row r="953"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</row>
    <row r="954"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</row>
    <row r="955"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</row>
    <row r="956"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</row>
    <row r="957"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</row>
    <row r="958"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</row>
    <row r="959"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</row>
    <row r="960"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</row>
    <row r="961"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</row>
    <row r="962"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</row>
    <row r="963"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</row>
    <row r="964"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</row>
    <row r="965"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</row>
    <row r="966"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</row>
    <row r="967"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</row>
    <row r="968"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</row>
    <row r="969"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</row>
    <row r="970"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</row>
    <row r="971"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</row>
    <row r="972"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</row>
    <row r="973"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</row>
    <row r="974"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</row>
    <row r="975"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</row>
    <row r="976"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</row>
    <row r="977"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</row>
    <row r="978"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</row>
    <row r="979"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</row>
    <row r="980"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</row>
    <row r="981"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</row>
    <row r="982"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</row>
    <row r="983"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</row>
    <row r="984"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</row>
    <row r="985"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</row>
    <row r="986"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</row>
    <row r="987"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</row>
    <row r="988"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</row>
    <row r="989"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</row>
    <row r="990"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</row>
    <row r="991"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</row>
    <row r="992"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</row>
    <row r="993"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</row>
    <row r="994"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</row>
    <row r="995"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</row>
    <row r="996"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</row>
    <row r="997"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</row>
    <row r="998"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</row>
    <row r="999"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56"/>
      <c r="P999" s="56"/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8.75"/>
  </cols>
  <sheetData>
    <row r="1">
      <c r="A1" s="226" t="s">
        <v>406</v>
      </c>
      <c r="B1" s="226" t="s">
        <v>188</v>
      </c>
      <c r="C1" s="227" t="s">
        <v>601</v>
      </c>
      <c r="D1" s="53" t="s">
        <v>241</v>
      </c>
      <c r="E1" s="53" t="s">
        <v>217</v>
      </c>
      <c r="F1" s="53" t="s">
        <v>602</v>
      </c>
      <c r="G1" s="53" t="s">
        <v>190</v>
      </c>
      <c r="H1" s="53" t="s">
        <v>603</v>
      </c>
      <c r="I1" s="53" t="s">
        <v>360</v>
      </c>
      <c r="J1" s="53" t="s">
        <v>282</v>
      </c>
      <c r="K1" s="53" t="s">
        <v>264</v>
      </c>
      <c r="L1" s="53" t="s">
        <v>604</v>
      </c>
      <c r="M1" s="53" t="s">
        <v>605</v>
      </c>
      <c r="N1" s="53" t="s">
        <v>606</v>
      </c>
      <c r="O1" s="53" t="s">
        <v>192</v>
      </c>
      <c r="P1" s="53" t="s">
        <v>607</v>
      </c>
    </row>
    <row r="2">
      <c r="A2" s="1" t="s">
        <v>116</v>
      </c>
      <c r="B2" s="235">
        <v>9.5</v>
      </c>
      <c r="C2" s="235">
        <v>4.0</v>
      </c>
      <c r="D2" s="235">
        <v>3.1</v>
      </c>
      <c r="E2" s="235">
        <v>0.9</v>
      </c>
      <c r="F2" s="235">
        <v>5.5</v>
      </c>
      <c r="G2" s="235">
        <v>-0.3</v>
      </c>
      <c r="H2" s="235">
        <v>0.1</v>
      </c>
      <c r="I2" s="235">
        <v>1.2</v>
      </c>
      <c r="J2" s="235">
        <v>-0.4</v>
      </c>
      <c r="K2" s="235">
        <v>1.6</v>
      </c>
      <c r="L2" s="235">
        <v>0.7</v>
      </c>
      <c r="M2" s="235">
        <v>1.3</v>
      </c>
      <c r="N2" s="235">
        <v>1.1</v>
      </c>
      <c r="O2" s="235">
        <v>3.1</v>
      </c>
      <c r="P2" s="235">
        <v>0.1</v>
      </c>
      <c r="Q2" s="235">
        <v>0.1</v>
      </c>
    </row>
    <row r="3">
      <c r="A3" s="1" t="s">
        <v>68</v>
      </c>
      <c r="B3" s="235">
        <v>20.0</v>
      </c>
      <c r="C3" s="235">
        <v>8.3</v>
      </c>
      <c r="D3" s="235">
        <v>1.9</v>
      </c>
      <c r="E3" s="235">
        <v>6.3</v>
      </c>
      <c r="F3" s="235">
        <v>11.7</v>
      </c>
      <c r="G3" s="235">
        <v>1.1</v>
      </c>
      <c r="H3" s="235">
        <v>3.0</v>
      </c>
      <c r="I3" s="235">
        <v>0.6</v>
      </c>
      <c r="J3" s="235">
        <v>-0.5</v>
      </c>
      <c r="K3" s="235">
        <v>2.8</v>
      </c>
      <c r="L3" s="235">
        <v>1.2</v>
      </c>
      <c r="M3" s="235">
        <v>0.7</v>
      </c>
      <c r="N3" s="235">
        <v>1.2</v>
      </c>
      <c r="O3" s="235">
        <v>3.1</v>
      </c>
      <c r="P3" s="235">
        <v>1.6</v>
      </c>
      <c r="Q3" s="235">
        <v>0.0</v>
      </c>
    </row>
    <row r="4">
      <c r="A4" s="1" t="s">
        <v>117</v>
      </c>
      <c r="B4" s="235">
        <v>16.3</v>
      </c>
      <c r="C4" s="235">
        <v>9.0</v>
      </c>
      <c r="D4" s="235">
        <v>2.9</v>
      </c>
      <c r="E4" s="235">
        <v>6.1</v>
      </c>
      <c r="F4" s="235">
        <v>7.3</v>
      </c>
      <c r="G4" s="235">
        <v>0.6</v>
      </c>
      <c r="H4" s="235">
        <v>-0.3</v>
      </c>
      <c r="I4" s="235">
        <v>0.7</v>
      </c>
      <c r="J4" s="235">
        <v>0.8</v>
      </c>
      <c r="K4" s="235">
        <v>1.1</v>
      </c>
      <c r="L4" s="235">
        <v>0.6</v>
      </c>
      <c r="M4" s="235">
        <v>0.8</v>
      </c>
      <c r="N4" s="235">
        <v>2.0</v>
      </c>
      <c r="O4" s="235">
        <v>3.4</v>
      </c>
      <c r="P4" s="235">
        <v>0.8</v>
      </c>
      <c r="Q4" s="235">
        <v>0.2</v>
      </c>
    </row>
    <row r="5">
      <c r="A5" s="1" t="s">
        <v>69</v>
      </c>
      <c r="B5" s="235">
        <v>12.6</v>
      </c>
      <c r="C5" s="235">
        <v>3.7</v>
      </c>
      <c r="D5" s="235">
        <v>3.9</v>
      </c>
      <c r="E5" s="235">
        <v>-0.2</v>
      </c>
      <c r="F5" s="235">
        <v>8.9</v>
      </c>
      <c r="G5" s="235">
        <v>1.2</v>
      </c>
      <c r="H5" s="235">
        <v>1.2</v>
      </c>
      <c r="I5" s="235">
        <v>-0.1</v>
      </c>
      <c r="J5" s="235">
        <v>0.7</v>
      </c>
      <c r="K5" s="235">
        <v>1.2</v>
      </c>
      <c r="L5" s="235">
        <v>0.9</v>
      </c>
      <c r="M5" s="235">
        <v>2.1</v>
      </c>
      <c r="N5" s="235">
        <v>1.8</v>
      </c>
      <c r="O5" s="235">
        <v>4.8</v>
      </c>
      <c r="P5" s="235">
        <v>-0.4</v>
      </c>
      <c r="Q5" s="235">
        <v>0.3</v>
      </c>
    </row>
    <row r="6">
      <c r="A6" s="1" t="s">
        <v>70</v>
      </c>
      <c r="B6" s="235">
        <v>12.3</v>
      </c>
      <c r="C6" s="235">
        <v>5.5</v>
      </c>
      <c r="D6" s="235">
        <v>5.1</v>
      </c>
      <c r="E6" s="235">
        <v>0.4</v>
      </c>
      <c r="F6" s="235">
        <v>6.8</v>
      </c>
      <c r="G6" s="235">
        <v>0.6</v>
      </c>
      <c r="H6" s="235">
        <v>1.1</v>
      </c>
      <c r="I6" s="235">
        <v>1.0</v>
      </c>
      <c r="J6" s="235">
        <v>0.4</v>
      </c>
      <c r="K6" s="235">
        <v>0.9</v>
      </c>
      <c r="L6" s="235">
        <v>0.5</v>
      </c>
      <c r="M6" s="235">
        <v>0.8</v>
      </c>
      <c r="N6" s="235">
        <v>1.6</v>
      </c>
      <c r="O6" s="235">
        <v>2.9</v>
      </c>
      <c r="P6" s="235">
        <v>0.0</v>
      </c>
      <c r="Q6" s="235">
        <v>-0.1</v>
      </c>
    </row>
    <row r="7">
      <c r="A7" s="1" t="s">
        <v>71</v>
      </c>
      <c r="B7" s="235">
        <v>16.3</v>
      </c>
      <c r="C7" s="235">
        <v>3.6</v>
      </c>
      <c r="D7" s="235">
        <v>1.9</v>
      </c>
      <c r="E7" s="235">
        <v>1.8</v>
      </c>
      <c r="F7" s="235">
        <v>12.7</v>
      </c>
      <c r="G7" s="235">
        <v>1.8</v>
      </c>
      <c r="H7" s="235">
        <v>2.8</v>
      </c>
      <c r="I7" s="235">
        <v>1.2</v>
      </c>
      <c r="J7" s="235">
        <v>0.7</v>
      </c>
      <c r="K7" s="235">
        <v>2.8</v>
      </c>
      <c r="L7" s="235">
        <v>1.3</v>
      </c>
      <c r="M7" s="235">
        <v>1.8</v>
      </c>
      <c r="N7" s="235">
        <v>0.1</v>
      </c>
      <c r="O7" s="235">
        <v>3.2</v>
      </c>
      <c r="P7" s="235">
        <v>0.0</v>
      </c>
      <c r="Q7" s="235">
        <v>0.2</v>
      </c>
    </row>
    <row r="8">
      <c r="A8" s="1" t="s">
        <v>118</v>
      </c>
      <c r="B8" s="235">
        <v>8.9</v>
      </c>
      <c r="C8" s="235">
        <v>6.9</v>
      </c>
      <c r="D8" s="235">
        <v>5.8</v>
      </c>
      <c r="E8" s="235">
        <v>1.0</v>
      </c>
      <c r="F8" s="235">
        <v>2.0</v>
      </c>
      <c r="G8" s="235">
        <v>1.2</v>
      </c>
      <c r="H8" s="235">
        <v>0.0</v>
      </c>
      <c r="I8" s="235">
        <v>0.1</v>
      </c>
      <c r="J8" s="235">
        <v>0.6</v>
      </c>
      <c r="K8" s="235">
        <v>-0.2</v>
      </c>
      <c r="L8" s="235">
        <v>0.5</v>
      </c>
      <c r="M8" s="235">
        <v>-0.5</v>
      </c>
      <c r="N8" s="235">
        <v>0.0</v>
      </c>
      <c r="O8" s="235">
        <v>0.0</v>
      </c>
      <c r="P8" s="235">
        <v>0.5</v>
      </c>
      <c r="Q8" s="235">
        <v>-0.2</v>
      </c>
    </row>
    <row r="9">
      <c r="A9" s="1" t="s">
        <v>611</v>
      </c>
      <c r="B9" s="235">
        <v>14.7</v>
      </c>
      <c r="C9" s="235">
        <v>9.4</v>
      </c>
      <c r="D9" s="235">
        <v>8.0</v>
      </c>
      <c r="E9" s="235">
        <v>1.4</v>
      </c>
      <c r="F9" s="235">
        <v>5.3</v>
      </c>
      <c r="G9" s="235">
        <v>-0.3</v>
      </c>
      <c r="H9" s="235">
        <v>1.1</v>
      </c>
      <c r="I9" s="235">
        <v>1.8</v>
      </c>
      <c r="J9" s="235">
        <v>2.5</v>
      </c>
      <c r="K9" s="235">
        <v>1.3</v>
      </c>
      <c r="L9" s="235">
        <v>-0.4</v>
      </c>
      <c r="M9" s="235">
        <v>-0.2</v>
      </c>
      <c r="N9" s="235">
        <v>-0.8</v>
      </c>
      <c r="O9" s="235">
        <v>-1.4</v>
      </c>
      <c r="P9" s="235">
        <v>0.5</v>
      </c>
      <c r="Q9" s="235">
        <v>-0.2</v>
      </c>
    </row>
    <row r="10">
      <c r="A10" s="1" t="s">
        <v>72</v>
      </c>
      <c r="B10" s="235">
        <v>7.6</v>
      </c>
      <c r="C10" s="235">
        <v>2.6</v>
      </c>
      <c r="D10" s="235">
        <v>5.6</v>
      </c>
      <c r="E10" s="235">
        <v>-3.0</v>
      </c>
      <c r="F10" s="235">
        <v>5.0</v>
      </c>
      <c r="G10" s="235">
        <v>-0.4</v>
      </c>
      <c r="H10" s="235">
        <v>-0.2</v>
      </c>
      <c r="I10" s="235">
        <v>0.1</v>
      </c>
      <c r="J10" s="235">
        <v>1.7</v>
      </c>
      <c r="K10" s="235">
        <v>2.5</v>
      </c>
      <c r="L10" s="235">
        <v>0.5</v>
      </c>
      <c r="M10" s="235">
        <v>-0.4</v>
      </c>
      <c r="N10" s="235">
        <v>0.9</v>
      </c>
      <c r="O10" s="235">
        <v>1.0</v>
      </c>
      <c r="P10" s="235">
        <v>0.3</v>
      </c>
      <c r="Q10" s="235">
        <v>0.0</v>
      </c>
    </row>
    <row r="11">
      <c r="A11" s="1" t="s">
        <v>120</v>
      </c>
      <c r="B11" s="235">
        <v>1.9</v>
      </c>
      <c r="C11" s="235">
        <v>-0.5</v>
      </c>
      <c r="D11" s="235">
        <v>-1.4</v>
      </c>
      <c r="E11" s="235">
        <v>0.9</v>
      </c>
      <c r="F11" s="235">
        <v>2.4</v>
      </c>
      <c r="G11" s="235">
        <v>-0.5</v>
      </c>
      <c r="H11" s="235">
        <v>1.8</v>
      </c>
      <c r="I11" s="235">
        <v>1.2</v>
      </c>
      <c r="J11" s="235">
        <v>0.2</v>
      </c>
      <c r="K11" s="235">
        <v>0.3</v>
      </c>
      <c r="L11" s="235">
        <v>-0.6</v>
      </c>
      <c r="M11" s="235">
        <v>0.7</v>
      </c>
      <c r="N11" s="235">
        <v>-0.5</v>
      </c>
      <c r="O11" s="235">
        <v>-0.4</v>
      </c>
      <c r="P11" s="235">
        <v>0.0</v>
      </c>
      <c r="Q11" s="235">
        <v>-0.2</v>
      </c>
    </row>
    <row r="12">
      <c r="A12" s="1" t="s">
        <v>73</v>
      </c>
      <c r="B12" s="235">
        <v>12.3</v>
      </c>
      <c r="C12" s="235">
        <v>5.4</v>
      </c>
      <c r="D12" s="235">
        <v>4.0</v>
      </c>
      <c r="E12" s="235">
        <v>1.4</v>
      </c>
      <c r="F12" s="235">
        <v>6.9</v>
      </c>
      <c r="G12" s="235">
        <v>0.5</v>
      </c>
      <c r="H12" s="235">
        <v>-0.2</v>
      </c>
      <c r="I12" s="235">
        <v>-0.2</v>
      </c>
      <c r="J12" s="235">
        <v>0.9</v>
      </c>
      <c r="K12" s="235">
        <v>1.5</v>
      </c>
      <c r="L12" s="235">
        <v>1.9</v>
      </c>
      <c r="M12" s="235">
        <v>1.3</v>
      </c>
      <c r="N12" s="235">
        <v>0.2</v>
      </c>
      <c r="O12" s="235">
        <v>3.4</v>
      </c>
      <c r="P12" s="235">
        <v>1.1</v>
      </c>
      <c r="Q12" s="235">
        <v>-0.1</v>
      </c>
    </row>
    <row r="13">
      <c r="A13" s="1" t="s">
        <v>121</v>
      </c>
      <c r="B13" s="235">
        <v>8.9</v>
      </c>
      <c r="C13" s="235">
        <v>4.8</v>
      </c>
      <c r="D13" s="235">
        <v>2.4</v>
      </c>
      <c r="E13" s="235">
        <v>2.4</v>
      </c>
      <c r="F13" s="235">
        <v>4.1</v>
      </c>
      <c r="G13" s="235">
        <v>2.1</v>
      </c>
      <c r="H13" s="235">
        <v>0.1</v>
      </c>
      <c r="I13" s="235">
        <v>0.3</v>
      </c>
      <c r="J13" s="235">
        <v>0.4</v>
      </c>
      <c r="K13" s="235">
        <v>1.3</v>
      </c>
      <c r="L13" s="235">
        <v>-0.1</v>
      </c>
      <c r="M13" s="235">
        <v>-0.4</v>
      </c>
      <c r="N13" s="235">
        <v>0.4</v>
      </c>
      <c r="O13" s="235">
        <v>-0.1</v>
      </c>
      <c r="P13" s="235">
        <v>0.3</v>
      </c>
      <c r="Q13" s="235">
        <v>-0.3</v>
      </c>
    </row>
    <row r="14">
      <c r="A14" s="1" t="s">
        <v>74</v>
      </c>
      <c r="B14" s="235">
        <v>10.7</v>
      </c>
      <c r="C14" s="235">
        <v>4.4</v>
      </c>
      <c r="D14" s="235">
        <v>3.2</v>
      </c>
      <c r="E14" s="235">
        <v>1.2</v>
      </c>
      <c r="F14" s="235">
        <v>6.3</v>
      </c>
      <c r="G14" s="235">
        <v>1.3</v>
      </c>
      <c r="H14" s="235">
        <v>0.5</v>
      </c>
      <c r="I14" s="235">
        <v>0.4</v>
      </c>
      <c r="J14" s="235">
        <v>2.3</v>
      </c>
      <c r="K14" s="235">
        <v>1.5</v>
      </c>
      <c r="L14" s="235">
        <v>-0.4</v>
      </c>
      <c r="M14" s="235">
        <v>1.6</v>
      </c>
      <c r="N14" s="235">
        <v>-1.1</v>
      </c>
      <c r="O14" s="235">
        <v>0.1</v>
      </c>
      <c r="P14" s="235">
        <v>0.0</v>
      </c>
      <c r="Q14" s="235">
        <v>0.2</v>
      </c>
    </row>
    <row r="15">
      <c r="A15" s="1" t="s">
        <v>168</v>
      </c>
      <c r="B15" s="235">
        <v>24.6</v>
      </c>
      <c r="C15" s="235">
        <v>9.0</v>
      </c>
      <c r="D15" s="235">
        <v>5.3</v>
      </c>
      <c r="E15" s="235">
        <v>3.7</v>
      </c>
      <c r="F15" s="235">
        <v>15.6</v>
      </c>
      <c r="G15" s="235">
        <v>2.0</v>
      </c>
      <c r="H15" s="235">
        <v>0.6</v>
      </c>
      <c r="I15" s="235">
        <v>1.6</v>
      </c>
      <c r="J15" s="235">
        <v>1.6</v>
      </c>
      <c r="K15" s="235">
        <v>2.3</v>
      </c>
      <c r="L15" s="235">
        <v>0.8</v>
      </c>
      <c r="M15" s="235">
        <v>1.5</v>
      </c>
      <c r="N15" s="235">
        <v>3.4</v>
      </c>
      <c r="O15" s="235">
        <v>5.7</v>
      </c>
      <c r="P15" s="235">
        <v>1.3</v>
      </c>
      <c r="Q15" s="235">
        <v>0.5</v>
      </c>
    </row>
    <row r="16">
      <c r="A16" s="1" t="s">
        <v>122</v>
      </c>
      <c r="B16" s="235">
        <v>10.7</v>
      </c>
      <c r="C16" s="235">
        <v>6.2</v>
      </c>
      <c r="D16" s="235">
        <v>4.0</v>
      </c>
      <c r="E16" s="235">
        <v>2.2</v>
      </c>
      <c r="F16" s="235">
        <v>4.5</v>
      </c>
      <c r="G16" s="235">
        <v>0.7</v>
      </c>
      <c r="H16" s="235">
        <v>0.3</v>
      </c>
      <c r="I16" s="235">
        <v>-0.3</v>
      </c>
      <c r="J16" s="235">
        <v>1.7</v>
      </c>
      <c r="K16" s="235">
        <v>1.4</v>
      </c>
      <c r="L16" s="235">
        <v>0.1</v>
      </c>
      <c r="M16" s="235">
        <v>0.8</v>
      </c>
      <c r="N16" s="235">
        <v>-0.6</v>
      </c>
      <c r="O16" s="235">
        <v>0.3</v>
      </c>
      <c r="P16" s="235">
        <v>0.4</v>
      </c>
      <c r="Q16" s="235">
        <v>0.0</v>
      </c>
    </row>
    <row r="17">
      <c r="A17" s="1" t="s">
        <v>123</v>
      </c>
      <c r="B17" s="235">
        <v>7.6</v>
      </c>
      <c r="C17" s="235">
        <v>6.6</v>
      </c>
      <c r="D17" s="235">
        <v>3.9</v>
      </c>
      <c r="E17" s="235">
        <v>2.7</v>
      </c>
      <c r="F17" s="235">
        <v>1.0</v>
      </c>
      <c r="G17" s="235">
        <v>0.8</v>
      </c>
      <c r="H17" s="235">
        <v>-0.1</v>
      </c>
      <c r="I17" s="235">
        <v>-0.3</v>
      </c>
      <c r="J17" s="235">
        <v>-0.2</v>
      </c>
      <c r="K17" s="235">
        <v>0.2</v>
      </c>
      <c r="L17" s="235">
        <v>0.4</v>
      </c>
      <c r="M17" s="235">
        <v>0.0</v>
      </c>
      <c r="N17" s="235">
        <v>0.0</v>
      </c>
      <c r="O17" s="235">
        <v>0.4</v>
      </c>
      <c r="P17" s="235">
        <v>0.2</v>
      </c>
      <c r="Q17" s="235">
        <v>0.0</v>
      </c>
    </row>
    <row r="18">
      <c r="A18" s="1" t="s">
        <v>75</v>
      </c>
      <c r="B18" s="235">
        <v>14.7</v>
      </c>
      <c r="C18" s="235">
        <v>5.7</v>
      </c>
      <c r="D18" s="235">
        <v>4.1</v>
      </c>
      <c r="E18" s="235">
        <v>1.6</v>
      </c>
      <c r="F18" s="235">
        <v>9.0</v>
      </c>
      <c r="G18" s="235">
        <v>0.8</v>
      </c>
      <c r="H18" s="235">
        <v>0.0</v>
      </c>
      <c r="I18" s="235">
        <v>0.7</v>
      </c>
      <c r="J18" s="235">
        <v>0.6</v>
      </c>
      <c r="K18" s="235">
        <v>0.2</v>
      </c>
      <c r="L18" s="235">
        <v>1.1</v>
      </c>
      <c r="M18" s="235">
        <v>2.3</v>
      </c>
      <c r="N18" s="235">
        <v>1.0</v>
      </c>
      <c r="O18" s="235">
        <v>4.4</v>
      </c>
      <c r="P18" s="235">
        <v>2.0</v>
      </c>
      <c r="Q18" s="235">
        <v>0.3</v>
      </c>
    </row>
    <row r="19">
      <c r="A19" s="1" t="s">
        <v>169</v>
      </c>
      <c r="B19" s="235">
        <v>15.8</v>
      </c>
      <c r="C19" s="235">
        <v>5.1</v>
      </c>
      <c r="D19" s="235">
        <v>3.3</v>
      </c>
      <c r="E19" s="235">
        <v>1.9</v>
      </c>
      <c r="F19" s="235">
        <v>10.7</v>
      </c>
      <c r="G19" s="235">
        <v>0.3</v>
      </c>
      <c r="H19" s="235">
        <v>1.0</v>
      </c>
      <c r="I19" s="235">
        <v>1.5</v>
      </c>
      <c r="J19" s="235">
        <v>0.6</v>
      </c>
      <c r="K19" s="235">
        <v>0.5</v>
      </c>
      <c r="L19" s="235">
        <v>2.1</v>
      </c>
      <c r="M19" s="235">
        <v>1.2</v>
      </c>
      <c r="N19" s="235">
        <v>2.4</v>
      </c>
      <c r="O19" s="235">
        <v>5.7</v>
      </c>
      <c r="P19" s="235">
        <v>0.5</v>
      </c>
      <c r="Q19" s="235">
        <v>0.6</v>
      </c>
    </row>
    <row r="20">
      <c r="A20" s="1" t="s">
        <v>170</v>
      </c>
      <c r="B20" s="235">
        <v>16.9</v>
      </c>
      <c r="C20" s="235">
        <v>5.3</v>
      </c>
      <c r="D20" s="235">
        <v>4.0</v>
      </c>
      <c r="E20" s="235">
        <v>1.2</v>
      </c>
      <c r="F20" s="235">
        <v>11.6</v>
      </c>
      <c r="G20" s="235">
        <v>0.3</v>
      </c>
      <c r="H20" s="235">
        <v>1.8</v>
      </c>
      <c r="I20" s="235">
        <v>2.1</v>
      </c>
      <c r="J20" s="235">
        <v>2.3</v>
      </c>
      <c r="K20" s="235">
        <v>0.2</v>
      </c>
      <c r="L20" s="235">
        <v>0.8</v>
      </c>
      <c r="M20" s="235">
        <v>0.8</v>
      </c>
      <c r="N20" s="235">
        <v>2.1</v>
      </c>
      <c r="O20" s="235">
        <v>3.7</v>
      </c>
      <c r="P20" s="235">
        <v>0.9</v>
      </c>
      <c r="Q20" s="235">
        <v>0.3</v>
      </c>
    </row>
    <row r="21">
      <c r="A21" s="1" t="s">
        <v>124</v>
      </c>
      <c r="B21" s="235">
        <v>15.8</v>
      </c>
      <c r="C21" s="235">
        <v>8.8</v>
      </c>
      <c r="D21" s="235">
        <v>2.9</v>
      </c>
      <c r="E21" s="235">
        <v>5.9</v>
      </c>
      <c r="F21" s="235">
        <v>7.0</v>
      </c>
      <c r="G21" s="235">
        <v>1.0</v>
      </c>
      <c r="H21" s="235">
        <v>1.1</v>
      </c>
      <c r="I21" s="235">
        <v>0.0</v>
      </c>
      <c r="J21" s="235">
        <v>1.2</v>
      </c>
      <c r="K21" s="235">
        <v>0.2</v>
      </c>
      <c r="L21" s="235">
        <v>1.3</v>
      </c>
      <c r="M21" s="235">
        <v>1.7</v>
      </c>
      <c r="N21" s="235">
        <v>0.4</v>
      </c>
      <c r="O21" s="235">
        <v>3.4</v>
      </c>
      <c r="P21" s="235">
        <v>0.3</v>
      </c>
      <c r="Q21" s="235">
        <v>-0.2</v>
      </c>
    </row>
    <row r="22">
      <c r="A22" s="1" t="s">
        <v>171</v>
      </c>
      <c r="B22" s="235">
        <v>13.6</v>
      </c>
      <c r="C22" s="235">
        <v>6.3</v>
      </c>
      <c r="D22" s="235">
        <v>8.2</v>
      </c>
      <c r="E22" s="235">
        <v>-1.9</v>
      </c>
      <c r="F22" s="235">
        <v>7.3</v>
      </c>
      <c r="G22" s="235">
        <v>1.8</v>
      </c>
      <c r="H22" s="235">
        <v>1.2</v>
      </c>
      <c r="I22" s="235">
        <v>0.0</v>
      </c>
      <c r="J22" s="235">
        <v>1.2</v>
      </c>
      <c r="K22" s="235">
        <v>1.2</v>
      </c>
      <c r="L22" s="235">
        <v>-0.1</v>
      </c>
      <c r="M22" s="235">
        <v>-0.1</v>
      </c>
      <c r="N22" s="235">
        <v>1.4</v>
      </c>
      <c r="O22" s="235">
        <v>1.2</v>
      </c>
      <c r="P22" s="235">
        <v>0.6</v>
      </c>
      <c r="Q22" s="235">
        <v>0.1</v>
      </c>
    </row>
    <row r="23">
      <c r="A23" s="1" t="s">
        <v>125</v>
      </c>
      <c r="B23" s="235">
        <v>-1.7</v>
      </c>
      <c r="C23" s="235">
        <v>-1.8</v>
      </c>
      <c r="D23" s="235">
        <v>0.4</v>
      </c>
      <c r="E23" s="235">
        <v>-2.2</v>
      </c>
      <c r="F23" s="235">
        <v>0.1</v>
      </c>
      <c r="G23" s="235">
        <v>0.8</v>
      </c>
      <c r="H23" s="235">
        <v>-0.2</v>
      </c>
      <c r="I23" s="235">
        <v>0.3</v>
      </c>
      <c r="J23" s="235">
        <v>1.7</v>
      </c>
      <c r="K23" s="235">
        <v>-0.2</v>
      </c>
      <c r="L23" s="235">
        <v>0.3</v>
      </c>
      <c r="M23" s="235">
        <v>-1.0</v>
      </c>
      <c r="N23" s="235">
        <v>-1.1</v>
      </c>
      <c r="O23" s="235">
        <v>-1.8</v>
      </c>
      <c r="P23" s="235">
        <v>-0.1</v>
      </c>
      <c r="Q23" s="235">
        <v>-0.4</v>
      </c>
    </row>
    <row r="24">
      <c r="A24" s="1" t="s">
        <v>172</v>
      </c>
      <c r="B24" s="235">
        <v>20.7</v>
      </c>
      <c r="C24" s="235">
        <v>6.8</v>
      </c>
      <c r="D24" s="235">
        <v>5.5</v>
      </c>
      <c r="E24" s="235">
        <v>1.3</v>
      </c>
      <c r="F24" s="235">
        <v>13.9</v>
      </c>
      <c r="G24" s="235">
        <v>-0.3</v>
      </c>
      <c r="H24" s="235">
        <v>1.5</v>
      </c>
      <c r="I24" s="235">
        <v>1.2</v>
      </c>
      <c r="J24" s="235">
        <v>3.0</v>
      </c>
      <c r="K24" s="235">
        <v>3.0</v>
      </c>
      <c r="L24" s="235">
        <v>0.5</v>
      </c>
      <c r="M24" s="235">
        <v>2.4</v>
      </c>
      <c r="N24" s="235">
        <v>1.6</v>
      </c>
      <c r="O24" s="235">
        <v>4.5</v>
      </c>
      <c r="P24" s="235">
        <v>0.9</v>
      </c>
      <c r="Q24" s="235">
        <v>0.1</v>
      </c>
    </row>
    <row r="25">
      <c r="A25" s="1" t="s">
        <v>76</v>
      </c>
      <c r="B25" s="235">
        <v>12.8</v>
      </c>
      <c r="C25" s="235">
        <v>-0.1</v>
      </c>
      <c r="D25" s="235">
        <v>3.4</v>
      </c>
      <c r="E25" s="235">
        <v>-3.5</v>
      </c>
      <c r="F25" s="235">
        <v>5.2</v>
      </c>
      <c r="G25" s="235">
        <v>0.3</v>
      </c>
      <c r="H25" s="235">
        <v>0.2</v>
      </c>
      <c r="I25" s="235">
        <v>0.3</v>
      </c>
      <c r="J25" s="235">
        <v>1.1</v>
      </c>
      <c r="K25" s="235">
        <v>1.5</v>
      </c>
      <c r="L25" s="235">
        <v>0.3</v>
      </c>
      <c r="M25" s="235">
        <v>1.5</v>
      </c>
      <c r="N25" s="235">
        <v>0.3</v>
      </c>
      <c r="O25" s="235">
        <v>2.1</v>
      </c>
      <c r="P25" s="235">
        <v>-0.3</v>
      </c>
      <c r="Q25" s="235">
        <v>0.0</v>
      </c>
    </row>
    <row r="26">
      <c r="A26" s="1" t="s">
        <v>126</v>
      </c>
      <c r="B26" s="235">
        <v>5.1</v>
      </c>
      <c r="C26" s="235">
        <v>2.0</v>
      </c>
      <c r="D26" s="235">
        <v>1.5</v>
      </c>
      <c r="E26" s="235">
        <v>0.5</v>
      </c>
      <c r="F26" s="235">
        <v>10.8</v>
      </c>
      <c r="G26" s="235">
        <v>0.2</v>
      </c>
      <c r="H26" s="235">
        <v>2.0</v>
      </c>
      <c r="I26" s="235">
        <v>1.6</v>
      </c>
      <c r="J26" s="235">
        <v>0.8</v>
      </c>
      <c r="K26" s="235">
        <v>1.5</v>
      </c>
      <c r="L26" s="235">
        <v>0.7</v>
      </c>
      <c r="M26" s="235">
        <v>1.7</v>
      </c>
      <c r="N26" s="235">
        <v>1.1</v>
      </c>
      <c r="O26" s="235">
        <v>3.5</v>
      </c>
      <c r="P26" s="235">
        <v>0.5</v>
      </c>
      <c r="Q26" s="235">
        <v>0.7</v>
      </c>
    </row>
    <row r="27">
      <c r="A27" s="1" t="s">
        <v>77</v>
      </c>
      <c r="B27" s="235">
        <v>7.8</v>
      </c>
      <c r="C27" s="235">
        <v>-0.1</v>
      </c>
      <c r="D27" s="235">
        <v>0.1</v>
      </c>
      <c r="E27" s="235">
        <v>-0.1</v>
      </c>
      <c r="F27" s="235">
        <v>7.9</v>
      </c>
      <c r="G27" s="235">
        <v>0.3</v>
      </c>
      <c r="H27" s="235">
        <v>1.8</v>
      </c>
      <c r="I27" s="235">
        <v>1.4</v>
      </c>
      <c r="J27" s="235">
        <v>0.9</v>
      </c>
      <c r="K27" s="235">
        <v>0.7</v>
      </c>
      <c r="L27" s="235">
        <v>0.9</v>
      </c>
      <c r="M27" s="235">
        <v>0.9</v>
      </c>
      <c r="N27" s="235">
        <v>0.1</v>
      </c>
      <c r="O27" s="235">
        <v>1.9</v>
      </c>
      <c r="P27" s="235">
        <v>0.7</v>
      </c>
      <c r="Q27" s="235">
        <v>0.2</v>
      </c>
    </row>
    <row r="28">
      <c r="A28" s="1" t="s">
        <v>127</v>
      </c>
      <c r="B28" s="235">
        <v>21.6</v>
      </c>
      <c r="C28" s="235">
        <v>7.9</v>
      </c>
      <c r="D28" s="235">
        <v>3.8</v>
      </c>
      <c r="E28" s="235">
        <v>4.1</v>
      </c>
      <c r="F28" s="235">
        <v>13.7</v>
      </c>
      <c r="G28" s="235">
        <v>0.1</v>
      </c>
      <c r="H28" s="235">
        <v>1.0</v>
      </c>
      <c r="I28" s="235">
        <v>2.3</v>
      </c>
      <c r="J28" s="235">
        <v>1.7</v>
      </c>
      <c r="K28" s="235">
        <v>2.1</v>
      </c>
      <c r="L28" s="235">
        <v>1.3</v>
      </c>
      <c r="M28" s="235">
        <v>2.1</v>
      </c>
      <c r="N28" s="235">
        <v>0.8</v>
      </c>
      <c r="O28" s="235">
        <v>4.2</v>
      </c>
      <c r="P28" s="235">
        <v>0.9</v>
      </c>
      <c r="Q28" s="235">
        <v>1.4</v>
      </c>
    </row>
    <row r="29">
      <c r="A29" s="1" t="s">
        <v>78</v>
      </c>
      <c r="B29" s="235">
        <v>3.7</v>
      </c>
      <c r="C29" s="235">
        <v>1.1</v>
      </c>
      <c r="D29" s="235">
        <v>1.4</v>
      </c>
      <c r="E29" s="235">
        <v>-0.3</v>
      </c>
      <c r="F29" s="235">
        <v>2.6</v>
      </c>
      <c r="G29" s="235">
        <v>0.7</v>
      </c>
      <c r="H29" s="235">
        <v>0.2</v>
      </c>
      <c r="I29" s="235">
        <v>-0.7</v>
      </c>
      <c r="J29" s="235">
        <v>1.5</v>
      </c>
      <c r="K29" s="235">
        <v>0.3</v>
      </c>
      <c r="L29" s="235">
        <v>-1.0</v>
      </c>
      <c r="M29" s="235">
        <v>1.0</v>
      </c>
      <c r="N29" s="235">
        <v>1.3</v>
      </c>
      <c r="O29" s="235">
        <v>1.3</v>
      </c>
      <c r="P29" s="235">
        <v>-0.6</v>
      </c>
      <c r="Q29" s="235">
        <v>-0.1</v>
      </c>
    </row>
    <row r="30">
      <c r="A30" s="1" t="s">
        <v>79</v>
      </c>
      <c r="B30" s="235">
        <v>14.2</v>
      </c>
      <c r="C30" s="235">
        <v>7.6</v>
      </c>
      <c r="D30" s="235">
        <v>3.9</v>
      </c>
      <c r="E30" s="235">
        <v>3.8</v>
      </c>
      <c r="F30" s="235">
        <v>6.6</v>
      </c>
      <c r="G30" s="235">
        <v>0.5</v>
      </c>
      <c r="H30" s="235">
        <v>0.7</v>
      </c>
      <c r="I30" s="235">
        <v>0.8</v>
      </c>
      <c r="J30" s="235">
        <v>-0.3</v>
      </c>
      <c r="K30" s="235">
        <v>1.0</v>
      </c>
      <c r="L30" s="235">
        <v>0.9</v>
      </c>
      <c r="M30" s="235">
        <v>0.7</v>
      </c>
      <c r="N30" s="235">
        <v>1.4</v>
      </c>
      <c r="O30" s="235">
        <v>3.0</v>
      </c>
      <c r="P30" s="235">
        <v>0.7</v>
      </c>
      <c r="Q30" s="235">
        <v>0.2</v>
      </c>
    </row>
    <row r="31">
      <c r="A31" s="1" t="s">
        <v>128</v>
      </c>
      <c r="B31" s="235">
        <v>14.2</v>
      </c>
      <c r="C31" s="235">
        <v>8.5</v>
      </c>
      <c r="D31" s="235">
        <v>5.2</v>
      </c>
      <c r="E31" s="235">
        <v>3.3</v>
      </c>
      <c r="F31" s="235">
        <v>5.7</v>
      </c>
      <c r="G31" s="235">
        <v>1.0</v>
      </c>
      <c r="H31" s="235">
        <v>-0.3</v>
      </c>
      <c r="I31" s="235">
        <v>0.5</v>
      </c>
      <c r="J31" s="235">
        <v>0.3</v>
      </c>
      <c r="K31" s="235">
        <v>2.7</v>
      </c>
      <c r="L31" s="235">
        <v>2.1</v>
      </c>
      <c r="M31" s="235">
        <v>-0.3</v>
      </c>
      <c r="N31" s="235">
        <v>-0.3</v>
      </c>
      <c r="O31" s="235">
        <v>1.5</v>
      </c>
      <c r="P31" s="235">
        <v>0.0</v>
      </c>
      <c r="Q31" s="235">
        <v>0.0</v>
      </c>
    </row>
    <row r="32"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</row>
    <row r="33"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</row>
    <row r="34"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</row>
    <row r="35"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</row>
    <row r="36"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</row>
    <row r="37"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</row>
    <row r="38"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</row>
    <row r="39"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</row>
    <row r="40"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</row>
    <row r="41"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</row>
    <row r="42"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</row>
    <row r="43"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</row>
    <row r="44"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</row>
    <row r="45"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</row>
    <row r="46"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</row>
    <row r="47"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</row>
    <row r="48"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</row>
    <row r="49"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</row>
    <row r="50"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</row>
    <row r="51"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</row>
    <row r="52"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</row>
    <row r="53"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</row>
    <row r="54"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</row>
    <row r="55"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</row>
    <row r="56"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</row>
    <row r="57"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</row>
    <row r="58"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</row>
    <row r="59"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</row>
    <row r="60"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</row>
    <row r="61"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</row>
    <row r="62"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</row>
    <row r="63"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</row>
    <row r="64"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</row>
    <row r="65"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</row>
    <row r="66"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</row>
    <row r="67"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</row>
    <row r="68"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</row>
    <row r="69"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</row>
    <row r="70"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</row>
    <row r="71"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</row>
    <row r="72"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</row>
    <row r="73"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</row>
    <row r="74"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</row>
    <row r="75"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</row>
    <row r="76"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</row>
    <row r="77"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</row>
    <row r="78"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</row>
    <row r="79"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</row>
    <row r="80"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</row>
    <row r="81"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</row>
    <row r="82"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</row>
    <row r="83"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</row>
    <row r="84"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</row>
    <row r="85"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</row>
    <row r="86"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</row>
    <row r="87"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</row>
    <row r="88"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</row>
    <row r="89"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</row>
    <row r="90"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</row>
    <row r="91"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</row>
    <row r="92"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</row>
    <row r="93"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</row>
    <row r="94"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</row>
    <row r="95"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</row>
    <row r="96"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</row>
    <row r="97"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</row>
    <row r="98"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</row>
    <row r="99"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</row>
    <row r="100"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</row>
    <row r="101"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</row>
    <row r="102"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</row>
    <row r="103"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</row>
    <row r="104"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</row>
    <row r="105"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</row>
    <row r="106"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</row>
    <row r="107"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</row>
    <row r="108"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</row>
    <row r="109"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</row>
    <row r="110"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</row>
    <row r="111"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</row>
    <row r="112"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</row>
    <row r="113"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</row>
    <row r="114"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</row>
    <row r="115"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</row>
    <row r="116"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</row>
    <row r="117"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</row>
    <row r="118"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</row>
    <row r="119"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</row>
    <row r="120"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</row>
    <row r="121"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</row>
    <row r="122"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</row>
    <row r="123"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</row>
    <row r="124"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</row>
    <row r="125"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</row>
    <row r="126"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</row>
    <row r="127"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</row>
    <row r="128"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</row>
    <row r="129"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</row>
    <row r="130"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</row>
    <row r="131"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</row>
    <row r="132"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</row>
    <row r="133"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</row>
    <row r="134"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</row>
    <row r="135"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</row>
    <row r="136"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</row>
    <row r="137"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</row>
    <row r="138"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</row>
    <row r="139"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</row>
    <row r="140"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</row>
    <row r="141"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</row>
    <row r="142"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</row>
    <row r="143"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</row>
    <row r="144"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</row>
    <row r="145"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</row>
    <row r="146"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</row>
    <row r="147"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</row>
    <row r="148"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</row>
    <row r="149"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</row>
    <row r="150"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</row>
    <row r="151"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</row>
    <row r="152"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</row>
    <row r="153"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</row>
    <row r="154"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</row>
    <row r="155"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</row>
    <row r="156"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</row>
    <row r="157"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</row>
    <row r="158"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</row>
    <row r="159"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</row>
    <row r="160"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</row>
    <row r="161"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</row>
    <row r="162"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</row>
    <row r="163"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</row>
    <row r="164"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</row>
    <row r="165"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</row>
    <row r="166"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</row>
    <row r="167"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</row>
    <row r="168"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</row>
    <row r="169"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</row>
    <row r="170"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</row>
    <row r="171"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</row>
    <row r="172"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</row>
    <row r="173"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</row>
    <row r="174"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</row>
    <row r="175"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</row>
    <row r="176"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</row>
    <row r="177"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</row>
    <row r="178"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</row>
    <row r="179"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</row>
    <row r="180"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</row>
    <row r="181"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</row>
    <row r="182"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</row>
    <row r="183"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</row>
    <row r="184"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</row>
    <row r="185"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</row>
    <row r="186"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</row>
    <row r="187"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</row>
    <row r="188"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</row>
    <row r="189"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</row>
    <row r="190"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</row>
    <row r="191"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</row>
    <row r="192"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</row>
    <row r="193"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</row>
    <row r="194"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</row>
    <row r="195"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</row>
    <row r="196"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</row>
    <row r="197"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</row>
    <row r="198"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</row>
    <row r="199"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</row>
    <row r="200"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</row>
    <row r="201"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</row>
    <row r="202"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</row>
    <row r="203"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</row>
    <row r="204"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</row>
    <row r="205"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</row>
    <row r="206"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</row>
    <row r="207"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</row>
    <row r="208"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</row>
    <row r="209"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</row>
    <row r="210"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</row>
    <row r="211"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</row>
    <row r="212"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</row>
    <row r="213"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</row>
    <row r="214"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</row>
    <row r="215"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</row>
    <row r="216"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</row>
    <row r="217"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</row>
    <row r="218"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</row>
    <row r="219"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</row>
    <row r="220"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</row>
    <row r="221"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</row>
    <row r="222"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</row>
    <row r="223"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</row>
    <row r="224"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</row>
    <row r="225"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</row>
    <row r="226"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</row>
    <row r="227"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</row>
    <row r="228"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</row>
    <row r="229"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</row>
    <row r="230"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</row>
    <row r="231"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</row>
    <row r="232"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</row>
    <row r="233"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</row>
    <row r="234"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</row>
    <row r="235"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</row>
    <row r="236"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</row>
    <row r="237"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</row>
    <row r="238"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</row>
    <row r="239"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</row>
    <row r="240"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</row>
    <row r="241"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</row>
    <row r="242"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</row>
    <row r="243"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</row>
    <row r="244"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</row>
    <row r="245"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</row>
    <row r="246"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</row>
    <row r="247"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</row>
    <row r="248"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</row>
    <row r="249"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</row>
    <row r="250"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</row>
    <row r="251"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</row>
    <row r="252"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</row>
    <row r="253"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</row>
    <row r="254"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</row>
    <row r="255"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</row>
    <row r="256"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</row>
    <row r="257"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</row>
    <row r="258"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</row>
    <row r="259"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</row>
    <row r="260"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</row>
    <row r="261"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</row>
    <row r="262"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</row>
    <row r="263"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</row>
    <row r="264"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</row>
    <row r="265"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</row>
    <row r="266"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</row>
    <row r="267"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</row>
    <row r="268"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</row>
    <row r="269"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</row>
    <row r="270"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</row>
    <row r="271"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</row>
    <row r="272"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</row>
    <row r="273"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</row>
    <row r="274"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</row>
    <row r="275"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</row>
    <row r="276"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</row>
    <row r="277"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</row>
    <row r="278"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</row>
    <row r="279"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</row>
    <row r="280"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</row>
    <row r="281"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</row>
    <row r="282"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</row>
    <row r="283"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</row>
    <row r="284"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</row>
    <row r="285"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</row>
    <row r="286"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</row>
    <row r="287"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</row>
    <row r="288"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</row>
    <row r="289"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</row>
    <row r="290"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</row>
    <row r="291"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</row>
    <row r="292"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</row>
    <row r="293"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</row>
    <row r="294"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</row>
    <row r="295"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</row>
    <row r="296"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</row>
    <row r="297"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</row>
    <row r="298"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</row>
    <row r="299"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</row>
    <row r="300"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</row>
    <row r="301"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</row>
    <row r="302"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</row>
    <row r="303"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</row>
    <row r="304"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</row>
    <row r="305"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</row>
    <row r="306"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</row>
    <row r="307"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</row>
    <row r="308"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</row>
    <row r="309"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</row>
    <row r="310"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</row>
    <row r="311"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</row>
    <row r="312"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</row>
    <row r="313"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</row>
    <row r="314"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</row>
    <row r="315"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</row>
    <row r="316"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</row>
    <row r="317"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</row>
    <row r="318"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</row>
    <row r="319"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</row>
    <row r="320"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</row>
    <row r="321"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</row>
    <row r="322"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</row>
    <row r="323"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</row>
    <row r="324"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</row>
    <row r="325"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</row>
    <row r="326"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</row>
    <row r="327"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</row>
    <row r="328"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</row>
    <row r="329"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</row>
    <row r="330"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</row>
    <row r="331"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</row>
    <row r="332"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</row>
    <row r="333"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</row>
    <row r="334"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</row>
    <row r="335"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</row>
    <row r="336"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</row>
    <row r="337"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</row>
    <row r="338"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</row>
    <row r="339"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</row>
    <row r="340"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</row>
    <row r="341"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</row>
    <row r="342"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</row>
    <row r="343"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</row>
    <row r="344"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</row>
    <row r="345"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</row>
    <row r="346"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</row>
    <row r="347"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</row>
    <row r="348"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</row>
    <row r="349"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</row>
    <row r="350"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</row>
    <row r="351"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</row>
    <row r="352"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</row>
    <row r="353"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</row>
    <row r="354"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</row>
    <row r="355"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</row>
    <row r="356"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</row>
    <row r="357"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</row>
    <row r="358"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</row>
    <row r="359"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</row>
    <row r="360"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</row>
    <row r="361"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</row>
    <row r="362"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</row>
    <row r="363"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</row>
    <row r="364"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</row>
    <row r="365"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</row>
    <row r="366"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</row>
    <row r="367"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</row>
    <row r="368"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</row>
    <row r="369"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</row>
    <row r="370"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</row>
    <row r="371"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</row>
    <row r="372"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</row>
    <row r="373"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</row>
    <row r="374"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</row>
    <row r="375"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</row>
    <row r="376"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</row>
    <row r="377"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</row>
    <row r="378"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</row>
    <row r="379"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</row>
    <row r="380"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</row>
    <row r="381"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</row>
    <row r="382"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</row>
    <row r="383"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</row>
    <row r="384"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</row>
    <row r="385"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</row>
    <row r="386"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</row>
    <row r="387"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</row>
    <row r="388"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</row>
    <row r="389"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</row>
    <row r="390"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</row>
    <row r="391"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</row>
    <row r="392"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</row>
    <row r="393"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</row>
    <row r="394"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</row>
    <row r="395"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</row>
    <row r="396"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</row>
    <row r="397"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</row>
    <row r="398"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</row>
    <row r="399"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</row>
    <row r="400"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</row>
    <row r="401"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</row>
    <row r="402"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</row>
    <row r="403"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</row>
    <row r="404"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</row>
    <row r="405"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</row>
    <row r="406"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</row>
    <row r="407"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</row>
    <row r="408"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</row>
    <row r="409"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</row>
    <row r="410"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</row>
    <row r="411"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</row>
    <row r="412"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</row>
    <row r="413"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</row>
    <row r="414"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</row>
    <row r="415"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</row>
    <row r="416"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</row>
    <row r="417"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</row>
    <row r="418"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</row>
    <row r="419"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</row>
    <row r="420"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</row>
    <row r="421"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</row>
    <row r="422"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</row>
    <row r="423"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</row>
    <row r="424"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</row>
    <row r="425"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</row>
    <row r="426"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</row>
    <row r="427"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</row>
    <row r="428"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</row>
    <row r="429"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</row>
    <row r="430"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</row>
    <row r="431"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</row>
    <row r="432"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</row>
    <row r="433"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</row>
    <row r="434"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</row>
    <row r="435"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</row>
    <row r="436"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</row>
    <row r="437"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</row>
    <row r="438"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</row>
    <row r="439"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</row>
    <row r="440"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</row>
    <row r="441"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</row>
    <row r="442"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</row>
    <row r="443"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</row>
    <row r="444"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</row>
    <row r="445"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</row>
    <row r="446"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</row>
    <row r="447"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</row>
    <row r="448"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</row>
    <row r="449"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</row>
    <row r="450"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</row>
    <row r="451"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</row>
    <row r="452"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</row>
    <row r="453"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</row>
    <row r="454"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</row>
    <row r="455"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</row>
    <row r="456"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</row>
    <row r="457"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</row>
    <row r="458"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</row>
    <row r="459"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</row>
    <row r="460"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</row>
    <row r="461"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</row>
    <row r="462"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</row>
    <row r="463"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</row>
    <row r="464"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</row>
    <row r="465"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</row>
    <row r="466"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</row>
    <row r="467"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</row>
    <row r="468"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</row>
    <row r="469"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</row>
    <row r="470"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</row>
    <row r="471"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</row>
    <row r="472"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</row>
    <row r="473"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</row>
    <row r="474"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</row>
    <row r="475"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</row>
    <row r="476"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</row>
    <row r="477"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</row>
    <row r="478"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</row>
    <row r="479"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</row>
    <row r="480"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</row>
    <row r="481"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</row>
    <row r="482"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</row>
    <row r="483"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</row>
    <row r="484"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</row>
    <row r="485"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</row>
    <row r="486"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</row>
    <row r="487"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</row>
    <row r="488"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</row>
    <row r="489"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</row>
    <row r="490"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</row>
    <row r="491"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</row>
    <row r="492"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</row>
    <row r="493"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</row>
    <row r="494"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</row>
    <row r="495"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</row>
    <row r="496"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</row>
    <row r="497"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</row>
    <row r="498"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</row>
    <row r="499"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</row>
    <row r="500"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</row>
    <row r="501"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</row>
    <row r="502"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</row>
    <row r="503"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</row>
    <row r="504"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</row>
    <row r="505"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</row>
    <row r="506"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</row>
    <row r="507"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</row>
    <row r="508"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</row>
    <row r="509"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</row>
    <row r="510"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</row>
    <row r="511"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</row>
    <row r="512"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</row>
    <row r="513"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</row>
    <row r="514"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</row>
    <row r="515"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</row>
    <row r="516"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</row>
    <row r="517"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</row>
    <row r="518"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</row>
    <row r="519"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</row>
    <row r="520"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</row>
    <row r="521"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</row>
    <row r="522"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</row>
    <row r="523"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</row>
    <row r="524"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</row>
    <row r="525"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</row>
    <row r="526"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</row>
    <row r="527"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</row>
    <row r="528"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</row>
    <row r="529"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</row>
    <row r="530"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</row>
    <row r="531"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</row>
    <row r="532"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</row>
    <row r="533"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</row>
    <row r="534"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</row>
    <row r="535"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</row>
    <row r="536"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</row>
    <row r="537"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</row>
    <row r="538"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</row>
    <row r="539"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</row>
    <row r="540"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</row>
    <row r="541"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</row>
    <row r="542"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</row>
    <row r="543"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</row>
    <row r="544"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</row>
    <row r="545"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</row>
    <row r="546"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</row>
    <row r="547"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</row>
    <row r="548"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</row>
    <row r="549"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</row>
    <row r="550"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</row>
    <row r="551"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</row>
    <row r="552"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</row>
    <row r="553"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</row>
    <row r="554"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</row>
    <row r="555"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</row>
    <row r="556"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</row>
    <row r="557"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</row>
    <row r="558"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</row>
    <row r="559"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</row>
    <row r="560"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</row>
    <row r="561"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</row>
    <row r="562"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</row>
    <row r="563"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</row>
    <row r="564"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</row>
    <row r="565"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</row>
    <row r="566"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</row>
    <row r="567"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</row>
    <row r="568"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</row>
    <row r="569"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</row>
    <row r="570"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</row>
    <row r="571"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</row>
    <row r="572"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</row>
    <row r="573"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</row>
    <row r="574"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</row>
    <row r="575"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</row>
    <row r="576"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</row>
    <row r="577"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</row>
    <row r="578"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</row>
    <row r="579"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</row>
    <row r="580"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</row>
    <row r="581"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</row>
    <row r="582"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</row>
    <row r="583"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</row>
    <row r="584"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</row>
    <row r="585"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</row>
    <row r="586"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</row>
    <row r="587"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</row>
    <row r="588"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</row>
    <row r="589"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</row>
    <row r="590"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</row>
    <row r="591"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</row>
    <row r="592"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</row>
    <row r="593"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</row>
    <row r="594"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</row>
    <row r="595"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</row>
    <row r="596"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</row>
    <row r="597"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</row>
    <row r="598"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</row>
    <row r="599"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</row>
    <row r="600"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</row>
    <row r="601"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</row>
    <row r="602"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</row>
    <row r="603"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</row>
    <row r="604"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</row>
    <row r="605"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</row>
    <row r="606"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</row>
    <row r="607"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</row>
    <row r="608"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</row>
    <row r="609"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</row>
    <row r="610"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</row>
    <row r="611"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</row>
    <row r="612"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</row>
    <row r="613"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</row>
    <row r="614"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</row>
    <row r="615"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</row>
    <row r="616"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</row>
    <row r="617"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</row>
    <row r="618"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</row>
    <row r="619"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</row>
    <row r="620"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</row>
    <row r="621"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</row>
    <row r="622"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</row>
    <row r="623"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</row>
    <row r="624"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</row>
    <row r="625"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</row>
    <row r="626"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</row>
    <row r="627"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</row>
    <row r="628"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</row>
    <row r="629"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</row>
    <row r="630"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</row>
    <row r="631"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</row>
    <row r="632"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</row>
    <row r="633"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</row>
    <row r="634"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</row>
    <row r="635"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</row>
    <row r="636"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</row>
    <row r="637"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</row>
    <row r="638"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</row>
    <row r="639"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</row>
    <row r="640"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</row>
    <row r="641"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</row>
    <row r="642"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</row>
    <row r="643"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</row>
    <row r="644"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</row>
    <row r="645"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</row>
    <row r="646"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</row>
    <row r="647"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</row>
    <row r="648"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</row>
    <row r="649"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</row>
    <row r="650"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</row>
    <row r="651"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</row>
    <row r="652"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</row>
    <row r="653"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</row>
    <row r="654"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</row>
    <row r="655"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</row>
    <row r="656"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</row>
    <row r="657"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</row>
    <row r="658"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</row>
    <row r="659"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</row>
    <row r="660"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</row>
    <row r="661"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</row>
    <row r="662"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</row>
    <row r="663"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</row>
    <row r="664"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</row>
    <row r="665"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</row>
    <row r="666"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</row>
    <row r="667"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</row>
    <row r="668"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</row>
    <row r="669"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</row>
    <row r="670"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</row>
    <row r="671"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</row>
    <row r="672"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</row>
    <row r="673"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</row>
    <row r="674"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</row>
    <row r="675"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</row>
    <row r="676"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</row>
    <row r="677"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</row>
    <row r="678"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</row>
    <row r="679"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</row>
    <row r="680"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</row>
    <row r="681"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</row>
    <row r="682"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</row>
    <row r="683"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</row>
    <row r="684"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</row>
    <row r="685"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</row>
    <row r="686"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</row>
    <row r="687"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</row>
    <row r="688"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</row>
    <row r="689"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</row>
    <row r="690"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</row>
    <row r="691"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</row>
    <row r="692"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</row>
    <row r="693"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</row>
    <row r="694"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</row>
    <row r="695"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</row>
    <row r="696"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</row>
    <row r="697"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</row>
    <row r="698"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</row>
    <row r="699"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</row>
    <row r="700"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</row>
    <row r="701"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</row>
    <row r="702"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</row>
    <row r="703"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</row>
    <row r="704"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</row>
    <row r="705"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</row>
    <row r="706"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</row>
    <row r="707"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</row>
    <row r="708"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</row>
    <row r="709"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</row>
    <row r="710"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</row>
    <row r="711"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</row>
    <row r="712"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</row>
    <row r="713"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</row>
    <row r="714"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</row>
    <row r="715"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</row>
    <row r="716"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</row>
    <row r="717"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</row>
    <row r="718"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</row>
    <row r="719"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</row>
    <row r="720"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</row>
    <row r="721"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</row>
    <row r="722"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</row>
    <row r="723"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</row>
    <row r="724"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</row>
    <row r="725"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</row>
    <row r="726"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</row>
    <row r="727"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</row>
    <row r="728"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</row>
    <row r="729"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</row>
    <row r="730"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</row>
    <row r="731"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</row>
    <row r="732"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</row>
    <row r="733"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</row>
    <row r="734"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</row>
    <row r="735"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</row>
    <row r="736"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</row>
    <row r="737"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</row>
    <row r="738"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</row>
    <row r="739"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</row>
    <row r="740"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</row>
    <row r="741"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</row>
    <row r="742"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</row>
    <row r="743"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</row>
    <row r="744"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</row>
    <row r="745"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</row>
    <row r="746"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</row>
    <row r="747"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</row>
    <row r="748"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</row>
    <row r="749"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</row>
    <row r="750"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</row>
    <row r="751"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</row>
    <row r="752"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</row>
    <row r="753"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</row>
    <row r="754"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</row>
    <row r="755"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</row>
    <row r="756"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</row>
    <row r="757"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</row>
    <row r="758"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</row>
    <row r="759"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</row>
    <row r="760"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</row>
    <row r="761"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</row>
    <row r="762"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</row>
    <row r="763"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</row>
    <row r="764"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</row>
    <row r="765"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</row>
    <row r="766"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</row>
    <row r="767"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</row>
    <row r="768"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</row>
    <row r="769"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</row>
    <row r="770"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</row>
    <row r="771"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</row>
    <row r="772"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</row>
    <row r="773"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</row>
    <row r="774"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</row>
    <row r="775"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</row>
    <row r="776"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</row>
    <row r="777"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</row>
    <row r="778"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</row>
    <row r="779"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</row>
    <row r="780"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</row>
    <row r="781"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</row>
    <row r="782"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</row>
    <row r="783"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</row>
    <row r="784"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</row>
    <row r="785"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</row>
    <row r="786"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</row>
    <row r="787"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</row>
    <row r="788"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</row>
    <row r="789"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</row>
    <row r="790"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</row>
    <row r="791"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</row>
    <row r="792"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</row>
    <row r="793"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</row>
    <row r="794"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</row>
    <row r="795"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</row>
    <row r="796"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</row>
    <row r="797"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</row>
    <row r="798"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</row>
    <row r="799"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</row>
    <row r="800"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</row>
    <row r="801"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</row>
    <row r="802"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</row>
    <row r="803"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</row>
    <row r="804"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</row>
    <row r="805"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</row>
    <row r="806"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</row>
    <row r="807"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</row>
    <row r="808"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</row>
    <row r="809"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</row>
    <row r="810"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</row>
    <row r="811"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</row>
    <row r="812"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</row>
    <row r="813"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</row>
    <row r="814"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</row>
    <row r="815"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</row>
    <row r="816"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</row>
    <row r="817"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</row>
    <row r="818"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</row>
    <row r="819"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</row>
    <row r="820"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</row>
    <row r="821"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</row>
    <row r="822"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</row>
    <row r="823"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</row>
    <row r="824"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</row>
    <row r="825"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</row>
    <row r="826"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</row>
    <row r="827"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</row>
    <row r="828"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</row>
    <row r="829"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</row>
    <row r="830"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</row>
    <row r="831"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</row>
    <row r="832"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</row>
    <row r="833"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</row>
    <row r="834"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</row>
    <row r="835"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</row>
    <row r="836"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</row>
    <row r="837"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</row>
    <row r="838"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</row>
    <row r="839"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</row>
    <row r="840"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</row>
    <row r="841"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</row>
    <row r="842"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</row>
    <row r="843"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</row>
    <row r="844"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</row>
    <row r="845"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</row>
    <row r="846"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</row>
    <row r="847"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</row>
    <row r="848"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</row>
    <row r="849"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</row>
    <row r="850"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</row>
    <row r="851"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</row>
    <row r="852"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</row>
    <row r="853"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</row>
    <row r="854"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</row>
    <row r="855"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</row>
    <row r="856"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</row>
    <row r="857"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</row>
    <row r="858"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</row>
    <row r="859"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</row>
    <row r="860"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</row>
    <row r="861"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</row>
    <row r="862"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</row>
    <row r="863"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</row>
    <row r="864"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</row>
    <row r="865"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</row>
    <row r="866"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</row>
    <row r="867"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</row>
    <row r="868"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</row>
    <row r="869"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</row>
    <row r="870"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</row>
    <row r="871"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</row>
    <row r="872"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</row>
    <row r="873"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</row>
    <row r="874"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</row>
    <row r="875"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</row>
    <row r="876"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</row>
    <row r="877"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</row>
    <row r="878"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</row>
    <row r="879"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</row>
    <row r="880"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</row>
    <row r="881"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</row>
    <row r="882"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</row>
    <row r="883"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</row>
    <row r="884"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</row>
    <row r="885"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</row>
    <row r="886"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</row>
    <row r="887"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</row>
    <row r="888"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</row>
    <row r="889"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</row>
    <row r="890"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</row>
    <row r="891"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</row>
    <row r="892"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</row>
    <row r="893"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</row>
    <row r="894"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</row>
    <row r="895"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</row>
    <row r="896"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</row>
    <row r="897"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</row>
    <row r="898"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</row>
    <row r="899"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</row>
    <row r="900"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</row>
    <row r="901"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</row>
    <row r="902"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</row>
    <row r="903"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</row>
    <row r="904"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</row>
    <row r="905"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</row>
    <row r="906"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</row>
    <row r="907"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</row>
    <row r="908"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</row>
    <row r="909"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</row>
    <row r="910"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</row>
    <row r="911"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</row>
    <row r="912"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</row>
    <row r="913"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</row>
    <row r="914"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</row>
    <row r="915"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</row>
    <row r="916"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</row>
    <row r="917"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</row>
    <row r="918"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</row>
    <row r="919"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</row>
    <row r="920"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</row>
    <row r="921"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</row>
    <row r="922"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</row>
    <row r="923"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</row>
    <row r="924"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</row>
    <row r="925"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</row>
    <row r="926"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</row>
    <row r="927"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</row>
    <row r="928"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</row>
    <row r="929"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</row>
    <row r="930"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</row>
    <row r="931"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</row>
    <row r="932"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</row>
    <row r="933"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</row>
    <row r="934"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</row>
    <row r="935"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</row>
    <row r="936"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</row>
    <row r="937"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</row>
    <row r="938"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</row>
    <row r="939"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</row>
    <row r="940"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</row>
    <row r="941"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</row>
    <row r="942"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</row>
    <row r="943"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</row>
    <row r="944"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</row>
    <row r="945"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</row>
    <row r="946"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</row>
    <row r="947"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</row>
    <row r="948"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</row>
    <row r="949"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</row>
    <row r="950"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</row>
    <row r="951"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</row>
    <row r="952"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</row>
    <row r="953"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</row>
    <row r="954"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</row>
    <row r="955"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</row>
    <row r="956"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</row>
    <row r="957"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</row>
    <row r="958"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</row>
    <row r="959"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</row>
    <row r="960"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</row>
    <row r="961"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</row>
    <row r="962"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</row>
    <row r="963"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</row>
    <row r="964"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</row>
    <row r="965"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</row>
    <row r="966"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</row>
    <row r="967"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</row>
    <row r="968"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</row>
    <row r="969"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</row>
    <row r="970"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</row>
    <row r="971"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</row>
    <row r="972"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</row>
    <row r="973"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</row>
    <row r="974"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</row>
    <row r="975"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</row>
    <row r="976"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</row>
    <row r="977"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</row>
    <row r="978"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</row>
    <row r="979"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</row>
    <row r="980"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</row>
    <row r="981"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</row>
    <row r="982"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</row>
    <row r="983"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</row>
    <row r="984"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</row>
    <row r="985"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</row>
    <row r="986"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</row>
    <row r="987"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</row>
    <row r="988"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</row>
    <row r="989"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</row>
    <row r="990"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</row>
    <row r="991"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</row>
    <row r="992"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</row>
    <row r="993"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</row>
    <row r="994"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</row>
    <row r="995"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</row>
    <row r="996"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</row>
    <row r="997"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</row>
    <row r="998"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</row>
    <row r="999"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56"/>
      <c r="P999" s="56"/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26" t="s">
        <v>406</v>
      </c>
      <c r="B1" s="1" t="s">
        <v>614</v>
      </c>
      <c r="C1" s="1" t="s">
        <v>615</v>
      </c>
      <c r="D1" s="1" t="s">
        <v>577</v>
      </c>
      <c r="E1" s="1" t="s">
        <v>616</v>
      </c>
      <c r="F1" s="1" t="s">
        <v>617</v>
      </c>
      <c r="G1" s="1" t="s">
        <v>590</v>
      </c>
      <c r="H1" s="1" t="s">
        <v>618</v>
      </c>
      <c r="I1" s="1" t="s">
        <v>619</v>
      </c>
      <c r="J1" s="1" t="s">
        <v>620</v>
      </c>
      <c r="K1" s="1" t="s">
        <v>621</v>
      </c>
      <c r="L1" s="1" t="s">
        <v>622</v>
      </c>
      <c r="M1" s="226" t="s">
        <v>623</v>
      </c>
      <c r="N1" s="226" t="s">
        <v>624</v>
      </c>
      <c r="O1" s="226" t="s">
        <v>402</v>
      </c>
      <c r="P1" s="226" t="s">
        <v>403</v>
      </c>
      <c r="Q1" s="226" t="s">
        <v>404</v>
      </c>
      <c r="R1" s="226" t="s">
        <v>625</v>
      </c>
    </row>
    <row r="2">
      <c r="A2" s="1" t="s">
        <v>23</v>
      </c>
      <c r="B2" s="1">
        <v>28.5</v>
      </c>
      <c r="C2" s="1">
        <v>4.7</v>
      </c>
      <c r="D2" s="1">
        <v>4.48</v>
      </c>
      <c r="E2" s="1">
        <v>98.0</v>
      </c>
      <c r="F2" s="1">
        <v>4.35</v>
      </c>
      <c r="G2" s="1">
        <v>1.324</v>
      </c>
      <c r="H2" s="1">
        <v>8.6</v>
      </c>
      <c r="I2" s="1">
        <v>1.2</v>
      </c>
      <c r="J2" s="1">
        <v>3.3</v>
      </c>
      <c r="K2" s="1">
        <v>8.5</v>
      </c>
      <c r="L2" s="1">
        <v>2.57</v>
      </c>
      <c r="M2" s="1">
        <v>27.4</v>
      </c>
      <c r="N2" s="1">
        <v>4.6</v>
      </c>
      <c r="O2" s="1">
        <v>0.322</v>
      </c>
      <c r="P2" s="1">
        <v>0.408</v>
      </c>
      <c r="Q2" s="1">
        <v>0.73</v>
      </c>
      <c r="R2" s="1">
        <v>98.0</v>
      </c>
    </row>
    <row r="3">
      <c r="A3" s="1" t="s">
        <v>25</v>
      </c>
      <c r="B3" s="1">
        <v>29.9</v>
      </c>
      <c r="C3" s="1">
        <v>4.42</v>
      </c>
      <c r="D3" s="1">
        <v>4.14</v>
      </c>
      <c r="E3" s="1">
        <v>107.0</v>
      </c>
      <c r="F3" s="1">
        <v>4.1</v>
      </c>
      <c r="G3" s="1">
        <v>1.302</v>
      </c>
      <c r="H3" s="1">
        <v>8.4</v>
      </c>
      <c r="I3" s="1">
        <v>1.2</v>
      </c>
      <c r="J3" s="1">
        <v>3.3</v>
      </c>
      <c r="K3" s="1">
        <v>9.5</v>
      </c>
      <c r="L3" s="1">
        <v>2.84</v>
      </c>
      <c r="M3" s="1">
        <v>27.9</v>
      </c>
      <c r="N3" s="1">
        <v>5.85</v>
      </c>
      <c r="O3" s="1">
        <v>0.344</v>
      </c>
      <c r="P3" s="1">
        <v>0.501</v>
      </c>
      <c r="Q3" s="1">
        <v>0.845</v>
      </c>
      <c r="R3" s="1">
        <v>125.0</v>
      </c>
    </row>
    <row r="4">
      <c r="A4" s="1" t="s">
        <v>26</v>
      </c>
      <c r="B4" s="1">
        <v>28.4</v>
      </c>
      <c r="C4" s="1">
        <v>4.19</v>
      </c>
      <c r="D4" s="1">
        <v>3.89</v>
      </c>
      <c r="E4" s="1">
        <v>105.0</v>
      </c>
      <c r="F4" s="1">
        <v>3.98</v>
      </c>
      <c r="G4" s="1">
        <v>1.243</v>
      </c>
      <c r="H4" s="1">
        <v>8.3</v>
      </c>
      <c r="I4" s="1">
        <v>1.1</v>
      </c>
      <c r="J4" s="1">
        <v>2.9</v>
      </c>
      <c r="K4" s="1">
        <v>8.9</v>
      </c>
      <c r="L4" s="1">
        <v>3.03</v>
      </c>
      <c r="M4" s="1">
        <v>27.2</v>
      </c>
      <c r="N4" s="1">
        <v>4.98</v>
      </c>
      <c r="O4" s="1">
        <v>0.321</v>
      </c>
      <c r="P4" s="1">
        <v>0.421</v>
      </c>
      <c r="Q4" s="1">
        <v>0.742</v>
      </c>
      <c r="R4" s="1">
        <v>107.0</v>
      </c>
    </row>
    <row r="5">
      <c r="A5" s="1" t="s">
        <v>27</v>
      </c>
      <c r="B5" s="1">
        <v>30.0</v>
      </c>
      <c r="C5" s="1">
        <v>4.79</v>
      </c>
      <c r="D5" s="1">
        <v>4.52</v>
      </c>
      <c r="E5" s="1">
        <v>102.0</v>
      </c>
      <c r="F5" s="1">
        <v>4.37</v>
      </c>
      <c r="G5" s="1">
        <v>1.338</v>
      </c>
      <c r="H5" s="1">
        <v>8.9</v>
      </c>
      <c r="I5" s="1">
        <v>1.3</v>
      </c>
      <c r="J5" s="1">
        <v>3.1</v>
      </c>
      <c r="K5" s="1">
        <v>9.0</v>
      </c>
      <c r="L5" s="1">
        <v>2.86</v>
      </c>
      <c r="M5" s="1">
        <v>28.6</v>
      </c>
      <c r="N5" s="1">
        <v>4.77</v>
      </c>
      <c r="O5" s="1">
        <v>0.324</v>
      </c>
      <c r="P5" s="1">
        <v>0.424</v>
      </c>
      <c r="Q5" s="1">
        <v>0.748</v>
      </c>
      <c r="R5" s="1">
        <v>100.0</v>
      </c>
    </row>
    <row r="6">
      <c r="A6" s="1" t="s">
        <v>28</v>
      </c>
      <c r="B6" s="1">
        <v>29.6</v>
      </c>
      <c r="C6" s="1">
        <v>4.46</v>
      </c>
      <c r="D6" s="1">
        <v>4.08</v>
      </c>
      <c r="E6" s="1">
        <v>109.0</v>
      </c>
      <c r="F6" s="1">
        <v>4.16</v>
      </c>
      <c r="G6" s="1">
        <v>1.283</v>
      </c>
      <c r="H6" s="1">
        <v>8.3</v>
      </c>
      <c r="I6" s="1">
        <v>1.1</v>
      </c>
      <c r="J6" s="1">
        <v>3.2</v>
      </c>
      <c r="K6" s="1">
        <v>8.6</v>
      </c>
      <c r="L6" s="1">
        <v>2.68</v>
      </c>
      <c r="M6" s="1">
        <v>28.4</v>
      </c>
      <c r="N6" s="1">
        <v>5.06</v>
      </c>
      <c r="O6" s="1">
        <v>0.33</v>
      </c>
      <c r="P6" s="1">
        <v>0.421</v>
      </c>
      <c r="Q6" s="1">
        <v>0.751</v>
      </c>
      <c r="R6" s="1">
        <v>101.0</v>
      </c>
    </row>
    <row r="7">
      <c r="A7" s="1" t="s">
        <v>29</v>
      </c>
      <c r="B7" s="1">
        <v>29.2</v>
      </c>
      <c r="C7" s="1">
        <v>5.19</v>
      </c>
      <c r="D7" s="1">
        <v>4.87</v>
      </c>
      <c r="E7" s="1">
        <v>91.0</v>
      </c>
      <c r="F7" s="1">
        <v>4.71</v>
      </c>
      <c r="G7" s="1">
        <v>1.415</v>
      </c>
      <c r="H7" s="1">
        <v>8.6</v>
      </c>
      <c r="I7" s="1">
        <v>1.3</v>
      </c>
      <c r="J7" s="1">
        <v>4.1</v>
      </c>
      <c r="K7" s="1">
        <v>9.2</v>
      </c>
      <c r="L7" s="1">
        <v>2.25</v>
      </c>
      <c r="M7" s="1">
        <v>27.8</v>
      </c>
      <c r="N7" s="1">
        <v>3.96</v>
      </c>
      <c r="O7" s="1">
        <v>0.291</v>
      </c>
      <c r="P7" s="1">
        <v>0.384</v>
      </c>
      <c r="Q7" s="1">
        <v>0.675</v>
      </c>
      <c r="R7" s="1">
        <v>84.0</v>
      </c>
    </row>
    <row r="8">
      <c r="A8" s="1" t="s">
        <v>30</v>
      </c>
      <c r="B8" s="1">
        <v>27.7</v>
      </c>
      <c r="C8" s="1">
        <v>5.07</v>
      </c>
      <c r="D8" s="1">
        <v>4.83</v>
      </c>
      <c r="E8" s="1">
        <v>95.0</v>
      </c>
      <c r="F8" s="1">
        <v>4.79</v>
      </c>
      <c r="G8" s="1">
        <v>1.417</v>
      </c>
      <c r="H8" s="1">
        <v>8.9</v>
      </c>
      <c r="I8" s="1">
        <v>1.4</v>
      </c>
      <c r="J8" s="1">
        <v>3.8</v>
      </c>
      <c r="K8" s="1">
        <v>8.6</v>
      </c>
      <c r="L8" s="1">
        <v>2.25</v>
      </c>
      <c r="M8" s="1">
        <v>26.8</v>
      </c>
      <c r="N8" s="1">
        <v>4.83</v>
      </c>
      <c r="O8" s="1">
        <v>0.327</v>
      </c>
      <c r="P8" s="1">
        <v>0.42</v>
      </c>
      <c r="Q8" s="1">
        <v>0.746</v>
      </c>
      <c r="R8" s="1">
        <v>99.0</v>
      </c>
    </row>
    <row r="9">
      <c r="A9" s="1" t="s">
        <v>31</v>
      </c>
      <c r="B9" s="1">
        <v>26.1</v>
      </c>
      <c r="C9" s="1">
        <v>4.3</v>
      </c>
      <c r="D9" s="1">
        <v>3.96</v>
      </c>
      <c r="E9" s="1">
        <v>105.0</v>
      </c>
      <c r="F9" s="1">
        <v>4.21</v>
      </c>
      <c r="G9" s="1">
        <v>1.306</v>
      </c>
      <c r="H9" s="1">
        <v>8.4</v>
      </c>
      <c r="I9" s="1">
        <v>1.1</v>
      </c>
      <c r="J9" s="1">
        <v>3.3</v>
      </c>
      <c r="K9" s="1">
        <v>8.2</v>
      </c>
      <c r="L9" s="1">
        <v>2.46</v>
      </c>
      <c r="M9" s="1">
        <v>26.6</v>
      </c>
      <c r="N9" s="1">
        <v>4.09</v>
      </c>
      <c r="O9" s="1">
        <v>0.313</v>
      </c>
      <c r="P9" s="1">
        <v>0.381</v>
      </c>
      <c r="Q9" s="1">
        <v>0.695</v>
      </c>
      <c r="R9" s="1">
        <v>93.0</v>
      </c>
    </row>
    <row r="10">
      <c r="A10" s="1" t="s">
        <v>32</v>
      </c>
      <c r="B10" s="1">
        <v>29.7</v>
      </c>
      <c r="C10" s="1">
        <v>5.91</v>
      </c>
      <c r="D10" s="1">
        <v>5.67</v>
      </c>
      <c r="E10" s="1">
        <v>88.0</v>
      </c>
      <c r="F10" s="1">
        <v>5.24</v>
      </c>
      <c r="G10" s="1">
        <v>1.545</v>
      </c>
      <c r="H10" s="1">
        <v>10.2</v>
      </c>
      <c r="I10" s="1">
        <v>1.5</v>
      </c>
      <c r="J10" s="1">
        <v>3.7</v>
      </c>
      <c r="K10" s="1">
        <v>7.2</v>
      </c>
      <c r="L10" s="1">
        <v>1.93</v>
      </c>
      <c r="M10" s="1">
        <v>28.1</v>
      </c>
      <c r="N10" s="1">
        <v>4.45</v>
      </c>
      <c r="O10" s="1">
        <v>0.31</v>
      </c>
      <c r="P10" s="1">
        <v>0.405</v>
      </c>
      <c r="Q10" s="1">
        <v>0.715</v>
      </c>
      <c r="R10" s="1">
        <v>85.0</v>
      </c>
    </row>
    <row r="11">
      <c r="A11" s="1" t="s">
        <v>33</v>
      </c>
      <c r="B11" s="1">
        <v>27.7</v>
      </c>
      <c r="C11" s="1">
        <v>4.57</v>
      </c>
      <c r="D11" s="1">
        <v>4.24</v>
      </c>
      <c r="E11" s="1">
        <v>105.0</v>
      </c>
      <c r="F11" s="1">
        <v>4.13</v>
      </c>
      <c r="G11" s="1">
        <v>1.245</v>
      </c>
      <c r="H11" s="1">
        <v>8.2</v>
      </c>
      <c r="I11" s="1">
        <v>1.2</v>
      </c>
      <c r="J11" s="1">
        <v>3.0</v>
      </c>
      <c r="K11" s="1">
        <v>8.6</v>
      </c>
      <c r="L11" s="1">
        <v>2.89</v>
      </c>
      <c r="M11" s="1">
        <v>27.4</v>
      </c>
      <c r="N11" s="1">
        <v>4.08</v>
      </c>
      <c r="O11" s="1">
        <v>0.305</v>
      </c>
      <c r="P11" s="1">
        <v>0.382</v>
      </c>
      <c r="Q11" s="1">
        <v>0.686</v>
      </c>
      <c r="R11" s="1">
        <v>87.0</v>
      </c>
    </row>
    <row r="12">
      <c r="A12" s="1" t="s">
        <v>34</v>
      </c>
      <c r="B12" s="1">
        <v>29.2</v>
      </c>
      <c r="C12" s="1">
        <v>4.31</v>
      </c>
      <c r="D12" s="1">
        <v>3.94</v>
      </c>
      <c r="E12" s="1">
        <v>107.0</v>
      </c>
      <c r="F12" s="1">
        <v>4.31</v>
      </c>
      <c r="G12" s="1">
        <v>1.279</v>
      </c>
      <c r="H12" s="1">
        <v>8.2</v>
      </c>
      <c r="I12" s="1">
        <v>1.3</v>
      </c>
      <c r="J12" s="1">
        <v>3.3</v>
      </c>
      <c r="K12" s="1">
        <v>9.1</v>
      </c>
      <c r="L12" s="1">
        <v>2.72</v>
      </c>
      <c r="M12" s="1">
        <v>28.8</v>
      </c>
      <c r="N12" s="1">
        <v>5.1</v>
      </c>
      <c r="O12" s="1">
        <v>0.331</v>
      </c>
      <c r="P12" s="1">
        <v>0.437</v>
      </c>
      <c r="Q12" s="1">
        <v>0.768</v>
      </c>
      <c r="R12" s="1">
        <v>111.0</v>
      </c>
    </row>
    <row r="13">
      <c r="A13" s="1" t="s">
        <v>35</v>
      </c>
      <c r="B13" s="1">
        <v>29.1</v>
      </c>
      <c r="C13" s="1">
        <v>5.3</v>
      </c>
      <c r="D13" s="1">
        <v>5.17</v>
      </c>
      <c r="E13" s="1">
        <v>87.0</v>
      </c>
      <c r="F13" s="1">
        <v>4.7</v>
      </c>
      <c r="G13" s="1">
        <v>1.407</v>
      </c>
      <c r="H13" s="1">
        <v>9.1</v>
      </c>
      <c r="I13" s="1">
        <v>1.3</v>
      </c>
      <c r="J13" s="1">
        <v>3.5</v>
      </c>
      <c r="K13" s="1">
        <v>8.1</v>
      </c>
      <c r="L13" s="1">
        <v>2.3</v>
      </c>
      <c r="M13" s="1">
        <v>26.3</v>
      </c>
      <c r="N13" s="1">
        <v>4.17</v>
      </c>
      <c r="O13" s="1">
        <v>0.303</v>
      </c>
      <c r="P13" s="1">
        <v>0.398</v>
      </c>
      <c r="Q13" s="1">
        <v>0.7</v>
      </c>
      <c r="R13" s="1">
        <v>90.0</v>
      </c>
    </row>
    <row r="14">
      <c r="A14" s="1" t="s">
        <v>36</v>
      </c>
      <c r="B14" s="1">
        <v>28.0</v>
      </c>
      <c r="C14" s="1">
        <v>5.12</v>
      </c>
      <c r="D14" s="1">
        <v>4.64</v>
      </c>
      <c r="E14" s="1">
        <v>97.0</v>
      </c>
      <c r="F14" s="1">
        <v>4.65</v>
      </c>
      <c r="G14" s="1">
        <v>1.418</v>
      </c>
      <c r="H14" s="1">
        <v>8.8</v>
      </c>
      <c r="I14" s="1">
        <v>1.3</v>
      </c>
      <c r="J14" s="1">
        <v>4.0</v>
      </c>
      <c r="K14" s="1">
        <v>9.1</v>
      </c>
      <c r="L14" s="1">
        <v>2.27</v>
      </c>
      <c r="M14" s="1">
        <v>28.6</v>
      </c>
      <c r="N14" s="1">
        <v>4.56</v>
      </c>
      <c r="O14" s="1">
        <v>0.317</v>
      </c>
      <c r="P14" s="1">
        <v>0.426</v>
      </c>
      <c r="Q14" s="1">
        <v>0.743</v>
      </c>
      <c r="R14" s="1">
        <v>100.0</v>
      </c>
    </row>
    <row r="15">
      <c r="A15" s="1" t="s">
        <v>37</v>
      </c>
      <c r="B15" s="1">
        <v>28.1</v>
      </c>
      <c r="C15" s="1">
        <v>4.31</v>
      </c>
      <c r="D15" s="1">
        <v>4.06</v>
      </c>
      <c r="E15" s="1">
        <v>109.0</v>
      </c>
      <c r="F15" s="1">
        <v>4.23</v>
      </c>
      <c r="G15" s="1">
        <v>1.202</v>
      </c>
      <c r="H15" s="1">
        <v>8.0</v>
      </c>
      <c r="I15" s="1">
        <v>1.2</v>
      </c>
      <c r="J15" s="1">
        <v>2.8</v>
      </c>
      <c r="K15" s="1">
        <v>8.6</v>
      </c>
      <c r="L15" s="1">
        <v>3.06</v>
      </c>
      <c r="M15" s="1">
        <v>30.9</v>
      </c>
      <c r="N15" s="1">
        <v>5.59</v>
      </c>
      <c r="O15" s="1">
        <v>0.34</v>
      </c>
      <c r="P15" s="1">
        <v>0.455</v>
      </c>
      <c r="Q15" s="1">
        <v>0.795</v>
      </c>
      <c r="R15" s="1">
        <v>112.0</v>
      </c>
    </row>
    <row r="16">
      <c r="A16" s="1" t="s">
        <v>38</v>
      </c>
      <c r="B16" s="1">
        <v>27.6</v>
      </c>
      <c r="C16" s="1">
        <v>4.46</v>
      </c>
      <c r="D16" s="1">
        <v>4.21</v>
      </c>
      <c r="E16" s="1">
        <v>108.0</v>
      </c>
      <c r="F16" s="1">
        <v>4.13</v>
      </c>
      <c r="G16" s="1">
        <v>1.292</v>
      </c>
      <c r="H16" s="1">
        <v>8.4</v>
      </c>
      <c r="I16" s="1">
        <v>1.2</v>
      </c>
      <c r="J16" s="1">
        <v>3.2</v>
      </c>
      <c r="K16" s="1">
        <v>9.3</v>
      </c>
      <c r="L16" s="1">
        <v>2.9</v>
      </c>
      <c r="M16" s="1">
        <v>29.4</v>
      </c>
      <c r="N16" s="1">
        <v>4.11</v>
      </c>
      <c r="O16" s="1">
        <v>0.316</v>
      </c>
      <c r="P16" s="1">
        <v>0.405</v>
      </c>
      <c r="Q16" s="1">
        <v>0.721</v>
      </c>
      <c r="R16" s="1">
        <v>93.0</v>
      </c>
    </row>
    <row r="17">
      <c r="A17" s="1" t="s">
        <v>39</v>
      </c>
      <c r="B17" s="1">
        <v>29.3</v>
      </c>
      <c r="C17" s="1">
        <v>3.99</v>
      </c>
      <c r="D17" s="1">
        <v>3.71</v>
      </c>
      <c r="E17" s="1">
        <v>116.0</v>
      </c>
      <c r="F17" s="1">
        <v>4.21</v>
      </c>
      <c r="G17" s="1">
        <v>1.186</v>
      </c>
      <c r="H17" s="1">
        <v>7.6</v>
      </c>
      <c r="I17" s="1">
        <v>1.2</v>
      </c>
      <c r="J17" s="1">
        <v>3.1</v>
      </c>
      <c r="K17" s="1">
        <v>8.9</v>
      </c>
      <c r="L17" s="1">
        <v>2.89</v>
      </c>
      <c r="M17" s="1">
        <v>27.7</v>
      </c>
      <c r="N17" s="1">
        <v>4.49</v>
      </c>
      <c r="O17" s="1">
        <v>0.319</v>
      </c>
      <c r="P17" s="1">
        <v>0.385</v>
      </c>
      <c r="Q17" s="1">
        <v>0.704</v>
      </c>
      <c r="R17" s="1">
        <v>93.0</v>
      </c>
    </row>
    <row r="18">
      <c r="A18" s="1" t="s">
        <v>40</v>
      </c>
      <c r="B18" s="1">
        <v>29.0</v>
      </c>
      <c r="C18" s="1">
        <v>4.07</v>
      </c>
      <c r="D18" s="1">
        <v>3.87</v>
      </c>
      <c r="E18" s="1">
        <v>111.0</v>
      </c>
      <c r="F18" s="1">
        <v>3.89</v>
      </c>
      <c r="G18" s="1">
        <v>1.197</v>
      </c>
      <c r="H18" s="1">
        <v>8.0</v>
      </c>
      <c r="I18" s="1">
        <v>1.2</v>
      </c>
      <c r="J18" s="1">
        <v>2.7</v>
      </c>
      <c r="K18" s="1">
        <v>9.7</v>
      </c>
      <c r="L18" s="1">
        <v>3.52</v>
      </c>
      <c r="M18" s="1">
        <v>28.6</v>
      </c>
      <c r="N18" s="1">
        <v>4.8</v>
      </c>
      <c r="O18" s="1">
        <v>0.326</v>
      </c>
      <c r="P18" s="1">
        <v>0.428</v>
      </c>
      <c r="Q18" s="1">
        <v>0.753</v>
      </c>
      <c r="R18" s="1">
        <v>107.0</v>
      </c>
    </row>
    <row r="19">
      <c r="A19" s="1" t="s">
        <v>41</v>
      </c>
      <c r="B19" s="1">
        <v>31.9</v>
      </c>
      <c r="C19" s="1">
        <v>4.5</v>
      </c>
      <c r="D19" s="1">
        <v>4.3</v>
      </c>
      <c r="E19" s="1">
        <v>98.0</v>
      </c>
      <c r="F19" s="1">
        <v>4.47</v>
      </c>
      <c r="G19" s="1">
        <v>1.36</v>
      </c>
      <c r="H19" s="1">
        <v>8.5</v>
      </c>
      <c r="I19" s="1">
        <v>1.2</v>
      </c>
      <c r="J19" s="1">
        <v>3.8</v>
      </c>
      <c r="K19" s="1">
        <v>8.9</v>
      </c>
      <c r="L19" s="1">
        <v>2.35</v>
      </c>
      <c r="M19" s="1">
        <v>28.9</v>
      </c>
      <c r="N19" s="1">
        <v>4.43</v>
      </c>
      <c r="O19" s="1">
        <v>0.316</v>
      </c>
      <c r="P19" s="1">
        <v>0.407</v>
      </c>
      <c r="Q19" s="1">
        <v>0.723</v>
      </c>
      <c r="R19" s="1">
        <v>99.0</v>
      </c>
    </row>
    <row r="20">
      <c r="A20" s="1" t="s">
        <v>42</v>
      </c>
      <c r="B20" s="1">
        <v>29.1</v>
      </c>
      <c r="C20" s="1">
        <v>4.31</v>
      </c>
      <c r="D20" s="1">
        <v>3.97</v>
      </c>
      <c r="E20" s="1">
        <v>109.0</v>
      </c>
      <c r="F20" s="1">
        <v>4.25</v>
      </c>
      <c r="G20" s="1">
        <v>1.236</v>
      </c>
      <c r="H20" s="1">
        <v>8.0</v>
      </c>
      <c r="I20" s="1">
        <v>1.2</v>
      </c>
      <c r="J20" s="1">
        <v>3.2</v>
      </c>
      <c r="K20" s="1">
        <v>9.0</v>
      </c>
      <c r="L20" s="1">
        <v>2.83</v>
      </c>
      <c r="M20" s="1">
        <v>28.5</v>
      </c>
      <c r="N20" s="1">
        <v>4.15</v>
      </c>
      <c r="O20" s="1">
        <v>0.304</v>
      </c>
      <c r="P20" s="1">
        <v>0.397</v>
      </c>
      <c r="Q20" s="1">
        <v>0.701</v>
      </c>
      <c r="R20" s="1">
        <v>91.0</v>
      </c>
    </row>
    <row r="21">
      <c r="A21" s="1" t="s">
        <v>43</v>
      </c>
      <c r="B21" s="1">
        <v>28.0</v>
      </c>
      <c r="C21" s="1">
        <v>5.7</v>
      </c>
      <c r="D21" s="1">
        <v>5.48</v>
      </c>
      <c r="E21" s="1">
        <v>76.0</v>
      </c>
      <c r="F21" s="1">
        <v>5.05</v>
      </c>
      <c r="G21" s="1">
        <v>1.52</v>
      </c>
      <c r="H21" s="1">
        <v>9.3</v>
      </c>
      <c r="I21" s="1">
        <v>1.4</v>
      </c>
      <c r="J21" s="1">
        <v>4.4</v>
      </c>
      <c r="K21" s="1">
        <v>8.2</v>
      </c>
      <c r="L21" s="1">
        <v>1.87</v>
      </c>
      <c r="M21" s="1">
        <v>27.1</v>
      </c>
      <c r="N21" s="1">
        <v>3.61</v>
      </c>
      <c r="O21" s="1">
        <v>0.298</v>
      </c>
      <c r="P21" s="1">
        <v>0.37</v>
      </c>
      <c r="Q21" s="1">
        <v>0.669</v>
      </c>
      <c r="R21" s="1">
        <v>89.0</v>
      </c>
    </row>
    <row r="22">
      <c r="A22" s="1" t="s">
        <v>44</v>
      </c>
      <c r="B22" s="1">
        <v>29.8</v>
      </c>
      <c r="C22" s="1">
        <v>4.41</v>
      </c>
      <c r="D22" s="1">
        <v>4.03</v>
      </c>
      <c r="E22" s="1">
        <v>108.0</v>
      </c>
      <c r="F22" s="1">
        <v>4.0</v>
      </c>
      <c r="G22" s="1">
        <v>1.24</v>
      </c>
      <c r="H22" s="1">
        <v>8.2</v>
      </c>
      <c r="I22" s="1">
        <v>1.2</v>
      </c>
      <c r="J22" s="1">
        <v>2.9</v>
      </c>
      <c r="K22" s="1">
        <v>9.1</v>
      </c>
      <c r="L22" s="1">
        <v>3.09</v>
      </c>
      <c r="M22" s="1">
        <v>28.4</v>
      </c>
      <c r="N22" s="1">
        <v>4.91</v>
      </c>
      <c r="O22" s="1">
        <v>0.327</v>
      </c>
      <c r="P22" s="1">
        <v>0.438</v>
      </c>
      <c r="Q22" s="1">
        <v>0.765</v>
      </c>
      <c r="R22" s="1">
        <v>106.0</v>
      </c>
    </row>
    <row r="23">
      <c r="A23" s="1" t="s">
        <v>45</v>
      </c>
      <c r="B23" s="1">
        <v>27.6</v>
      </c>
      <c r="C23" s="1">
        <v>4.88</v>
      </c>
      <c r="D23" s="1">
        <v>4.6</v>
      </c>
      <c r="E23" s="1">
        <v>96.0</v>
      </c>
      <c r="F23" s="1">
        <v>4.4</v>
      </c>
      <c r="G23" s="1">
        <v>1.382</v>
      </c>
      <c r="H23" s="1">
        <v>8.7</v>
      </c>
      <c r="I23" s="1">
        <v>1.1</v>
      </c>
      <c r="J23" s="1">
        <v>3.8</v>
      </c>
      <c r="K23" s="1">
        <v>8.6</v>
      </c>
      <c r="L23" s="1">
        <v>2.29</v>
      </c>
      <c r="M23" s="1">
        <v>27.3</v>
      </c>
      <c r="N23" s="1">
        <v>4.27</v>
      </c>
      <c r="O23" s="1">
        <v>0.315</v>
      </c>
      <c r="P23" s="1">
        <v>0.392</v>
      </c>
      <c r="Q23" s="1">
        <v>0.707</v>
      </c>
      <c r="R23" s="1">
        <v>92.0</v>
      </c>
    </row>
    <row r="24">
      <c r="A24" s="1" t="s">
        <v>46</v>
      </c>
      <c r="B24" s="1">
        <v>30.7</v>
      </c>
      <c r="C24" s="1">
        <v>4.0</v>
      </c>
      <c r="D24" s="1">
        <v>3.73</v>
      </c>
      <c r="E24" s="1">
        <v>111.0</v>
      </c>
      <c r="F24" s="1">
        <v>4.14</v>
      </c>
      <c r="G24" s="1">
        <v>1.268</v>
      </c>
      <c r="H24" s="1">
        <v>7.9</v>
      </c>
      <c r="I24" s="1">
        <v>1.1</v>
      </c>
      <c r="J24" s="1">
        <v>3.5</v>
      </c>
      <c r="K24" s="1">
        <v>9.0</v>
      </c>
      <c r="L24" s="1">
        <v>2.59</v>
      </c>
      <c r="M24" s="1">
        <v>28.4</v>
      </c>
      <c r="N24" s="1">
        <v>4.64</v>
      </c>
      <c r="O24" s="1">
        <v>0.329</v>
      </c>
      <c r="P24" s="1">
        <v>0.413</v>
      </c>
      <c r="Q24" s="1">
        <v>0.742</v>
      </c>
      <c r="R24" s="1">
        <v>105.0</v>
      </c>
    </row>
    <row r="25">
      <c r="A25" s="1" t="s">
        <v>47</v>
      </c>
      <c r="B25" s="1">
        <v>30.0</v>
      </c>
      <c r="C25" s="1">
        <v>4.44</v>
      </c>
      <c r="D25" s="1">
        <v>4.02</v>
      </c>
      <c r="E25" s="1">
        <v>105.0</v>
      </c>
      <c r="F25" s="1">
        <v>3.92</v>
      </c>
      <c r="G25" s="1">
        <v>1.253</v>
      </c>
      <c r="H25" s="1">
        <v>8.8</v>
      </c>
      <c r="I25" s="1">
        <v>1.1</v>
      </c>
      <c r="J25" s="1">
        <v>2.5</v>
      </c>
      <c r="K25" s="1">
        <v>8.5</v>
      </c>
      <c r="L25" s="1">
        <v>3.37</v>
      </c>
      <c r="M25" s="1">
        <v>27.8</v>
      </c>
      <c r="N25" s="1">
        <v>4.68</v>
      </c>
      <c r="O25" s="1">
        <v>0.321</v>
      </c>
      <c r="P25" s="1">
        <v>0.413</v>
      </c>
      <c r="Q25" s="1">
        <v>0.734</v>
      </c>
      <c r="R25" s="1">
        <v>105.0</v>
      </c>
    </row>
    <row r="26">
      <c r="A26" s="1" t="s">
        <v>48</v>
      </c>
      <c r="B26" s="1">
        <v>27.4</v>
      </c>
      <c r="C26" s="1">
        <v>4.07</v>
      </c>
      <c r="D26" s="1">
        <v>3.74</v>
      </c>
      <c r="E26" s="1">
        <v>110.0</v>
      </c>
      <c r="F26" s="1">
        <v>3.88</v>
      </c>
      <c r="G26" s="1">
        <v>1.187</v>
      </c>
      <c r="H26" s="1">
        <v>8.1</v>
      </c>
      <c r="I26" s="1">
        <v>1.1</v>
      </c>
      <c r="J26" s="1">
        <v>2.6</v>
      </c>
      <c r="K26" s="1">
        <v>9.1</v>
      </c>
      <c r="L26" s="1">
        <v>3.47</v>
      </c>
      <c r="M26" s="1">
        <v>28.4</v>
      </c>
      <c r="N26" s="1">
        <v>4.16</v>
      </c>
      <c r="O26" s="1">
        <v>0.312</v>
      </c>
      <c r="P26" s="1">
        <v>0.383</v>
      </c>
      <c r="Q26" s="1">
        <v>0.695</v>
      </c>
      <c r="R26" s="1">
        <v>92.0</v>
      </c>
    </row>
    <row r="27">
      <c r="A27" s="1" t="s">
        <v>49</v>
      </c>
      <c r="B27" s="1">
        <v>29.7</v>
      </c>
      <c r="C27" s="1">
        <v>5.12</v>
      </c>
      <c r="D27" s="1">
        <v>4.79</v>
      </c>
      <c r="E27" s="1">
        <v>90.0</v>
      </c>
      <c r="F27" s="1">
        <v>4.43</v>
      </c>
      <c r="G27" s="1">
        <v>1.456</v>
      </c>
      <c r="H27" s="1">
        <v>9.8</v>
      </c>
      <c r="I27" s="1">
        <v>1.1</v>
      </c>
      <c r="J27" s="1">
        <v>3.3</v>
      </c>
      <c r="K27" s="1">
        <v>7.7</v>
      </c>
      <c r="L27" s="1">
        <v>2.29</v>
      </c>
      <c r="M27" s="1">
        <v>27.5</v>
      </c>
      <c r="N27" s="1">
        <v>4.44</v>
      </c>
      <c r="O27" s="1">
        <v>0.326</v>
      </c>
      <c r="P27" s="1">
        <v>0.416</v>
      </c>
      <c r="Q27" s="1">
        <v>0.742</v>
      </c>
      <c r="R27" s="1">
        <v>101.0</v>
      </c>
    </row>
    <row r="28">
      <c r="A28" s="1" t="s">
        <v>50</v>
      </c>
      <c r="B28" s="1">
        <v>28.5</v>
      </c>
      <c r="C28" s="1">
        <v>4.1</v>
      </c>
      <c r="D28" s="1">
        <v>3.86</v>
      </c>
      <c r="E28" s="1">
        <v>108.0</v>
      </c>
      <c r="F28" s="1">
        <v>3.8</v>
      </c>
      <c r="G28" s="1">
        <v>1.177</v>
      </c>
      <c r="H28" s="1">
        <v>7.9</v>
      </c>
      <c r="I28" s="1">
        <v>1.1</v>
      </c>
      <c r="J28" s="1">
        <v>2.7</v>
      </c>
      <c r="K28" s="1">
        <v>9.4</v>
      </c>
      <c r="L28" s="1">
        <v>3.43</v>
      </c>
      <c r="M28" s="1">
        <v>26.8</v>
      </c>
      <c r="N28" s="1">
        <v>5.31</v>
      </c>
      <c r="O28" s="1">
        <v>0.331</v>
      </c>
      <c r="P28" s="1">
        <v>0.445</v>
      </c>
      <c r="Q28" s="1">
        <v>0.776</v>
      </c>
      <c r="R28" s="1">
        <v>114.0</v>
      </c>
    </row>
    <row r="29">
      <c r="A29" s="1" t="s">
        <v>51</v>
      </c>
      <c r="B29" s="1">
        <v>30.4</v>
      </c>
      <c r="C29" s="1">
        <v>4.42</v>
      </c>
      <c r="D29" s="1">
        <v>4.28</v>
      </c>
      <c r="E29" s="1">
        <v>103.0</v>
      </c>
      <c r="F29" s="1">
        <v>4.31</v>
      </c>
      <c r="G29" s="1">
        <v>1.268</v>
      </c>
      <c r="H29" s="1">
        <v>8.3</v>
      </c>
      <c r="I29" s="1">
        <v>1.2</v>
      </c>
      <c r="J29" s="1">
        <v>3.1</v>
      </c>
      <c r="K29" s="1">
        <v>8.5</v>
      </c>
      <c r="L29" s="1">
        <v>2.75</v>
      </c>
      <c r="M29" s="1">
        <v>28.3</v>
      </c>
      <c r="N29" s="1">
        <v>5.44</v>
      </c>
      <c r="O29" s="1">
        <v>0.337</v>
      </c>
      <c r="P29" s="1">
        <v>0.452</v>
      </c>
      <c r="Q29" s="1">
        <v>0.79</v>
      </c>
      <c r="R29" s="1">
        <v>113.0</v>
      </c>
    </row>
    <row r="30">
      <c r="A30" s="1" t="s">
        <v>52</v>
      </c>
      <c r="B30" s="1">
        <v>30.6</v>
      </c>
      <c r="C30" s="1">
        <v>4.14</v>
      </c>
      <c r="D30" s="1">
        <v>3.78</v>
      </c>
      <c r="E30" s="1">
        <v>111.0</v>
      </c>
      <c r="F30" s="1">
        <v>4.06</v>
      </c>
      <c r="G30" s="1">
        <v>1.25</v>
      </c>
      <c r="H30" s="1">
        <v>8.2</v>
      </c>
      <c r="I30" s="1">
        <v>1.2</v>
      </c>
      <c r="J30" s="1">
        <v>3.0</v>
      </c>
      <c r="K30" s="1">
        <v>9.5</v>
      </c>
      <c r="L30" s="1">
        <v>3.13</v>
      </c>
      <c r="M30" s="1">
        <v>28.8</v>
      </c>
      <c r="N30" s="1">
        <v>4.6</v>
      </c>
      <c r="O30" s="1">
        <v>0.329</v>
      </c>
      <c r="P30" s="1">
        <v>0.417</v>
      </c>
      <c r="Q30" s="1">
        <v>0.745</v>
      </c>
      <c r="R30" s="1">
        <v>106.0</v>
      </c>
    </row>
    <row r="31">
      <c r="A31" s="1" t="s">
        <v>53</v>
      </c>
      <c r="B31" s="1">
        <v>28.0</v>
      </c>
      <c r="C31" s="1">
        <v>5.22</v>
      </c>
      <c r="D31" s="1">
        <v>5.02</v>
      </c>
      <c r="E31" s="1">
        <v>86.0</v>
      </c>
      <c r="F31" s="1">
        <v>5.15</v>
      </c>
      <c r="G31" s="1">
        <v>1.473</v>
      </c>
      <c r="H31" s="1">
        <v>9.5</v>
      </c>
      <c r="I31" s="1">
        <v>1.5</v>
      </c>
      <c r="J31" s="1">
        <v>3.7</v>
      </c>
      <c r="K31" s="1">
        <v>7.7</v>
      </c>
      <c r="L31" s="1">
        <v>2.07</v>
      </c>
      <c r="M31" s="1">
        <v>26.8</v>
      </c>
      <c r="N31" s="1">
        <v>4.32</v>
      </c>
      <c r="O31" s="1">
        <v>0.314</v>
      </c>
      <c r="P31" s="1">
        <v>0.396</v>
      </c>
      <c r="Q31" s="1">
        <v>0.709</v>
      </c>
      <c r="R31" s="1">
        <v>95.0</v>
      </c>
    </row>
    <row r="32">
      <c r="A32" s="1" t="s">
        <v>626</v>
      </c>
      <c r="B32" s="1">
        <v>28.9</v>
      </c>
      <c r="C32" s="1">
        <v>4.62</v>
      </c>
      <c r="D32" s="1">
        <v>4.33</v>
      </c>
      <c r="E32" s="1">
        <v>101.0</v>
      </c>
      <c r="F32" s="1">
        <v>4.33</v>
      </c>
      <c r="G32" s="1">
        <v>1.315</v>
      </c>
      <c r="H32" s="1">
        <v>8.5</v>
      </c>
      <c r="I32" s="1">
        <v>1.2</v>
      </c>
      <c r="J32" s="1">
        <v>3.3</v>
      </c>
      <c r="K32" s="1">
        <v>8.7</v>
      </c>
      <c r="L32" s="1">
        <v>2.65</v>
      </c>
      <c r="M32" s="1">
        <v>28.0</v>
      </c>
      <c r="N32" s="1">
        <v>4.62</v>
      </c>
      <c r="O32" s="1">
        <v>0.32</v>
      </c>
      <c r="P32" s="1">
        <v>0.414</v>
      </c>
      <c r="Q32" s="1">
        <v>0.734</v>
      </c>
      <c r="R32" s="1">
        <v>100.0</v>
      </c>
    </row>
    <row r="33">
      <c r="A33" s="1">
        <v>28.9</v>
      </c>
      <c r="B33" s="1">
        <v>4.62</v>
      </c>
      <c r="C33" s="1">
        <v>4.33</v>
      </c>
      <c r="D33" s="1">
        <v>101.0</v>
      </c>
      <c r="E33" s="1">
        <v>4.33</v>
      </c>
      <c r="F33" s="1">
        <v>1.315</v>
      </c>
      <c r="G33" s="1">
        <v>8.5</v>
      </c>
      <c r="H33" s="1">
        <v>1.2</v>
      </c>
      <c r="I33" s="1">
        <v>3.3</v>
      </c>
      <c r="J33" s="1">
        <v>8.7</v>
      </c>
      <c r="K33" s="1">
        <v>2.65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17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5" t="s">
        <v>5</v>
      </c>
      <c r="G1" s="1" t="s">
        <v>6</v>
      </c>
      <c r="H1" s="1" t="s">
        <v>7</v>
      </c>
      <c r="I1" s="4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54</v>
      </c>
    </row>
    <row r="2">
      <c r="A2" s="16" t="str">
        <f t="shared" ref="A2:A31" si="1">CONCATENATE(B2,C2)</f>
        <v>2021Arizona Diamondbacks</v>
      </c>
      <c r="B2" s="1">
        <v>2021.0</v>
      </c>
      <c r="C2" s="1" t="s">
        <v>23</v>
      </c>
      <c r="D2" s="5">
        <v>9.1632929E7</v>
      </c>
      <c r="E2" s="2">
        <v>5015678.0</v>
      </c>
      <c r="F2" s="15">
        <v>0.321</v>
      </c>
      <c r="G2" s="5">
        <v>1700000.0</v>
      </c>
      <c r="H2" s="5">
        <v>1835361.0</v>
      </c>
      <c r="I2" s="5">
        <v>2.3087732E7</v>
      </c>
      <c r="J2" s="1" t="s">
        <v>24</v>
      </c>
      <c r="K2" s="5">
        <v>2.7606785E7</v>
      </c>
      <c r="L2" s="5">
        <v>1.00612868E8</v>
      </c>
      <c r="M2" s="6">
        <v>3.0</v>
      </c>
      <c r="N2" s="6">
        <v>5.0</v>
      </c>
      <c r="O2" s="5">
        <v>1.0</v>
      </c>
      <c r="P2" s="5">
        <v>596400.0</v>
      </c>
      <c r="Q2" s="1">
        <v>4.0</v>
      </c>
      <c r="R2" s="5">
        <v>8500000.0</v>
      </c>
      <c r="S2" s="2">
        <v>12877.0</v>
      </c>
      <c r="T2" s="1">
        <v>28.9</v>
      </c>
      <c r="U2" s="1">
        <v>28.5</v>
      </c>
      <c r="V2" s="6">
        <v>19.0</v>
      </c>
      <c r="W2" s="2">
        <v>1380.0</v>
      </c>
      <c r="AA2" s="2"/>
      <c r="AB2" s="2"/>
      <c r="AJ2" s="5"/>
      <c r="AK2" s="13"/>
      <c r="AN2" s="10"/>
    </row>
    <row r="3">
      <c r="A3" s="16" t="str">
        <f t="shared" si="1"/>
        <v>2021Atlanta Braves</v>
      </c>
      <c r="B3" s="1">
        <v>2021.0</v>
      </c>
      <c r="C3" s="1" t="s">
        <v>25</v>
      </c>
      <c r="D3" s="5">
        <v>1.52753755E8</v>
      </c>
      <c r="E3" s="2">
        <v>6222106.0</v>
      </c>
      <c r="F3" s="15">
        <v>0.547</v>
      </c>
      <c r="G3" s="5">
        <v>8285231.0</v>
      </c>
      <c r="H3" s="5">
        <v>3.3790206E7</v>
      </c>
      <c r="I3" s="5">
        <v>1.143018E7</v>
      </c>
      <c r="J3" s="5">
        <v>2813172.0</v>
      </c>
      <c r="K3" s="5">
        <v>5.9035831E7</v>
      </c>
      <c r="L3" s="5">
        <v>3.7369296E7</v>
      </c>
      <c r="M3" s="6">
        <v>7.0</v>
      </c>
      <c r="N3" s="6">
        <v>10.0</v>
      </c>
      <c r="O3" s="5">
        <v>5.0</v>
      </c>
      <c r="P3" s="5">
        <v>2967500.0</v>
      </c>
      <c r="Q3" s="1">
        <v>5.0</v>
      </c>
      <c r="R3" s="5">
        <v>9.325E7</v>
      </c>
      <c r="S3" s="2">
        <v>28746.0</v>
      </c>
      <c r="T3" s="1">
        <v>28.2</v>
      </c>
      <c r="U3" s="1">
        <v>29.5</v>
      </c>
      <c r="V3" s="6">
        <v>3.0</v>
      </c>
      <c r="W3" s="2">
        <v>2100.0</v>
      </c>
      <c r="AA3" s="2"/>
      <c r="AB3" s="2"/>
      <c r="AJ3" s="5"/>
      <c r="AK3" s="13"/>
      <c r="AN3" s="10"/>
    </row>
    <row r="4">
      <c r="A4" s="16" t="str">
        <f t="shared" si="1"/>
        <v>2021Baltimore Orioles</v>
      </c>
      <c r="B4" s="1">
        <v>2021.0</v>
      </c>
      <c r="C4" s="1" t="s">
        <v>26</v>
      </c>
      <c r="D4" s="5">
        <v>4.242187E7</v>
      </c>
      <c r="E4" s="2">
        <v>2835672.0</v>
      </c>
      <c r="F4" s="15">
        <v>0.321</v>
      </c>
      <c r="G4" s="5">
        <v>2235978.0</v>
      </c>
      <c r="H4" s="5">
        <v>1822319.0</v>
      </c>
      <c r="I4" s="5">
        <v>1541942.0</v>
      </c>
      <c r="J4" s="5">
        <v>4750000.0</v>
      </c>
      <c r="K4" s="5">
        <v>3488451.0</v>
      </c>
      <c r="L4" s="5">
        <v>1.33651206E8</v>
      </c>
      <c r="M4" s="6">
        <v>4.0</v>
      </c>
      <c r="N4" s="6">
        <v>6.0</v>
      </c>
      <c r="O4" s="5">
        <v>0.0</v>
      </c>
      <c r="P4" s="1" t="s">
        <v>24</v>
      </c>
      <c r="Q4" s="1">
        <v>3.0</v>
      </c>
      <c r="R4" s="5">
        <v>3300000.0</v>
      </c>
      <c r="S4" s="2">
        <v>9793.0</v>
      </c>
      <c r="T4" s="1">
        <v>26.7</v>
      </c>
      <c r="U4" s="1">
        <v>28.1</v>
      </c>
      <c r="V4" s="6">
        <v>18.0</v>
      </c>
      <c r="W4" s="2">
        <v>1375.0</v>
      </c>
      <c r="AA4" s="2"/>
      <c r="AB4" s="2"/>
      <c r="AJ4" s="5"/>
      <c r="AK4" s="13"/>
      <c r="AN4" s="10"/>
    </row>
    <row r="5">
      <c r="A5" s="16" t="str">
        <f t="shared" si="1"/>
        <v>2021Boston Red Sox</v>
      </c>
      <c r="B5" s="1">
        <v>2021.0</v>
      </c>
      <c r="C5" s="1" t="s">
        <v>27</v>
      </c>
      <c r="D5" s="5">
        <v>1.87100784E8</v>
      </c>
      <c r="E5" s="2">
        <v>4900550.0</v>
      </c>
      <c r="F5" s="15">
        <v>0.568</v>
      </c>
      <c r="G5" s="5">
        <v>7850000.0</v>
      </c>
      <c r="H5" s="5">
        <v>3.0709494E7</v>
      </c>
      <c r="I5" s="5">
        <v>6808959.0</v>
      </c>
      <c r="J5" s="5">
        <v>1.935E7</v>
      </c>
      <c r="K5" s="5">
        <v>7.6734278E7</v>
      </c>
      <c r="L5" s="5">
        <v>2359529.0</v>
      </c>
      <c r="M5" s="6">
        <v>6.0</v>
      </c>
      <c r="N5" s="6">
        <v>12.0</v>
      </c>
      <c r="O5" s="5">
        <v>6.0</v>
      </c>
      <c r="P5" s="5">
        <v>3573500.0</v>
      </c>
      <c r="Q5" s="1">
        <v>8.0</v>
      </c>
      <c r="R5" s="5">
        <v>3.895E7</v>
      </c>
      <c r="S5" s="2">
        <v>21300.0</v>
      </c>
      <c r="T5" s="1">
        <v>28.0</v>
      </c>
      <c r="U5" s="1">
        <v>29.7</v>
      </c>
      <c r="V5" s="6">
        <v>8.0</v>
      </c>
      <c r="W5" s="2">
        <v>3900.0</v>
      </c>
      <c r="AA5" s="2"/>
      <c r="AB5" s="2"/>
      <c r="AJ5" s="5"/>
      <c r="AK5" s="13"/>
      <c r="AN5" s="10"/>
    </row>
    <row r="6">
      <c r="A6" s="16" t="str">
        <f t="shared" si="1"/>
        <v>2021Chicago Cubs</v>
      </c>
      <c r="B6" s="1">
        <v>2021.0</v>
      </c>
      <c r="C6" s="1" t="s">
        <v>28</v>
      </c>
      <c r="D6" s="5">
        <v>1.4403717E8</v>
      </c>
      <c r="E6" s="2">
        <v>9441957.0</v>
      </c>
      <c r="F6" s="15">
        <v>0.438</v>
      </c>
      <c r="G6" s="5">
        <v>12268.0</v>
      </c>
      <c r="H6" s="5">
        <v>1576596.0</v>
      </c>
      <c r="I6" s="5">
        <v>4621390.0</v>
      </c>
      <c r="J6" s="1" t="s">
        <v>24</v>
      </c>
      <c r="K6" s="5">
        <v>2.7130135E7</v>
      </c>
      <c r="L6" s="5">
        <v>4.4334355E7</v>
      </c>
      <c r="M6" s="6">
        <v>8.0</v>
      </c>
      <c r="N6" s="6">
        <v>19.0</v>
      </c>
      <c r="O6" s="5">
        <v>3.0</v>
      </c>
      <c r="P6" s="5">
        <v>1785500.0</v>
      </c>
      <c r="Q6" s="1">
        <v>11.0</v>
      </c>
      <c r="R6" s="5">
        <v>2.55E7</v>
      </c>
      <c r="S6" s="2">
        <v>24431.0</v>
      </c>
      <c r="T6" s="1">
        <v>29.1</v>
      </c>
      <c r="U6" s="1">
        <v>29.4</v>
      </c>
      <c r="V6" s="6">
        <v>21.0</v>
      </c>
      <c r="W6" s="2">
        <v>3800.0</v>
      </c>
      <c r="AA6" s="2"/>
      <c r="AB6" s="2"/>
      <c r="AJ6" s="5"/>
      <c r="AK6" s="13"/>
      <c r="AN6" s="10"/>
    </row>
    <row r="7">
      <c r="A7" s="16" t="str">
        <f t="shared" si="1"/>
        <v>2021Chicago White Sox</v>
      </c>
      <c r="B7" s="1">
        <v>2021.0</v>
      </c>
      <c r="C7" s="1" t="s">
        <v>29</v>
      </c>
      <c r="D7" s="5">
        <v>1.40926169E8</v>
      </c>
      <c r="E7" s="2">
        <v>9441957.0</v>
      </c>
      <c r="F7" s="15">
        <v>0.574</v>
      </c>
      <c r="G7" s="5">
        <v>1.8772379E7</v>
      </c>
      <c r="H7" s="5">
        <v>3.3697088E7</v>
      </c>
      <c r="I7" s="5">
        <v>1.01955E7</v>
      </c>
      <c r="J7" s="5">
        <v>4333333.0</v>
      </c>
      <c r="K7" s="5">
        <v>5.8831069E7</v>
      </c>
      <c r="L7" s="5">
        <v>3.2162173E7</v>
      </c>
      <c r="M7" s="6">
        <v>5.0</v>
      </c>
      <c r="N7" s="6">
        <v>4.0</v>
      </c>
      <c r="O7" s="5">
        <v>0.0</v>
      </c>
      <c r="P7" s="1" t="s">
        <v>24</v>
      </c>
      <c r="Q7" s="1">
        <v>3.0</v>
      </c>
      <c r="R7" s="5">
        <v>6.5E7</v>
      </c>
      <c r="S7" s="2">
        <v>19708.0</v>
      </c>
      <c r="T7" s="1">
        <v>28.1</v>
      </c>
      <c r="U7" s="1">
        <v>28.3</v>
      </c>
      <c r="V7" s="6">
        <v>11.0</v>
      </c>
      <c r="W7" s="2">
        <v>1760.0</v>
      </c>
      <c r="AA7" s="2"/>
      <c r="AB7" s="2"/>
      <c r="AJ7" s="5"/>
      <c r="AK7" s="13"/>
      <c r="AN7" s="10"/>
    </row>
    <row r="8">
      <c r="A8" s="16" t="str">
        <f t="shared" si="1"/>
        <v>2021Cincinnati Reds</v>
      </c>
      <c r="B8" s="1">
        <v>2021.0</v>
      </c>
      <c r="C8" s="1" t="s">
        <v>30</v>
      </c>
      <c r="D8" s="5">
        <v>1.26587447E8</v>
      </c>
      <c r="E8" s="2">
        <v>2265051.0</v>
      </c>
      <c r="F8" s="15">
        <v>0.512</v>
      </c>
      <c r="G8" s="5">
        <v>4758000.0</v>
      </c>
      <c r="H8" s="5">
        <v>3.7684784E7</v>
      </c>
      <c r="I8" s="5">
        <v>1.4572645E7</v>
      </c>
      <c r="J8" s="1" t="s">
        <v>24</v>
      </c>
      <c r="K8" s="5">
        <v>2.8310008E7</v>
      </c>
      <c r="L8" s="5">
        <v>6.5751109E7</v>
      </c>
      <c r="M8" s="6">
        <v>6.0</v>
      </c>
      <c r="N8" s="6">
        <v>14.0</v>
      </c>
      <c r="O8" s="5">
        <v>2.0</v>
      </c>
      <c r="P8" s="5">
        <v>1184000.0</v>
      </c>
      <c r="Q8" s="1">
        <v>1.0</v>
      </c>
      <c r="R8" s="5">
        <v>1500000.0</v>
      </c>
      <c r="S8" s="2">
        <v>18581.0</v>
      </c>
      <c r="T8" s="1">
        <v>28.9</v>
      </c>
      <c r="U8" s="1">
        <v>28.9</v>
      </c>
      <c r="V8" s="6">
        <v>16.0</v>
      </c>
      <c r="W8" s="2">
        <v>1190.0</v>
      </c>
      <c r="AA8" s="2"/>
      <c r="AB8" s="2"/>
      <c r="AJ8" s="5"/>
      <c r="AK8" s="13"/>
      <c r="AN8" s="10"/>
    </row>
    <row r="9">
      <c r="A9" s="16" t="str">
        <f t="shared" si="1"/>
        <v>2021Cleveland Guardians</v>
      </c>
      <c r="B9" s="1">
        <v>2021.0</v>
      </c>
      <c r="C9" s="1" t="s">
        <v>31</v>
      </c>
      <c r="D9" s="5">
        <v>5.0670534E7</v>
      </c>
      <c r="E9" s="2">
        <v>2063132.0</v>
      </c>
      <c r="F9" s="15">
        <v>0.494</v>
      </c>
      <c r="G9" s="5">
        <v>8780000.0</v>
      </c>
      <c r="H9" s="5">
        <v>1.2972775E7</v>
      </c>
      <c r="I9" s="5">
        <v>1386706.0</v>
      </c>
      <c r="J9" s="5">
        <v>602400.0</v>
      </c>
      <c r="K9" s="5">
        <v>1.194043E7</v>
      </c>
      <c r="L9" s="5">
        <v>1.47787166E8</v>
      </c>
      <c r="M9" s="6">
        <v>4.0</v>
      </c>
      <c r="N9" s="6">
        <v>9.0</v>
      </c>
      <c r="O9" s="5">
        <v>0.0</v>
      </c>
      <c r="P9" s="1" t="s">
        <v>24</v>
      </c>
      <c r="Q9" s="1">
        <v>0.0</v>
      </c>
      <c r="R9" s="1" t="s">
        <v>24</v>
      </c>
      <c r="S9" s="2">
        <v>13758.0</v>
      </c>
      <c r="T9" s="1">
        <v>26.7</v>
      </c>
      <c r="U9" s="1">
        <v>26.3</v>
      </c>
      <c r="V9" s="6">
        <v>23.0</v>
      </c>
      <c r="W9" s="2">
        <v>1300.0</v>
      </c>
      <c r="AA9" s="2"/>
      <c r="AB9" s="2"/>
      <c r="AJ9" s="5"/>
      <c r="AK9" s="13"/>
      <c r="AN9" s="10"/>
    </row>
    <row r="10">
      <c r="A10" s="16" t="str">
        <f t="shared" si="1"/>
        <v>2021Colorado Rockies</v>
      </c>
      <c r="B10" s="1">
        <v>2021.0</v>
      </c>
      <c r="C10" s="1" t="s">
        <v>32</v>
      </c>
      <c r="D10" s="5">
        <v>1.16408966E8</v>
      </c>
      <c r="E10" s="2">
        <v>2985871.0</v>
      </c>
      <c r="F10" s="15">
        <v>0.46</v>
      </c>
      <c r="G10" s="5">
        <v>1872500.0</v>
      </c>
      <c r="H10" s="5">
        <v>2.3107675E7</v>
      </c>
      <c r="I10" s="5">
        <v>2.4196173E7</v>
      </c>
      <c r="J10" s="1" t="s">
        <v>24</v>
      </c>
      <c r="K10" s="5">
        <v>3.0719074E7</v>
      </c>
      <c r="L10" s="5">
        <v>9.2789607E7</v>
      </c>
      <c r="M10" s="6">
        <v>11.0</v>
      </c>
      <c r="N10" s="6">
        <v>11.0</v>
      </c>
      <c r="O10" s="5">
        <v>3.0</v>
      </c>
      <c r="P10" s="5">
        <v>1731500.0</v>
      </c>
      <c r="Q10" s="1">
        <v>1.0</v>
      </c>
      <c r="R10" s="1" t="s">
        <v>24</v>
      </c>
      <c r="S10" s="2">
        <v>23934.0</v>
      </c>
      <c r="T10" s="1">
        <v>28.1</v>
      </c>
      <c r="U10" s="1">
        <v>28.3</v>
      </c>
      <c r="V10" s="6">
        <v>14.0</v>
      </c>
      <c r="W10" s="2">
        <v>1385.0</v>
      </c>
      <c r="AA10" s="2"/>
      <c r="AB10" s="2"/>
      <c r="AJ10" s="5"/>
      <c r="AK10" s="13"/>
      <c r="AN10" s="10"/>
    </row>
    <row r="11">
      <c r="A11" s="16" t="str">
        <f t="shared" si="1"/>
        <v>2021Detroit Tigers</v>
      </c>
      <c r="B11" s="1">
        <v>2021.0</v>
      </c>
      <c r="C11" s="1" t="s">
        <v>33</v>
      </c>
      <c r="D11" s="5">
        <v>8.6348945E7</v>
      </c>
      <c r="E11" s="2">
        <v>4345761.0</v>
      </c>
      <c r="F11" s="15">
        <v>0.475</v>
      </c>
      <c r="G11" s="5">
        <v>582730.0</v>
      </c>
      <c r="H11" s="5">
        <v>1.1048483E7</v>
      </c>
      <c r="I11" s="5">
        <v>6361865.0</v>
      </c>
      <c r="J11" s="5">
        <v>3.0E7</v>
      </c>
      <c r="K11" s="5">
        <v>1.3415075E7</v>
      </c>
      <c r="L11" s="5">
        <v>1.06120333E8</v>
      </c>
      <c r="M11" s="6">
        <v>9.0</v>
      </c>
      <c r="N11" s="6">
        <v>2.0</v>
      </c>
      <c r="O11" s="5">
        <v>8.0</v>
      </c>
      <c r="P11" s="5">
        <v>4640200.0</v>
      </c>
      <c r="Q11" s="1">
        <v>5.0</v>
      </c>
      <c r="R11" s="5">
        <v>2.15E7</v>
      </c>
      <c r="S11" s="2">
        <v>13613.0</v>
      </c>
      <c r="T11" s="1">
        <v>28.1</v>
      </c>
      <c r="U11" s="1">
        <v>27.3</v>
      </c>
      <c r="V11" s="6">
        <v>19.0</v>
      </c>
      <c r="W11" s="2">
        <v>1400.0</v>
      </c>
      <c r="AA11" s="2"/>
      <c r="AB11" s="2"/>
      <c r="AJ11" s="5"/>
      <c r="AK11" s="13"/>
      <c r="AN11" s="10"/>
    </row>
    <row r="12">
      <c r="A12" s="16" t="str">
        <f t="shared" si="1"/>
        <v>2021Houston Astros</v>
      </c>
      <c r="B12" s="1">
        <v>2021.0</v>
      </c>
      <c r="C12" s="1" t="s">
        <v>34</v>
      </c>
      <c r="D12" s="5">
        <v>1.94222042E8</v>
      </c>
      <c r="E12" s="2">
        <v>7340118.0</v>
      </c>
      <c r="F12" s="15">
        <v>0.586</v>
      </c>
      <c r="G12" s="5">
        <v>7000000.0</v>
      </c>
      <c r="H12" s="5">
        <v>6.5285876E7</v>
      </c>
      <c r="I12" s="5">
        <v>1.7483098E7</v>
      </c>
      <c r="J12" s="5">
        <v>609000.0</v>
      </c>
      <c r="K12" s="5">
        <v>5.6499752E7</v>
      </c>
      <c r="L12" s="5">
        <v>3358791.0</v>
      </c>
      <c r="M12" s="6">
        <v>3.0</v>
      </c>
      <c r="N12" s="6">
        <v>6.0</v>
      </c>
      <c r="O12" s="5">
        <v>9.0</v>
      </c>
      <c r="P12" s="5">
        <v>8.99138E7</v>
      </c>
      <c r="Q12" s="1">
        <v>5.0</v>
      </c>
      <c r="R12" s="5">
        <v>7.61E7</v>
      </c>
      <c r="S12" s="2">
        <v>25537.0</v>
      </c>
      <c r="T12" s="1">
        <v>28.9</v>
      </c>
      <c r="U12" s="1">
        <v>28.7</v>
      </c>
      <c r="V12" s="6">
        <v>11.0</v>
      </c>
      <c r="W12" s="2">
        <v>1980.0</v>
      </c>
      <c r="AA12" s="2"/>
      <c r="AB12" s="2"/>
      <c r="AJ12" s="5"/>
      <c r="AK12" s="13"/>
      <c r="AN12" s="10"/>
    </row>
    <row r="13">
      <c r="A13" s="16" t="str">
        <f t="shared" si="1"/>
        <v>2021Kansas City Royals</v>
      </c>
      <c r="B13" s="1">
        <v>2021.0</v>
      </c>
      <c r="C13" s="1" t="s">
        <v>35</v>
      </c>
      <c r="D13" s="5">
        <v>9.1595545E7</v>
      </c>
      <c r="E13" s="2">
        <v>2209494.0</v>
      </c>
      <c r="F13" s="15">
        <v>0.457</v>
      </c>
      <c r="G13" s="5">
        <v>1.4978819E7</v>
      </c>
      <c r="H13" s="5">
        <v>1.4948813E7</v>
      </c>
      <c r="I13" s="5">
        <v>1.3381881E7</v>
      </c>
      <c r="J13" s="1" t="s">
        <v>24</v>
      </c>
      <c r="K13" s="5">
        <v>9205419.0</v>
      </c>
      <c r="L13" s="5">
        <v>1.01973231E8</v>
      </c>
      <c r="M13" s="6">
        <v>7.0</v>
      </c>
      <c r="N13" s="6">
        <v>5.0</v>
      </c>
      <c r="O13" s="5">
        <v>11.0</v>
      </c>
      <c r="P13" s="5">
        <v>1.128341E8</v>
      </c>
      <c r="Q13" s="1">
        <v>5.0</v>
      </c>
      <c r="R13" s="5">
        <v>4.15E7</v>
      </c>
      <c r="S13" s="2">
        <v>14316.0</v>
      </c>
      <c r="T13" s="1">
        <v>29.3</v>
      </c>
      <c r="U13" s="1">
        <v>27.9</v>
      </c>
      <c r="V13" s="6">
        <v>11.0</v>
      </c>
      <c r="W13" s="2">
        <v>1110.0</v>
      </c>
      <c r="AA13" s="2"/>
      <c r="AB13" s="2"/>
      <c r="AJ13" s="5"/>
      <c r="AK13" s="13"/>
      <c r="AN13" s="10"/>
    </row>
    <row r="14">
      <c r="A14" s="16" t="str">
        <f t="shared" si="1"/>
        <v>2021Los Angeles Angels</v>
      </c>
      <c r="B14" s="1">
        <v>2021.0</v>
      </c>
      <c r="C14" s="1" t="s">
        <v>36</v>
      </c>
      <c r="D14" s="5">
        <v>1.8384956E8</v>
      </c>
      <c r="E14" s="2">
        <v>1.2872322E7</v>
      </c>
      <c r="F14" s="15">
        <v>0.475</v>
      </c>
      <c r="G14" s="5">
        <v>3100000.0</v>
      </c>
      <c r="H14" s="5">
        <v>7587196.0</v>
      </c>
      <c r="I14" s="5">
        <v>1452479.0</v>
      </c>
      <c r="J14" s="1" t="s">
        <v>24</v>
      </c>
      <c r="K14" s="5">
        <v>2.1827413E7</v>
      </c>
      <c r="L14" s="5">
        <v>1.1015084E7</v>
      </c>
      <c r="M14" s="6">
        <v>6.0</v>
      </c>
      <c r="N14" s="6">
        <v>14.0</v>
      </c>
      <c r="O14" s="5">
        <v>7.0</v>
      </c>
      <c r="P14" s="5">
        <v>4178000.0</v>
      </c>
      <c r="Q14" s="1">
        <v>6.0</v>
      </c>
      <c r="R14" s="5">
        <v>1.2625E7</v>
      </c>
      <c r="S14" s="2">
        <v>18484.0</v>
      </c>
      <c r="T14" s="1">
        <v>29.1</v>
      </c>
      <c r="U14" s="1">
        <v>28.6</v>
      </c>
      <c r="V14" s="6">
        <v>9.0</v>
      </c>
      <c r="W14" s="2">
        <v>2200.0</v>
      </c>
      <c r="AA14" s="2"/>
      <c r="AB14" s="2"/>
      <c r="AJ14" s="5"/>
      <c r="AK14" s="13"/>
      <c r="AN14" s="10"/>
    </row>
    <row r="15">
      <c r="A15" s="16" t="str">
        <f t="shared" si="1"/>
        <v>2021Los Angeles Dodgers</v>
      </c>
      <c r="B15" s="1">
        <v>2021.0</v>
      </c>
      <c r="C15" s="1" t="s">
        <v>37</v>
      </c>
      <c r="D15" s="5">
        <v>2.6534339E8</v>
      </c>
      <c r="E15" s="2">
        <v>1.2872322E7</v>
      </c>
      <c r="F15" s="15">
        <v>0.654</v>
      </c>
      <c r="G15" s="5">
        <v>2240500.0</v>
      </c>
      <c r="H15" s="5">
        <v>4.8175134E7</v>
      </c>
      <c r="I15" s="5">
        <v>5.66E7</v>
      </c>
      <c r="J15" s="5">
        <v>426313.0</v>
      </c>
      <c r="K15" s="5">
        <v>6.7219595E7</v>
      </c>
      <c r="L15" s="5">
        <v>-7.5599944E7</v>
      </c>
      <c r="M15" s="6">
        <v>8.0</v>
      </c>
      <c r="N15" s="6">
        <v>13.0</v>
      </c>
      <c r="O15" s="5">
        <v>6.0</v>
      </c>
      <c r="P15" s="5">
        <v>3523000.0</v>
      </c>
      <c r="Q15" s="1">
        <v>4.0</v>
      </c>
      <c r="R15" s="5">
        <v>1.5875E8</v>
      </c>
      <c r="S15" s="2">
        <v>34626.0</v>
      </c>
      <c r="T15" s="1">
        <v>29.2</v>
      </c>
      <c r="U15" s="1">
        <v>28.8</v>
      </c>
      <c r="V15" s="6">
        <v>14.0</v>
      </c>
      <c r="W15" s="2">
        <v>4075.0</v>
      </c>
      <c r="AA15" s="2"/>
      <c r="AB15" s="2"/>
      <c r="AJ15" s="5"/>
      <c r="AK15" s="13"/>
      <c r="AN15" s="10"/>
    </row>
    <row r="16">
      <c r="A16" s="16" t="str">
        <f t="shared" si="1"/>
        <v>2021Miami Marlins</v>
      </c>
      <c r="B16" s="1">
        <v>2021.0</v>
      </c>
      <c r="C16" s="1" t="s">
        <v>38</v>
      </c>
      <c r="D16" s="5">
        <v>5.81579E7</v>
      </c>
      <c r="E16" s="2">
        <v>6139340.0</v>
      </c>
      <c r="F16" s="15">
        <v>0.414</v>
      </c>
      <c r="G16" s="5">
        <v>1409809.0</v>
      </c>
      <c r="H16" s="5">
        <v>5872316.0</v>
      </c>
      <c r="I16" s="5">
        <v>1212438.0</v>
      </c>
      <c r="J16" s="1" t="s">
        <v>24</v>
      </c>
      <c r="K16" s="5">
        <v>7809660.0</v>
      </c>
      <c r="L16" s="5">
        <v>1.27667771E8</v>
      </c>
      <c r="M16" s="6">
        <v>7.0</v>
      </c>
      <c r="N16" s="6">
        <v>13.0</v>
      </c>
      <c r="O16" s="5">
        <v>8.0</v>
      </c>
      <c r="P16" s="5">
        <v>4756750.0</v>
      </c>
      <c r="Q16" s="1">
        <v>3.0</v>
      </c>
      <c r="R16" s="5">
        <v>1.085E7</v>
      </c>
      <c r="S16" s="2">
        <v>7934.0</v>
      </c>
      <c r="T16" s="1">
        <v>28.2</v>
      </c>
      <c r="U16" s="1">
        <v>27.3</v>
      </c>
      <c r="V16" s="6">
        <v>24.0</v>
      </c>
      <c r="W16" s="1">
        <v>990.0</v>
      </c>
      <c r="AA16" s="2"/>
      <c r="AB16" s="2"/>
      <c r="AJ16" s="5"/>
      <c r="AK16" s="13"/>
      <c r="AN16" s="10"/>
    </row>
    <row r="17">
      <c r="A17" s="16" t="str">
        <f t="shared" si="1"/>
        <v>2021Milwaukee Brewers</v>
      </c>
      <c r="B17" s="1">
        <v>2021.0</v>
      </c>
      <c r="C17" s="1" t="s">
        <v>39</v>
      </c>
      <c r="D17" s="5">
        <v>9.9377415E7</v>
      </c>
      <c r="E17" s="2">
        <v>1559792.0</v>
      </c>
      <c r="F17" s="15">
        <v>0.586</v>
      </c>
      <c r="G17" s="5">
        <v>4150000.0</v>
      </c>
      <c r="H17" s="5">
        <v>7851693.0</v>
      </c>
      <c r="I17" s="5">
        <v>4.7722318E7</v>
      </c>
      <c r="J17" s="1" t="s">
        <v>24</v>
      </c>
      <c r="K17" s="5">
        <v>2.021361E7</v>
      </c>
      <c r="L17" s="5">
        <v>7.8009864E7</v>
      </c>
      <c r="M17" s="6">
        <v>6.0</v>
      </c>
      <c r="N17" s="6">
        <v>13.0</v>
      </c>
      <c r="O17" s="5">
        <v>5.0</v>
      </c>
      <c r="P17" s="5">
        <v>3002700.0</v>
      </c>
      <c r="Q17" s="1">
        <v>5.0</v>
      </c>
      <c r="R17" s="5">
        <v>4.6225E7</v>
      </c>
      <c r="S17" s="2">
        <v>22522.0</v>
      </c>
      <c r="T17" s="1">
        <v>28.7</v>
      </c>
      <c r="U17" s="1">
        <v>28.1</v>
      </c>
      <c r="V17" s="6">
        <v>9.0</v>
      </c>
      <c r="W17" s="2">
        <v>1280.0</v>
      </c>
      <c r="AA17" s="2"/>
      <c r="AB17" s="2"/>
      <c r="AJ17" s="5"/>
      <c r="AK17" s="13"/>
      <c r="AN17" s="10"/>
    </row>
    <row r="18">
      <c r="A18" s="16" t="str">
        <f t="shared" si="1"/>
        <v>2021Minnesota Twins</v>
      </c>
      <c r="B18" s="1">
        <v>2021.0</v>
      </c>
      <c r="C18" s="1" t="s">
        <v>40</v>
      </c>
      <c r="D18" s="5">
        <v>1.20084606E8</v>
      </c>
      <c r="E18" s="2">
        <v>3693729.0</v>
      </c>
      <c r="F18" s="15">
        <v>0.451</v>
      </c>
      <c r="G18" s="5">
        <v>2851010.0</v>
      </c>
      <c r="H18" s="5">
        <v>4.7849178E7</v>
      </c>
      <c r="I18" s="5">
        <v>1.2523066E7</v>
      </c>
      <c r="J18" s="1" t="s">
        <v>24</v>
      </c>
      <c r="K18" s="5">
        <v>2.0386241E7</v>
      </c>
      <c r="L18" s="5">
        <v>6.4488753E7</v>
      </c>
      <c r="M18" s="6">
        <v>6.0</v>
      </c>
      <c r="N18" s="6">
        <v>8.0</v>
      </c>
      <c r="O18" s="5">
        <v>5.0</v>
      </c>
      <c r="P18" s="5">
        <v>1.17345E7</v>
      </c>
      <c r="Q18" s="1">
        <v>6.0</v>
      </c>
      <c r="R18" s="5">
        <v>4.175E7</v>
      </c>
      <c r="S18" s="2">
        <v>16175.0</v>
      </c>
      <c r="T18" s="1">
        <v>28.3</v>
      </c>
      <c r="U18" s="1">
        <v>29.8</v>
      </c>
      <c r="V18" s="6">
        <v>12.0</v>
      </c>
      <c r="W18" s="2">
        <v>1390.0</v>
      </c>
      <c r="AA18" s="2"/>
      <c r="AB18" s="2"/>
      <c r="AJ18" s="5"/>
      <c r="AK18" s="13"/>
      <c r="AN18" s="10"/>
    </row>
    <row r="19">
      <c r="A19" s="16" t="str">
        <f t="shared" si="1"/>
        <v>2021New York Mets</v>
      </c>
      <c r="B19" s="1">
        <v>2021.0</v>
      </c>
      <c r="C19" s="1" t="s">
        <v>41</v>
      </c>
      <c r="D19" s="5">
        <v>2.01189189E8</v>
      </c>
      <c r="E19" s="2">
        <v>1.9617869E7</v>
      </c>
      <c r="F19" s="15">
        <v>0.475</v>
      </c>
      <c r="G19" s="5">
        <v>8364690.0</v>
      </c>
      <c r="H19" s="5">
        <v>2.4909097E7</v>
      </c>
      <c r="I19" s="5">
        <v>2.665E7</v>
      </c>
      <c r="J19" s="1" t="s">
        <v>24</v>
      </c>
      <c r="K19" s="5">
        <v>1.16641967E8</v>
      </c>
      <c r="L19" s="5">
        <v>2271224.0</v>
      </c>
      <c r="M19" s="6">
        <v>13.0</v>
      </c>
      <c r="N19" s="6">
        <v>15.0</v>
      </c>
      <c r="O19" s="5">
        <v>5.0</v>
      </c>
      <c r="P19" s="5">
        <v>3.43511876E8</v>
      </c>
      <c r="Q19" s="1">
        <v>9.0</v>
      </c>
      <c r="R19" s="5">
        <v>9.415E7</v>
      </c>
      <c r="S19" s="2">
        <v>18666.0</v>
      </c>
      <c r="T19" s="1">
        <v>28.2</v>
      </c>
      <c r="U19" s="1">
        <v>29.5</v>
      </c>
      <c r="V19" s="6">
        <v>6.0</v>
      </c>
      <c r="W19" s="2">
        <v>2650.0</v>
      </c>
      <c r="AA19" s="2"/>
      <c r="AB19" s="2"/>
      <c r="AJ19" s="5"/>
      <c r="AK19" s="13"/>
      <c r="AN19" s="10"/>
    </row>
    <row r="20">
      <c r="A20" s="16" t="str">
        <f t="shared" si="1"/>
        <v>2021New York Yankees</v>
      </c>
      <c r="B20" s="1">
        <v>2021.0</v>
      </c>
      <c r="C20" s="1" t="s">
        <v>42</v>
      </c>
      <c r="D20" s="5">
        <v>2.05669863E8</v>
      </c>
      <c r="E20" s="2">
        <v>1.9617869E7</v>
      </c>
      <c r="F20" s="15">
        <v>0.568</v>
      </c>
      <c r="G20" s="5">
        <v>7253767.0</v>
      </c>
      <c r="H20" s="5">
        <v>9298409.0</v>
      </c>
      <c r="I20" s="5">
        <v>1.308634E7</v>
      </c>
      <c r="J20" s="5">
        <v>2.9E7</v>
      </c>
      <c r="K20" s="5">
        <v>8.2880237E7</v>
      </c>
      <c r="L20" s="5">
        <v>1581460.0</v>
      </c>
      <c r="M20" s="6">
        <v>11.0</v>
      </c>
      <c r="N20" s="6">
        <v>11.0</v>
      </c>
      <c r="O20" s="5">
        <v>6.0</v>
      </c>
      <c r="P20" s="5">
        <v>3675675.0</v>
      </c>
      <c r="Q20" s="1">
        <v>5.0</v>
      </c>
      <c r="R20" s="5">
        <v>1.1445E8</v>
      </c>
      <c r="S20" s="2">
        <v>24196.0</v>
      </c>
      <c r="T20" s="1">
        <v>29.3</v>
      </c>
      <c r="U20" s="1">
        <v>29.3</v>
      </c>
      <c r="V20" s="6">
        <v>2.0</v>
      </c>
      <c r="W20" s="2">
        <v>6000.0</v>
      </c>
      <c r="AA20" s="2"/>
      <c r="AB20" s="2"/>
      <c r="AJ20" s="5"/>
      <c r="AK20" s="13"/>
      <c r="AN20" s="10"/>
    </row>
    <row r="21">
      <c r="A21" s="16" t="str">
        <f t="shared" si="1"/>
        <v>2021Oakland Athletics</v>
      </c>
      <c r="B21" s="1">
        <v>2021.0</v>
      </c>
      <c r="C21" s="1" t="s">
        <v>43</v>
      </c>
      <c r="D21" s="5">
        <v>9.0400598E7</v>
      </c>
      <c r="E21" s="2">
        <v>4579599.0</v>
      </c>
      <c r="F21" s="15">
        <v>0.531</v>
      </c>
      <c r="G21" s="5">
        <v>2672270.0</v>
      </c>
      <c r="H21" s="5">
        <v>1.5710366E7</v>
      </c>
      <c r="I21" s="5">
        <v>7415720.0</v>
      </c>
      <c r="J21" s="5">
        <v>98144.0</v>
      </c>
      <c r="K21" s="5">
        <v>2.531371E7</v>
      </c>
      <c r="L21" s="5">
        <v>1.07774337E8</v>
      </c>
      <c r="M21" s="6">
        <v>10.0</v>
      </c>
      <c r="N21" s="6">
        <v>11.0</v>
      </c>
      <c r="O21" s="5">
        <v>4.0</v>
      </c>
      <c r="P21" s="5">
        <v>2312000.0</v>
      </c>
      <c r="Q21" s="1">
        <v>5.0</v>
      </c>
      <c r="R21" s="5">
        <v>2.13E7</v>
      </c>
      <c r="S21" s="2">
        <v>8660.0</v>
      </c>
      <c r="T21" s="1">
        <v>30.1</v>
      </c>
      <c r="U21" s="1">
        <v>30.1</v>
      </c>
      <c r="V21" s="6">
        <v>4.0</v>
      </c>
      <c r="W21" s="2">
        <v>1180.0</v>
      </c>
      <c r="AA21" s="2"/>
      <c r="AB21" s="2"/>
      <c r="AJ21" s="5"/>
      <c r="AK21" s="13"/>
      <c r="AN21" s="10"/>
    </row>
    <row r="22">
      <c r="A22" s="16" t="str">
        <f t="shared" si="1"/>
        <v>2021Philadelphia Phillies</v>
      </c>
      <c r="B22" s="1">
        <v>2021.0</v>
      </c>
      <c r="C22" s="1" t="s">
        <v>44</v>
      </c>
      <c r="D22" s="5">
        <v>1.97513223E8</v>
      </c>
      <c r="E22" s="2">
        <v>6241164.0</v>
      </c>
      <c r="F22" s="15">
        <v>0.506</v>
      </c>
      <c r="G22" s="5">
        <v>1100000.0</v>
      </c>
      <c r="H22" s="5">
        <v>3.3134784E7</v>
      </c>
      <c r="I22" s="5">
        <v>5.8950651E7</v>
      </c>
      <c r="J22" s="1" t="s">
        <v>24</v>
      </c>
      <c r="K22" s="5">
        <v>5.4828611E7</v>
      </c>
      <c r="L22" s="5">
        <v>629499.0</v>
      </c>
      <c r="M22" s="6">
        <v>8.0</v>
      </c>
      <c r="N22" s="6">
        <v>8.0</v>
      </c>
      <c r="O22" s="5">
        <v>3.0</v>
      </c>
      <c r="P22" s="5">
        <v>1731500.0</v>
      </c>
      <c r="Q22" s="1">
        <v>7.0</v>
      </c>
      <c r="R22" s="5">
        <v>1.618E8</v>
      </c>
      <c r="S22" s="2">
        <v>18715.0</v>
      </c>
      <c r="T22" s="1">
        <v>29.1</v>
      </c>
      <c r="U22" s="1">
        <v>28.8</v>
      </c>
      <c r="V22" s="6">
        <v>13.0</v>
      </c>
      <c r="W22" s="2">
        <v>2300.0</v>
      </c>
      <c r="AA22" s="2"/>
      <c r="AB22" s="2"/>
      <c r="AJ22" s="5"/>
      <c r="AK22" s="13"/>
      <c r="AN22" s="10"/>
    </row>
    <row r="23">
      <c r="A23" s="16" t="str">
        <f t="shared" si="1"/>
        <v>2021Pittsburgh Pirates</v>
      </c>
      <c r="B23" s="1">
        <v>2021.0</v>
      </c>
      <c r="C23" s="1" t="s">
        <v>45</v>
      </c>
      <c r="D23" s="5">
        <v>5.4356609E7</v>
      </c>
      <c r="E23" s="2">
        <v>2349172.0</v>
      </c>
      <c r="F23" s="15">
        <v>0.377</v>
      </c>
      <c r="G23" s="5">
        <v>1891500.0</v>
      </c>
      <c r="H23" s="5">
        <v>6022778.0</v>
      </c>
      <c r="I23" s="5">
        <v>2166701.0</v>
      </c>
      <c r="J23" s="1" t="s">
        <v>24</v>
      </c>
      <c r="K23" s="5">
        <v>7716862.0</v>
      </c>
      <c r="L23" s="5">
        <v>1.48187859E8</v>
      </c>
      <c r="M23" s="6">
        <v>10.0</v>
      </c>
      <c r="N23" s="6">
        <v>27.0</v>
      </c>
      <c r="O23" s="5">
        <v>3.0</v>
      </c>
      <c r="P23" s="5">
        <v>1788500.0</v>
      </c>
      <c r="Q23" s="1">
        <v>1.0</v>
      </c>
      <c r="R23" s="5">
        <v>1500000.0</v>
      </c>
      <c r="S23" s="2">
        <v>10611.0</v>
      </c>
      <c r="T23" s="1">
        <v>27.5</v>
      </c>
      <c r="U23" s="1">
        <v>27.4</v>
      </c>
      <c r="V23" s="6">
        <v>18.0</v>
      </c>
      <c r="W23" s="2">
        <v>1320.0</v>
      </c>
      <c r="AA23" s="2"/>
      <c r="AB23" s="2"/>
      <c r="AJ23" s="5"/>
      <c r="AK23" s="13"/>
      <c r="AN23" s="10"/>
    </row>
    <row r="24">
      <c r="A24" s="16" t="str">
        <f t="shared" si="1"/>
        <v>2021San Diego Padres</v>
      </c>
      <c r="B24" s="1">
        <v>2021.0</v>
      </c>
      <c r="C24" s="1" t="s">
        <v>46</v>
      </c>
      <c r="D24" s="5">
        <v>1.79764272E8</v>
      </c>
      <c r="E24" s="2">
        <v>3276208.0</v>
      </c>
      <c r="F24" s="15">
        <v>0.488</v>
      </c>
      <c r="G24" s="5">
        <v>1499355.0</v>
      </c>
      <c r="H24" s="5">
        <v>6.2513875E7</v>
      </c>
      <c r="I24" s="5">
        <v>3.6671973E7</v>
      </c>
      <c r="J24" s="1" t="s">
        <v>24</v>
      </c>
      <c r="K24" s="5">
        <v>2.5292381E7</v>
      </c>
      <c r="L24" s="5">
        <v>-6467691.0</v>
      </c>
      <c r="M24" s="6">
        <v>8.0</v>
      </c>
      <c r="N24" s="6">
        <v>9.0</v>
      </c>
      <c r="O24" s="5">
        <v>9.0</v>
      </c>
      <c r="P24" s="5">
        <v>3.555941E8</v>
      </c>
      <c r="Q24" s="1">
        <v>4.0</v>
      </c>
      <c r="R24" s="5">
        <v>2.585E7</v>
      </c>
      <c r="S24" s="2">
        <v>27061.0</v>
      </c>
      <c r="T24" s="1">
        <v>28.0</v>
      </c>
      <c r="U24" s="1">
        <v>29.6</v>
      </c>
      <c r="V24" s="6">
        <v>9.0</v>
      </c>
      <c r="W24" s="2">
        <v>1575.0</v>
      </c>
      <c r="AA24" s="2"/>
      <c r="AB24" s="2"/>
      <c r="AJ24" s="5"/>
      <c r="AK24" s="13"/>
      <c r="AN24" s="10"/>
    </row>
    <row r="25">
      <c r="A25" s="16" t="str">
        <f t="shared" si="1"/>
        <v>2021San Francisco Giants</v>
      </c>
      <c r="B25" s="1">
        <v>2021.0</v>
      </c>
      <c r="C25" s="1" t="s">
        <v>47</v>
      </c>
      <c r="D25" s="5">
        <v>1.71890308E8</v>
      </c>
      <c r="E25" s="2">
        <v>4579599.0</v>
      </c>
      <c r="F25" s="15">
        <v>0.66</v>
      </c>
      <c r="G25" s="5">
        <v>2.4202777E7</v>
      </c>
      <c r="H25" s="5">
        <v>4.8039535E7</v>
      </c>
      <c r="I25" s="5">
        <v>4668889.0</v>
      </c>
      <c r="J25" s="1" t="s">
        <v>24</v>
      </c>
      <c r="K25" s="5">
        <v>5.7475595E7</v>
      </c>
      <c r="L25" s="5">
        <v>3.6518547E7</v>
      </c>
      <c r="M25" s="6">
        <v>8.0</v>
      </c>
      <c r="N25" s="6">
        <v>8.0</v>
      </c>
      <c r="O25" s="5">
        <v>4.0</v>
      </c>
      <c r="P25" s="5">
        <v>2343500.0</v>
      </c>
      <c r="Q25" s="1">
        <v>4.0</v>
      </c>
      <c r="R25" s="5">
        <v>2.105E7</v>
      </c>
      <c r="S25" s="2">
        <v>20734.0</v>
      </c>
      <c r="T25" s="1">
        <v>30.6</v>
      </c>
      <c r="U25" s="1">
        <v>29.7</v>
      </c>
      <c r="V25" s="6">
        <v>10.0</v>
      </c>
      <c r="W25" s="2">
        <v>3500.0</v>
      </c>
      <c r="AA25" s="2"/>
      <c r="AB25" s="2"/>
      <c r="AJ25" s="5"/>
      <c r="AK25" s="13"/>
      <c r="AN25" s="10"/>
    </row>
    <row r="26">
      <c r="A26" s="16" t="str">
        <f t="shared" si="1"/>
        <v>2021Seattle Mariners</v>
      </c>
      <c r="B26" s="1">
        <v>2021.0</v>
      </c>
      <c r="C26" s="1" t="s">
        <v>48</v>
      </c>
      <c r="D26" s="5">
        <v>8.3822113E7</v>
      </c>
      <c r="E26" s="2">
        <v>4034248.0</v>
      </c>
      <c r="F26" s="15">
        <v>0.556</v>
      </c>
      <c r="G26" s="5">
        <v>1635270.0</v>
      </c>
      <c r="H26" s="5">
        <v>2.1854894E7</v>
      </c>
      <c r="I26" s="5">
        <v>3901068.0</v>
      </c>
      <c r="J26" s="5">
        <v>587500.0</v>
      </c>
      <c r="K26" s="5">
        <v>2.9031542E7</v>
      </c>
      <c r="L26" s="5">
        <v>1.07320826E8</v>
      </c>
      <c r="M26" s="6">
        <v>4.0</v>
      </c>
      <c r="N26" s="6">
        <v>7.0</v>
      </c>
      <c r="O26" s="5">
        <v>4.0</v>
      </c>
      <c r="P26" s="5">
        <v>2349000.0</v>
      </c>
      <c r="Q26" s="1">
        <v>10.0</v>
      </c>
      <c r="R26" s="5">
        <v>4.135E7</v>
      </c>
      <c r="S26" s="2">
        <v>15012.0</v>
      </c>
      <c r="T26" s="1">
        <v>27.0</v>
      </c>
      <c r="U26" s="1">
        <v>28.0</v>
      </c>
      <c r="V26" s="6">
        <v>18.0</v>
      </c>
      <c r="W26" s="2">
        <v>1700.0</v>
      </c>
      <c r="AA26" s="2"/>
      <c r="AB26" s="2"/>
      <c r="AJ26" s="5"/>
      <c r="AK26" s="13"/>
      <c r="AN26" s="10"/>
    </row>
    <row r="27">
      <c r="A27" s="16" t="str">
        <f t="shared" si="1"/>
        <v>2021St. Louis Cardinals</v>
      </c>
      <c r="B27" s="1">
        <v>2021.0</v>
      </c>
      <c r="C27" s="1" t="s">
        <v>49</v>
      </c>
      <c r="D27" s="5">
        <v>1.51469994E8</v>
      </c>
      <c r="E27" s="2">
        <v>2801319.0</v>
      </c>
      <c r="F27" s="15">
        <v>0.556</v>
      </c>
      <c r="G27" s="5">
        <v>9579200.0</v>
      </c>
      <c r="H27" s="5">
        <v>5.0798575E7</v>
      </c>
      <c r="I27" s="5">
        <v>3435562.0</v>
      </c>
      <c r="J27" s="1" t="s">
        <v>24</v>
      </c>
      <c r="K27" s="5">
        <v>5.2205223E7</v>
      </c>
      <c r="L27" s="5">
        <v>1.1649766E7</v>
      </c>
      <c r="M27" s="6">
        <v>5.0</v>
      </c>
      <c r="N27" s="6">
        <v>6.0</v>
      </c>
      <c r="O27" s="5">
        <v>3.0</v>
      </c>
      <c r="P27" s="5">
        <v>1784700.0</v>
      </c>
      <c r="Q27" s="1">
        <v>2.0</v>
      </c>
      <c r="R27" s="5">
        <v>1.7E7</v>
      </c>
      <c r="S27" s="2">
        <v>25957.0</v>
      </c>
      <c r="T27" s="1">
        <v>28.5</v>
      </c>
      <c r="U27" s="1">
        <v>30.1</v>
      </c>
      <c r="V27" s="6">
        <v>12.0</v>
      </c>
      <c r="W27" s="2">
        <v>2450.0</v>
      </c>
      <c r="AA27" s="2"/>
      <c r="AB27" s="2"/>
      <c r="AJ27" s="5"/>
      <c r="AK27" s="13"/>
      <c r="AN27" s="10"/>
    </row>
    <row r="28">
      <c r="A28" s="16" t="str">
        <f t="shared" si="1"/>
        <v>2021Tampa Bay Rays</v>
      </c>
      <c r="B28" s="1">
        <v>2021.0</v>
      </c>
      <c r="C28" s="1" t="s">
        <v>50</v>
      </c>
      <c r="D28" s="5">
        <v>7.0836327E7</v>
      </c>
      <c r="E28" s="2">
        <v>3290730.0</v>
      </c>
      <c r="F28" s="15">
        <v>0.617</v>
      </c>
      <c r="G28" s="5">
        <v>2586300.0</v>
      </c>
      <c r="H28" s="5">
        <v>8104801.0</v>
      </c>
      <c r="I28" s="5">
        <v>1.6232266E7</v>
      </c>
      <c r="J28" s="5">
        <v>5693516.0</v>
      </c>
      <c r="K28" s="5">
        <v>1.1671768E7</v>
      </c>
      <c r="L28" s="5">
        <v>1.20166348E8</v>
      </c>
      <c r="M28" s="6">
        <v>6.0</v>
      </c>
      <c r="N28" s="6">
        <v>25.0</v>
      </c>
      <c r="O28" s="5">
        <v>7.0</v>
      </c>
      <c r="P28" s="5">
        <v>4088600.0</v>
      </c>
      <c r="Q28" s="1">
        <v>7.0</v>
      </c>
      <c r="R28" s="5">
        <v>1.8725E7</v>
      </c>
      <c r="S28" s="2">
        <v>9396.0</v>
      </c>
      <c r="T28" s="1">
        <v>27.7</v>
      </c>
      <c r="U28" s="1">
        <v>28.8</v>
      </c>
      <c r="V28" s="6">
        <v>11.0</v>
      </c>
      <c r="W28" s="2">
        <v>1100.0</v>
      </c>
      <c r="AA28" s="2"/>
      <c r="AB28" s="2"/>
      <c r="AJ28" s="5"/>
      <c r="AK28" s="13"/>
      <c r="AN28" s="10"/>
    </row>
    <row r="29">
      <c r="A29" s="16" t="str">
        <f t="shared" si="1"/>
        <v>2021Texas Rangers</v>
      </c>
      <c r="B29" s="1">
        <v>2021.0</v>
      </c>
      <c r="C29" s="1" t="s">
        <v>51</v>
      </c>
      <c r="D29" s="5">
        <v>9.5788819E7</v>
      </c>
      <c r="E29" s="2">
        <v>7943685.0</v>
      </c>
      <c r="F29" s="15">
        <v>0.37</v>
      </c>
      <c r="G29" s="5">
        <v>1158000.0</v>
      </c>
      <c r="H29" s="5">
        <v>6871851.0</v>
      </c>
      <c r="I29" s="5">
        <v>1007336.0</v>
      </c>
      <c r="J29" s="5">
        <v>593000.0</v>
      </c>
      <c r="K29" s="5">
        <v>1.5212845E7</v>
      </c>
      <c r="L29" s="5">
        <v>9.8690192E7</v>
      </c>
      <c r="M29" s="6">
        <v>2.0</v>
      </c>
      <c r="N29" s="6">
        <v>21.0</v>
      </c>
      <c r="O29" s="5">
        <v>8.0</v>
      </c>
      <c r="P29" s="5">
        <v>4698250.0</v>
      </c>
      <c r="Q29" s="1">
        <v>5.0</v>
      </c>
      <c r="R29" s="5">
        <v>6565500.0</v>
      </c>
      <c r="S29" s="2">
        <v>26053.0</v>
      </c>
      <c r="T29" s="1">
        <v>26.8</v>
      </c>
      <c r="U29" s="1">
        <v>27.8</v>
      </c>
      <c r="V29" s="6">
        <v>26.0</v>
      </c>
      <c r="W29" s="2">
        <v>2050.0</v>
      </c>
      <c r="AA29" s="2"/>
      <c r="AB29" s="2"/>
      <c r="AJ29" s="5"/>
      <c r="AK29" s="13"/>
      <c r="AN29" s="10"/>
    </row>
    <row r="30">
      <c r="A30" s="16" t="str">
        <f t="shared" si="1"/>
        <v>2021Toronto Blue Jays</v>
      </c>
      <c r="B30" s="1">
        <v>2021.0</v>
      </c>
      <c r="C30" s="1" t="s">
        <v>52</v>
      </c>
      <c r="D30" s="5">
        <v>1.50140253E8</v>
      </c>
      <c r="E30" s="2">
        <v>6685621.0</v>
      </c>
      <c r="F30" s="15">
        <v>0.562</v>
      </c>
      <c r="G30" s="5">
        <v>1629106.0</v>
      </c>
      <c r="H30" s="5">
        <v>2.0539414E7</v>
      </c>
      <c r="I30" s="5">
        <v>4.0476975E7</v>
      </c>
      <c r="J30" s="5">
        <v>4325000.0</v>
      </c>
      <c r="K30" s="5">
        <v>4.2932254E7</v>
      </c>
      <c r="L30" s="5">
        <v>4.3945833E7</v>
      </c>
      <c r="M30" s="6">
        <v>2.0</v>
      </c>
      <c r="N30" s="6">
        <v>11.0</v>
      </c>
      <c r="O30" s="5">
        <v>0.0</v>
      </c>
      <c r="P30" s="1" t="s">
        <v>24</v>
      </c>
      <c r="Q30" s="1">
        <v>6.0</v>
      </c>
      <c r="R30" s="5">
        <v>1.8625E8</v>
      </c>
      <c r="S30" s="2">
        <v>10074.0</v>
      </c>
      <c r="T30" s="1">
        <v>26.8</v>
      </c>
      <c r="U30" s="1">
        <v>29.1</v>
      </c>
      <c r="V30" s="6">
        <v>11.0</v>
      </c>
      <c r="W30" s="2">
        <v>1780.0</v>
      </c>
      <c r="AA30" s="2"/>
      <c r="AB30" s="2"/>
      <c r="AJ30" s="5"/>
      <c r="AK30" s="13"/>
      <c r="AN30" s="10"/>
    </row>
    <row r="31">
      <c r="A31" s="16" t="str">
        <f t="shared" si="1"/>
        <v>2021Washington Nationals</v>
      </c>
      <c r="B31" s="1">
        <v>2021.0</v>
      </c>
      <c r="C31" s="1" t="s">
        <v>53</v>
      </c>
      <c r="D31" s="5">
        <v>1.44415187E8</v>
      </c>
      <c r="E31" s="2">
        <v>6373756.0</v>
      </c>
      <c r="F31" s="15">
        <v>0.401</v>
      </c>
      <c r="G31" s="5">
        <v>1877241.0</v>
      </c>
      <c r="H31" s="5">
        <v>8859122.0</v>
      </c>
      <c r="I31" s="5">
        <v>1.0436455E7</v>
      </c>
      <c r="J31" s="1" t="s">
        <v>24</v>
      </c>
      <c r="K31" s="5">
        <v>2.8903327E7</v>
      </c>
      <c r="L31" s="5">
        <v>3.5417883E7</v>
      </c>
      <c r="M31" s="6">
        <v>4.0</v>
      </c>
      <c r="N31" s="6">
        <v>13.0</v>
      </c>
      <c r="O31" s="1">
        <v>4.0</v>
      </c>
      <c r="P31" s="5">
        <v>2386100.0</v>
      </c>
      <c r="Q31" s="1">
        <v>6.0</v>
      </c>
      <c r="R31" s="5">
        <v>2.8575E7</v>
      </c>
      <c r="S31" s="2">
        <v>18093.0</v>
      </c>
      <c r="T31" s="1">
        <v>28.6</v>
      </c>
      <c r="U31" s="1">
        <v>30.1</v>
      </c>
      <c r="V31" s="6">
        <v>10.0</v>
      </c>
      <c r="W31" s="2">
        <v>2000.0</v>
      </c>
      <c r="AA31" s="2"/>
      <c r="AB31" s="2"/>
      <c r="AJ31" s="5"/>
      <c r="AK31" s="13"/>
      <c r="AN31" s="10"/>
    </row>
    <row r="32">
      <c r="E32" s="11"/>
      <c r="F32" s="38"/>
    </row>
    <row r="33">
      <c r="E33" s="11"/>
      <c r="F33" s="38"/>
    </row>
    <row r="34">
      <c r="E34" s="11"/>
      <c r="F34" s="38"/>
    </row>
    <row r="35">
      <c r="E35" s="11"/>
      <c r="F35" s="38"/>
    </row>
    <row r="36">
      <c r="E36" s="11"/>
      <c r="F36" s="38"/>
    </row>
    <row r="37">
      <c r="E37" s="11"/>
      <c r="F37" s="38"/>
    </row>
    <row r="38">
      <c r="E38" s="11"/>
      <c r="F38" s="38"/>
    </row>
    <row r="39">
      <c r="E39" s="11"/>
      <c r="F39" s="38"/>
    </row>
    <row r="40">
      <c r="E40" s="11"/>
      <c r="F40" s="38"/>
    </row>
    <row r="41">
      <c r="E41" s="11"/>
      <c r="F41" s="38"/>
    </row>
    <row r="42">
      <c r="E42" s="11"/>
      <c r="F42" s="38"/>
    </row>
    <row r="43">
      <c r="E43" s="11"/>
      <c r="F43" s="38"/>
    </row>
    <row r="44">
      <c r="E44" s="11"/>
      <c r="F44" s="38"/>
    </row>
    <row r="45">
      <c r="E45" s="11"/>
      <c r="F45" s="38"/>
    </row>
    <row r="46">
      <c r="E46" s="11"/>
      <c r="F46" s="38"/>
    </row>
    <row r="47">
      <c r="E47" s="11"/>
      <c r="F47" s="38"/>
    </row>
    <row r="48">
      <c r="E48" s="11"/>
      <c r="F48" s="38"/>
    </row>
    <row r="49">
      <c r="E49" s="11"/>
      <c r="F49" s="38"/>
    </row>
    <row r="50">
      <c r="E50" s="11"/>
      <c r="F50" s="38"/>
    </row>
    <row r="51">
      <c r="E51" s="11"/>
      <c r="F51" s="38"/>
    </row>
    <row r="52">
      <c r="E52" s="11"/>
      <c r="F52" s="38"/>
    </row>
    <row r="53">
      <c r="E53" s="11"/>
      <c r="F53" s="38"/>
    </row>
    <row r="54">
      <c r="E54" s="11"/>
      <c r="F54" s="38"/>
    </row>
    <row r="55">
      <c r="E55" s="11"/>
      <c r="F55" s="38"/>
    </row>
    <row r="56">
      <c r="E56" s="11"/>
      <c r="F56" s="38"/>
    </row>
    <row r="57">
      <c r="E57" s="11"/>
      <c r="F57" s="38"/>
    </row>
    <row r="58">
      <c r="E58" s="11"/>
      <c r="F58" s="38"/>
    </row>
    <row r="59">
      <c r="E59" s="11"/>
      <c r="F59" s="38"/>
    </row>
    <row r="60">
      <c r="E60" s="11"/>
      <c r="F60" s="38"/>
    </row>
    <row r="61">
      <c r="E61" s="11"/>
      <c r="F61" s="38"/>
    </row>
    <row r="62">
      <c r="E62" s="11"/>
      <c r="F62" s="38"/>
    </row>
    <row r="63">
      <c r="E63" s="11"/>
      <c r="F63" s="38"/>
    </row>
    <row r="64">
      <c r="E64" s="11"/>
      <c r="F64" s="38"/>
    </row>
    <row r="65">
      <c r="E65" s="11"/>
      <c r="F65" s="38"/>
    </row>
    <row r="66">
      <c r="E66" s="11"/>
      <c r="F66" s="38"/>
    </row>
    <row r="67">
      <c r="E67" s="11"/>
      <c r="F67" s="38"/>
    </row>
    <row r="68">
      <c r="E68" s="11"/>
      <c r="F68" s="38"/>
    </row>
    <row r="69">
      <c r="E69" s="11"/>
      <c r="F69" s="38"/>
    </row>
    <row r="70">
      <c r="E70" s="11"/>
      <c r="F70" s="38"/>
    </row>
    <row r="71">
      <c r="E71" s="11"/>
      <c r="F71" s="38"/>
    </row>
    <row r="72">
      <c r="E72" s="11"/>
      <c r="F72" s="38"/>
    </row>
    <row r="73">
      <c r="E73" s="11"/>
      <c r="F73" s="38"/>
    </row>
    <row r="74">
      <c r="E74" s="11"/>
      <c r="F74" s="38"/>
    </row>
    <row r="75">
      <c r="E75" s="11"/>
      <c r="F75" s="38"/>
    </row>
    <row r="76">
      <c r="E76" s="11"/>
      <c r="F76" s="38"/>
    </row>
    <row r="77">
      <c r="E77" s="11"/>
      <c r="F77" s="38"/>
    </row>
    <row r="78">
      <c r="E78" s="11"/>
      <c r="F78" s="38"/>
    </row>
    <row r="79">
      <c r="E79" s="11"/>
      <c r="F79" s="38"/>
    </row>
    <row r="80">
      <c r="E80" s="11"/>
      <c r="F80" s="38"/>
    </row>
    <row r="81">
      <c r="E81" s="11"/>
      <c r="F81" s="38"/>
    </row>
    <row r="82">
      <c r="E82" s="11"/>
      <c r="F82" s="38"/>
    </row>
    <row r="83">
      <c r="E83" s="11"/>
      <c r="F83" s="38"/>
    </row>
    <row r="84">
      <c r="E84" s="11"/>
      <c r="F84" s="38"/>
    </row>
    <row r="85">
      <c r="E85" s="11"/>
      <c r="F85" s="38"/>
    </row>
    <row r="86">
      <c r="E86" s="11"/>
      <c r="F86" s="38"/>
    </row>
    <row r="87">
      <c r="E87" s="11"/>
      <c r="F87" s="38"/>
    </row>
    <row r="88">
      <c r="E88" s="11"/>
      <c r="F88" s="38"/>
    </row>
    <row r="89">
      <c r="E89" s="11"/>
      <c r="F89" s="38"/>
    </row>
    <row r="90">
      <c r="E90" s="11"/>
      <c r="F90" s="38"/>
    </row>
    <row r="91">
      <c r="E91" s="11"/>
      <c r="F91" s="38"/>
    </row>
    <row r="92">
      <c r="E92" s="11"/>
      <c r="F92" s="38"/>
    </row>
    <row r="93">
      <c r="E93" s="11"/>
      <c r="F93" s="38"/>
    </row>
    <row r="94">
      <c r="E94" s="11"/>
      <c r="F94" s="38"/>
    </row>
    <row r="95">
      <c r="E95" s="11"/>
      <c r="F95" s="38"/>
    </row>
    <row r="96">
      <c r="E96" s="11"/>
      <c r="F96" s="38"/>
    </row>
    <row r="97">
      <c r="E97" s="11"/>
      <c r="F97" s="38"/>
    </row>
    <row r="98">
      <c r="E98" s="11"/>
      <c r="F98" s="38"/>
    </row>
    <row r="99">
      <c r="E99" s="11"/>
      <c r="F99" s="38"/>
    </row>
    <row r="100">
      <c r="E100" s="11"/>
      <c r="F100" s="38"/>
    </row>
    <row r="101">
      <c r="E101" s="11"/>
      <c r="F101" s="38"/>
    </row>
    <row r="102">
      <c r="E102" s="11"/>
      <c r="F102" s="38"/>
    </row>
    <row r="103">
      <c r="E103" s="11"/>
      <c r="F103" s="38"/>
    </row>
    <row r="104">
      <c r="E104" s="11"/>
      <c r="F104" s="38"/>
    </row>
    <row r="105">
      <c r="E105" s="11"/>
      <c r="F105" s="38"/>
    </row>
    <row r="106">
      <c r="E106" s="11"/>
      <c r="F106" s="38"/>
    </row>
    <row r="107">
      <c r="E107" s="11"/>
      <c r="F107" s="38"/>
    </row>
    <row r="108">
      <c r="E108" s="11"/>
      <c r="F108" s="38"/>
    </row>
    <row r="109">
      <c r="E109" s="11"/>
      <c r="F109" s="38"/>
    </row>
    <row r="110">
      <c r="E110" s="11"/>
      <c r="F110" s="38"/>
    </row>
    <row r="111">
      <c r="E111" s="11"/>
      <c r="F111" s="38"/>
    </row>
    <row r="112">
      <c r="E112" s="11"/>
      <c r="F112" s="38"/>
    </row>
    <row r="113">
      <c r="E113" s="11"/>
      <c r="F113" s="38"/>
    </row>
    <row r="114">
      <c r="E114" s="11"/>
      <c r="F114" s="38"/>
    </row>
    <row r="115">
      <c r="E115" s="11"/>
      <c r="F115" s="38"/>
    </row>
    <row r="116">
      <c r="E116" s="11"/>
      <c r="F116" s="38"/>
    </row>
    <row r="117">
      <c r="E117" s="11"/>
      <c r="F117" s="38"/>
    </row>
    <row r="118">
      <c r="E118" s="11"/>
      <c r="F118" s="38"/>
    </row>
    <row r="119">
      <c r="E119" s="11"/>
      <c r="F119" s="38"/>
    </row>
    <row r="120">
      <c r="E120" s="11"/>
      <c r="F120" s="38"/>
    </row>
    <row r="121">
      <c r="E121" s="11"/>
      <c r="F121" s="38"/>
    </row>
    <row r="122">
      <c r="E122" s="11"/>
      <c r="F122" s="38"/>
    </row>
    <row r="123">
      <c r="E123" s="11"/>
      <c r="F123" s="38"/>
    </row>
    <row r="124">
      <c r="E124" s="11"/>
      <c r="F124" s="38"/>
    </row>
    <row r="125">
      <c r="E125" s="11"/>
      <c r="F125" s="38"/>
    </row>
    <row r="126">
      <c r="E126" s="11"/>
      <c r="F126" s="38"/>
    </row>
    <row r="127">
      <c r="E127" s="11"/>
      <c r="F127" s="38"/>
    </row>
    <row r="128">
      <c r="E128" s="11"/>
      <c r="F128" s="38"/>
    </row>
    <row r="129">
      <c r="E129" s="11"/>
      <c r="F129" s="38"/>
    </row>
    <row r="130">
      <c r="E130" s="11"/>
      <c r="F130" s="38"/>
    </row>
    <row r="131">
      <c r="E131" s="11"/>
      <c r="F131" s="38"/>
    </row>
    <row r="132">
      <c r="E132" s="11"/>
      <c r="F132" s="38"/>
    </row>
    <row r="133">
      <c r="E133" s="11"/>
      <c r="F133" s="38"/>
    </row>
    <row r="134">
      <c r="E134" s="11"/>
      <c r="F134" s="38"/>
    </row>
    <row r="135">
      <c r="E135" s="11"/>
      <c r="F135" s="38"/>
    </row>
    <row r="136">
      <c r="E136" s="11"/>
      <c r="F136" s="38"/>
    </row>
    <row r="137">
      <c r="E137" s="11"/>
      <c r="F137" s="38"/>
    </row>
    <row r="138">
      <c r="E138" s="11"/>
      <c r="F138" s="38"/>
    </row>
    <row r="139">
      <c r="E139" s="11"/>
      <c r="F139" s="38"/>
    </row>
    <row r="140">
      <c r="E140" s="11"/>
      <c r="F140" s="38"/>
    </row>
    <row r="141">
      <c r="E141" s="11"/>
      <c r="F141" s="38"/>
    </row>
    <row r="142">
      <c r="E142" s="11"/>
      <c r="F142" s="38"/>
    </row>
    <row r="143">
      <c r="E143" s="11"/>
      <c r="F143" s="38"/>
    </row>
    <row r="144">
      <c r="E144" s="11"/>
      <c r="F144" s="38"/>
    </row>
    <row r="145">
      <c r="E145" s="11"/>
      <c r="F145" s="38"/>
    </row>
    <row r="146">
      <c r="E146" s="11"/>
      <c r="F146" s="38"/>
    </row>
    <row r="147">
      <c r="E147" s="11"/>
      <c r="F147" s="38"/>
    </row>
    <row r="148">
      <c r="E148" s="11"/>
      <c r="F148" s="38"/>
    </row>
    <row r="149">
      <c r="E149" s="11"/>
      <c r="F149" s="38"/>
    </row>
    <row r="150">
      <c r="E150" s="11"/>
      <c r="F150" s="38"/>
    </row>
    <row r="151">
      <c r="E151" s="11"/>
      <c r="F151" s="38"/>
    </row>
    <row r="152">
      <c r="E152" s="11"/>
      <c r="F152" s="38"/>
    </row>
    <row r="153">
      <c r="E153" s="11"/>
      <c r="F153" s="38"/>
    </row>
    <row r="154">
      <c r="E154" s="11"/>
      <c r="F154" s="38"/>
    </row>
    <row r="155">
      <c r="E155" s="11"/>
      <c r="F155" s="38"/>
    </row>
    <row r="156">
      <c r="E156" s="11"/>
      <c r="F156" s="38"/>
    </row>
    <row r="157">
      <c r="E157" s="11"/>
      <c r="F157" s="38"/>
    </row>
    <row r="158">
      <c r="E158" s="11"/>
      <c r="F158" s="38"/>
    </row>
    <row r="159">
      <c r="E159" s="11"/>
      <c r="F159" s="38"/>
    </row>
    <row r="160">
      <c r="E160" s="11"/>
      <c r="F160" s="38"/>
    </row>
    <row r="161">
      <c r="E161" s="11"/>
      <c r="F161" s="38"/>
    </row>
    <row r="162">
      <c r="E162" s="11"/>
      <c r="F162" s="38"/>
    </row>
    <row r="163">
      <c r="E163" s="11"/>
      <c r="F163" s="38"/>
    </row>
    <row r="164">
      <c r="E164" s="11"/>
      <c r="F164" s="38"/>
    </row>
    <row r="165">
      <c r="E165" s="11"/>
      <c r="F165" s="38"/>
    </row>
    <row r="166">
      <c r="E166" s="11"/>
      <c r="F166" s="38"/>
    </row>
    <row r="167">
      <c r="E167" s="11"/>
      <c r="F167" s="38"/>
    </row>
    <row r="168">
      <c r="E168" s="11"/>
      <c r="F168" s="38"/>
    </row>
    <row r="169">
      <c r="E169" s="11"/>
      <c r="F169" s="38"/>
    </row>
    <row r="170">
      <c r="E170" s="11"/>
      <c r="F170" s="38"/>
    </row>
    <row r="171">
      <c r="E171" s="11"/>
      <c r="F171" s="38"/>
    </row>
    <row r="172">
      <c r="E172" s="11"/>
      <c r="F172" s="38"/>
    </row>
    <row r="173">
      <c r="E173" s="11"/>
      <c r="F173" s="38"/>
    </row>
    <row r="174">
      <c r="E174" s="11"/>
      <c r="F174" s="38"/>
    </row>
    <row r="175">
      <c r="E175" s="11"/>
      <c r="F175" s="38"/>
    </row>
    <row r="176">
      <c r="E176" s="11"/>
      <c r="F176" s="38"/>
    </row>
    <row r="177">
      <c r="E177" s="11"/>
      <c r="F177" s="38"/>
    </row>
    <row r="178">
      <c r="E178" s="11"/>
      <c r="F178" s="38"/>
    </row>
    <row r="179">
      <c r="E179" s="11"/>
      <c r="F179" s="38"/>
    </row>
    <row r="180">
      <c r="E180" s="11"/>
      <c r="F180" s="38"/>
    </row>
    <row r="181">
      <c r="E181" s="11"/>
      <c r="F181" s="38"/>
    </row>
    <row r="182">
      <c r="E182" s="11"/>
      <c r="F182" s="38"/>
    </row>
    <row r="183">
      <c r="E183" s="11"/>
      <c r="F183" s="38"/>
    </row>
    <row r="184">
      <c r="E184" s="11"/>
      <c r="F184" s="38"/>
    </row>
    <row r="185">
      <c r="E185" s="11"/>
      <c r="F185" s="38"/>
    </row>
    <row r="186">
      <c r="E186" s="11"/>
      <c r="F186" s="38"/>
    </row>
    <row r="187">
      <c r="E187" s="11"/>
      <c r="F187" s="38"/>
    </row>
    <row r="188">
      <c r="E188" s="11"/>
      <c r="F188" s="38"/>
    </row>
    <row r="189">
      <c r="E189" s="11"/>
      <c r="F189" s="38"/>
    </row>
    <row r="190">
      <c r="E190" s="11"/>
      <c r="F190" s="38"/>
    </row>
    <row r="191">
      <c r="E191" s="11"/>
      <c r="F191" s="38"/>
    </row>
    <row r="192">
      <c r="E192" s="11"/>
      <c r="F192" s="38"/>
    </row>
    <row r="193">
      <c r="E193" s="11"/>
      <c r="F193" s="38"/>
    </row>
    <row r="194">
      <c r="E194" s="11"/>
      <c r="F194" s="38"/>
    </row>
    <row r="195">
      <c r="E195" s="11"/>
      <c r="F195" s="38"/>
    </row>
    <row r="196">
      <c r="E196" s="11"/>
      <c r="F196" s="38"/>
    </row>
    <row r="197">
      <c r="E197" s="11"/>
      <c r="F197" s="38"/>
    </row>
    <row r="198">
      <c r="E198" s="11"/>
      <c r="F198" s="38"/>
    </row>
    <row r="199">
      <c r="E199" s="11"/>
      <c r="F199" s="38"/>
    </row>
    <row r="200">
      <c r="E200" s="11"/>
      <c r="F200" s="38"/>
    </row>
    <row r="201">
      <c r="E201" s="11"/>
      <c r="F201" s="38"/>
    </row>
    <row r="202">
      <c r="E202" s="11"/>
      <c r="F202" s="38"/>
    </row>
    <row r="203">
      <c r="E203" s="11"/>
      <c r="F203" s="38"/>
    </row>
    <row r="204">
      <c r="E204" s="11"/>
      <c r="F204" s="38"/>
    </row>
    <row r="205">
      <c r="E205" s="11"/>
      <c r="F205" s="38"/>
    </row>
    <row r="206">
      <c r="E206" s="11"/>
      <c r="F206" s="38"/>
    </row>
    <row r="207">
      <c r="E207" s="11"/>
      <c r="F207" s="38"/>
    </row>
    <row r="208">
      <c r="E208" s="11"/>
      <c r="F208" s="38"/>
    </row>
    <row r="209">
      <c r="E209" s="11"/>
      <c r="F209" s="38"/>
    </row>
    <row r="210">
      <c r="E210" s="11"/>
      <c r="F210" s="38"/>
    </row>
    <row r="211">
      <c r="E211" s="11"/>
      <c r="F211" s="38"/>
    </row>
    <row r="212">
      <c r="E212" s="11"/>
      <c r="F212" s="38"/>
    </row>
    <row r="213">
      <c r="E213" s="11"/>
      <c r="F213" s="38"/>
    </row>
    <row r="214">
      <c r="E214" s="11"/>
      <c r="F214" s="38"/>
    </row>
    <row r="215">
      <c r="E215" s="11"/>
      <c r="F215" s="38"/>
    </row>
    <row r="216">
      <c r="E216" s="11"/>
      <c r="F216" s="38"/>
    </row>
    <row r="217">
      <c r="E217" s="11"/>
      <c r="F217" s="38"/>
    </row>
    <row r="218">
      <c r="E218" s="11"/>
      <c r="F218" s="38"/>
    </row>
    <row r="219">
      <c r="E219" s="11"/>
      <c r="F219" s="38"/>
    </row>
    <row r="220">
      <c r="E220" s="11"/>
      <c r="F220" s="38"/>
    </row>
    <row r="221">
      <c r="E221" s="11"/>
      <c r="F221" s="38"/>
    </row>
    <row r="222">
      <c r="E222" s="11"/>
      <c r="F222" s="38"/>
    </row>
    <row r="223">
      <c r="E223" s="11"/>
      <c r="F223" s="38"/>
    </row>
    <row r="224">
      <c r="E224" s="11"/>
      <c r="F224" s="38"/>
    </row>
    <row r="225">
      <c r="E225" s="11"/>
      <c r="F225" s="38"/>
    </row>
    <row r="226">
      <c r="E226" s="11"/>
      <c r="F226" s="38"/>
    </row>
    <row r="227">
      <c r="E227" s="11"/>
      <c r="F227" s="38"/>
    </row>
    <row r="228">
      <c r="E228" s="11"/>
      <c r="F228" s="38"/>
    </row>
    <row r="229">
      <c r="E229" s="11"/>
      <c r="F229" s="38"/>
    </row>
    <row r="230">
      <c r="E230" s="11"/>
      <c r="F230" s="38"/>
    </row>
    <row r="231">
      <c r="E231" s="11"/>
      <c r="F231" s="38"/>
    </row>
    <row r="232">
      <c r="E232" s="11"/>
      <c r="F232" s="38"/>
    </row>
    <row r="233">
      <c r="E233" s="11"/>
      <c r="F233" s="38"/>
    </row>
    <row r="234">
      <c r="E234" s="11"/>
      <c r="F234" s="38"/>
    </row>
    <row r="235">
      <c r="E235" s="11"/>
      <c r="F235" s="38"/>
    </row>
    <row r="236">
      <c r="E236" s="11"/>
      <c r="F236" s="38"/>
    </row>
    <row r="237">
      <c r="E237" s="11"/>
      <c r="F237" s="38"/>
    </row>
    <row r="238">
      <c r="E238" s="11"/>
      <c r="F238" s="38"/>
    </row>
    <row r="239">
      <c r="E239" s="11"/>
      <c r="F239" s="38"/>
    </row>
    <row r="240">
      <c r="E240" s="11"/>
      <c r="F240" s="38"/>
    </row>
    <row r="241">
      <c r="E241" s="11"/>
      <c r="F241" s="38"/>
    </row>
    <row r="242">
      <c r="E242" s="11"/>
      <c r="F242" s="38"/>
    </row>
    <row r="243">
      <c r="E243" s="11"/>
      <c r="F243" s="38"/>
    </row>
    <row r="244">
      <c r="E244" s="11"/>
      <c r="F244" s="38"/>
    </row>
    <row r="245">
      <c r="E245" s="11"/>
      <c r="F245" s="38"/>
    </row>
    <row r="246">
      <c r="E246" s="11"/>
      <c r="F246" s="38"/>
    </row>
    <row r="247">
      <c r="E247" s="11"/>
      <c r="F247" s="38"/>
    </row>
    <row r="248">
      <c r="E248" s="11"/>
      <c r="F248" s="38"/>
    </row>
    <row r="249">
      <c r="E249" s="11"/>
      <c r="F249" s="38"/>
    </row>
    <row r="250">
      <c r="E250" s="11"/>
      <c r="F250" s="38"/>
    </row>
    <row r="251">
      <c r="E251" s="11"/>
      <c r="F251" s="38"/>
    </row>
    <row r="252">
      <c r="E252" s="11"/>
      <c r="F252" s="38"/>
    </row>
    <row r="253">
      <c r="E253" s="11"/>
      <c r="F253" s="38"/>
    </row>
    <row r="254">
      <c r="E254" s="11"/>
      <c r="F254" s="38"/>
    </row>
    <row r="255">
      <c r="E255" s="11"/>
      <c r="F255" s="38"/>
    </row>
    <row r="256">
      <c r="E256" s="11"/>
      <c r="F256" s="38"/>
    </row>
    <row r="257">
      <c r="E257" s="11"/>
      <c r="F257" s="38"/>
    </row>
    <row r="258">
      <c r="E258" s="11"/>
      <c r="F258" s="38"/>
    </row>
    <row r="259">
      <c r="E259" s="11"/>
      <c r="F259" s="38"/>
    </row>
    <row r="260">
      <c r="E260" s="11"/>
      <c r="F260" s="38"/>
    </row>
    <row r="261">
      <c r="E261" s="11"/>
      <c r="F261" s="38"/>
    </row>
    <row r="262">
      <c r="E262" s="11"/>
      <c r="F262" s="38"/>
    </row>
    <row r="263">
      <c r="E263" s="11"/>
      <c r="F263" s="38"/>
    </row>
    <row r="264">
      <c r="E264" s="11"/>
      <c r="F264" s="38"/>
    </row>
    <row r="265">
      <c r="E265" s="11"/>
      <c r="F265" s="38"/>
    </row>
    <row r="266">
      <c r="E266" s="11"/>
      <c r="F266" s="38"/>
    </row>
    <row r="267">
      <c r="E267" s="11"/>
      <c r="F267" s="38"/>
    </row>
    <row r="268">
      <c r="E268" s="11"/>
      <c r="F268" s="38"/>
    </row>
    <row r="269">
      <c r="E269" s="11"/>
      <c r="F269" s="38"/>
    </row>
    <row r="270">
      <c r="E270" s="11"/>
      <c r="F270" s="38"/>
    </row>
    <row r="271">
      <c r="E271" s="11"/>
      <c r="F271" s="38"/>
    </row>
    <row r="272">
      <c r="E272" s="11"/>
      <c r="F272" s="38"/>
    </row>
    <row r="273">
      <c r="E273" s="11"/>
      <c r="F273" s="38"/>
    </row>
    <row r="274">
      <c r="E274" s="11"/>
      <c r="F274" s="38"/>
    </row>
    <row r="275">
      <c r="E275" s="11"/>
      <c r="F275" s="38"/>
    </row>
    <row r="276">
      <c r="E276" s="11"/>
      <c r="F276" s="38"/>
    </row>
    <row r="277">
      <c r="E277" s="11"/>
      <c r="F277" s="38"/>
    </row>
    <row r="278">
      <c r="E278" s="11"/>
      <c r="F278" s="38"/>
    </row>
    <row r="279">
      <c r="E279" s="11"/>
      <c r="F279" s="38"/>
    </row>
    <row r="280">
      <c r="E280" s="11"/>
      <c r="F280" s="38"/>
    </row>
    <row r="281">
      <c r="E281" s="11"/>
      <c r="F281" s="38"/>
    </row>
    <row r="282">
      <c r="E282" s="11"/>
      <c r="F282" s="38"/>
    </row>
    <row r="283">
      <c r="E283" s="11"/>
      <c r="F283" s="38"/>
    </row>
    <row r="284">
      <c r="E284" s="11"/>
      <c r="F284" s="38"/>
    </row>
    <row r="285">
      <c r="E285" s="11"/>
      <c r="F285" s="38"/>
    </row>
    <row r="286">
      <c r="E286" s="11"/>
      <c r="F286" s="38"/>
    </row>
    <row r="287">
      <c r="E287" s="11"/>
      <c r="F287" s="38"/>
    </row>
    <row r="288">
      <c r="E288" s="11"/>
      <c r="F288" s="38"/>
    </row>
    <row r="289">
      <c r="E289" s="11"/>
      <c r="F289" s="38"/>
    </row>
    <row r="290">
      <c r="E290" s="11"/>
      <c r="F290" s="38"/>
    </row>
    <row r="291">
      <c r="E291" s="11"/>
      <c r="F291" s="38"/>
    </row>
    <row r="292">
      <c r="E292" s="11"/>
      <c r="F292" s="38"/>
    </row>
    <row r="293">
      <c r="E293" s="11"/>
      <c r="F293" s="38"/>
    </row>
    <row r="294">
      <c r="E294" s="11"/>
      <c r="F294" s="38"/>
    </row>
    <row r="295">
      <c r="E295" s="11"/>
      <c r="F295" s="38"/>
    </row>
    <row r="296">
      <c r="E296" s="11"/>
      <c r="F296" s="38"/>
    </row>
    <row r="297">
      <c r="E297" s="11"/>
      <c r="F297" s="38"/>
    </row>
    <row r="298">
      <c r="E298" s="11"/>
      <c r="F298" s="38"/>
    </row>
    <row r="299">
      <c r="E299" s="11"/>
      <c r="F299" s="38"/>
    </row>
    <row r="300">
      <c r="E300" s="11"/>
      <c r="F300" s="38"/>
    </row>
    <row r="301">
      <c r="E301" s="11"/>
      <c r="F301" s="38"/>
    </row>
    <row r="302">
      <c r="E302" s="11"/>
      <c r="F302" s="38"/>
    </row>
    <row r="303">
      <c r="E303" s="11"/>
      <c r="F303" s="38"/>
    </row>
    <row r="304">
      <c r="E304" s="11"/>
      <c r="F304" s="38"/>
    </row>
    <row r="305">
      <c r="E305" s="11"/>
      <c r="F305" s="38"/>
    </row>
    <row r="306">
      <c r="E306" s="11"/>
      <c r="F306" s="38"/>
    </row>
    <row r="307">
      <c r="E307" s="11"/>
      <c r="F307" s="38"/>
    </row>
    <row r="308">
      <c r="E308" s="11"/>
      <c r="F308" s="38"/>
    </row>
    <row r="309">
      <c r="E309" s="11"/>
      <c r="F309" s="38"/>
    </row>
    <row r="310">
      <c r="E310" s="11"/>
      <c r="F310" s="38"/>
    </row>
    <row r="311">
      <c r="E311" s="11"/>
      <c r="F311" s="38"/>
    </row>
    <row r="312">
      <c r="E312" s="11"/>
      <c r="F312" s="38"/>
    </row>
    <row r="313">
      <c r="E313" s="11"/>
      <c r="F313" s="38"/>
    </row>
    <row r="314">
      <c r="E314" s="11"/>
      <c r="F314" s="38"/>
    </row>
    <row r="315">
      <c r="E315" s="11"/>
      <c r="F315" s="38"/>
    </row>
    <row r="316">
      <c r="E316" s="11"/>
      <c r="F316" s="38"/>
    </row>
    <row r="317">
      <c r="E317" s="11"/>
      <c r="F317" s="38"/>
    </row>
    <row r="318">
      <c r="E318" s="11"/>
      <c r="F318" s="38"/>
    </row>
    <row r="319">
      <c r="E319" s="11"/>
      <c r="F319" s="38"/>
    </row>
    <row r="320">
      <c r="E320" s="11"/>
      <c r="F320" s="38"/>
    </row>
    <row r="321">
      <c r="E321" s="11"/>
      <c r="F321" s="38"/>
    </row>
    <row r="322">
      <c r="E322" s="11"/>
      <c r="F322" s="38"/>
    </row>
    <row r="323">
      <c r="E323" s="11"/>
      <c r="F323" s="38"/>
    </row>
    <row r="324">
      <c r="E324" s="11"/>
      <c r="F324" s="38"/>
    </row>
    <row r="325">
      <c r="E325" s="11"/>
      <c r="F325" s="38"/>
    </row>
    <row r="326">
      <c r="E326" s="11"/>
      <c r="F326" s="38"/>
    </row>
    <row r="327">
      <c r="E327" s="11"/>
      <c r="F327" s="38"/>
    </row>
    <row r="328">
      <c r="E328" s="11"/>
      <c r="F328" s="38"/>
    </row>
    <row r="329">
      <c r="E329" s="11"/>
      <c r="F329" s="38"/>
    </row>
    <row r="330">
      <c r="E330" s="11"/>
      <c r="F330" s="38"/>
    </row>
    <row r="331">
      <c r="E331" s="11"/>
      <c r="F331" s="38"/>
    </row>
    <row r="332">
      <c r="E332" s="11"/>
      <c r="F332" s="38"/>
    </row>
    <row r="333">
      <c r="E333" s="11"/>
      <c r="F333" s="38"/>
    </row>
    <row r="334">
      <c r="E334" s="11"/>
      <c r="F334" s="38"/>
    </row>
    <row r="335">
      <c r="E335" s="11"/>
      <c r="F335" s="38"/>
    </row>
    <row r="336">
      <c r="E336" s="11"/>
      <c r="F336" s="38"/>
    </row>
    <row r="337">
      <c r="E337" s="11"/>
      <c r="F337" s="38"/>
    </row>
    <row r="338">
      <c r="E338" s="11"/>
      <c r="F338" s="38"/>
    </row>
    <row r="339">
      <c r="E339" s="11"/>
      <c r="F339" s="38"/>
    </row>
    <row r="340">
      <c r="E340" s="11"/>
      <c r="F340" s="38"/>
    </row>
    <row r="341">
      <c r="E341" s="11"/>
      <c r="F341" s="38"/>
    </row>
    <row r="342">
      <c r="E342" s="11"/>
      <c r="F342" s="38"/>
    </row>
    <row r="343">
      <c r="E343" s="11"/>
      <c r="F343" s="38"/>
    </row>
    <row r="344">
      <c r="E344" s="11"/>
      <c r="F344" s="38"/>
    </row>
    <row r="345">
      <c r="E345" s="11"/>
      <c r="F345" s="38"/>
    </row>
    <row r="346">
      <c r="E346" s="11"/>
      <c r="F346" s="38"/>
    </row>
    <row r="347">
      <c r="E347" s="11"/>
      <c r="F347" s="38"/>
    </row>
    <row r="348">
      <c r="E348" s="11"/>
      <c r="F348" s="38"/>
    </row>
    <row r="349">
      <c r="E349" s="11"/>
      <c r="F349" s="38"/>
    </row>
    <row r="350">
      <c r="E350" s="11"/>
      <c r="F350" s="38"/>
    </row>
    <row r="351">
      <c r="E351" s="11"/>
      <c r="F351" s="38"/>
    </row>
    <row r="352">
      <c r="E352" s="11"/>
      <c r="F352" s="38"/>
    </row>
    <row r="353">
      <c r="E353" s="11"/>
      <c r="F353" s="38"/>
    </row>
    <row r="354">
      <c r="E354" s="11"/>
      <c r="F354" s="38"/>
    </row>
    <row r="355">
      <c r="E355" s="11"/>
      <c r="F355" s="38"/>
    </row>
    <row r="356">
      <c r="E356" s="11"/>
      <c r="F356" s="38"/>
    </row>
    <row r="357">
      <c r="E357" s="11"/>
      <c r="F357" s="38"/>
    </row>
    <row r="358">
      <c r="E358" s="11"/>
      <c r="F358" s="38"/>
    </row>
    <row r="359">
      <c r="E359" s="11"/>
      <c r="F359" s="38"/>
    </row>
    <row r="360">
      <c r="E360" s="11"/>
      <c r="F360" s="38"/>
    </row>
    <row r="361">
      <c r="E361" s="11"/>
      <c r="F361" s="38"/>
    </row>
    <row r="362">
      <c r="E362" s="11"/>
      <c r="F362" s="38"/>
    </row>
    <row r="363">
      <c r="E363" s="11"/>
      <c r="F363" s="38"/>
    </row>
    <row r="364">
      <c r="E364" s="11"/>
      <c r="F364" s="38"/>
    </row>
    <row r="365">
      <c r="E365" s="11"/>
      <c r="F365" s="38"/>
    </row>
    <row r="366">
      <c r="E366" s="11"/>
      <c r="F366" s="38"/>
    </row>
    <row r="367">
      <c r="E367" s="11"/>
      <c r="F367" s="38"/>
    </row>
    <row r="368">
      <c r="E368" s="11"/>
      <c r="F368" s="38"/>
    </row>
    <row r="369">
      <c r="E369" s="11"/>
      <c r="F369" s="38"/>
    </row>
    <row r="370">
      <c r="E370" s="11"/>
      <c r="F370" s="38"/>
    </row>
    <row r="371">
      <c r="E371" s="11"/>
      <c r="F371" s="38"/>
    </row>
    <row r="372">
      <c r="E372" s="11"/>
      <c r="F372" s="38"/>
    </row>
    <row r="373">
      <c r="E373" s="11"/>
      <c r="F373" s="38"/>
    </row>
    <row r="374">
      <c r="E374" s="11"/>
      <c r="F374" s="38"/>
    </row>
    <row r="375">
      <c r="E375" s="11"/>
      <c r="F375" s="38"/>
    </row>
    <row r="376">
      <c r="E376" s="11"/>
      <c r="F376" s="38"/>
    </row>
    <row r="377">
      <c r="E377" s="11"/>
      <c r="F377" s="38"/>
    </row>
    <row r="378">
      <c r="E378" s="11"/>
      <c r="F378" s="38"/>
    </row>
    <row r="379">
      <c r="E379" s="11"/>
      <c r="F379" s="38"/>
    </row>
    <row r="380">
      <c r="E380" s="11"/>
      <c r="F380" s="38"/>
    </row>
    <row r="381">
      <c r="E381" s="11"/>
      <c r="F381" s="38"/>
    </row>
    <row r="382">
      <c r="E382" s="11"/>
      <c r="F382" s="38"/>
    </row>
    <row r="383">
      <c r="E383" s="11"/>
      <c r="F383" s="38"/>
    </row>
    <row r="384">
      <c r="E384" s="11"/>
      <c r="F384" s="38"/>
    </row>
    <row r="385">
      <c r="E385" s="11"/>
      <c r="F385" s="38"/>
    </row>
    <row r="386">
      <c r="E386" s="11"/>
      <c r="F386" s="38"/>
    </row>
    <row r="387">
      <c r="E387" s="11"/>
      <c r="F387" s="38"/>
    </row>
    <row r="388">
      <c r="E388" s="11"/>
      <c r="F388" s="38"/>
    </row>
    <row r="389">
      <c r="E389" s="11"/>
      <c r="F389" s="38"/>
    </row>
    <row r="390">
      <c r="E390" s="11"/>
      <c r="F390" s="38"/>
    </row>
    <row r="391">
      <c r="E391" s="11"/>
      <c r="F391" s="38"/>
    </row>
    <row r="392">
      <c r="E392" s="11"/>
      <c r="F392" s="38"/>
    </row>
    <row r="393">
      <c r="E393" s="11"/>
      <c r="F393" s="38"/>
    </row>
    <row r="394">
      <c r="E394" s="11"/>
      <c r="F394" s="38"/>
    </row>
    <row r="395">
      <c r="E395" s="11"/>
      <c r="F395" s="38"/>
    </row>
    <row r="396">
      <c r="E396" s="11"/>
      <c r="F396" s="38"/>
    </row>
    <row r="397">
      <c r="E397" s="11"/>
      <c r="F397" s="38"/>
    </row>
    <row r="398">
      <c r="E398" s="11"/>
      <c r="F398" s="38"/>
    </row>
    <row r="399">
      <c r="E399" s="11"/>
      <c r="F399" s="38"/>
    </row>
    <row r="400">
      <c r="E400" s="11"/>
      <c r="F400" s="38"/>
    </row>
    <row r="401">
      <c r="E401" s="11"/>
      <c r="F401" s="38"/>
    </row>
    <row r="402">
      <c r="E402" s="11"/>
      <c r="F402" s="38"/>
    </row>
    <row r="403">
      <c r="E403" s="11"/>
      <c r="F403" s="38"/>
    </row>
    <row r="404">
      <c r="E404" s="11"/>
      <c r="F404" s="38"/>
    </row>
    <row r="405">
      <c r="E405" s="11"/>
      <c r="F405" s="38"/>
    </row>
    <row r="406">
      <c r="E406" s="11"/>
      <c r="F406" s="38"/>
    </row>
    <row r="407">
      <c r="E407" s="11"/>
      <c r="F407" s="38"/>
    </row>
    <row r="408">
      <c r="E408" s="11"/>
      <c r="F408" s="38"/>
    </row>
    <row r="409">
      <c r="E409" s="11"/>
      <c r="F409" s="38"/>
    </row>
    <row r="410">
      <c r="E410" s="11"/>
      <c r="F410" s="38"/>
    </row>
    <row r="411">
      <c r="E411" s="11"/>
      <c r="F411" s="38"/>
    </row>
    <row r="412">
      <c r="E412" s="11"/>
      <c r="F412" s="38"/>
    </row>
    <row r="413">
      <c r="E413" s="11"/>
      <c r="F413" s="38"/>
    </row>
    <row r="414">
      <c r="E414" s="11"/>
      <c r="F414" s="38"/>
    </row>
    <row r="415">
      <c r="E415" s="11"/>
      <c r="F415" s="38"/>
    </row>
    <row r="416">
      <c r="E416" s="11"/>
      <c r="F416" s="38"/>
    </row>
    <row r="417">
      <c r="E417" s="11"/>
      <c r="F417" s="38"/>
    </row>
    <row r="418">
      <c r="E418" s="11"/>
      <c r="F418" s="38"/>
    </row>
    <row r="419">
      <c r="E419" s="11"/>
      <c r="F419" s="38"/>
    </row>
    <row r="420">
      <c r="E420" s="11"/>
      <c r="F420" s="38"/>
    </row>
    <row r="421">
      <c r="E421" s="11"/>
      <c r="F421" s="38"/>
    </row>
    <row r="422">
      <c r="E422" s="11"/>
      <c r="F422" s="38"/>
    </row>
    <row r="423">
      <c r="E423" s="11"/>
      <c r="F423" s="38"/>
    </row>
    <row r="424">
      <c r="E424" s="11"/>
      <c r="F424" s="38"/>
    </row>
    <row r="425">
      <c r="E425" s="11"/>
      <c r="F425" s="38"/>
    </row>
    <row r="426">
      <c r="E426" s="11"/>
      <c r="F426" s="38"/>
    </row>
    <row r="427">
      <c r="E427" s="11"/>
      <c r="F427" s="38"/>
    </row>
    <row r="428">
      <c r="E428" s="11"/>
      <c r="F428" s="38"/>
    </row>
    <row r="429">
      <c r="E429" s="11"/>
      <c r="F429" s="38"/>
    </row>
    <row r="430">
      <c r="E430" s="11"/>
      <c r="F430" s="38"/>
    </row>
    <row r="431">
      <c r="E431" s="11"/>
      <c r="F431" s="38"/>
    </row>
    <row r="432">
      <c r="E432" s="11"/>
      <c r="F432" s="38"/>
    </row>
    <row r="433">
      <c r="E433" s="11"/>
      <c r="F433" s="38"/>
    </row>
    <row r="434">
      <c r="E434" s="11"/>
      <c r="F434" s="38"/>
    </row>
    <row r="435">
      <c r="E435" s="11"/>
      <c r="F435" s="38"/>
    </row>
    <row r="436">
      <c r="E436" s="11"/>
      <c r="F436" s="38"/>
    </row>
    <row r="437">
      <c r="E437" s="11"/>
      <c r="F437" s="38"/>
    </row>
    <row r="438">
      <c r="E438" s="11"/>
      <c r="F438" s="38"/>
    </row>
    <row r="439">
      <c r="E439" s="11"/>
      <c r="F439" s="38"/>
    </row>
    <row r="440">
      <c r="E440" s="11"/>
      <c r="F440" s="38"/>
    </row>
    <row r="441">
      <c r="E441" s="11"/>
      <c r="F441" s="38"/>
    </row>
    <row r="442">
      <c r="E442" s="11"/>
      <c r="F442" s="38"/>
    </row>
    <row r="443">
      <c r="E443" s="11"/>
      <c r="F443" s="38"/>
    </row>
    <row r="444">
      <c r="E444" s="11"/>
      <c r="F444" s="38"/>
    </row>
    <row r="445">
      <c r="E445" s="11"/>
      <c r="F445" s="38"/>
    </row>
    <row r="446">
      <c r="E446" s="11"/>
      <c r="F446" s="38"/>
    </row>
    <row r="447">
      <c r="E447" s="11"/>
      <c r="F447" s="38"/>
    </row>
    <row r="448">
      <c r="E448" s="11"/>
      <c r="F448" s="38"/>
    </row>
    <row r="449">
      <c r="E449" s="11"/>
      <c r="F449" s="38"/>
    </row>
    <row r="450">
      <c r="E450" s="11"/>
      <c r="F450" s="38"/>
    </row>
    <row r="451">
      <c r="E451" s="11"/>
      <c r="F451" s="38"/>
    </row>
    <row r="452">
      <c r="E452" s="11"/>
      <c r="F452" s="38"/>
    </row>
    <row r="453">
      <c r="E453" s="11"/>
      <c r="F453" s="38"/>
    </row>
    <row r="454">
      <c r="E454" s="11"/>
      <c r="F454" s="38"/>
    </row>
    <row r="455">
      <c r="E455" s="11"/>
      <c r="F455" s="38"/>
    </row>
    <row r="456">
      <c r="E456" s="11"/>
      <c r="F456" s="38"/>
    </row>
    <row r="457">
      <c r="E457" s="11"/>
      <c r="F457" s="38"/>
    </row>
    <row r="458">
      <c r="E458" s="11"/>
      <c r="F458" s="38"/>
    </row>
    <row r="459">
      <c r="E459" s="11"/>
      <c r="F459" s="38"/>
    </row>
    <row r="460">
      <c r="E460" s="11"/>
      <c r="F460" s="38"/>
    </row>
    <row r="461">
      <c r="E461" s="11"/>
      <c r="F461" s="38"/>
    </row>
    <row r="462">
      <c r="E462" s="11"/>
      <c r="F462" s="38"/>
    </row>
    <row r="463">
      <c r="E463" s="11"/>
      <c r="F463" s="38"/>
    </row>
    <row r="464">
      <c r="E464" s="11"/>
      <c r="F464" s="38"/>
    </row>
    <row r="465">
      <c r="E465" s="11"/>
      <c r="F465" s="38"/>
    </row>
    <row r="466">
      <c r="E466" s="11"/>
      <c r="F466" s="38"/>
    </row>
    <row r="467">
      <c r="E467" s="11"/>
      <c r="F467" s="38"/>
    </row>
    <row r="468">
      <c r="E468" s="11"/>
      <c r="F468" s="38"/>
    </row>
    <row r="469">
      <c r="E469" s="11"/>
      <c r="F469" s="38"/>
    </row>
    <row r="470">
      <c r="E470" s="11"/>
      <c r="F470" s="38"/>
    </row>
    <row r="471">
      <c r="E471" s="11"/>
      <c r="F471" s="38"/>
    </row>
    <row r="472">
      <c r="E472" s="11"/>
      <c r="F472" s="38"/>
    </row>
    <row r="473">
      <c r="E473" s="11"/>
      <c r="F473" s="38"/>
    </row>
    <row r="474">
      <c r="E474" s="11"/>
      <c r="F474" s="38"/>
    </row>
    <row r="475">
      <c r="E475" s="11"/>
      <c r="F475" s="38"/>
    </row>
    <row r="476">
      <c r="E476" s="11"/>
      <c r="F476" s="38"/>
    </row>
    <row r="477">
      <c r="E477" s="11"/>
      <c r="F477" s="38"/>
    </row>
    <row r="478">
      <c r="E478" s="11"/>
      <c r="F478" s="38"/>
    </row>
    <row r="479">
      <c r="E479" s="11"/>
      <c r="F479" s="38"/>
    </row>
    <row r="480">
      <c r="E480" s="11"/>
      <c r="F480" s="38"/>
    </row>
    <row r="481">
      <c r="E481" s="11"/>
      <c r="F481" s="38"/>
    </row>
    <row r="482">
      <c r="E482" s="11"/>
      <c r="F482" s="38"/>
    </row>
    <row r="483">
      <c r="E483" s="11"/>
      <c r="F483" s="38"/>
    </row>
    <row r="484">
      <c r="E484" s="11"/>
      <c r="F484" s="38"/>
    </row>
    <row r="485">
      <c r="E485" s="11"/>
      <c r="F485" s="38"/>
    </row>
    <row r="486">
      <c r="E486" s="11"/>
      <c r="F486" s="38"/>
    </row>
    <row r="487">
      <c r="E487" s="11"/>
      <c r="F487" s="38"/>
    </row>
    <row r="488">
      <c r="E488" s="11"/>
      <c r="F488" s="38"/>
    </row>
    <row r="489">
      <c r="E489" s="11"/>
      <c r="F489" s="38"/>
    </row>
    <row r="490">
      <c r="E490" s="11"/>
      <c r="F490" s="38"/>
    </row>
    <row r="491">
      <c r="E491" s="11"/>
      <c r="F491" s="38"/>
    </row>
    <row r="492">
      <c r="E492" s="11"/>
      <c r="F492" s="38"/>
    </row>
    <row r="493">
      <c r="E493" s="11"/>
      <c r="F493" s="38"/>
    </row>
    <row r="494">
      <c r="E494" s="11"/>
      <c r="F494" s="38"/>
    </row>
    <row r="495">
      <c r="E495" s="11"/>
      <c r="F495" s="38"/>
    </row>
    <row r="496">
      <c r="E496" s="11"/>
      <c r="F496" s="38"/>
    </row>
    <row r="497">
      <c r="E497" s="11"/>
      <c r="F497" s="38"/>
    </row>
    <row r="498">
      <c r="E498" s="11"/>
      <c r="F498" s="38"/>
    </row>
    <row r="499">
      <c r="E499" s="11"/>
      <c r="F499" s="38"/>
    </row>
    <row r="500">
      <c r="E500" s="11"/>
      <c r="F500" s="38"/>
    </row>
    <row r="501">
      <c r="E501" s="11"/>
      <c r="F501" s="38"/>
    </row>
    <row r="502">
      <c r="E502" s="11"/>
      <c r="F502" s="38"/>
    </row>
    <row r="503">
      <c r="E503" s="11"/>
      <c r="F503" s="38"/>
    </row>
    <row r="504">
      <c r="E504" s="11"/>
      <c r="F504" s="38"/>
    </row>
    <row r="505">
      <c r="E505" s="11"/>
      <c r="F505" s="38"/>
    </row>
    <row r="506">
      <c r="E506" s="11"/>
      <c r="F506" s="38"/>
    </row>
    <row r="507">
      <c r="E507" s="11"/>
      <c r="F507" s="38"/>
    </row>
    <row r="508">
      <c r="E508" s="11"/>
      <c r="F508" s="38"/>
    </row>
    <row r="509">
      <c r="E509" s="11"/>
      <c r="F509" s="38"/>
    </row>
    <row r="510">
      <c r="E510" s="11"/>
      <c r="F510" s="38"/>
    </row>
    <row r="511">
      <c r="E511" s="11"/>
      <c r="F511" s="38"/>
    </row>
    <row r="512">
      <c r="E512" s="11"/>
      <c r="F512" s="38"/>
    </row>
    <row r="513">
      <c r="E513" s="11"/>
      <c r="F513" s="38"/>
    </row>
    <row r="514">
      <c r="E514" s="11"/>
      <c r="F514" s="38"/>
    </row>
    <row r="515">
      <c r="E515" s="11"/>
      <c r="F515" s="38"/>
    </row>
    <row r="516">
      <c r="E516" s="11"/>
      <c r="F516" s="38"/>
    </row>
    <row r="517">
      <c r="E517" s="11"/>
      <c r="F517" s="38"/>
    </row>
    <row r="518">
      <c r="E518" s="11"/>
      <c r="F518" s="38"/>
    </row>
    <row r="519">
      <c r="E519" s="11"/>
      <c r="F519" s="38"/>
    </row>
    <row r="520">
      <c r="E520" s="11"/>
      <c r="F520" s="38"/>
    </row>
    <row r="521">
      <c r="E521" s="11"/>
      <c r="F521" s="38"/>
    </row>
    <row r="522">
      <c r="E522" s="11"/>
      <c r="F522" s="38"/>
    </row>
    <row r="523">
      <c r="E523" s="11"/>
      <c r="F523" s="38"/>
    </row>
    <row r="524">
      <c r="E524" s="11"/>
      <c r="F524" s="38"/>
    </row>
    <row r="525">
      <c r="E525" s="11"/>
      <c r="F525" s="38"/>
    </row>
    <row r="526">
      <c r="E526" s="11"/>
      <c r="F526" s="38"/>
    </row>
    <row r="527">
      <c r="E527" s="11"/>
      <c r="F527" s="38"/>
    </row>
    <row r="528">
      <c r="E528" s="11"/>
      <c r="F528" s="38"/>
    </row>
    <row r="529">
      <c r="E529" s="11"/>
      <c r="F529" s="38"/>
    </row>
    <row r="530">
      <c r="E530" s="11"/>
      <c r="F530" s="38"/>
    </row>
    <row r="531">
      <c r="E531" s="11"/>
      <c r="F531" s="38"/>
    </row>
    <row r="532">
      <c r="E532" s="11"/>
      <c r="F532" s="38"/>
    </row>
    <row r="533">
      <c r="E533" s="11"/>
      <c r="F533" s="38"/>
    </row>
    <row r="534">
      <c r="E534" s="11"/>
      <c r="F534" s="38"/>
    </row>
    <row r="535">
      <c r="E535" s="11"/>
      <c r="F535" s="38"/>
    </row>
    <row r="536">
      <c r="E536" s="11"/>
      <c r="F536" s="38"/>
    </row>
    <row r="537">
      <c r="E537" s="11"/>
      <c r="F537" s="38"/>
    </row>
    <row r="538">
      <c r="E538" s="11"/>
      <c r="F538" s="38"/>
    </row>
    <row r="539">
      <c r="E539" s="11"/>
      <c r="F539" s="38"/>
    </row>
    <row r="540">
      <c r="E540" s="11"/>
      <c r="F540" s="38"/>
    </row>
    <row r="541">
      <c r="E541" s="11"/>
      <c r="F541" s="38"/>
    </row>
    <row r="542">
      <c r="E542" s="11"/>
      <c r="F542" s="38"/>
    </row>
    <row r="543">
      <c r="E543" s="11"/>
      <c r="F543" s="38"/>
    </row>
    <row r="544">
      <c r="E544" s="11"/>
      <c r="F544" s="38"/>
    </row>
    <row r="545">
      <c r="E545" s="11"/>
      <c r="F545" s="38"/>
    </row>
    <row r="546">
      <c r="E546" s="11"/>
      <c r="F546" s="38"/>
    </row>
    <row r="547">
      <c r="E547" s="11"/>
      <c r="F547" s="38"/>
    </row>
    <row r="548">
      <c r="E548" s="11"/>
      <c r="F548" s="38"/>
    </row>
    <row r="549">
      <c r="E549" s="11"/>
      <c r="F549" s="38"/>
    </row>
    <row r="550">
      <c r="E550" s="11"/>
      <c r="F550" s="38"/>
    </row>
    <row r="551">
      <c r="E551" s="11"/>
      <c r="F551" s="38"/>
    </row>
    <row r="552">
      <c r="E552" s="11"/>
      <c r="F552" s="38"/>
    </row>
    <row r="553">
      <c r="E553" s="11"/>
      <c r="F553" s="38"/>
    </row>
    <row r="554">
      <c r="E554" s="11"/>
      <c r="F554" s="38"/>
    </row>
    <row r="555">
      <c r="E555" s="11"/>
      <c r="F555" s="38"/>
    </row>
    <row r="556">
      <c r="E556" s="11"/>
      <c r="F556" s="38"/>
    </row>
    <row r="557">
      <c r="E557" s="11"/>
      <c r="F557" s="38"/>
    </row>
    <row r="558">
      <c r="E558" s="11"/>
      <c r="F558" s="38"/>
    </row>
    <row r="559">
      <c r="E559" s="11"/>
      <c r="F559" s="38"/>
    </row>
    <row r="560">
      <c r="E560" s="11"/>
      <c r="F560" s="38"/>
    </row>
    <row r="561">
      <c r="E561" s="11"/>
      <c r="F561" s="38"/>
    </row>
    <row r="562">
      <c r="E562" s="11"/>
      <c r="F562" s="38"/>
    </row>
    <row r="563">
      <c r="E563" s="11"/>
      <c r="F563" s="38"/>
    </row>
    <row r="564">
      <c r="E564" s="11"/>
      <c r="F564" s="38"/>
    </row>
    <row r="565">
      <c r="E565" s="11"/>
      <c r="F565" s="38"/>
    </row>
    <row r="566">
      <c r="E566" s="11"/>
      <c r="F566" s="38"/>
    </row>
    <row r="567">
      <c r="E567" s="11"/>
      <c r="F567" s="38"/>
    </row>
    <row r="568">
      <c r="E568" s="11"/>
      <c r="F568" s="38"/>
    </row>
    <row r="569">
      <c r="E569" s="11"/>
      <c r="F569" s="38"/>
    </row>
    <row r="570">
      <c r="E570" s="11"/>
      <c r="F570" s="38"/>
    </row>
    <row r="571">
      <c r="E571" s="11"/>
      <c r="F571" s="38"/>
    </row>
    <row r="572">
      <c r="E572" s="11"/>
      <c r="F572" s="38"/>
    </row>
    <row r="573">
      <c r="E573" s="11"/>
      <c r="F573" s="38"/>
    </row>
    <row r="574">
      <c r="E574" s="11"/>
      <c r="F574" s="38"/>
    </row>
    <row r="575">
      <c r="E575" s="11"/>
      <c r="F575" s="38"/>
    </row>
    <row r="576">
      <c r="E576" s="11"/>
      <c r="F576" s="38"/>
    </row>
    <row r="577">
      <c r="E577" s="11"/>
      <c r="F577" s="38"/>
    </row>
    <row r="578">
      <c r="E578" s="11"/>
      <c r="F578" s="38"/>
    </row>
    <row r="579">
      <c r="E579" s="11"/>
      <c r="F579" s="38"/>
    </row>
    <row r="580">
      <c r="E580" s="11"/>
      <c r="F580" s="38"/>
    </row>
    <row r="581">
      <c r="E581" s="11"/>
      <c r="F581" s="38"/>
    </row>
    <row r="582">
      <c r="E582" s="11"/>
      <c r="F582" s="38"/>
    </row>
    <row r="583">
      <c r="E583" s="11"/>
      <c r="F583" s="38"/>
    </row>
    <row r="584">
      <c r="E584" s="11"/>
      <c r="F584" s="38"/>
    </row>
    <row r="585">
      <c r="E585" s="11"/>
      <c r="F585" s="38"/>
    </row>
    <row r="586">
      <c r="E586" s="11"/>
      <c r="F586" s="38"/>
    </row>
    <row r="587">
      <c r="E587" s="11"/>
      <c r="F587" s="38"/>
    </row>
    <row r="588">
      <c r="E588" s="11"/>
      <c r="F588" s="38"/>
    </row>
    <row r="589">
      <c r="E589" s="11"/>
      <c r="F589" s="38"/>
    </row>
    <row r="590">
      <c r="E590" s="11"/>
      <c r="F590" s="38"/>
    </row>
    <row r="591">
      <c r="E591" s="11"/>
      <c r="F591" s="38"/>
    </row>
    <row r="592">
      <c r="E592" s="11"/>
      <c r="F592" s="38"/>
    </row>
    <row r="593">
      <c r="E593" s="11"/>
      <c r="F593" s="38"/>
    </row>
    <row r="594">
      <c r="E594" s="11"/>
      <c r="F594" s="38"/>
    </row>
    <row r="595">
      <c r="E595" s="11"/>
      <c r="F595" s="38"/>
    </row>
    <row r="596">
      <c r="E596" s="11"/>
      <c r="F596" s="38"/>
    </row>
    <row r="597">
      <c r="E597" s="11"/>
      <c r="F597" s="38"/>
    </row>
    <row r="598">
      <c r="E598" s="11"/>
      <c r="F598" s="38"/>
    </row>
    <row r="599">
      <c r="E599" s="11"/>
      <c r="F599" s="38"/>
    </row>
    <row r="600">
      <c r="E600" s="11"/>
      <c r="F600" s="38"/>
    </row>
    <row r="601">
      <c r="E601" s="11"/>
      <c r="F601" s="38"/>
    </row>
    <row r="602">
      <c r="E602" s="11"/>
      <c r="F602" s="38"/>
    </row>
    <row r="603">
      <c r="E603" s="11"/>
      <c r="F603" s="38"/>
    </row>
    <row r="604">
      <c r="E604" s="11"/>
      <c r="F604" s="38"/>
    </row>
    <row r="605">
      <c r="E605" s="11"/>
      <c r="F605" s="38"/>
    </row>
    <row r="606">
      <c r="E606" s="11"/>
      <c r="F606" s="38"/>
    </row>
    <row r="607">
      <c r="E607" s="11"/>
      <c r="F607" s="38"/>
    </row>
    <row r="608">
      <c r="E608" s="11"/>
      <c r="F608" s="38"/>
    </row>
    <row r="609">
      <c r="E609" s="11"/>
      <c r="F609" s="38"/>
    </row>
    <row r="610">
      <c r="E610" s="11"/>
      <c r="F610" s="38"/>
    </row>
    <row r="611">
      <c r="E611" s="11"/>
      <c r="F611" s="38"/>
    </row>
    <row r="612">
      <c r="E612" s="11"/>
      <c r="F612" s="38"/>
    </row>
    <row r="613">
      <c r="E613" s="11"/>
      <c r="F613" s="38"/>
    </row>
    <row r="614">
      <c r="E614" s="11"/>
      <c r="F614" s="38"/>
    </row>
    <row r="615">
      <c r="E615" s="11"/>
      <c r="F615" s="38"/>
    </row>
    <row r="616">
      <c r="E616" s="11"/>
      <c r="F616" s="38"/>
    </row>
    <row r="617">
      <c r="E617" s="11"/>
      <c r="F617" s="38"/>
    </row>
    <row r="618">
      <c r="E618" s="11"/>
      <c r="F618" s="38"/>
    </row>
    <row r="619">
      <c r="E619" s="11"/>
      <c r="F619" s="38"/>
    </row>
    <row r="620">
      <c r="E620" s="11"/>
      <c r="F620" s="38"/>
    </row>
    <row r="621">
      <c r="E621" s="11"/>
      <c r="F621" s="38"/>
    </row>
    <row r="622">
      <c r="E622" s="11"/>
      <c r="F622" s="38"/>
    </row>
    <row r="623">
      <c r="E623" s="11"/>
      <c r="F623" s="38"/>
    </row>
    <row r="624">
      <c r="E624" s="11"/>
      <c r="F624" s="38"/>
    </row>
    <row r="625">
      <c r="E625" s="11"/>
      <c r="F625" s="38"/>
    </row>
    <row r="626">
      <c r="E626" s="11"/>
      <c r="F626" s="38"/>
    </row>
    <row r="627">
      <c r="E627" s="11"/>
      <c r="F627" s="38"/>
    </row>
    <row r="628">
      <c r="E628" s="11"/>
      <c r="F628" s="38"/>
    </row>
    <row r="629">
      <c r="E629" s="11"/>
      <c r="F629" s="38"/>
    </row>
    <row r="630">
      <c r="E630" s="11"/>
      <c r="F630" s="38"/>
    </row>
    <row r="631">
      <c r="E631" s="11"/>
      <c r="F631" s="38"/>
    </row>
    <row r="632">
      <c r="E632" s="11"/>
      <c r="F632" s="38"/>
    </row>
    <row r="633">
      <c r="E633" s="11"/>
      <c r="F633" s="38"/>
    </row>
    <row r="634">
      <c r="E634" s="11"/>
      <c r="F634" s="38"/>
    </row>
    <row r="635">
      <c r="E635" s="11"/>
      <c r="F635" s="38"/>
    </row>
    <row r="636">
      <c r="E636" s="11"/>
      <c r="F636" s="38"/>
    </row>
    <row r="637">
      <c r="E637" s="11"/>
      <c r="F637" s="38"/>
    </row>
    <row r="638">
      <c r="E638" s="11"/>
      <c r="F638" s="38"/>
    </row>
    <row r="639">
      <c r="E639" s="11"/>
      <c r="F639" s="38"/>
    </row>
    <row r="640">
      <c r="E640" s="11"/>
      <c r="F640" s="38"/>
    </row>
    <row r="641">
      <c r="E641" s="11"/>
      <c r="F641" s="38"/>
    </row>
    <row r="642">
      <c r="E642" s="11"/>
      <c r="F642" s="38"/>
    </row>
    <row r="643">
      <c r="E643" s="11"/>
      <c r="F643" s="38"/>
    </row>
    <row r="644">
      <c r="E644" s="11"/>
      <c r="F644" s="38"/>
    </row>
    <row r="645">
      <c r="E645" s="11"/>
      <c r="F645" s="38"/>
    </row>
    <row r="646">
      <c r="E646" s="11"/>
      <c r="F646" s="38"/>
    </row>
    <row r="647">
      <c r="E647" s="11"/>
      <c r="F647" s="38"/>
    </row>
    <row r="648">
      <c r="E648" s="11"/>
      <c r="F648" s="38"/>
    </row>
    <row r="649">
      <c r="E649" s="11"/>
      <c r="F649" s="38"/>
    </row>
    <row r="650">
      <c r="E650" s="11"/>
      <c r="F650" s="38"/>
    </row>
    <row r="651">
      <c r="E651" s="11"/>
      <c r="F651" s="38"/>
    </row>
    <row r="652">
      <c r="E652" s="11"/>
      <c r="F652" s="38"/>
    </row>
    <row r="653">
      <c r="E653" s="11"/>
      <c r="F653" s="38"/>
    </row>
    <row r="654">
      <c r="E654" s="11"/>
      <c r="F654" s="38"/>
    </row>
    <row r="655">
      <c r="E655" s="11"/>
      <c r="F655" s="38"/>
    </row>
    <row r="656">
      <c r="E656" s="11"/>
      <c r="F656" s="38"/>
    </row>
    <row r="657">
      <c r="E657" s="11"/>
      <c r="F657" s="38"/>
    </row>
    <row r="658">
      <c r="E658" s="11"/>
      <c r="F658" s="38"/>
    </row>
    <row r="659">
      <c r="E659" s="11"/>
      <c r="F659" s="38"/>
    </row>
    <row r="660">
      <c r="E660" s="11"/>
      <c r="F660" s="38"/>
    </row>
    <row r="661">
      <c r="E661" s="11"/>
      <c r="F661" s="38"/>
    </row>
    <row r="662">
      <c r="E662" s="11"/>
      <c r="F662" s="38"/>
    </row>
    <row r="663">
      <c r="E663" s="11"/>
      <c r="F663" s="38"/>
    </row>
    <row r="664">
      <c r="E664" s="11"/>
      <c r="F664" s="38"/>
    </row>
    <row r="665">
      <c r="E665" s="11"/>
      <c r="F665" s="38"/>
    </row>
    <row r="666">
      <c r="E666" s="11"/>
      <c r="F666" s="38"/>
    </row>
    <row r="667">
      <c r="E667" s="11"/>
      <c r="F667" s="38"/>
    </row>
    <row r="668">
      <c r="E668" s="11"/>
      <c r="F668" s="38"/>
    </row>
    <row r="669">
      <c r="E669" s="11"/>
      <c r="F669" s="38"/>
    </row>
    <row r="670">
      <c r="E670" s="11"/>
      <c r="F670" s="38"/>
    </row>
    <row r="671">
      <c r="E671" s="11"/>
      <c r="F671" s="38"/>
    </row>
    <row r="672">
      <c r="E672" s="11"/>
      <c r="F672" s="38"/>
    </row>
    <row r="673">
      <c r="E673" s="11"/>
      <c r="F673" s="38"/>
    </row>
    <row r="674">
      <c r="E674" s="11"/>
      <c r="F674" s="38"/>
    </row>
    <row r="675">
      <c r="E675" s="11"/>
      <c r="F675" s="38"/>
    </row>
    <row r="676">
      <c r="E676" s="11"/>
      <c r="F676" s="38"/>
    </row>
    <row r="677">
      <c r="E677" s="11"/>
      <c r="F677" s="38"/>
    </row>
    <row r="678">
      <c r="E678" s="11"/>
      <c r="F678" s="38"/>
    </row>
    <row r="679">
      <c r="E679" s="11"/>
      <c r="F679" s="38"/>
    </row>
    <row r="680">
      <c r="E680" s="11"/>
      <c r="F680" s="38"/>
    </row>
    <row r="681">
      <c r="E681" s="11"/>
      <c r="F681" s="38"/>
    </row>
    <row r="682">
      <c r="E682" s="11"/>
      <c r="F682" s="38"/>
    </row>
    <row r="683">
      <c r="E683" s="11"/>
      <c r="F683" s="38"/>
    </row>
    <row r="684">
      <c r="E684" s="11"/>
      <c r="F684" s="38"/>
    </row>
    <row r="685">
      <c r="E685" s="11"/>
      <c r="F685" s="38"/>
    </row>
    <row r="686">
      <c r="E686" s="11"/>
      <c r="F686" s="38"/>
    </row>
    <row r="687">
      <c r="E687" s="11"/>
      <c r="F687" s="38"/>
    </row>
    <row r="688">
      <c r="E688" s="11"/>
      <c r="F688" s="38"/>
    </row>
    <row r="689">
      <c r="E689" s="11"/>
      <c r="F689" s="38"/>
    </row>
    <row r="690">
      <c r="E690" s="11"/>
      <c r="F690" s="38"/>
    </row>
    <row r="691">
      <c r="E691" s="11"/>
      <c r="F691" s="38"/>
    </row>
    <row r="692">
      <c r="E692" s="11"/>
      <c r="F692" s="38"/>
    </row>
    <row r="693">
      <c r="E693" s="11"/>
      <c r="F693" s="38"/>
    </row>
    <row r="694">
      <c r="E694" s="11"/>
      <c r="F694" s="38"/>
    </row>
    <row r="695">
      <c r="E695" s="11"/>
      <c r="F695" s="38"/>
    </row>
    <row r="696">
      <c r="E696" s="11"/>
      <c r="F696" s="38"/>
    </row>
    <row r="697">
      <c r="E697" s="11"/>
      <c r="F697" s="38"/>
    </row>
    <row r="698">
      <c r="E698" s="11"/>
      <c r="F698" s="38"/>
    </row>
    <row r="699">
      <c r="E699" s="11"/>
      <c r="F699" s="38"/>
    </row>
    <row r="700">
      <c r="E700" s="11"/>
      <c r="F700" s="38"/>
    </row>
    <row r="701">
      <c r="E701" s="11"/>
      <c r="F701" s="38"/>
    </row>
    <row r="702">
      <c r="E702" s="11"/>
      <c r="F702" s="38"/>
    </row>
    <row r="703">
      <c r="E703" s="11"/>
      <c r="F703" s="38"/>
    </row>
    <row r="704">
      <c r="E704" s="11"/>
      <c r="F704" s="38"/>
    </row>
    <row r="705">
      <c r="E705" s="11"/>
      <c r="F705" s="38"/>
    </row>
    <row r="706">
      <c r="E706" s="11"/>
      <c r="F706" s="38"/>
    </row>
    <row r="707">
      <c r="E707" s="11"/>
      <c r="F707" s="38"/>
    </row>
    <row r="708">
      <c r="E708" s="11"/>
      <c r="F708" s="38"/>
    </row>
    <row r="709">
      <c r="E709" s="11"/>
      <c r="F709" s="38"/>
    </row>
    <row r="710">
      <c r="E710" s="11"/>
      <c r="F710" s="38"/>
    </row>
    <row r="711">
      <c r="E711" s="11"/>
      <c r="F711" s="38"/>
    </row>
    <row r="712">
      <c r="E712" s="11"/>
      <c r="F712" s="38"/>
    </row>
    <row r="713">
      <c r="E713" s="11"/>
      <c r="F713" s="38"/>
    </row>
    <row r="714">
      <c r="E714" s="11"/>
      <c r="F714" s="38"/>
    </row>
    <row r="715">
      <c r="E715" s="11"/>
      <c r="F715" s="38"/>
    </row>
    <row r="716">
      <c r="E716" s="11"/>
      <c r="F716" s="38"/>
    </row>
    <row r="717">
      <c r="E717" s="11"/>
      <c r="F717" s="38"/>
    </row>
    <row r="718">
      <c r="E718" s="11"/>
      <c r="F718" s="38"/>
    </row>
    <row r="719">
      <c r="E719" s="11"/>
      <c r="F719" s="38"/>
    </row>
    <row r="720">
      <c r="E720" s="11"/>
      <c r="F720" s="38"/>
    </row>
    <row r="721">
      <c r="E721" s="11"/>
      <c r="F721" s="38"/>
    </row>
    <row r="722">
      <c r="E722" s="11"/>
      <c r="F722" s="38"/>
    </row>
    <row r="723">
      <c r="E723" s="11"/>
      <c r="F723" s="38"/>
    </row>
    <row r="724">
      <c r="E724" s="11"/>
      <c r="F724" s="38"/>
    </row>
    <row r="725">
      <c r="E725" s="11"/>
      <c r="F725" s="38"/>
    </row>
    <row r="726">
      <c r="E726" s="11"/>
      <c r="F726" s="38"/>
    </row>
    <row r="727">
      <c r="E727" s="11"/>
      <c r="F727" s="38"/>
    </row>
    <row r="728">
      <c r="E728" s="11"/>
      <c r="F728" s="38"/>
    </row>
    <row r="729">
      <c r="E729" s="11"/>
      <c r="F729" s="38"/>
    </row>
    <row r="730">
      <c r="E730" s="11"/>
      <c r="F730" s="38"/>
    </row>
    <row r="731">
      <c r="E731" s="11"/>
      <c r="F731" s="38"/>
    </row>
    <row r="732">
      <c r="E732" s="11"/>
      <c r="F732" s="38"/>
    </row>
    <row r="733">
      <c r="E733" s="11"/>
      <c r="F733" s="38"/>
    </row>
    <row r="734">
      <c r="E734" s="11"/>
      <c r="F734" s="38"/>
    </row>
    <row r="735">
      <c r="E735" s="11"/>
      <c r="F735" s="38"/>
    </row>
    <row r="736">
      <c r="E736" s="11"/>
      <c r="F736" s="38"/>
    </row>
    <row r="737">
      <c r="E737" s="11"/>
      <c r="F737" s="38"/>
    </row>
    <row r="738">
      <c r="E738" s="11"/>
      <c r="F738" s="38"/>
    </row>
    <row r="739">
      <c r="E739" s="11"/>
      <c r="F739" s="38"/>
    </row>
    <row r="740">
      <c r="E740" s="11"/>
      <c r="F740" s="38"/>
    </row>
    <row r="741">
      <c r="E741" s="11"/>
      <c r="F741" s="38"/>
    </row>
    <row r="742">
      <c r="E742" s="11"/>
      <c r="F742" s="38"/>
    </row>
    <row r="743">
      <c r="E743" s="11"/>
      <c r="F743" s="38"/>
    </row>
    <row r="744">
      <c r="E744" s="11"/>
      <c r="F744" s="38"/>
    </row>
    <row r="745">
      <c r="E745" s="11"/>
      <c r="F745" s="38"/>
    </row>
    <row r="746">
      <c r="E746" s="11"/>
      <c r="F746" s="38"/>
    </row>
    <row r="747">
      <c r="E747" s="11"/>
      <c r="F747" s="38"/>
    </row>
    <row r="748">
      <c r="E748" s="11"/>
      <c r="F748" s="38"/>
    </row>
    <row r="749">
      <c r="E749" s="11"/>
      <c r="F749" s="38"/>
    </row>
    <row r="750">
      <c r="E750" s="11"/>
      <c r="F750" s="38"/>
    </row>
    <row r="751">
      <c r="E751" s="11"/>
      <c r="F751" s="38"/>
    </row>
    <row r="752">
      <c r="E752" s="11"/>
      <c r="F752" s="38"/>
    </row>
    <row r="753">
      <c r="E753" s="11"/>
      <c r="F753" s="38"/>
    </row>
    <row r="754">
      <c r="E754" s="11"/>
      <c r="F754" s="38"/>
    </row>
    <row r="755">
      <c r="E755" s="11"/>
      <c r="F755" s="38"/>
    </row>
    <row r="756">
      <c r="E756" s="11"/>
      <c r="F756" s="38"/>
    </row>
    <row r="757">
      <c r="E757" s="11"/>
      <c r="F757" s="38"/>
    </row>
    <row r="758">
      <c r="E758" s="11"/>
      <c r="F758" s="38"/>
    </row>
    <row r="759">
      <c r="E759" s="11"/>
      <c r="F759" s="38"/>
    </row>
    <row r="760">
      <c r="E760" s="11"/>
      <c r="F760" s="38"/>
    </row>
    <row r="761">
      <c r="E761" s="11"/>
      <c r="F761" s="38"/>
    </row>
    <row r="762">
      <c r="E762" s="11"/>
      <c r="F762" s="38"/>
    </row>
    <row r="763">
      <c r="E763" s="11"/>
      <c r="F763" s="38"/>
    </row>
    <row r="764">
      <c r="E764" s="11"/>
      <c r="F764" s="38"/>
    </row>
    <row r="765">
      <c r="E765" s="11"/>
      <c r="F765" s="38"/>
    </row>
    <row r="766">
      <c r="E766" s="11"/>
      <c r="F766" s="38"/>
    </row>
    <row r="767">
      <c r="E767" s="11"/>
      <c r="F767" s="38"/>
    </row>
    <row r="768">
      <c r="E768" s="11"/>
      <c r="F768" s="38"/>
    </row>
    <row r="769">
      <c r="E769" s="11"/>
      <c r="F769" s="38"/>
    </row>
    <row r="770">
      <c r="E770" s="11"/>
      <c r="F770" s="38"/>
    </row>
    <row r="771">
      <c r="E771" s="11"/>
      <c r="F771" s="38"/>
    </row>
    <row r="772">
      <c r="E772" s="11"/>
      <c r="F772" s="38"/>
    </row>
    <row r="773">
      <c r="E773" s="11"/>
      <c r="F773" s="38"/>
    </row>
    <row r="774">
      <c r="E774" s="11"/>
      <c r="F774" s="38"/>
    </row>
    <row r="775">
      <c r="E775" s="11"/>
      <c r="F775" s="38"/>
    </row>
    <row r="776">
      <c r="E776" s="11"/>
      <c r="F776" s="38"/>
    </row>
    <row r="777">
      <c r="E777" s="11"/>
      <c r="F777" s="38"/>
    </row>
    <row r="778">
      <c r="E778" s="11"/>
      <c r="F778" s="38"/>
    </row>
    <row r="779">
      <c r="E779" s="11"/>
      <c r="F779" s="38"/>
    </row>
    <row r="780">
      <c r="E780" s="11"/>
      <c r="F780" s="38"/>
    </row>
    <row r="781">
      <c r="E781" s="11"/>
      <c r="F781" s="38"/>
    </row>
    <row r="782">
      <c r="E782" s="11"/>
      <c r="F782" s="38"/>
    </row>
    <row r="783">
      <c r="E783" s="11"/>
      <c r="F783" s="38"/>
    </row>
    <row r="784">
      <c r="E784" s="11"/>
      <c r="F784" s="38"/>
    </row>
    <row r="785">
      <c r="E785" s="11"/>
      <c r="F785" s="38"/>
    </row>
    <row r="786">
      <c r="E786" s="11"/>
      <c r="F786" s="38"/>
    </row>
    <row r="787">
      <c r="E787" s="11"/>
      <c r="F787" s="38"/>
    </row>
    <row r="788">
      <c r="E788" s="11"/>
      <c r="F788" s="38"/>
    </row>
    <row r="789">
      <c r="E789" s="11"/>
      <c r="F789" s="38"/>
    </row>
    <row r="790">
      <c r="E790" s="11"/>
      <c r="F790" s="38"/>
    </row>
    <row r="791">
      <c r="E791" s="11"/>
      <c r="F791" s="38"/>
    </row>
    <row r="792">
      <c r="E792" s="11"/>
      <c r="F792" s="38"/>
    </row>
    <row r="793">
      <c r="E793" s="11"/>
      <c r="F793" s="38"/>
    </row>
    <row r="794">
      <c r="E794" s="11"/>
      <c r="F794" s="38"/>
    </row>
    <row r="795">
      <c r="E795" s="11"/>
      <c r="F795" s="38"/>
    </row>
    <row r="796">
      <c r="E796" s="11"/>
      <c r="F796" s="38"/>
    </row>
    <row r="797">
      <c r="E797" s="11"/>
      <c r="F797" s="38"/>
    </row>
    <row r="798">
      <c r="E798" s="11"/>
      <c r="F798" s="38"/>
    </row>
    <row r="799">
      <c r="E799" s="11"/>
      <c r="F799" s="38"/>
    </row>
    <row r="800">
      <c r="E800" s="11"/>
      <c r="F800" s="38"/>
    </row>
    <row r="801">
      <c r="E801" s="11"/>
      <c r="F801" s="38"/>
    </row>
    <row r="802">
      <c r="E802" s="11"/>
      <c r="F802" s="38"/>
    </row>
    <row r="803">
      <c r="E803" s="11"/>
      <c r="F803" s="38"/>
    </row>
    <row r="804">
      <c r="E804" s="11"/>
      <c r="F804" s="38"/>
    </row>
    <row r="805">
      <c r="E805" s="11"/>
      <c r="F805" s="38"/>
    </row>
    <row r="806">
      <c r="E806" s="11"/>
      <c r="F806" s="38"/>
    </row>
    <row r="807">
      <c r="E807" s="11"/>
      <c r="F807" s="38"/>
    </row>
    <row r="808">
      <c r="E808" s="11"/>
      <c r="F808" s="38"/>
    </row>
    <row r="809">
      <c r="E809" s="11"/>
      <c r="F809" s="38"/>
    </row>
    <row r="810">
      <c r="E810" s="11"/>
      <c r="F810" s="38"/>
    </row>
    <row r="811">
      <c r="E811" s="11"/>
      <c r="F811" s="38"/>
    </row>
    <row r="812">
      <c r="E812" s="11"/>
      <c r="F812" s="38"/>
    </row>
    <row r="813">
      <c r="E813" s="11"/>
      <c r="F813" s="38"/>
    </row>
    <row r="814">
      <c r="E814" s="11"/>
      <c r="F814" s="38"/>
    </row>
    <row r="815">
      <c r="E815" s="11"/>
      <c r="F815" s="38"/>
    </row>
    <row r="816">
      <c r="E816" s="11"/>
      <c r="F816" s="38"/>
    </row>
    <row r="817">
      <c r="E817" s="11"/>
      <c r="F817" s="38"/>
    </row>
    <row r="818">
      <c r="E818" s="11"/>
      <c r="F818" s="38"/>
    </row>
    <row r="819">
      <c r="E819" s="11"/>
      <c r="F819" s="38"/>
    </row>
    <row r="820">
      <c r="E820" s="11"/>
      <c r="F820" s="38"/>
    </row>
    <row r="821">
      <c r="E821" s="11"/>
      <c r="F821" s="38"/>
    </row>
    <row r="822">
      <c r="E822" s="11"/>
      <c r="F822" s="38"/>
    </row>
    <row r="823">
      <c r="E823" s="11"/>
      <c r="F823" s="38"/>
    </row>
    <row r="824">
      <c r="E824" s="11"/>
      <c r="F824" s="38"/>
    </row>
    <row r="825">
      <c r="E825" s="11"/>
      <c r="F825" s="38"/>
    </row>
    <row r="826">
      <c r="E826" s="11"/>
      <c r="F826" s="38"/>
    </row>
    <row r="827">
      <c r="E827" s="11"/>
      <c r="F827" s="38"/>
    </row>
    <row r="828">
      <c r="E828" s="11"/>
      <c r="F828" s="38"/>
    </row>
    <row r="829">
      <c r="E829" s="11"/>
      <c r="F829" s="38"/>
    </row>
    <row r="830">
      <c r="E830" s="11"/>
      <c r="F830" s="38"/>
    </row>
    <row r="831">
      <c r="E831" s="11"/>
      <c r="F831" s="38"/>
    </row>
    <row r="832">
      <c r="E832" s="11"/>
      <c r="F832" s="38"/>
    </row>
    <row r="833">
      <c r="E833" s="11"/>
      <c r="F833" s="38"/>
    </row>
    <row r="834">
      <c r="E834" s="11"/>
      <c r="F834" s="38"/>
    </row>
    <row r="835">
      <c r="E835" s="11"/>
      <c r="F835" s="38"/>
    </row>
    <row r="836">
      <c r="E836" s="11"/>
      <c r="F836" s="38"/>
    </row>
    <row r="837">
      <c r="E837" s="11"/>
      <c r="F837" s="38"/>
    </row>
    <row r="838">
      <c r="E838" s="11"/>
      <c r="F838" s="38"/>
    </row>
    <row r="839">
      <c r="E839" s="11"/>
      <c r="F839" s="38"/>
    </row>
    <row r="840">
      <c r="E840" s="11"/>
      <c r="F840" s="38"/>
    </row>
    <row r="841">
      <c r="E841" s="11"/>
      <c r="F841" s="38"/>
    </row>
    <row r="842">
      <c r="E842" s="11"/>
      <c r="F842" s="38"/>
    </row>
    <row r="843">
      <c r="E843" s="11"/>
      <c r="F843" s="38"/>
    </row>
    <row r="844">
      <c r="E844" s="11"/>
      <c r="F844" s="38"/>
    </row>
    <row r="845">
      <c r="E845" s="11"/>
      <c r="F845" s="38"/>
    </row>
    <row r="846">
      <c r="E846" s="11"/>
      <c r="F846" s="38"/>
    </row>
    <row r="847">
      <c r="E847" s="11"/>
      <c r="F847" s="38"/>
    </row>
    <row r="848">
      <c r="E848" s="11"/>
      <c r="F848" s="38"/>
    </row>
    <row r="849">
      <c r="E849" s="11"/>
      <c r="F849" s="38"/>
    </row>
    <row r="850">
      <c r="E850" s="11"/>
      <c r="F850" s="38"/>
    </row>
    <row r="851">
      <c r="E851" s="11"/>
      <c r="F851" s="38"/>
    </row>
    <row r="852">
      <c r="E852" s="11"/>
      <c r="F852" s="38"/>
    </row>
    <row r="853">
      <c r="E853" s="11"/>
      <c r="F853" s="38"/>
    </row>
    <row r="854">
      <c r="E854" s="11"/>
      <c r="F854" s="38"/>
    </row>
    <row r="855">
      <c r="E855" s="11"/>
      <c r="F855" s="38"/>
    </row>
    <row r="856">
      <c r="E856" s="11"/>
      <c r="F856" s="38"/>
    </row>
    <row r="857">
      <c r="E857" s="11"/>
      <c r="F857" s="38"/>
    </row>
    <row r="858">
      <c r="E858" s="11"/>
      <c r="F858" s="38"/>
    </row>
    <row r="859">
      <c r="E859" s="11"/>
      <c r="F859" s="38"/>
    </row>
    <row r="860">
      <c r="E860" s="11"/>
      <c r="F860" s="38"/>
    </row>
    <row r="861">
      <c r="E861" s="11"/>
      <c r="F861" s="38"/>
    </row>
    <row r="862">
      <c r="E862" s="11"/>
      <c r="F862" s="38"/>
    </row>
    <row r="863">
      <c r="E863" s="11"/>
      <c r="F863" s="38"/>
    </row>
    <row r="864">
      <c r="E864" s="11"/>
      <c r="F864" s="38"/>
    </row>
    <row r="865">
      <c r="E865" s="11"/>
      <c r="F865" s="38"/>
    </row>
    <row r="866">
      <c r="E866" s="11"/>
      <c r="F866" s="38"/>
    </row>
    <row r="867">
      <c r="E867" s="11"/>
      <c r="F867" s="38"/>
    </row>
    <row r="868">
      <c r="E868" s="11"/>
      <c r="F868" s="38"/>
    </row>
    <row r="869">
      <c r="E869" s="11"/>
      <c r="F869" s="38"/>
    </row>
    <row r="870">
      <c r="E870" s="11"/>
      <c r="F870" s="38"/>
    </row>
    <row r="871">
      <c r="E871" s="11"/>
      <c r="F871" s="38"/>
    </row>
    <row r="872">
      <c r="E872" s="11"/>
      <c r="F872" s="38"/>
    </row>
    <row r="873">
      <c r="E873" s="11"/>
      <c r="F873" s="38"/>
    </row>
    <row r="874">
      <c r="E874" s="11"/>
      <c r="F874" s="38"/>
    </row>
    <row r="875">
      <c r="E875" s="11"/>
      <c r="F875" s="38"/>
    </row>
    <row r="876">
      <c r="E876" s="11"/>
      <c r="F876" s="38"/>
    </row>
    <row r="877">
      <c r="E877" s="11"/>
      <c r="F877" s="38"/>
    </row>
    <row r="878">
      <c r="E878" s="11"/>
      <c r="F878" s="38"/>
    </row>
    <row r="879">
      <c r="E879" s="11"/>
      <c r="F879" s="38"/>
    </row>
    <row r="880">
      <c r="E880" s="11"/>
      <c r="F880" s="38"/>
    </row>
    <row r="881">
      <c r="E881" s="11"/>
      <c r="F881" s="38"/>
    </row>
    <row r="882">
      <c r="E882" s="11"/>
      <c r="F882" s="38"/>
    </row>
    <row r="883">
      <c r="E883" s="11"/>
      <c r="F883" s="38"/>
    </row>
    <row r="884">
      <c r="E884" s="11"/>
      <c r="F884" s="38"/>
    </row>
    <row r="885">
      <c r="E885" s="11"/>
      <c r="F885" s="38"/>
    </row>
    <row r="886">
      <c r="E886" s="11"/>
      <c r="F886" s="38"/>
    </row>
    <row r="887">
      <c r="E887" s="11"/>
      <c r="F887" s="38"/>
    </row>
    <row r="888">
      <c r="E888" s="11"/>
      <c r="F888" s="38"/>
    </row>
    <row r="889">
      <c r="E889" s="11"/>
      <c r="F889" s="38"/>
    </row>
    <row r="890">
      <c r="E890" s="11"/>
      <c r="F890" s="38"/>
    </row>
    <row r="891">
      <c r="E891" s="11"/>
      <c r="F891" s="38"/>
    </row>
    <row r="892">
      <c r="E892" s="11"/>
      <c r="F892" s="38"/>
    </row>
    <row r="893">
      <c r="E893" s="11"/>
      <c r="F893" s="38"/>
    </row>
    <row r="894">
      <c r="E894" s="11"/>
      <c r="F894" s="38"/>
    </row>
    <row r="895">
      <c r="E895" s="11"/>
      <c r="F895" s="38"/>
    </row>
    <row r="896">
      <c r="E896" s="11"/>
      <c r="F896" s="38"/>
    </row>
    <row r="897">
      <c r="E897" s="11"/>
      <c r="F897" s="38"/>
    </row>
    <row r="898">
      <c r="E898" s="11"/>
      <c r="F898" s="38"/>
    </row>
    <row r="899">
      <c r="E899" s="11"/>
      <c r="F899" s="38"/>
    </row>
    <row r="900">
      <c r="E900" s="11"/>
      <c r="F900" s="38"/>
    </row>
    <row r="901">
      <c r="E901" s="11"/>
      <c r="F901" s="38"/>
    </row>
    <row r="902">
      <c r="E902" s="11"/>
      <c r="F902" s="38"/>
    </row>
    <row r="903">
      <c r="E903" s="11"/>
      <c r="F903" s="38"/>
    </row>
    <row r="904">
      <c r="E904" s="11"/>
      <c r="F904" s="38"/>
    </row>
    <row r="905">
      <c r="E905" s="11"/>
      <c r="F905" s="38"/>
    </row>
    <row r="906">
      <c r="E906" s="11"/>
      <c r="F906" s="38"/>
    </row>
    <row r="907">
      <c r="E907" s="11"/>
      <c r="F907" s="38"/>
    </row>
    <row r="908">
      <c r="E908" s="11"/>
      <c r="F908" s="38"/>
    </row>
    <row r="909">
      <c r="E909" s="11"/>
      <c r="F909" s="38"/>
    </row>
    <row r="910">
      <c r="E910" s="11"/>
      <c r="F910" s="38"/>
    </row>
    <row r="911">
      <c r="E911" s="11"/>
      <c r="F911" s="38"/>
    </row>
    <row r="912">
      <c r="E912" s="11"/>
      <c r="F912" s="38"/>
    </row>
    <row r="913">
      <c r="E913" s="11"/>
      <c r="F913" s="38"/>
    </row>
    <row r="914">
      <c r="E914" s="11"/>
      <c r="F914" s="38"/>
    </row>
    <row r="915">
      <c r="E915" s="11"/>
      <c r="F915" s="38"/>
    </row>
    <row r="916">
      <c r="E916" s="11"/>
      <c r="F916" s="38"/>
    </row>
    <row r="917">
      <c r="E917" s="11"/>
      <c r="F917" s="38"/>
    </row>
    <row r="918">
      <c r="E918" s="11"/>
      <c r="F918" s="38"/>
    </row>
    <row r="919">
      <c r="E919" s="11"/>
      <c r="F919" s="38"/>
    </row>
    <row r="920">
      <c r="E920" s="11"/>
      <c r="F920" s="38"/>
    </row>
    <row r="921">
      <c r="E921" s="11"/>
      <c r="F921" s="38"/>
    </row>
    <row r="922">
      <c r="E922" s="11"/>
      <c r="F922" s="38"/>
    </row>
    <row r="923">
      <c r="E923" s="11"/>
      <c r="F923" s="38"/>
    </row>
    <row r="924">
      <c r="E924" s="11"/>
      <c r="F924" s="38"/>
    </row>
    <row r="925">
      <c r="E925" s="11"/>
      <c r="F925" s="38"/>
    </row>
    <row r="926">
      <c r="E926" s="11"/>
      <c r="F926" s="38"/>
    </row>
    <row r="927">
      <c r="E927" s="11"/>
      <c r="F927" s="38"/>
    </row>
    <row r="928">
      <c r="E928" s="11"/>
      <c r="F928" s="38"/>
    </row>
    <row r="929">
      <c r="E929" s="11"/>
      <c r="F929" s="38"/>
    </row>
    <row r="930">
      <c r="E930" s="11"/>
      <c r="F930" s="38"/>
    </row>
    <row r="931">
      <c r="E931" s="11"/>
      <c r="F931" s="38"/>
    </row>
    <row r="932">
      <c r="E932" s="11"/>
      <c r="F932" s="38"/>
    </row>
    <row r="933">
      <c r="E933" s="11"/>
      <c r="F933" s="38"/>
    </row>
    <row r="934">
      <c r="E934" s="11"/>
      <c r="F934" s="38"/>
    </row>
    <row r="935">
      <c r="E935" s="11"/>
      <c r="F935" s="38"/>
    </row>
    <row r="936">
      <c r="E936" s="11"/>
      <c r="F936" s="38"/>
    </row>
    <row r="937">
      <c r="E937" s="11"/>
      <c r="F937" s="38"/>
    </row>
    <row r="938">
      <c r="E938" s="11"/>
      <c r="F938" s="38"/>
    </row>
    <row r="939">
      <c r="E939" s="11"/>
      <c r="F939" s="38"/>
    </row>
    <row r="940">
      <c r="E940" s="11"/>
      <c r="F940" s="38"/>
    </row>
    <row r="941">
      <c r="E941" s="11"/>
      <c r="F941" s="38"/>
    </row>
    <row r="942">
      <c r="E942" s="11"/>
      <c r="F942" s="38"/>
    </row>
    <row r="943">
      <c r="E943" s="11"/>
      <c r="F943" s="38"/>
    </row>
    <row r="944">
      <c r="E944" s="11"/>
      <c r="F944" s="38"/>
    </row>
    <row r="945">
      <c r="E945" s="11"/>
      <c r="F945" s="38"/>
    </row>
    <row r="946">
      <c r="E946" s="11"/>
      <c r="F946" s="38"/>
    </row>
    <row r="947">
      <c r="E947" s="11"/>
      <c r="F947" s="38"/>
    </row>
    <row r="948">
      <c r="E948" s="11"/>
      <c r="F948" s="38"/>
    </row>
    <row r="949">
      <c r="E949" s="11"/>
      <c r="F949" s="38"/>
    </row>
    <row r="950">
      <c r="E950" s="11"/>
      <c r="F950" s="38"/>
    </row>
    <row r="951">
      <c r="E951" s="11"/>
      <c r="F951" s="38"/>
    </row>
    <row r="952">
      <c r="E952" s="11"/>
      <c r="F952" s="38"/>
    </row>
    <row r="953">
      <c r="E953" s="11"/>
      <c r="F953" s="38"/>
    </row>
    <row r="954">
      <c r="E954" s="11"/>
      <c r="F954" s="38"/>
    </row>
    <row r="955">
      <c r="E955" s="11"/>
      <c r="F955" s="38"/>
    </row>
    <row r="956">
      <c r="E956" s="11"/>
      <c r="F956" s="38"/>
    </row>
    <row r="957">
      <c r="E957" s="11"/>
      <c r="F957" s="38"/>
    </row>
    <row r="958">
      <c r="E958" s="11"/>
      <c r="F958" s="38"/>
    </row>
    <row r="959">
      <c r="E959" s="11"/>
      <c r="F959" s="38"/>
    </row>
    <row r="960">
      <c r="E960" s="11"/>
      <c r="F960" s="38"/>
    </row>
    <row r="961">
      <c r="E961" s="11"/>
      <c r="F961" s="38"/>
    </row>
    <row r="962">
      <c r="E962" s="11"/>
      <c r="F962" s="38"/>
    </row>
    <row r="963">
      <c r="E963" s="11"/>
      <c r="F963" s="38"/>
    </row>
    <row r="964">
      <c r="E964" s="11"/>
      <c r="F964" s="38"/>
    </row>
    <row r="965">
      <c r="E965" s="11"/>
      <c r="F965" s="38"/>
    </row>
    <row r="966">
      <c r="E966" s="11"/>
      <c r="F966" s="38"/>
    </row>
    <row r="967">
      <c r="E967" s="11"/>
      <c r="F967" s="38"/>
    </row>
    <row r="968">
      <c r="E968" s="11"/>
      <c r="F968" s="38"/>
    </row>
    <row r="969">
      <c r="E969" s="11"/>
      <c r="F969" s="38"/>
    </row>
    <row r="970">
      <c r="E970" s="11"/>
      <c r="F970" s="38"/>
    </row>
    <row r="971">
      <c r="E971" s="11"/>
      <c r="F971" s="38"/>
    </row>
    <row r="972">
      <c r="E972" s="11"/>
      <c r="F972" s="38"/>
    </row>
    <row r="973">
      <c r="E973" s="11"/>
      <c r="F973" s="38"/>
    </row>
    <row r="974">
      <c r="E974" s="11"/>
      <c r="F974" s="38"/>
    </row>
    <row r="975">
      <c r="E975" s="11"/>
      <c r="F975" s="38"/>
    </row>
    <row r="976">
      <c r="E976" s="11"/>
      <c r="F976" s="38"/>
    </row>
    <row r="977">
      <c r="E977" s="11"/>
      <c r="F977" s="38"/>
    </row>
    <row r="978">
      <c r="E978" s="11"/>
      <c r="F978" s="38"/>
    </row>
    <row r="979">
      <c r="E979" s="11"/>
      <c r="F979" s="38"/>
    </row>
    <row r="980">
      <c r="E980" s="11"/>
      <c r="F980" s="38"/>
    </row>
    <row r="981">
      <c r="E981" s="11"/>
      <c r="F981" s="38"/>
    </row>
    <row r="982">
      <c r="E982" s="11"/>
      <c r="F982" s="38"/>
    </row>
    <row r="983">
      <c r="E983" s="11"/>
      <c r="F983" s="38"/>
    </row>
    <row r="984">
      <c r="E984" s="11"/>
      <c r="F984" s="38"/>
    </row>
    <row r="985">
      <c r="E985" s="11"/>
      <c r="F985" s="38"/>
    </row>
    <row r="986">
      <c r="E986" s="11"/>
      <c r="F986" s="38"/>
    </row>
    <row r="987">
      <c r="E987" s="11"/>
      <c r="F987" s="38"/>
    </row>
    <row r="988">
      <c r="E988" s="11"/>
      <c r="F988" s="38"/>
    </row>
    <row r="989">
      <c r="E989" s="11"/>
      <c r="F989" s="38"/>
    </row>
    <row r="990">
      <c r="E990" s="11"/>
      <c r="F990" s="38"/>
    </row>
    <row r="991">
      <c r="E991" s="11"/>
      <c r="F991" s="38"/>
    </row>
    <row r="992">
      <c r="E992" s="11"/>
      <c r="F992" s="38"/>
    </row>
    <row r="993">
      <c r="E993" s="11"/>
      <c r="F993" s="38"/>
    </row>
    <row r="994">
      <c r="E994" s="11"/>
      <c r="F994" s="38"/>
    </row>
    <row r="995">
      <c r="E995" s="11"/>
      <c r="F995" s="38"/>
    </row>
    <row r="996">
      <c r="E996" s="11"/>
      <c r="F996" s="38"/>
    </row>
    <row r="997">
      <c r="E997" s="11"/>
      <c r="F997" s="38"/>
    </row>
    <row r="998">
      <c r="E998" s="11"/>
      <c r="F998" s="38"/>
    </row>
    <row r="999">
      <c r="E999" s="11"/>
      <c r="F999" s="38"/>
    </row>
    <row r="1000">
      <c r="E1000" s="11"/>
      <c r="F1000" s="38"/>
    </row>
    <row r="1001">
      <c r="E1001" s="11"/>
      <c r="F1001" s="38"/>
    </row>
    <row r="1002">
      <c r="E1002" s="11"/>
      <c r="F1002" s="3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17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5" t="s">
        <v>5</v>
      </c>
      <c r="G1" s="1" t="s">
        <v>6</v>
      </c>
      <c r="H1" s="1" t="s">
        <v>7</v>
      </c>
      <c r="I1" s="4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54</v>
      </c>
    </row>
    <row r="2">
      <c r="A2" s="16" t="str">
        <f t="shared" ref="A2:A31" si="1">CONCATENATE(B2,C2)</f>
        <v>2020Arizona Diamondbacks</v>
      </c>
      <c r="B2" s="1">
        <v>2020.0</v>
      </c>
      <c r="C2" s="1" t="s">
        <v>23</v>
      </c>
      <c r="D2" s="5">
        <v>6.5598752E7</v>
      </c>
      <c r="E2" s="2">
        <v>5015678.0</v>
      </c>
      <c r="F2" s="15">
        <v>0.417</v>
      </c>
      <c r="G2" s="5">
        <v>1325154.0</v>
      </c>
      <c r="H2" s="5">
        <v>7240612.0</v>
      </c>
      <c r="I2" s="5">
        <v>5633112.0</v>
      </c>
      <c r="J2" s="1" t="s">
        <v>24</v>
      </c>
      <c r="K2" s="5">
        <v>6084819.0</v>
      </c>
      <c r="L2" s="5">
        <v>7.8426691E7</v>
      </c>
      <c r="M2" s="6">
        <v>7.0</v>
      </c>
      <c r="N2" s="6">
        <v>2.0</v>
      </c>
      <c r="O2" s="5">
        <v>13.0</v>
      </c>
      <c r="P2" s="5">
        <v>7540500.0</v>
      </c>
      <c r="Q2" s="1">
        <v>5.0</v>
      </c>
      <c r="R2" s="5">
        <v>1.0965E8</v>
      </c>
      <c r="S2" s="5" t="s">
        <v>55</v>
      </c>
      <c r="T2" s="1">
        <v>29.1</v>
      </c>
      <c r="U2" s="1">
        <v>27.7</v>
      </c>
      <c r="V2" s="6">
        <v>7.0</v>
      </c>
      <c r="W2" s="2">
        <v>1300.0</v>
      </c>
      <c r="X2" s="2"/>
    </row>
    <row r="3">
      <c r="A3" s="16" t="str">
        <f t="shared" si="1"/>
        <v>2020Atlanta Braves</v>
      </c>
      <c r="B3" s="1">
        <v>2020.0</v>
      </c>
      <c r="C3" s="1" t="s">
        <v>25</v>
      </c>
      <c r="D3" s="5">
        <v>6.3561931E7</v>
      </c>
      <c r="E3" s="2">
        <v>6222106.0</v>
      </c>
      <c r="F3" s="15">
        <v>0.583</v>
      </c>
      <c r="G3" s="5">
        <v>4444444.0</v>
      </c>
      <c r="H3" s="5">
        <v>1.0628601E7</v>
      </c>
      <c r="I3" s="5">
        <v>1.2314815E7</v>
      </c>
      <c r="J3" s="1" t="s">
        <v>24</v>
      </c>
      <c r="K3" s="5">
        <v>2.3070432E7</v>
      </c>
      <c r="L3" s="5">
        <v>2.6952703E7</v>
      </c>
      <c r="M3" s="6">
        <v>7.0</v>
      </c>
      <c r="N3" s="6">
        <v>1.0</v>
      </c>
      <c r="O3" s="5">
        <v>6.0</v>
      </c>
      <c r="P3" s="5">
        <v>3476000.0</v>
      </c>
      <c r="Q3" s="1">
        <v>10.0</v>
      </c>
      <c r="R3" s="5">
        <v>1.1775E8</v>
      </c>
      <c r="S3" s="5" t="s">
        <v>55</v>
      </c>
      <c r="T3" s="1">
        <v>28.2</v>
      </c>
      <c r="U3" s="1">
        <v>28.5</v>
      </c>
      <c r="V3" s="6">
        <v>6.0</v>
      </c>
      <c r="W3" s="2">
        <v>1900.0</v>
      </c>
      <c r="X3" s="2"/>
      <c r="AK3" s="5"/>
      <c r="AL3" s="13"/>
      <c r="AO3" s="10"/>
    </row>
    <row r="4">
      <c r="A4" s="16" t="str">
        <f t="shared" si="1"/>
        <v>2020Baltimore Orioles</v>
      </c>
      <c r="B4" s="1">
        <v>2020.0</v>
      </c>
      <c r="C4" s="1" t="s">
        <v>26</v>
      </c>
      <c r="D4" s="5">
        <v>2.3478635E7</v>
      </c>
      <c r="E4" s="2">
        <v>2835672.0</v>
      </c>
      <c r="F4" s="15">
        <v>0.417</v>
      </c>
      <c r="G4" s="5">
        <v>609170.0</v>
      </c>
      <c r="H4" s="5">
        <v>2341271.0</v>
      </c>
      <c r="I4" s="5">
        <v>528817.0</v>
      </c>
      <c r="J4" s="1" t="s">
        <v>24</v>
      </c>
      <c r="K4" s="5">
        <v>6773020.0</v>
      </c>
      <c r="L4" s="5">
        <v>1.28480532E8</v>
      </c>
      <c r="M4" s="6">
        <v>5.0</v>
      </c>
      <c r="N4" s="6">
        <v>5.0</v>
      </c>
      <c r="O4" s="5">
        <v>23.0</v>
      </c>
      <c r="P4" s="5">
        <v>1.31219E7</v>
      </c>
      <c r="Q4" s="1">
        <v>2.0</v>
      </c>
      <c r="R4" s="5">
        <v>3800000.0</v>
      </c>
      <c r="S4" s="5" t="s">
        <v>55</v>
      </c>
      <c r="T4" s="1">
        <v>26.3</v>
      </c>
      <c r="U4" s="1">
        <v>28.3</v>
      </c>
      <c r="V4" s="6">
        <v>12.0</v>
      </c>
      <c r="W4" s="2">
        <v>1400.0</v>
      </c>
      <c r="X4" s="2"/>
      <c r="AK4" s="5"/>
      <c r="AL4" s="13"/>
      <c r="AO4" s="10"/>
    </row>
    <row r="5">
      <c r="A5" s="16" t="str">
        <f t="shared" si="1"/>
        <v>2020Boston Red Sox</v>
      </c>
      <c r="B5" s="1">
        <v>2020.0</v>
      </c>
      <c r="C5" s="1" t="s">
        <v>27</v>
      </c>
      <c r="D5" s="5">
        <v>8.421039E7</v>
      </c>
      <c r="E5" s="2">
        <v>4900550.0</v>
      </c>
      <c r="F5" s="15">
        <v>0.4</v>
      </c>
      <c r="G5" s="5">
        <v>1988889.0</v>
      </c>
      <c r="H5" s="5">
        <v>8532441.0</v>
      </c>
      <c r="I5" s="5">
        <v>5584146.0</v>
      </c>
      <c r="J5" s="5">
        <v>8796296.0</v>
      </c>
      <c r="K5" s="5">
        <v>1.1169275E7</v>
      </c>
      <c r="L5" s="5">
        <v>2.3140616E7</v>
      </c>
      <c r="M5" s="6">
        <v>7.0</v>
      </c>
      <c r="N5" s="6">
        <v>9.0</v>
      </c>
      <c r="O5" s="5">
        <v>21.0</v>
      </c>
      <c r="P5" s="5">
        <v>1.2147E7</v>
      </c>
      <c r="Q5" s="1">
        <v>8.0</v>
      </c>
      <c r="R5" s="5">
        <v>1.91E7</v>
      </c>
      <c r="S5" s="5" t="s">
        <v>55</v>
      </c>
      <c r="T5" s="1">
        <v>27.1</v>
      </c>
      <c r="U5" s="1">
        <v>29.1</v>
      </c>
      <c r="V5" s="6">
        <v>10.0</v>
      </c>
      <c r="W5" s="2">
        <v>3500.0</v>
      </c>
      <c r="X5" s="2"/>
      <c r="AK5" s="5"/>
      <c r="AL5" s="13"/>
      <c r="AO5" s="10"/>
    </row>
    <row r="6">
      <c r="A6" s="16" t="str">
        <f t="shared" si="1"/>
        <v>2020Chicago Cubs</v>
      </c>
      <c r="B6" s="1">
        <v>2020.0</v>
      </c>
      <c r="C6" s="1" t="s">
        <v>28</v>
      </c>
      <c r="D6" s="5">
        <v>8.6596171E7</v>
      </c>
      <c r="E6" s="2">
        <v>9441957.0</v>
      </c>
      <c r="F6" s="15">
        <v>0.567</v>
      </c>
      <c r="G6" s="5">
        <v>1885926.0</v>
      </c>
      <c r="H6" s="5">
        <v>1.7636185E7</v>
      </c>
      <c r="I6" s="5">
        <v>1.0947919E7</v>
      </c>
      <c r="J6" s="1" t="s">
        <v>24</v>
      </c>
      <c r="K6" s="5">
        <v>3.5646474E7</v>
      </c>
      <c r="L6" s="5">
        <v>-8269251.0</v>
      </c>
      <c r="M6" s="6">
        <v>7.0</v>
      </c>
      <c r="N6" s="6">
        <v>4.0</v>
      </c>
      <c r="O6" s="5">
        <v>9.0</v>
      </c>
      <c r="P6" s="5">
        <v>5199500.0</v>
      </c>
      <c r="Q6" s="1">
        <v>5.0</v>
      </c>
      <c r="R6" s="5">
        <v>3500000.0</v>
      </c>
      <c r="S6" s="5" t="s">
        <v>55</v>
      </c>
      <c r="T6" s="1">
        <v>27.9</v>
      </c>
      <c r="U6" s="1">
        <v>30.3</v>
      </c>
      <c r="V6" s="6">
        <v>5.0</v>
      </c>
      <c r="W6" s="2">
        <v>3400.0</v>
      </c>
      <c r="X6" s="2"/>
      <c r="AK6" s="5"/>
      <c r="AL6" s="13"/>
      <c r="AO6" s="10"/>
    </row>
    <row r="7">
      <c r="A7" s="16" t="str">
        <f t="shared" si="1"/>
        <v>2020Chicago White Sox</v>
      </c>
      <c r="B7" s="1">
        <v>2020.0</v>
      </c>
      <c r="C7" s="1" t="s">
        <v>29</v>
      </c>
      <c r="D7" s="5">
        <v>5.3665251E7</v>
      </c>
      <c r="E7" s="2">
        <v>9441957.0</v>
      </c>
      <c r="F7" s="15">
        <v>0.583</v>
      </c>
      <c r="G7" s="5">
        <v>8759259.0</v>
      </c>
      <c r="H7" s="5">
        <v>8665374.0</v>
      </c>
      <c r="I7" s="5">
        <v>3175329.0</v>
      </c>
      <c r="J7" s="5">
        <v>6462963.0</v>
      </c>
      <c r="K7" s="5">
        <v>1.5971404E7</v>
      </c>
      <c r="L7" s="5">
        <v>2.9748328E7</v>
      </c>
      <c r="M7" s="6">
        <v>5.0</v>
      </c>
      <c r="N7" s="6">
        <v>2.0</v>
      </c>
      <c r="O7" s="5">
        <v>13.0</v>
      </c>
      <c r="P7" s="5">
        <v>1.91256E8</v>
      </c>
      <c r="Q7" s="1">
        <v>5.0</v>
      </c>
      <c r="R7" s="5">
        <v>1.515E8</v>
      </c>
      <c r="S7" s="5" t="s">
        <v>55</v>
      </c>
      <c r="T7" s="1">
        <v>27.7</v>
      </c>
      <c r="U7" s="1">
        <v>27.6</v>
      </c>
      <c r="V7" s="6">
        <v>10.0</v>
      </c>
      <c r="W7" s="2">
        <v>1700.0</v>
      </c>
      <c r="X7" s="2"/>
      <c r="AK7" s="5"/>
      <c r="AL7" s="13"/>
      <c r="AO7" s="10"/>
    </row>
    <row r="8">
      <c r="A8" s="16" t="str">
        <f t="shared" si="1"/>
        <v>2020Cincinnati Reds</v>
      </c>
      <c r="B8" s="1">
        <v>2020.0</v>
      </c>
      <c r="C8" s="1" t="s">
        <v>30</v>
      </c>
      <c r="D8" s="5">
        <v>5.553589E7</v>
      </c>
      <c r="E8" s="2">
        <v>2265051.0</v>
      </c>
      <c r="F8" s="15">
        <v>0.517</v>
      </c>
      <c r="G8" s="5">
        <v>2486944.0</v>
      </c>
      <c r="H8" s="5">
        <v>1.8830158E7</v>
      </c>
      <c r="I8" s="5">
        <v>8837342.0</v>
      </c>
      <c r="J8" s="1" t="s">
        <v>24</v>
      </c>
      <c r="K8" s="5">
        <v>2.1699882E7</v>
      </c>
      <c r="L8" s="5">
        <v>4.248635E7</v>
      </c>
      <c r="M8" s="6">
        <v>6.0</v>
      </c>
      <c r="N8" s="6">
        <v>3.0</v>
      </c>
      <c r="O8" s="5">
        <v>17.0</v>
      </c>
      <c r="P8" s="5">
        <v>9962993.0</v>
      </c>
      <c r="Q8" s="1">
        <v>4.0</v>
      </c>
      <c r="R8" s="5">
        <v>1.44825E8</v>
      </c>
      <c r="S8" s="5" t="s">
        <v>55</v>
      </c>
      <c r="T8" s="1">
        <v>29.2</v>
      </c>
      <c r="U8" s="1">
        <v>28.6</v>
      </c>
      <c r="V8" s="6">
        <v>3.0</v>
      </c>
      <c r="W8" s="2">
        <v>1100.0</v>
      </c>
      <c r="X8" s="2"/>
      <c r="AK8" s="5"/>
      <c r="AL8" s="13"/>
      <c r="AO8" s="10"/>
    </row>
    <row r="9">
      <c r="A9" s="16" t="str">
        <f t="shared" si="1"/>
        <v>2020Cleveland Guardians</v>
      </c>
      <c r="B9" s="1">
        <v>2020.0</v>
      </c>
      <c r="C9" s="1" t="s">
        <v>31</v>
      </c>
      <c r="D9" s="5">
        <v>3.9299107E7</v>
      </c>
      <c r="E9" s="2">
        <v>2063132.0</v>
      </c>
      <c r="F9" s="15">
        <v>0.583</v>
      </c>
      <c r="G9" s="5">
        <v>2718982.0</v>
      </c>
      <c r="H9" s="5">
        <v>2.0238412E7</v>
      </c>
      <c r="I9" s="5">
        <v>1612269.0</v>
      </c>
      <c r="J9" s="5">
        <v>217185.0</v>
      </c>
      <c r="K9" s="5">
        <v>9684222.0</v>
      </c>
      <c r="L9" s="5">
        <v>1.01205748E8</v>
      </c>
      <c r="M9" s="6">
        <v>6.0</v>
      </c>
      <c r="N9" s="6">
        <v>3.0</v>
      </c>
      <c r="O9" s="5">
        <v>0.0</v>
      </c>
      <c r="P9" s="1" t="s">
        <v>24</v>
      </c>
      <c r="Q9" s="1">
        <v>0.0</v>
      </c>
      <c r="R9" s="1" t="s">
        <v>24</v>
      </c>
      <c r="S9" s="5" t="s">
        <v>55</v>
      </c>
      <c r="T9" s="1">
        <v>28.0</v>
      </c>
      <c r="U9" s="1">
        <v>27.6</v>
      </c>
      <c r="V9" s="6">
        <v>9.0</v>
      </c>
      <c r="W9" s="2">
        <v>1200.0</v>
      </c>
      <c r="X9" s="2"/>
      <c r="AK9" s="5"/>
      <c r="AL9" s="13"/>
      <c r="AO9" s="10"/>
    </row>
    <row r="10">
      <c r="A10" s="16" t="str">
        <f t="shared" si="1"/>
        <v>2020Colorado Rockies</v>
      </c>
      <c r="B10" s="1">
        <v>2020.0</v>
      </c>
      <c r="C10" s="1" t="s">
        <v>32</v>
      </c>
      <c r="D10" s="5">
        <v>6.7808533E7</v>
      </c>
      <c r="E10" s="2">
        <v>2985871.0</v>
      </c>
      <c r="F10" s="15">
        <v>0.433</v>
      </c>
      <c r="G10" s="5">
        <v>1287037.0</v>
      </c>
      <c r="H10" s="5">
        <v>7517693.0</v>
      </c>
      <c r="I10" s="5">
        <v>9548658.0</v>
      </c>
      <c r="J10" s="1" t="s">
        <v>24</v>
      </c>
      <c r="K10" s="5">
        <v>5586940.0</v>
      </c>
      <c r="L10" s="5">
        <v>3.6337601E7</v>
      </c>
      <c r="M10" s="6">
        <v>7.0</v>
      </c>
      <c r="N10" s="6">
        <v>0.0</v>
      </c>
      <c r="O10" s="5">
        <v>15.0</v>
      </c>
      <c r="P10" s="5">
        <v>8533000.0</v>
      </c>
      <c r="Q10" s="1">
        <v>2.0</v>
      </c>
      <c r="R10" s="5">
        <v>563500.0</v>
      </c>
      <c r="S10" s="5" t="s">
        <v>55</v>
      </c>
      <c r="T10" s="1">
        <v>28.7</v>
      </c>
      <c r="U10" s="1">
        <v>27.3</v>
      </c>
      <c r="V10" s="6">
        <v>10.0</v>
      </c>
      <c r="W10" s="2">
        <v>1300.0</v>
      </c>
      <c r="X10" s="2"/>
      <c r="AK10" s="5"/>
      <c r="AL10" s="13"/>
      <c r="AO10" s="10"/>
    </row>
    <row r="11">
      <c r="A11" s="16" t="str">
        <f t="shared" si="1"/>
        <v>2020Detroit Tigers</v>
      </c>
      <c r="B11" s="1">
        <v>2020.0</v>
      </c>
      <c r="C11" s="1" t="s">
        <v>33</v>
      </c>
      <c r="D11" s="5">
        <v>4.316488E7</v>
      </c>
      <c r="E11" s="2">
        <v>4345761.0</v>
      </c>
      <c r="F11" s="15">
        <v>0.397</v>
      </c>
      <c r="G11" s="5">
        <v>1577662.0</v>
      </c>
      <c r="H11" s="5">
        <v>891971.0</v>
      </c>
      <c r="I11" s="5">
        <v>477331.0</v>
      </c>
      <c r="J11" s="5">
        <v>1.1111111E7</v>
      </c>
      <c r="K11" s="5">
        <v>1.5578619E7</v>
      </c>
      <c r="L11" s="5">
        <v>8.8139513E7</v>
      </c>
      <c r="M11" s="6">
        <v>5.0</v>
      </c>
      <c r="N11" s="6">
        <v>3.0</v>
      </c>
      <c r="O11" s="5">
        <v>17.0</v>
      </c>
      <c r="P11" s="5">
        <v>9829100.0</v>
      </c>
      <c r="Q11" s="1">
        <v>6.0</v>
      </c>
      <c r="R11" s="5">
        <v>2.085E7</v>
      </c>
      <c r="S11" s="5" t="s">
        <v>55</v>
      </c>
      <c r="T11" s="1">
        <v>27.6</v>
      </c>
      <c r="U11" s="1">
        <v>26.6</v>
      </c>
      <c r="V11" s="6">
        <v>12.0</v>
      </c>
      <c r="W11" s="2">
        <v>1300.0</v>
      </c>
      <c r="X11" s="2"/>
      <c r="AK11" s="5"/>
      <c r="AL11" s="13"/>
      <c r="AO11" s="10"/>
    </row>
    <row r="12">
      <c r="A12" s="16" t="str">
        <f t="shared" si="1"/>
        <v>2020Houston Astros</v>
      </c>
      <c r="B12" s="1">
        <v>2020.0</v>
      </c>
      <c r="C12" s="1" t="s">
        <v>34</v>
      </c>
      <c r="D12" s="5">
        <v>8.2890957E7</v>
      </c>
      <c r="E12" s="2">
        <v>7340118.0</v>
      </c>
      <c r="F12" s="15">
        <v>0.483</v>
      </c>
      <c r="G12" s="5">
        <v>1546337.0</v>
      </c>
      <c r="H12" s="5">
        <v>2.6237596E7</v>
      </c>
      <c r="I12" s="5">
        <v>1.9570372E7</v>
      </c>
      <c r="J12" s="1" t="s">
        <v>24</v>
      </c>
      <c r="K12" s="5">
        <v>1.4050003E7</v>
      </c>
      <c r="L12" s="5">
        <v>-1.6319004E7</v>
      </c>
      <c r="M12" s="6">
        <v>7.0</v>
      </c>
      <c r="N12" s="6">
        <v>3.0</v>
      </c>
      <c r="O12" s="5">
        <v>11.0</v>
      </c>
      <c r="P12" s="5">
        <v>6357700.0</v>
      </c>
      <c r="Q12" s="1">
        <v>3.0</v>
      </c>
      <c r="R12" s="5">
        <v>1.565E7</v>
      </c>
      <c r="S12" s="5" t="s">
        <v>55</v>
      </c>
      <c r="T12" s="1">
        <v>29.2</v>
      </c>
      <c r="U12" s="1">
        <v>27.0</v>
      </c>
      <c r="V12" s="6">
        <v>21.0</v>
      </c>
      <c r="W12" s="2">
        <v>1900.0</v>
      </c>
      <c r="X12" s="2"/>
      <c r="AK12" s="5"/>
      <c r="AL12" s="13"/>
      <c r="AO12" s="10"/>
    </row>
    <row r="13">
      <c r="A13" s="16" t="str">
        <f t="shared" si="1"/>
        <v>2020Kansas City Royals</v>
      </c>
      <c r="B13" s="1">
        <v>2020.0</v>
      </c>
      <c r="C13" s="1" t="s">
        <v>35</v>
      </c>
      <c r="D13" s="5">
        <v>3.4812194E7</v>
      </c>
      <c r="E13" s="2">
        <v>2209494.0</v>
      </c>
      <c r="F13" s="15">
        <v>0.433</v>
      </c>
      <c r="G13" s="5">
        <v>6229815.0</v>
      </c>
      <c r="H13" s="5">
        <v>2131741.0</v>
      </c>
      <c r="I13" s="5">
        <v>4010818.0</v>
      </c>
      <c r="J13" s="5">
        <v>2703704.0</v>
      </c>
      <c r="K13" s="5">
        <v>1.024407E7</v>
      </c>
      <c r="L13" s="5">
        <v>1.12568587E8</v>
      </c>
      <c r="M13" s="6">
        <v>2.0</v>
      </c>
      <c r="N13" s="6">
        <v>2.0</v>
      </c>
      <c r="O13" s="5">
        <v>21.0</v>
      </c>
      <c r="P13" s="5">
        <v>1.2310325E7</v>
      </c>
      <c r="Q13" s="1">
        <v>3.0</v>
      </c>
      <c r="R13" s="5">
        <v>7550000.0</v>
      </c>
      <c r="S13" s="5" t="s">
        <v>55</v>
      </c>
      <c r="T13" s="1">
        <v>27.8</v>
      </c>
      <c r="U13" s="1">
        <v>27.1</v>
      </c>
      <c r="V13" s="6">
        <v>13.0</v>
      </c>
      <c r="W13" s="2">
        <v>1100.0</v>
      </c>
      <c r="X13" s="2"/>
      <c r="AK13" s="5"/>
      <c r="AL13" s="13"/>
      <c r="AO13" s="10"/>
    </row>
    <row r="14">
      <c r="A14" s="16" t="str">
        <f t="shared" si="1"/>
        <v>2020Los Angeles Angels</v>
      </c>
      <c r="B14" s="1">
        <v>2020.0</v>
      </c>
      <c r="C14" s="1" t="s">
        <v>36</v>
      </c>
      <c r="D14" s="5">
        <v>6.7040893E7</v>
      </c>
      <c r="E14" s="2">
        <v>1.2872322E7</v>
      </c>
      <c r="F14" s="15">
        <v>0.433</v>
      </c>
      <c r="G14" s="5">
        <v>433356.0</v>
      </c>
      <c r="H14" s="5">
        <v>2.1288795E7</v>
      </c>
      <c r="I14" s="5">
        <v>2.2967793E7</v>
      </c>
      <c r="J14" s="5">
        <v>259259.0</v>
      </c>
      <c r="K14" s="5">
        <v>1.1872103E7</v>
      </c>
      <c r="L14" s="5">
        <v>2.5374994E7</v>
      </c>
      <c r="M14" s="6">
        <v>9.0</v>
      </c>
      <c r="N14" s="6">
        <v>4.0</v>
      </c>
      <c r="O14" s="5">
        <v>13.0</v>
      </c>
      <c r="P14" s="5">
        <v>7585750.0</v>
      </c>
      <c r="Q14" s="1">
        <v>3.0</v>
      </c>
      <c r="R14" s="5">
        <v>2.6085E8</v>
      </c>
      <c r="S14" s="5" t="s">
        <v>55</v>
      </c>
      <c r="T14" s="1">
        <v>28.5</v>
      </c>
      <c r="U14" s="1">
        <v>27.4</v>
      </c>
      <c r="V14" s="6">
        <v>8.0</v>
      </c>
      <c r="W14" s="2">
        <v>2000.0</v>
      </c>
      <c r="X14" s="2"/>
      <c r="AK14" s="5"/>
      <c r="AL14" s="13"/>
      <c r="AO14" s="10"/>
    </row>
    <row r="15">
      <c r="A15" s="16" t="str">
        <f t="shared" si="1"/>
        <v>2020Los Angeles Dodgers</v>
      </c>
      <c r="B15" s="1">
        <v>2020.0</v>
      </c>
      <c r="C15" s="1" t="s">
        <v>37</v>
      </c>
      <c r="D15" s="5">
        <v>1.24917397E8</v>
      </c>
      <c r="E15" s="2">
        <v>1.2872322E7</v>
      </c>
      <c r="F15" s="15">
        <v>0.717</v>
      </c>
      <c r="G15" s="5">
        <v>619814.0</v>
      </c>
      <c r="H15" s="5">
        <v>1.5102925E7</v>
      </c>
      <c r="I15" s="5">
        <v>4.3759258E7</v>
      </c>
      <c r="J15" s="1" t="s">
        <v>24</v>
      </c>
      <c r="K15" s="5">
        <v>3.4683964E7</v>
      </c>
      <c r="L15" s="5">
        <v>3346349.0</v>
      </c>
      <c r="M15" s="6">
        <v>11.0</v>
      </c>
      <c r="N15" s="6">
        <v>5.0</v>
      </c>
      <c r="O15" s="5">
        <v>14.0</v>
      </c>
      <c r="P15" s="5">
        <v>3.97922E8</v>
      </c>
      <c r="Q15" s="1">
        <v>4.0</v>
      </c>
      <c r="R15" s="5">
        <v>1.58135E7</v>
      </c>
      <c r="S15" s="5" t="s">
        <v>55</v>
      </c>
      <c r="T15" s="1">
        <v>28.0</v>
      </c>
      <c r="U15" s="1">
        <v>27.6</v>
      </c>
      <c r="V15" s="6">
        <v>12.0</v>
      </c>
      <c r="W15" s="2">
        <v>3600.0</v>
      </c>
      <c r="X15" s="2"/>
      <c r="AK15" s="5"/>
      <c r="AL15" s="13"/>
      <c r="AO15" s="10"/>
    </row>
    <row r="16">
      <c r="A16" s="16" t="str">
        <f t="shared" si="1"/>
        <v>2020Miami Marlins</v>
      </c>
      <c r="B16" s="1">
        <v>2020.0</v>
      </c>
      <c r="C16" s="1" t="s">
        <v>38</v>
      </c>
      <c r="D16" s="5">
        <v>3.422226E7</v>
      </c>
      <c r="E16" s="2">
        <v>6139340.0</v>
      </c>
      <c r="F16" s="15">
        <v>0.517</v>
      </c>
      <c r="G16" s="5">
        <v>429074.0</v>
      </c>
      <c r="H16" s="5">
        <v>6222994.0</v>
      </c>
      <c r="I16" s="5">
        <v>5466730.0</v>
      </c>
      <c r="J16" s="1" t="s">
        <v>24</v>
      </c>
      <c r="K16" s="5">
        <v>5269801.0</v>
      </c>
      <c r="L16" s="5">
        <v>1.1813813E8</v>
      </c>
      <c r="M16" s="6">
        <v>4.0</v>
      </c>
      <c r="N16" s="6">
        <v>5.0</v>
      </c>
      <c r="O16" s="5">
        <v>20.0</v>
      </c>
      <c r="P16" s="5">
        <v>1.15887E7</v>
      </c>
      <c r="Q16" s="1">
        <v>5.0</v>
      </c>
      <c r="R16" s="5">
        <v>2.535E7</v>
      </c>
      <c r="S16" s="5" t="s">
        <v>55</v>
      </c>
      <c r="T16" s="1">
        <v>29.0</v>
      </c>
      <c r="U16" s="1">
        <v>27.5</v>
      </c>
      <c r="V16" s="6">
        <v>0.0</v>
      </c>
      <c r="W16" s="1">
        <v>990.0</v>
      </c>
      <c r="AK16" s="5"/>
      <c r="AL16" s="13"/>
      <c r="AO16" s="10"/>
    </row>
    <row r="17">
      <c r="A17" s="16" t="str">
        <f t="shared" si="1"/>
        <v>2020Milwaukee Brewers</v>
      </c>
      <c r="B17" s="1">
        <v>2020.0</v>
      </c>
      <c r="C17" s="1" t="s">
        <v>39</v>
      </c>
      <c r="D17" s="5">
        <v>4.1434086E7</v>
      </c>
      <c r="E17" s="2">
        <v>1559792.0</v>
      </c>
      <c r="F17" s="15">
        <v>0.483</v>
      </c>
      <c r="G17" s="5">
        <v>1124514.0</v>
      </c>
      <c r="H17" s="5">
        <v>9763737.0</v>
      </c>
      <c r="I17" s="5">
        <v>7553473.0</v>
      </c>
      <c r="J17" s="5">
        <v>80275.0</v>
      </c>
      <c r="K17" s="5">
        <v>9942820.0</v>
      </c>
      <c r="L17" s="5">
        <v>8.7749822E7</v>
      </c>
      <c r="M17" s="6">
        <v>6.0</v>
      </c>
      <c r="N17" s="6">
        <v>4.0</v>
      </c>
      <c r="O17" s="5">
        <v>11.0</v>
      </c>
      <c r="P17" s="5">
        <v>2.092157E8</v>
      </c>
      <c r="Q17" s="1">
        <v>10.0</v>
      </c>
      <c r="R17" s="5">
        <v>5.3125E7</v>
      </c>
      <c r="S17" s="5" t="s">
        <v>55</v>
      </c>
      <c r="T17" s="1">
        <v>28.5</v>
      </c>
      <c r="U17" s="1">
        <v>28.0</v>
      </c>
      <c r="V17" s="6">
        <v>7.0</v>
      </c>
      <c r="W17" s="2">
        <v>1200.0</v>
      </c>
      <c r="X17" s="2"/>
      <c r="AK17" s="5"/>
      <c r="AL17" s="13"/>
      <c r="AO17" s="10"/>
    </row>
    <row r="18">
      <c r="A18" s="16" t="str">
        <f t="shared" si="1"/>
        <v>2020Minnesota Twins</v>
      </c>
      <c r="B18" s="1">
        <v>2020.0</v>
      </c>
      <c r="C18" s="1" t="s">
        <v>40</v>
      </c>
      <c r="D18" s="5">
        <v>5.5679689E7</v>
      </c>
      <c r="E18" s="2">
        <v>3693729.0</v>
      </c>
      <c r="F18" s="15">
        <v>0.6</v>
      </c>
      <c r="G18" s="5">
        <v>1925189.0</v>
      </c>
      <c r="H18" s="5">
        <v>1.3390494E7</v>
      </c>
      <c r="I18" s="5">
        <v>6541667.0</v>
      </c>
      <c r="J18" s="5">
        <v>4444444.0</v>
      </c>
      <c r="K18" s="5">
        <v>1.8755764E7</v>
      </c>
      <c r="L18" s="5">
        <v>3.9680978E7</v>
      </c>
      <c r="M18" s="6">
        <v>9.0</v>
      </c>
      <c r="N18" s="6">
        <v>3.0</v>
      </c>
      <c r="O18" s="5">
        <v>9.0</v>
      </c>
      <c r="P18" s="5">
        <v>3.46585E7</v>
      </c>
      <c r="Q18" s="1">
        <v>7.0</v>
      </c>
      <c r="R18" s="5">
        <v>1.34E8</v>
      </c>
      <c r="S18" s="5" t="s">
        <v>55</v>
      </c>
      <c r="T18" s="1">
        <v>28.8</v>
      </c>
      <c r="U18" s="1">
        <v>30.0</v>
      </c>
      <c r="V18" s="6">
        <v>11.0</v>
      </c>
      <c r="W18" s="2">
        <v>1300.0</v>
      </c>
      <c r="X18" s="2"/>
      <c r="AK18" s="5"/>
      <c r="AL18" s="13"/>
      <c r="AO18" s="10"/>
    </row>
    <row r="19">
      <c r="A19" s="16" t="str">
        <f t="shared" si="1"/>
        <v>2020New York Mets</v>
      </c>
      <c r="B19" s="1">
        <v>2020.0</v>
      </c>
      <c r="C19" s="1" t="s">
        <v>41</v>
      </c>
      <c r="D19" s="5">
        <v>8.1945598E7</v>
      </c>
      <c r="E19" s="2">
        <v>1.9617869E7</v>
      </c>
      <c r="F19" s="15">
        <v>0.433</v>
      </c>
      <c r="G19" s="5">
        <v>5315920.0</v>
      </c>
      <c r="H19" s="5">
        <v>9142910.0</v>
      </c>
      <c r="I19" s="5">
        <v>1095473.0</v>
      </c>
      <c r="J19" s="1" t="s">
        <v>24</v>
      </c>
      <c r="K19" s="5">
        <v>3.0806103E7</v>
      </c>
      <c r="L19" s="5">
        <v>1.4881462E7</v>
      </c>
      <c r="M19" s="6">
        <v>9.0</v>
      </c>
      <c r="N19" s="6">
        <v>1.0</v>
      </c>
      <c r="O19" s="5">
        <v>10.0</v>
      </c>
      <c r="P19" s="5">
        <v>5892171.0</v>
      </c>
      <c r="Q19" s="1">
        <v>5.0</v>
      </c>
      <c r="R19" s="5">
        <v>2.63E7</v>
      </c>
      <c r="S19" s="5" t="s">
        <v>55</v>
      </c>
      <c r="T19" s="1">
        <v>27.7</v>
      </c>
      <c r="U19" s="1">
        <v>29.2</v>
      </c>
      <c r="V19" s="6">
        <v>3.0</v>
      </c>
      <c r="W19" s="2">
        <v>2500.0</v>
      </c>
      <c r="X19" s="2"/>
      <c r="AK19" s="5"/>
      <c r="AL19" s="13"/>
      <c r="AO19" s="10"/>
    </row>
    <row r="20">
      <c r="A20" s="16" t="str">
        <f t="shared" si="1"/>
        <v>2020New York Yankees</v>
      </c>
      <c r="B20" s="1">
        <v>2020.0</v>
      </c>
      <c r="C20" s="1" t="s">
        <v>42</v>
      </c>
      <c r="D20" s="5">
        <v>1.11939081E8</v>
      </c>
      <c r="E20" s="2">
        <v>1.9617869E7</v>
      </c>
      <c r="F20" s="15">
        <v>0.55</v>
      </c>
      <c r="G20" s="5">
        <v>2348295.0</v>
      </c>
      <c r="H20" s="5">
        <v>6062000.0</v>
      </c>
      <c r="I20" s="5">
        <v>1.2674885E7</v>
      </c>
      <c r="J20" s="5">
        <v>9629630.0</v>
      </c>
      <c r="K20" s="5">
        <v>4.6500884E7</v>
      </c>
      <c r="L20" s="5">
        <v>-3.182327E7</v>
      </c>
      <c r="M20" s="6">
        <v>9.0</v>
      </c>
      <c r="N20" s="6">
        <v>1.0</v>
      </c>
      <c r="O20" s="5">
        <v>10.0</v>
      </c>
      <c r="P20" s="5">
        <v>5.3455625E7</v>
      </c>
      <c r="Q20" s="1">
        <v>2.0</v>
      </c>
      <c r="R20" s="5">
        <v>3.365E8</v>
      </c>
      <c r="S20" s="5" t="s">
        <v>55</v>
      </c>
      <c r="T20" s="1">
        <v>28.5</v>
      </c>
      <c r="U20" s="1">
        <v>29.2</v>
      </c>
      <c r="V20" s="6">
        <v>6.0</v>
      </c>
      <c r="W20" s="2">
        <v>5300.0</v>
      </c>
      <c r="X20" s="2"/>
      <c r="AK20" s="5"/>
      <c r="AL20" s="13"/>
      <c r="AO20" s="10"/>
    </row>
    <row r="21">
      <c r="A21" s="16" t="str">
        <f t="shared" si="1"/>
        <v>2020Oakland Athletics</v>
      </c>
      <c r="B21" s="1">
        <v>2020.0</v>
      </c>
      <c r="C21" s="1" t="s">
        <v>43</v>
      </c>
      <c r="D21" s="5">
        <v>3.6720178E7</v>
      </c>
      <c r="E21" s="2">
        <v>4579599.0</v>
      </c>
      <c r="F21" s="15">
        <v>0.6</v>
      </c>
      <c r="G21" s="5">
        <v>317729.0</v>
      </c>
      <c r="H21" s="5">
        <v>6115449.0</v>
      </c>
      <c r="I21" s="5">
        <v>7043890.0</v>
      </c>
      <c r="J21" s="5">
        <v>6203704.0</v>
      </c>
      <c r="K21" s="5">
        <v>1.5603103E7</v>
      </c>
      <c r="L21" s="5">
        <v>9.8843017E7</v>
      </c>
      <c r="M21" s="6">
        <v>8.0</v>
      </c>
      <c r="N21" s="6">
        <v>5.0</v>
      </c>
      <c r="O21" s="5">
        <v>18.0</v>
      </c>
      <c r="P21" s="5">
        <v>1.04356E7</v>
      </c>
      <c r="Q21" s="1">
        <v>1.0</v>
      </c>
      <c r="R21" s="5">
        <v>7500000.0</v>
      </c>
      <c r="S21" s="5" t="s">
        <v>55</v>
      </c>
      <c r="T21" s="1">
        <v>28.1</v>
      </c>
      <c r="U21" s="1">
        <v>29.9</v>
      </c>
      <c r="V21" s="6">
        <v>6.0</v>
      </c>
      <c r="W21" s="2">
        <v>1100.0</v>
      </c>
      <c r="X21" s="2"/>
      <c r="AK21" s="5"/>
      <c r="AL21" s="13"/>
      <c r="AO21" s="10"/>
    </row>
    <row r="22">
      <c r="A22" s="16" t="str">
        <f t="shared" si="1"/>
        <v>2020Philadelphia Phillies</v>
      </c>
      <c r="B22" s="1">
        <v>2020.0</v>
      </c>
      <c r="C22" s="1" t="s">
        <v>44</v>
      </c>
      <c r="D22" s="5">
        <v>7.3543547E7</v>
      </c>
      <c r="E22" s="2">
        <v>6241164.0</v>
      </c>
      <c r="F22" s="15">
        <v>0.467</v>
      </c>
      <c r="G22" s="5">
        <v>4013392.0</v>
      </c>
      <c r="H22" s="5">
        <v>1.2224772E7</v>
      </c>
      <c r="I22" s="5">
        <v>1.9534203E7</v>
      </c>
      <c r="J22" s="1" t="s">
        <v>24</v>
      </c>
      <c r="K22" s="5">
        <v>2.1333034E7</v>
      </c>
      <c r="L22" s="5">
        <v>664103.0</v>
      </c>
      <c r="M22" s="6">
        <v>7.0</v>
      </c>
      <c r="N22" s="6">
        <v>2.0</v>
      </c>
      <c r="O22" s="5">
        <v>10.0</v>
      </c>
      <c r="P22" s="5">
        <v>5921000.0</v>
      </c>
      <c r="Q22" s="1">
        <v>4.0</v>
      </c>
      <c r="R22" s="5">
        <v>1.3435E8</v>
      </c>
      <c r="S22" s="5" t="s">
        <v>55</v>
      </c>
      <c r="T22" s="1">
        <v>28.5</v>
      </c>
      <c r="U22" s="1">
        <v>29.1</v>
      </c>
      <c r="V22" s="6">
        <v>5.0</v>
      </c>
      <c r="W22" s="2">
        <v>2100.0</v>
      </c>
      <c r="X22" s="2"/>
      <c r="AK22" s="5"/>
      <c r="AL22" s="13"/>
      <c r="AO22" s="10"/>
    </row>
    <row r="23">
      <c r="A23" s="16" t="str">
        <f t="shared" si="1"/>
        <v>2020Pittsburgh Pirates</v>
      </c>
      <c r="B23" s="1">
        <v>2020.0</v>
      </c>
      <c r="C23" s="1" t="s">
        <v>45</v>
      </c>
      <c r="D23" s="5">
        <v>2.5337837E7</v>
      </c>
      <c r="E23" s="2">
        <v>2349172.0</v>
      </c>
      <c r="F23" s="15">
        <v>0.317</v>
      </c>
      <c r="G23" s="5">
        <v>216142.0</v>
      </c>
      <c r="H23" s="5">
        <v>3861760.0</v>
      </c>
      <c r="I23" s="5">
        <v>3803101.0</v>
      </c>
      <c r="J23" s="1" t="s">
        <v>24</v>
      </c>
      <c r="K23" s="5">
        <v>4857839.0</v>
      </c>
      <c r="L23" s="5">
        <v>1.38210243E8</v>
      </c>
      <c r="M23" s="6">
        <v>9.0</v>
      </c>
      <c r="N23" s="6">
        <v>2.0</v>
      </c>
      <c r="O23" s="5">
        <v>14.0</v>
      </c>
      <c r="P23" s="5">
        <v>8224500.0</v>
      </c>
      <c r="Q23" s="1">
        <v>3.0</v>
      </c>
      <c r="R23" s="5">
        <v>3900000.0</v>
      </c>
      <c r="S23" s="5" t="s">
        <v>55</v>
      </c>
      <c r="T23" s="1">
        <v>27.1</v>
      </c>
      <c r="U23" s="1">
        <v>27.7</v>
      </c>
      <c r="V23" s="6">
        <v>7.0</v>
      </c>
      <c r="W23" s="2">
        <v>1300.0</v>
      </c>
      <c r="X23" s="2"/>
      <c r="AK23" s="5"/>
      <c r="AL23" s="13"/>
      <c r="AO23" s="10"/>
    </row>
    <row r="24">
      <c r="A24" s="16" t="str">
        <f t="shared" si="1"/>
        <v>2020San Diego Padres</v>
      </c>
      <c r="B24" s="1">
        <v>2020.0</v>
      </c>
      <c r="C24" s="1" t="s">
        <v>46</v>
      </c>
      <c r="D24" s="5">
        <v>7.3097954E7</v>
      </c>
      <c r="E24" s="2">
        <v>3276208.0</v>
      </c>
      <c r="F24" s="15">
        <v>0.617</v>
      </c>
      <c r="G24" s="5">
        <v>1189609.0</v>
      </c>
      <c r="H24" s="5">
        <v>2.5222558E7</v>
      </c>
      <c r="I24" s="5">
        <v>1.3043259E7</v>
      </c>
      <c r="J24" s="1" t="s">
        <v>24</v>
      </c>
      <c r="K24" s="5">
        <v>1.4838532E7</v>
      </c>
      <c r="L24" s="5">
        <v>3.8316613E7</v>
      </c>
      <c r="M24" s="6">
        <v>9.0</v>
      </c>
      <c r="N24" s="6">
        <v>8.0</v>
      </c>
      <c r="O24" s="5">
        <v>17.0</v>
      </c>
      <c r="P24" s="5">
        <v>9761100.0</v>
      </c>
      <c r="Q24" s="1">
        <v>3.0</v>
      </c>
      <c r="R24" s="5">
        <v>4.8E7</v>
      </c>
      <c r="S24" s="5" t="s">
        <v>55</v>
      </c>
      <c r="T24" s="1">
        <v>26.7</v>
      </c>
      <c r="U24" s="1">
        <v>27.8</v>
      </c>
      <c r="V24" s="6">
        <v>9.0</v>
      </c>
      <c r="W24" s="2">
        <v>1500.0</v>
      </c>
      <c r="X24" s="2"/>
      <c r="AK24" s="5"/>
      <c r="AL24" s="13"/>
      <c r="AO24" s="10"/>
    </row>
    <row r="25">
      <c r="A25" s="16" t="str">
        <f t="shared" si="1"/>
        <v>2020San Francisco Giants</v>
      </c>
      <c r="B25" s="1">
        <v>2020.0</v>
      </c>
      <c r="C25" s="1" t="s">
        <v>47</v>
      </c>
      <c r="D25" s="5">
        <v>7.3408817E7</v>
      </c>
      <c r="E25" s="2">
        <v>4579599.0</v>
      </c>
      <c r="F25" s="15">
        <v>0.483</v>
      </c>
      <c r="G25" s="5">
        <v>227395.0</v>
      </c>
      <c r="H25" s="5">
        <v>2.0940529E7</v>
      </c>
      <c r="I25" s="5">
        <v>854165.0</v>
      </c>
      <c r="J25" s="1" t="s">
        <v>24</v>
      </c>
      <c r="K25" s="5">
        <v>1.8540125E7</v>
      </c>
      <c r="L25" s="5">
        <v>5.3223957E7</v>
      </c>
      <c r="M25" s="6">
        <v>3.0</v>
      </c>
      <c r="N25" s="6">
        <v>2.0</v>
      </c>
      <c r="O25" s="5">
        <v>24.0</v>
      </c>
      <c r="P25" s="5">
        <v>6.66317E7</v>
      </c>
      <c r="Q25" s="1">
        <v>4.0</v>
      </c>
      <c r="R25" s="5">
        <v>6550000.0</v>
      </c>
      <c r="S25" s="5" t="s">
        <v>55</v>
      </c>
      <c r="T25" s="1">
        <v>29.8</v>
      </c>
      <c r="U25" s="1">
        <v>29.0</v>
      </c>
      <c r="V25" s="6">
        <v>10.0</v>
      </c>
      <c r="W25" s="2">
        <v>3200.0</v>
      </c>
      <c r="X25" s="2"/>
      <c r="AK25" s="5"/>
      <c r="AL25" s="13"/>
      <c r="AO25" s="10"/>
    </row>
    <row r="26">
      <c r="A26" s="16" t="str">
        <f t="shared" si="1"/>
        <v>2020Seattle Mariners</v>
      </c>
      <c r="B26" s="1">
        <v>2020.0</v>
      </c>
      <c r="C26" s="1" t="s">
        <v>48</v>
      </c>
      <c r="D26" s="5">
        <v>5.1433829E7</v>
      </c>
      <c r="E26" s="2">
        <v>4034248.0</v>
      </c>
      <c r="F26" s="15">
        <v>0.45</v>
      </c>
      <c r="G26" s="5">
        <v>236740.0</v>
      </c>
      <c r="H26" s="5">
        <v>1.3944545E7</v>
      </c>
      <c r="I26" s="5">
        <v>338239.0</v>
      </c>
      <c r="J26" s="1" t="s">
        <v>24</v>
      </c>
      <c r="K26" s="5">
        <v>1.1345612E7</v>
      </c>
      <c r="L26" s="5">
        <v>9.5248845E7</v>
      </c>
      <c r="M26" s="6">
        <v>3.0</v>
      </c>
      <c r="N26" s="6">
        <v>2.0</v>
      </c>
      <c r="O26" s="5">
        <v>15.0</v>
      </c>
      <c r="P26" s="5">
        <v>8592500.0</v>
      </c>
      <c r="Q26" s="1">
        <v>5.0</v>
      </c>
      <c r="R26" s="5">
        <v>2.4025E7</v>
      </c>
      <c r="S26" s="5" t="s">
        <v>55</v>
      </c>
      <c r="T26" s="1">
        <v>26.7</v>
      </c>
      <c r="U26" s="1">
        <v>26.6</v>
      </c>
      <c r="V26" s="6">
        <v>16.0</v>
      </c>
      <c r="W26" s="2">
        <v>1600.0</v>
      </c>
      <c r="X26" s="2"/>
      <c r="AK26" s="5"/>
      <c r="AL26" s="13"/>
      <c r="AO26" s="10"/>
    </row>
    <row r="27">
      <c r="A27" s="16" t="str">
        <f t="shared" si="1"/>
        <v>2020St. Louis Cardinals</v>
      </c>
      <c r="B27" s="1">
        <v>2020.0</v>
      </c>
      <c r="C27" s="1" t="s">
        <v>49</v>
      </c>
      <c r="D27" s="5">
        <v>7.3246343E7</v>
      </c>
      <c r="E27" s="2">
        <v>2801319.0</v>
      </c>
      <c r="F27" s="15">
        <v>0.517</v>
      </c>
      <c r="G27" s="5">
        <v>8148148.0</v>
      </c>
      <c r="H27" s="5">
        <v>2.4468889E7</v>
      </c>
      <c r="I27" s="5">
        <v>8365656.0</v>
      </c>
      <c r="J27" s="1" t="s">
        <v>24</v>
      </c>
      <c r="K27" s="5">
        <v>1.0775167E7</v>
      </c>
      <c r="L27" s="5">
        <v>2.9630792E7</v>
      </c>
      <c r="M27" s="6">
        <v>1.0</v>
      </c>
      <c r="N27" s="6">
        <v>3.0</v>
      </c>
      <c r="O27" s="5">
        <v>14.0</v>
      </c>
      <c r="P27" s="5">
        <v>8101500.0</v>
      </c>
      <c r="Q27" s="1">
        <v>2.0</v>
      </c>
      <c r="R27" s="5">
        <v>7000000.0</v>
      </c>
      <c r="S27" s="5" t="s">
        <v>55</v>
      </c>
      <c r="T27" s="1">
        <v>28.9</v>
      </c>
      <c r="U27" s="1">
        <v>27.6</v>
      </c>
      <c r="V27" s="6">
        <v>9.0</v>
      </c>
      <c r="W27" s="2">
        <v>2200.0</v>
      </c>
      <c r="X27" s="2"/>
      <c r="AK27" s="5"/>
      <c r="AL27" s="13"/>
      <c r="AO27" s="10"/>
    </row>
    <row r="28">
      <c r="A28" s="16" t="str">
        <f t="shared" si="1"/>
        <v>2020Tampa Bay Rays</v>
      </c>
      <c r="B28" s="1">
        <v>2020.0</v>
      </c>
      <c r="C28" s="1" t="s">
        <v>50</v>
      </c>
      <c r="D28" s="5">
        <v>2.8290689E7</v>
      </c>
      <c r="E28" s="2">
        <v>3290730.0</v>
      </c>
      <c r="F28" s="15">
        <v>0.667</v>
      </c>
      <c r="G28" s="5">
        <v>2025932.0</v>
      </c>
      <c r="H28" s="5">
        <v>1717331.0</v>
      </c>
      <c r="I28" s="5">
        <v>6314001.0</v>
      </c>
      <c r="J28" s="1" t="s">
        <v>24</v>
      </c>
      <c r="K28" s="5">
        <v>1.1712199E7</v>
      </c>
      <c r="L28" s="5">
        <v>1.18097509E8</v>
      </c>
      <c r="M28" s="6">
        <v>7.0</v>
      </c>
      <c r="N28" s="6">
        <v>11.0</v>
      </c>
      <c r="O28" s="5">
        <v>15.0</v>
      </c>
      <c r="P28" s="5">
        <v>8885300.0</v>
      </c>
      <c r="Q28" s="1">
        <v>1.0</v>
      </c>
      <c r="R28" s="5">
        <v>4500000.0</v>
      </c>
      <c r="S28" s="5" t="s">
        <v>55</v>
      </c>
      <c r="T28" s="1">
        <v>27.1</v>
      </c>
      <c r="U28" s="1">
        <v>28.1</v>
      </c>
      <c r="V28" s="6">
        <v>13.0</v>
      </c>
      <c r="W28" s="2">
        <v>1100.0</v>
      </c>
      <c r="X28" s="2"/>
      <c r="AK28" s="5"/>
      <c r="AL28" s="13"/>
      <c r="AO28" s="10"/>
    </row>
    <row r="29">
      <c r="A29" s="16" t="str">
        <f t="shared" si="1"/>
        <v>2020Texas Rangers</v>
      </c>
      <c r="B29" s="1">
        <v>2020.0</v>
      </c>
      <c r="C29" s="1" t="s">
        <v>51</v>
      </c>
      <c r="D29" s="5">
        <v>6.4214137E7</v>
      </c>
      <c r="E29" s="2">
        <v>7943685.0</v>
      </c>
      <c r="F29" s="15">
        <v>0.367</v>
      </c>
      <c r="G29" s="5">
        <v>1167181.0</v>
      </c>
      <c r="H29" s="5">
        <v>4578681.0</v>
      </c>
      <c r="I29" s="5">
        <v>1971049.0</v>
      </c>
      <c r="J29" s="5">
        <v>7777778.0</v>
      </c>
      <c r="K29" s="5">
        <v>1.5383236E7</v>
      </c>
      <c r="L29" s="5">
        <v>3.6449897E7</v>
      </c>
      <c r="M29" s="6">
        <v>5.0</v>
      </c>
      <c r="N29" s="6">
        <v>4.0</v>
      </c>
      <c r="O29" s="5">
        <v>11.0</v>
      </c>
      <c r="P29" s="5">
        <v>6282000.0</v>
      </c>
      <c r="Q29" s="1">
        <v>5.0</v>
      </c>
      <c r="R29" s="5">
        <v>6.125E7</v>
      </c>
      <c r="S29" s="5" t="s">
        <v>55</v>
      </c>
      <c r="T29" s="1">
        <v>27.5</v>
      </c>
      <c r="U29" s="1">
        <v>28.7</v>
      </c>
      <c r="V29" s="6">
        <v>11.0</v>
      </c>
      <c r="W29" s="2">
        <v>1800.0</v>
      </c>
      <c r="X29" s="2"/>
      <c r="AK29" s="5"/>
      <c r="AL29" s="13"/>
      <c r="AO29" s="10"/>
    </row>
    <row r="30">
      <c r="A30" s="16" t="str">
        <f t="shared" si="1"/>
        <v>2020Toronto Blue Jays</v>
      </c>
      <c r="B30" s="1">
        <v>2020.0</v>
      </c>
      <c r="C30" s="1" t="s">
        <v>52</v>
      </c>
      <c r="D30" s="5">
        <v>5.499706E7</v>
      </c>
      <c r="E30" s="2">
        <v>6685621.0</v>
      </c>
      <c r="F30" s="15">
        <v>0.533</v>
      </c>
      <c r="G30" s="5">
        <v>264988.0</v>
      </c>
      <c r="H30" s="5">
        <v>3334260.0</v>
      </c>
      <c r="I30" s="5">
        <v>8134198.0</v>
      </c>
      <c r="J30" s="5">
        <v>223037.0</v>
      </c>
      <c r="K30" s="5">
        <v>2.1510569E7</v>
      </c>
      <c r="L30" s="5">
        <v>7.4538711E7</v>
      </c>
      <c r="M30" s="6">
        <v>4.0</v>
      </c>
      <c r="N30" s="6">
        <v>1.0</v>
      </c>
      <c r="O30" s="5">
        <v>28.0</v>
      </c>
      <c r="P30" s="5">
        <v>1.60689E7</v>
      </c>
      <c r="Q30" s="1">
        <v>4.0</v>
      </c>
      <c r="R30" s="5">
        <v>1.09E8</v>
      </c>
      <c r="S30" s="5" t="s">
        <v>55</v>
      </c>
      <c r="T30" s="1">
        <v>25.9</v>
      </c>
      <c r="U30" s="1">
        <v>29.5</v>
      </c>
      <c r="V30" s="6">
        <v>13.0</v>
      </c>
      <c r="W30" s="2">
        <v>1700.0</v>
      </c>
      <c r="X30" s="2"/>
      <c r="AK30" s="5"/>
      <c r="AL30" s="13"/>
      <c r="AO30" s="10"/>
    </row>
    <row r="31">
      <c r="A31" s="16" t="str">
        <f t="shared" si="1"/>
        <v>2020Washington Nationals</v>
      </c>
      <c r="B31" s="1">
        <v>2020.0</v>
      </c>
      <c r="C31" s="1" t="s">
        <v>53</v>
      </c>
      <c r="D31" s="5">
        <v>7.5067703E7</v>
      </c>
      <c r="E31" s="2">
        <v>6373756.0</v>
      </c>
      <c r="F31" s="15">
        <v>0.433</v>
      </c>
      <c r="G31" s="5">
        <v>3703703.0</v>
      </c>
      <c r="H31" s="5">
        <v>5606789.0</v>
      </c>
      <c r="I31" s="5">
        <v>1805633.0</v>
      </c>
      <c r="J31" s="1" t="s">
        <v>24</v>
      </c>
      <c r="K31" s="5">
        <v>3.4548738E7</v>
      </c>
      <c r="L31" s="5">
        <v>1.2893347E7</v>
      </c>
      <c r="M31" s="6">
        <v>6.0</v>
      </c>
      <c r="N31" s="6">
        <v>1.0</v>
      </c>
      <c r="O31" s="1">
        <v>8.0</v>
      </c>
      <c r="P31" s="5">
        <v>4648800.0</v>
      </c>
      <c r="Q31" s="1">
        <v>9.0</v>
      </c>
      <c r="R31" s="5">
        <v>3.1675E8</v>
      </c>
      <c r="S31" s="5" t="s">
        <v>55</v>
      </c>
      <c r="T31" s="1">
        <v>28.6</v>
      </c>
      <c r="U31" s="1">
        <v>30.8</v>
      </c>
      <c r="V31" s="6">
        <v>8.0</v>
      </c>
      <c r="W31" s="2">
        <v>1900.0</v>
      </c>
      <c r="X31" s="2"/>
      <c r="AK31" s="5"/>
      <c r="AL31" s="13"/>
      <c r="AO31" s="10"/>
    </row>
    <row r="32">
      <c r="E32" s="11"/>
      <c r="F32" s="38"/>
      <c r="AK32" s="5"/>
      <c r="AL32" s="13"/>
      <c r="AO32" s="10"/>
    </row>
    <row r="33">
      <c r="E33" s="11"/>
      <c r="F33" s="38"/>
    </row>
    <row r="34">
      <c r="E34" s="11"/>
      <c r="F34" s="38"/>
    </row>
    <row r="35">
      <c r="E35" s="11"/>
      <c r="F35" s="38"/>
    </row>
    <row r="36">
      <c r="E36" s="11"/>
      <c r="F36" s="38"/>
    </row>
    <row r="37">
      <c r="E37" s="11"/>
      <c r="F37" s="38"/>
    </row>
    <row r="38">
      <c r="E38" s="11"/>
      <c r="F38" s="38"/>
    </row>
    <row r="39">
      <c r="E39" s="11"/>
      <c r="F39" s="38"/>
    </row>
    <row r="40">
      <c r="E40" s="11"/>
      <c r="F40" s="38"/>
    </row>
    <row r="41">
      <c r="E41" s="11"/>
      <c r="F41" s="38"/>
    </row>
    <row r="42">
      <c r="E42" s="11"/>
      <c r="F42" s="38"/>
    </row>
    <row r="43">
      <c r="E43" s="11"/>
      <c r="F43" s="38"/>
    </row>
    <row r="44">
      <c r="E44" s="11"/>
      <c r="F44" s="38"/>
    </row>
    <row r="45">
      <c r="E45" s="11"/>
      <c r="F45" s="38"/>
    </row>
    <row r="46">
      <c r="E46" s="11"/>
      <c r="F46" s="38"/>
    </row>
    <row r="47">
      <c r="E47" s="11"/>
      <c r="F47" s="38"/>
    </row>
    <row r="48">
      <c r="E48" s="11"/>
      <c r="F48" s="38"/>
    </row>
    <row r="49">
      <c r="E49" s="11"/>
      <c r="F49" s="38"/>
    </row>
    <row r="50">
      <c r="E50" s="11"/>
      <c r="F50" s="38"/>
    </row>
    <row r="51">
      <c r="E51" s="11"/>
      <c r="F51" s="38"/>
    </row>
    <row r="52">
      <c r="E52" s="11"/>
      <c r="F52" s="38"/>
    </row>
    <row r="53">
      <c r="E53" s="11"/>
      <c r="F53" s="38"/>
    </row>
    <row r="54">
      <c r="E54" s="11"/>
      <c r="F54" s="38"/>
    </row>
    <row r="55">
      <c r="E55" s="11"/>
      <c r="F55" s="38"/>
    </row>
    <row r="56">
      <c r="E56" s="11"/>
      <c r="F56" s="38"/>
    </row>
    <row r="57">
      <c r="E57" s="11"/>
      <c r="F57" s="38"/>
    </row>
    <row r="58">
      <c r="E58" s="11"/>
      <c r="F58" s="38"/>
    </row>
    <row r="59">
      <c r="E59" s="11"/>
      <c r="F59" s="38"/>
    </row>
    <row r="60">
      <c r="E60" s="11"/>
      <c r="F60" s="38"/>
    </row>
    <row r="61">
      <c r="E61" s="11"/>
      <c r="F61" s="38"/>
    </row>
    <row r="62">
      <c r="E62" s="11"/>
      <c r="F62" s="38"/>
    </row>
    <row r="63">
      <c r="E63" s="11"/>
      <c r="F63" s="38"/>
    </row>
    <row r="64">
      <c r="E64" s="11"/>
      <c r="F64" s="38"/>
    </row>
    <row r="65">
      <c r="E65" s="11"/>
      <c r="F65" s="38"/>
    </row>
    <row r="66">
      <c r="E66" s="11"/>
      <c r="F66" s="38"/>
    </row>
    <row r="67">
      <c r="E67" s="11"/>
      <c r="F67" s="38"/>
    </row>
    <row r="68">
      <c r="E68" s="11"/>
      <c r="F68" s="38"/>
    </row>
    <row r="69">
      <c r="E69" s="11"/>
      <c r="F69" s="38"/>
    </row>
    <row r="70">
      <c r="E70" s="11"/>
      <c r="F70" s="38"/>
    </row>
    <row r="71">
      <c r="E71" s="11"/>
      <c r="F71" s="38"/>
    </row>
    <row r="72">
      <c r="E72" s="11"/>
      <c r="F72" s="38"/>
    </row>
    <row r="73">
      <c r="E73" s="11"/>
      <c r="F73" s="38"/>
    </row>
    <row r="74">
      <c r="E74" s="11"/>
      <c r="F74" s="38"/>
    </row>
    <row r="75">
      <c r="E75" s="11"/>
      <c r="F75" s="38"/>
    </row>
    <row r="76">
      <c r="E76" s="11"/>
      <c r="F76" s="38"/>
    </row>
    <row r="77">
      <c r="E77" s="11"/>
      <c r="F77" s="38"/>
    </row>
    <row r="78">
      <c r="E78" s="11"/>
      <c r="F78" s="38"/>
    </row>
    <row r="79">
      <c r="E79" s="11"/>
      <c r="F79" s="38"/>
    </row>
    <row r="80">
      <c r="E80" s="11"/>
      <c r="F80" s="38"/>
    </row>
    <row r="81">
      <c r="E81" s="11"/>
      <c r="F81" s="38"/>
    </row>
    <row r="82">
      <c r="E82" s="11"/>
      <c r="F82" s="38"/>
    </row>
    <row r="83">
      <c r="E83" s="11"/>
      <c r="F83" s="38"/>
    </row>
    <row r="84">
      <c r="E84" s="11"/>
      <c r="F84" s="38"/>
    </row>
    <row r="85">
      <c r="E85" s="11"/>
      <c r="F85" s="38"/>
    </row>
    <row r="86">
      <c r="E86" s="11"/>
      <c r="F86" s="38"/>
    </row>
    <row r="87">
      <c r="E87" s="11"/>
      <c r="F87" s="38"/>
    </row>
    <row r="88">
      <c r="E88" s="11"/>
      <c r="F88" s="38"/>
    </row>
    <row r="89">
      <c r="E89" s="11"/>
      <c r="F89" s="38"/>
    </row>
    <row r="90">
      <c r="E90" s="11"/>
      <c r="F90" s="38"/>
    </row>
    <row r="91">
      <c r="E91" s="11"/>
      <c r="F91" s="38"/>
    </row>
    <row r="92">
      <c r="E92" s="11"/>
      <c r="F92" s="38"/>
    </row>
    <row r="93">
      <c r="E93" s="11"/>
      <c r="F93" s="38"/>
    </row>
    <row r="94">
      <c r="E94" s="11"/>
      <c r="F94" s="38"/>
    </row>
    <row r="95">
      <c r="E95" s="11"/>
      <c r="F95" s="38"/>
    </row>
    <row r="96">
      <c r="E96" s="11"/>
      <c r="F96" s="38"/>
    </row>
    <row r="97">
      <c r="E97" s="11"/>
      <c r="F97" s="38"/>
    </row>
    <row r="98">
      <c r="E98" s="11"/>
      <c r="F98" s="38"/>
    </row>
    <row r="99">
      <c r="E99" s="11"/>
      <c r="F99" s="38"/>
    </row>
    <row r="100">
      <c r="E100" s="11"/>
      <c r="F100" s="38"/>
    </row>
    <row r="101">
      <c r="E101" s="11"/>
      <c r="F101" s="38"/>
    </row>
    <row r="102">
      <c r="E102" s="11"/>
      <c r="F102" s="38"/>
    </row>
    <row r="103">
      <c r="E103" s="11"/>
      <c r="F103" s="38"/>
    </row>
    <row r="104">
      <c r="E104" s="11"/>
      <c r="F104" s="38"/>
    </row>
    <row r="105">
      <c r="E105" s="11"/>
      <c r="F105" s="38"/>
    </row>
    <row r="106">
      <c r="E106" s="11"/>
      <c r="F106" s="38"/>
    </row>
    <row r="107">
      <c r="E107" s="11"/>
      <c r="F107" s="38"/>
    </row>
    <row r="108">
      <c r="E108" s="11"/>
      <c r="F108" s="38"/>
    </row>
    <row r="109">
      <c r="E109" s="11"/>
      <c r="F109" s="38"/>
    </row>
    <row r="110">
      <c r="E110" s="11"/>
      <c r="F110" s="38"/>
    </row>
    <row r="111">
      <c r="E111" s="11"/>
      <c r="F111" s="38"/>
    </row>
    <row r="112">
      <c r="E112" s="11"/>
      <c r="F112" s="38"/>
    </row>
    <row r="113">
      <c r="E113" s="11"/>
      <c r="F113" s="38"/>
    </row>
    <row r="114">
      <c r="E114" s="11"/>
      <c r="F114" s="38"/>
    </row>
    <row r="115">
      <c r="E115" s="11"/>
      <c r="F115" s="38"/>
    </row>
    <row r="116">
      <c r="E116" s="11"/>
      <c r="F116" s="38"/>
    </row>
    <row r="117">
      <c r="E117" s="11"/>
      <c r="F117" s="38"/>
    </row>
    <row r="118">
      <c r="E118" s="11"/>
      <c r="F118" s="38"/>
    </row>
    <row r="119">
      <c r="E119" s="11"/>
      <c r="F119" s="38"/>
    </row>
    <row r="120">
      <c r="E120" s="11"/>
      <c r="F120" s="38"/>
    </row>
    <row r="121">
      <c r="E121" s="11"/>
      <c r="F121" s="38"/>
    </row>
    <row r="122">
      <c r="E122" s="11"/>
      <c r="F122" s="38"/>
    </row>
    <row r="123">
      <c r="E123" s="11"/>
      <c r="F123" s="38"/>
    </row>
    <row r="124">
      <c r="E124" s="11"/>
      <c r="F124" s="38"/>
    </row>
    <row r="125">
      <c r="E125" s="11"/>
      <c r="F125" s="38"/>
    </row>
    <row r="126">
      <c r="E126" s="11"/>
      <c r="F126" s="38"/>
    </row>
    <row r="127">
      <c r="E127" s="11"/>
      <c r="F127" s="38"/>
    </row>
    <row r="128">
      <c r="E128" s="11"/>
      <c r="F128" s="38"/>
    </row>
    <row r="129">
      <c r="E129" s="11"/>
      <c r="F129" s="38"/>
    </row>
    <row r="130">
      <c r="E130" s="11"/>
      <c r="F130" s="38"/>
    </row>
    <row r="131">
      <c r="E131" s="11"/>
      <c r="F131" s="38"/>
    </row>
    <row r="132">
      <c r="E132" s="11"/>
      <c r="F132" s="38"/>
    </row>
    <row r="133">
      <c r="E133" s="11"/>
      <c r="F133" s="38"/>
    </row>
    <row r="134">
      <c r="E134" s="11"/>
      <c r="F134" s="38"/>
    </row>
    <row r="135">
      <c r="E135" s="11"/>
      <c r="F135" s="38"/>
    </row>
    <row r="136">
      <c r="E136" s="11"/>
      <c r="F136" s="38"/>
    </row>
    <row r="137">
      <c r="E137" s="11"/>
      <c r="F137" s="38"/>
    </row>
    <row r="138">
      <c r="E138" s="11"/>
      <c r="F138" s="38"/>
    </row>
    <row r="139">
      <c r="E139" s="11"/>
      <c r="F139" s="38"/>
    </row>
    <row r="140">
      <c r="E140" s="11"/>
      <c r="F140" s="38"/>
    </row>
    <row r="141">
      <c r="E141" s="11"/>
      <c r="F141" s="38"/>
    </row>
    <row r="142">
      <c r="E142" s="11"/>
      <c r="F142" s="38"/>
    </row>
    <row r="143">
      <c r="E143" s="11"/>
      <c r="F143" s="38"/>
    </row>
    <row r="144">
      <c r="E144" s="11"/>
      <c r="F144" s="38"/>
    </row>
    <row r="145">
      <c r="E145" s="11"/>
      <c r="F145" s="38"/>
    </row>
    <row r="146">
      <c r="E146" s="11"/>
      <c r="F146" s="38"/>
    </row>
    <row r="147">
      <c r="E147" s="11"/>
      <c r="F147" s="38"/>
    </row>
    <row r="148">
      <c r="E148" s="11"/>
      <c r="F148" s="38"/>
    </row>
    <row r="149">
      <c r="E149" s="11"/>
      <c r="F149" s="38"/>
    </row>
    <row r="150">
      <c r="E150" s="11"/>
      <c r="F150" s="38"/>
    </row>
    <row r="151">
      <c r="E151" s="11"/>
      <c r="F151" s="38"/>
    </row>
    <row r="152">
      <c r="E152" s="11"/>
      <c r="F152" s="38"/>
    </row>
    <row r="153">
      <c r="E153" s="11"/>
      <c r="F153" s="38"/>
    </row>
    <row r="154">
      <c r="E154" s="11"/>
      <c r="F154" s="38"/>
    </row>
    <row r="155">
      <c r="E155" s="11"/>
      <c r="F155" s="38"/>
    </row>
    <row r="156">
      <c r="E156" s="11"/>
      <c r="F156" s="38"/>
    </row>
    <row r="157">
      <c r="E157" s="11"/>
      <c r="F157" s="38"/>
    </row>
    <row r="158">
      <c r="E158" s="11"/>
      <c r="F158" s="38"/>
    </row>
    <row r="159">
      <c r="E159" s="11"/>
      <c r="F159" s="38"/>
    </row>
    <row r="160">
      <c r="E160" s="11"/>
      <c r="F160" s="38"/>
    </row>
    <row r="161">
      <c r="E161" s="11"/>
      <c r="F161" s="38"/>
    </row>
    <row r="162">
      <c r="E162" s="11"/>
      <c r="F162" s="38"/>
    </row>
    <row r="163">
      <c r="E163" s="11"/>
      <c r="F163" s="38"/>
    </row>
    <row r="164">
      <c r="E164" s="11"/>
      <c r="F164" s="38"/>
    </row>
    <row r="165">
      <c r="E165" s="11"/>
      <c r="F165" s="38"/>
    </row>
    <row r="166">
      <c r="E166" s="11"/>
      <c r="F166" s="38"/>
    </row>
    <row r="167">
      <c r="E167" s="11"/>
      <c r="F167" s="38"/>
    </row>
    <row r="168">
      <c r="E168" s="11"/>
      <c r="F168" s="38"/>
    </row>
    <row r="169">
      <c r="E169" s="11"/>
      <c r="F169" s="38"/>
    </row>
    <row r="170">
      <c r="E170" s="11"/>
      <c r="F170" s="38"/>
    </row>
    <row r="171">
      <c r="E171" s="11"/>
      <c r="F171" s="38"/>
    </row>
    <row r="172">
      <c r="E172" s="11"/>
      <c r="F172" s="38"/>
    </row>
    <row r="173">
      <c r="E173" s="11"/>
      <c r="F173" s="38"/>
    </row>
    <row r="174">
      <c r="E174" s="11"/>
      <c r="F174" s="38"/>
    </row>
    <row r="175">
      <c r="E175" s="11"/>
      <c r="F175" s="38"/>
    </row>
    <row r="176">
      <c r="E176" s="11"/>
      <c r="F176" s="38"/>
    </row>
    <row r="177">
      <c r="E177" s="11"/>
      <c r="F177" s="38"/>
    </row>
    <row r="178">
      <c r="E178" s="11"/>
      <c r="F178" s="38"/>
    </row>
    <row r="179">
      <c r="E179" s="11"/>
      <c r="F179" s="38"/>
    </row>
    <row r="180">
      <c r="E180" s="11"/>
      <c r="F180" s="38"/>
    </row>
    <row r="181">
      <c r="E181" s="11"/>
      <c r="F181" s="38"/>
    </row>
    <row r="182">
      <c r="E182" s="11"/>
      <c r="F182" s="38"/>
    </row>
    <row r="183">
      <c r="E183" s="11"/>
      <c r="F183" s="38"/>
    </row>
    <row r="184">
      <c r="E184" s="11"/>
      <c r="F184" s="38"/>
    </row>
    <row r="185">
      <c r="E185" s="11"/>
      <c r="F185" s="38"/>
    </row>
    <row r="186">
      <c r="E186" s="11"/>
      <c r="F186" s="38"/>
    </row>
    <row r="187">
      <c r="E187" s="11"/>
      <c r="F187" s="38"/>
    </row>
    <row r="188">
      <c r="E188" s="11"/>
      <c r="F188" s="38"/>
    </row>
    <row r="189">
      <c r="E189" s="11"/>
      <c r="F189" s="38"/>
    </row>
    <row r="190">
      <c r="E190" s="11"/>
      <c r="F190" s="38"/>
    </row>
    <row r="191">
      <c r="E191" s="11"/>
      <c r="F191" s="38"/>
    </row>
    <row r="192">
      <c r="E192" s="11"/>
      <c r="F192" s="38"/>
    </row>
    <row r="193">
      <c r="E193" s="11"/>
      <c r="F193" s="38"/>
    </row>
    <row r="194">
      <c r="E194" s="11"/>
      <c r="F194" s="38"/>
    </row>
    <row r="195">
      <c r="E195" s="11"/>
      <c r="F195" s="38"/>
    </row>
    <row r="196">
      <c r="E196" s="11"/>
      <c r="F196" s="38"/>
    </row>
    <row r="197">
      <c r="E197" s="11"/>
      <c r="F197" s="38"/>
    </row>
    <row r="198">
      <c r="E198" s="11"/>
      <c r="F198" s="38"/>
    </row>
    <row r="199">
      <c r="E199" s="11"/>
      <c r="F199" s="38"/>
    </row>
    <row r="200">
      <c r="E200" s="11"/>
      <c r="F200" s="38"/>
    </row>
    <row r="201">
      <c r="E201" s="11"/>
      <c r="F201" s="38"/>
    </row>
    <row r="202">
      <c r="E202" s="11"/>
      <c r="F202" s="38"/>
    </row>
    <row r="203">
      <c r="E203" s="11"/>
      <c r="F203" s="38"/>
    </row>
    <row r="204">
      <c r="E204" s="11"/>
      <c r="F204" s="38"/>
    </row>
    <row r="205">
      <c r="E205" s="11"/>
      <c r="F205" s="38"/>
    </row>
    <row r="206">
      <c r="E206" s="11"/>
      <c r="F206" s="38"/>
    </row>
    <row r="207">
      <c r="E207" s="11"/>
      <c r="F207" s="38"/>
    </row>
    <row r="208">
      <c r="E208" s="11"/>
      <c r="F208" s="38"/>
    </row>
    <row r="209">
      <c r="E209" s="11"/>
      <c r="F209" s="38"/>
    </row>
    <row r="210">
      <c r="E210" s="11"/>
      <c r="F210" s="38"/>
    </row>
    <row r="211">
      <c r="E211" s="11"/>
      <c r="F211" s="38"/>
    </row>
    <row r="212">
      <c r="E212" s="11"/>
      <c r="F212" s="38"/>
    </row>
    <row r="213">
      <c r="E213" s="11"/>
      <c r="F213" s="38"/>
    </row>
    <row r="214">
      <c r="E214" s="11"/>
      <c r="F214" s="38"/>
    </row>
    <row r="215">
      <c r="E215" s="11"/>
      <c r="F215" s="38"/>
    </row>
    <row r="216">
      <c r="E216" s="11"/>
      <c r="F216" s="38"/>
    </row>
    <row r="217">
      <c r="E217" s="11"/>
      <c r="F217" s="38"/>
    </row>
    <row r="218">
      <c r="E218" s="11"/>
      <c r="F218" s="38"/>
    </row>
    <row r="219">
      <c r="E219" s="11"/>
      <c r="F219" s="38"/>
    </row>
    <row r="220">
      <c r="E220" s="11"/>
      <c r="F220" s="38"/>
    </row>
    <row r="221">
      <c r="E221" s="11"/>
      <c r="F221" s="38"/>
    </row>
    <row r="222">
      <c r="E222" s="11"/>
      <c r="F222" s="38"/>
    </row>
    <row r="223">
      <c r="E223" s="11"/>
      <c r="F223" s="38"/>
    </row>
    <row r="224">
      <c r="E224" s="11"/>
      <c r="F224" s="38"/>
    </row>
    <row r="225">
      <c r="E225" s="11"/>
      <c r="F225" s="38"/>
    </row>
    <row r="226">
      <c r="E226" s="11"/>
      <c r="F226" s="38"/>
    </row>
    <row r="227">
      <c r="E227" s="11"/>
      <c r="F227" s="38"/>
    </row>
    <row r="228">
      <c r="E228" s="11"/>
      <c r="F228" s="38"/>
    </row>
    <row r="229">
      <c r="E229" s="11"/>
      <c r="F229" s="38"/>
    </row>
    <row r="230">
      <c r="E230" s="11"/>
      <c r="F230" s="38"/>
    </row>
    <row r="231">
      <c r="E231" s="11"/>
      <c r="F231" s="38"/>
    </row>
    <row r="232">
      <c r="E232" s="11"/>
      <c r="F232" s="38"/>
    </row>
    <row r="233">
      <c r="E233" s="11"/>
      <c r="F233" s="38"/>
    </row>
    <row r="234">
      <c r="E234" s="11"/>
      <c r="F234" s="38"/>
    </row>
    <row r="235">
      <c r="E235" s="11"/>
      <c r="F235" s="38"/>
    </row>
    <row r="236">
      <c r="E236" s="11"/>
      <c r="F236" s="38"/>
    </row>
    <row r="237">
      <c r="E237" s="11"/>
      <c r="F237" s="38"/>
    </row>
    <row r="238">
      <c r="E238" s="11"/>
      <c r="F238" s="38"/>
    </row>
    <row r="239">
      <c r="E239" s="11"/>
      <c r="F239" s="38"/>
    </row>
    <row r="240">
      <c r="E240" s="11"/>
      <c r="F240" s="38"/>
    </row>
    <row r="241">
      <c r="E241" s="11"/>
      <c r="F241" s="38"/>
    </row>
    <row r="242">
      <c r="E242" s="11"/>
      <c r="F242" s="38"/>
    </row>
    <row r="243">
      <c r="E243" s="11"/>
      <c r="F243" s="38"/>
    </row>
    <row r="244">
      <c r="E244" s="11"/>
      <c r="F244" s="38"/>
    </row>
    <row r="245">
      <c r="E245" s="11"/>
      <c r="F245" s="38"/>
    </row>
    <row r="246">
      <c r="E246" s="11"/>
      <c r="F246" s="38"/>
    </row>
    <row r="247">
      <c r="E247" s="11"/>
      <c r="F247" s="38"/>
    </row>
    <row r="248">
      <c r="E248" s="11"/>
      <c r="F248" s="38"/>
    </row>
    <row r="249">
      <c r="E249" s="11"/>
      <c r="F249" s="38"/>
    </row>
    <row r="250">
      <c r="E250" s="11"/>
      <c r="F250" s="38"/>
    </row>
    <row r="251">
      <c r="E251" s="11"/>
      <c r="F251" s="38"/>
    </row>
    <row r="252">
      <c r="E252" s="11"/>
      <c r="F252" s="38"/>
    </row>
    <row r="253">
      <c r="E253" s="11"/>
      <c r="F253" s="38"/>
    </row>
    <row r="254">
      <c r="E254" s="11"/>
      <c r="F254" s="38"/>
    </row>
    <row r="255">
      <c r="E255" s="11"/>
      <c r="F255" s="38"/>
    </row>
    <row r="256">
      <c r="E256" s="11"/>
      <c r="F256" s="38"/>
    </row>
    <row r="257">
      <c r="E257" s="11"/>
      <c r="F257" s="38"/>
    </row>
    <row r="258">
      <c r="E258" s="11"/>
      <c r="F258" s="38"/>
    </row>
    <row r="259">
      <c r="E259" s="11"/>
      <c r="F259" s="38"/>
    </row>
    <row r="260">
      <c r="E260" s="11"/>
      <c r="F260" s="38"/>
    </row>
    <row r="261">
      <c r="E261" s="11"/>
      <c r="F261" s="38"/>
    </row>
    <row r="262">
      <c r="E262" s="11"/>
      <c r="F262" s="38"/>
    </row>
    <row r="263">
      <c r="E263" s="11"/>
      <c r="F263" s="38"/>
    </row>
    <row r="264">
      <c r="E264" s="11"/>
      <c r="F264" s="38"/>
    </row>
    <row r="265">
      <c r="E265" s="11"/>
      <c r="F265" s="38"/>
    </row>
    <row r="266">
      <c r="E266" s="11"/>
      <c r="F266" s="38"/>
    </row>
    <row r="267">
      <c r="E267" s="11"/>
      <c r="F267" s="38"/>
    </row>
    <row r="268">
      <c r="E268" s="11"/>
      <c r="F268" s="38"/>
    </row>
    <row r="269">
      <c r="E269" s="11"/>
      <c r="F269" s="38"/>
    </row>
    <row r="270">
      <c r="E270" s="11"/>
      <c r="F270" s="38"/>
    </row>
    <row r="271">
      <c r="E271" s="11"/>
      <c r="F271" s="38"/>
    </row>
    <row r="272">
      <c r="E272" s="11"/>
      <c r="F272" s="38"/>
    </row>
    <row r="273">
      <c r="E273" s="11"/>
      <c r="F273" s="38"/>
    </row>
    <row r="274">
      <c r="E274" s="11"/>
      <c r="F274" s="38"/>
    </row>
    <row r="275">
      <c r="E275" s="11"/>
      <c r="F275" s="38"/>
    </row>
    <row r="276">
      <c r="E276" s="11"/>
      <c r="F276" s="38"/>
    </row>
    <row r="277">
      <c r="E277" s="11"/>
      <c r="F277" s="38"/>
    </row>
    <row r="278">
      <c r="E278" s="11"/>
      <c r="F278" s="38"/>
    </row>
    <row r="279">
      <c r="E279" s="11"/>
      <c r="F279" s="38"/>
    </row>
    <row r="280">
      <c r="E280" s="11"/>
      <c r="F280" s="38"/>
    </row>
    <row r="281">
      <c r="E281" s="11"/>
      <c r="F281" s="38"/>
    </row>
    <row r="282">
      <c r="E282" s="11"/>
      <c r="F282" s="38"/>
    </row>
    <row r="283">
      <c r="E283" s="11"/>
      <c r="F283" s="38"/>
    </row>
    <row r="284">
      <c r="E284" s="11"/>
      <c r="F284" s="38"/>
    </row>
    <row r="285">
      <c r="E285" s="11"/>
      <c r="F285" s="38"/>
    </row>
    <row r="286">
      <c r="E286" s="11"/>
      <c r="F286" s="38"/>
    </row>
    <row r="287">
      <c r="E287" s="11"/>
      <c r="F287" s="38"/>
    </row>
    <row r="288">
      <c r="E288" s="11"/>
      <c r="F288" s="38"/>
    </row>
    <row r="289">
      <c r="E289" s="11"/>
      <c r="F289" s="38"/>
    </row>
    <row r="290">
      <c r="E290" s="11"/>
      <c r="F290" s="38"/>
    </row>
    <row r="291">
      <c r="E291" s="11"/>
      <c r="F291" s="38"/>
    </row>
    <row r="292">
      <c r="E292" s="11"/>
      <c r="F292" s="38"/>
    </row>
    <row r="293">
      <c r="E293" s="11"/>
      <c r="F293" s="38"/>
    </row>
    <row r="294">
      <c r="E294" s="11"/>
      <c r="F294" s="38"/>
    </row>
    <row r="295">
      <c r="E295" s="11"/>
      <c r="F295" s="38"/>
    </row>
    <row r="296">
      <c r="E296" s="11"/>
      <c r="F296" s="38"/>
    </row>
    <row r="297">
      <c r="E297" s="11"/>
      <c r="F297" s="38"/>
    </row>
    <row r="298">
      <c r="E298" s="11"/>
      <c r="F298" s="38"/>
    </row>
    <row r="299">
      <c r="E299" s="11"/>
      <c r="F299" s="38"/>
    </row>
    <row r="300">
      <c r="E300" s="11"/>
      <c r="F300" s="38"/>
    </row>
    <row r="301">
      <c r="E301" s="11"/>
      <c r="F301" s="38"/>
    </row>
    <row r="302">
      <c r="E302" s="11"/>
      <c r="F302" s="38"/>
    </row>
    <row r="303">
      <c r="E303" s="11"/>
      <c r="F303" s="38"/>
    </row>
    <row r="304">
      <c r="E304" s="11"/>
      <c r="F304" s="38"/>
    </row>
    <row r="305">
      <c r="E305" s="11"/>
      <c r="F305" s="38"/>
    </row>
    <row r="306">
      <c r="E306" s="11"/>
      <c r="F306" s="38"/>
    </row>
    <row r="307">
      <c r="E307" s="11"/>
      <c r="F307" s="38"/>
    </row>
    <row r="308">
      <c r="E308" s="11"/>
      <c r="F308" s="38"/>
    </row>
    <row r="309">
      <c r="E309" s="11"/>
      <c r="F309" s="38"/>
    </row>
    <row r="310">
      <c r="E310" s="11"/>
      <c r="F310" s="38"/>
    </row>
    <row r="311">
      <c r="E311" s="11"/>
      <c r="F311" s="38"/>
    </row>
    <row r="312">
      <c r="E312" s="11"/>
      <c r="F312" s="38"/>
    </row>
    <row r="313">
      <c r="E313" s="11"/>
      <c r="F313" s="38"/>
    </row>
    <row r="314">
      <c r="E314" s="11"/>
      <c r="F314" s="38"/>
    </row>
    <row r="315">
      <c r="E315" s="11"/>
      <c r="F315" s="38"/>
    </row>
    <row r="316">
      <c r="E316" s="11"/>
      <c r="F316" s="38"/>
    </row>
    <row r="317">
      <c r="E317" s="11"/>
      <c r="F317" s="38"/>
    </row>
    <row r="318">
      <c r="E318" s="11"/>
      <c r="F318" s="38"/>
    </row>
    <row r="319">
      <c r="E319" s="11"/>
      <c r="F319" s="38"/>
    </row>
    <row r="320">
      <c r="E320" s="11"/>
      <c r="F320" s="38"/>
    </row>
    <row r="321">
      <c r="E321" s="11"/>
      <c r="F321" s="38"/>
    </row>
    <row r="322">
      <c r="E322" s="11"/>
      <c r="F322" s="38"/>
    </row>
    <row r="323">
      <c r="E323" s="11"/>
      <c r="F323" s="38"/>
    </row>
    <row r="324">
      <c r="E324" s="11"/>
      <c r="F324" s="38"/>
    </row>
    <row r="325">
      <c r="E325" s="11"/>
      <c r="F325" s="38"/>
    </row>
    <row r="326">
      <c r="E326" s="11"/>
      <c r="F326" s="38"/>
    </row>
    <row r="327">
      <c r="E327" s="11"/>
      <c r="F327" s="38"/>
    </row>
    <row r="328">
      <c r="E328" s="11"/>
      <c r="F328" s="38"/>
    </row>
    <row r="329">
      <c r="E329" s="11"/>
      <c r="F329" s="38"/>
    </row>
    <row r="330">
      <c r="E330" s="11"/>
      <c r="F330" s="38"/>
    </row>
    <row r="331">
      <c r="E331" s="11"/>
      <c r="F331" s="38"/>
    </row>
    <row r="332">
      <c r="E332" s="11"/>
      <c r="F332" s="38"/>
    </row>
    <row r="333">
      <c r="E333" s="11"/>
      <c r="F333" s="38"/>
    </row>
    <row r="334">
      <c r="E334" s="11"/>
      <c r="F334" s="38"/>
    </row>
    <row r="335">
      <c r="E335" s="11"/>
      <c r="F335" s="38"/>
    </row>
    <row r="336">
      <c r="E336" s="11"/>
      <c r="F336" s="38"/>
    </row>
    <row r="337">
      <c r="E337" s="11"/>
      <c r="F337" s="38"/>
    </row>
    <row r="338">
      <c r="E338" s="11"/>
      <c r="F338" s="38"/>
    </row>
    <row r="339">
      <c r="E339" s="11"/>
      <c r="F339" s="38"/>
    </row>
    <row r="340">
      <c r="E340" s="11"/>
      <c r="F340" s="38"/>
    </row>
    <row r="341">
      <c r="E341" s="11"/>
      <c r="F341" s="38"/>
    </row>
    <row r="342">
      <c r="E342" s="11"/>
      <c r="F342" s="38"/>
    </row>
    <row r="343">
      <c r="E343" s="11"/>
      <c r="F343" s="38"/>
    </row>
    <row r="344">
      <c r="E344" s="11"/>
      <c r="F344" s="38"/>
    </row>
    <row r="345">
      <c r="E345" s="11"/>
      <c r="F345" s="38"/>
    </row>
    <row r="346">
      <c r="E346" s="11"/>
      <c r="F346" s="38"/>
    </row>
    <row r="347">
      <c r="E347" s="11"/>
      <c r="F347" s="38"/>
    </row>
    <row r="348">
      <c r="E348" s="11"/>
      <c r="F348" s="38"/>
    </row>
    <row r="349">
      <c r="E349" s="11"/>
      <c r="F349" s="38"/>
    </row>
    <row r="350">
      <c r="E350" s="11"/>
      <c r="F350" s="38"/>
    </row>
    <row r="351">
      <c r="E351" s="11"/>
      <c r="F351" s="38"/>
    </row>
    <row r="352">
      <c r="E352" s="11"/>
      <c r="F352" s="38"/>
    </row>
    <row r="353">
      <c r="E353" s="11"/>
      <c r="F353" s="38"/>
    </row>
    <row r="354">
      <c r="E354" s="11"/>
      <c r="F354" s="38"/>
    </row>
    <row r="355">
      <c r="E355" s="11"/>
      <c r="F355" s="38"/>
    </row>
    <row r="356">
      <c r="E356" s="11"/>
      <c r="F356" s="38"/>
    </row>
    <row r="357">
      <c r="E357" s="11"/>
      <c r="F357" s="38"/>
    </row>
    <row r="358">
      <c r="E358" s="11"/>
      <c r="F358" s="38"/>
    </row>
    <row r="359">
      <c r="E359" s="11"/>
      <c r="F359" s="38"/>
    </row>
    <row r="360">
      <c r="E360" s="11"/>
      <c r="F360" s="38"/>
    </row>
    <row r="361">
      <c r="E361" s="11"/>
      <c r="F361" s="38"/>
    </row>
    <row r="362">
      <c r="E362" s="11"/>
      <c r="F362" s="38"/>
    </row>
    <row r="363">
      <c r="E363" s="11"/>
      <c r="F363" s="38"/>
    </row>
    <row r="364">
      <c r="E364" s="11"/>
      <c r="F364" s="38"/>
    </row>
    <row r="365">
      <c r="E365" s="11"/>
      <c r="F365" s="38"/>
    </row>
    <row r="366">
      <c r="E366" s="11"/>
      <c r="F366" s="38"/>
    </row>
    <row r="367">
      <c r="E367" s="11"/>
      <c r="F367" s="38"/>
    </row>
    <row r="368">
      <c r="E368" s="11"/>
      <c r="F368" s="38"/>
    </row>
    <row r="369">
      <c r="E369" s="11"/>
      <c r="F369" s="38"/>
    </row>
    <row r="370">
      <c r="E370" s="11"/>
      <c r="F370" s="38"/>
    </row>
    <row r="371">
      <c r="E371" s="11"/>
      <c r="F371" s="38"/>
    </row>
    <row r="372">
      <c r="E372" s="11"/>
      <c r="F372" s="38"/>
    </row>
    <row r="373">
      <c r="E373" s="11"/>
      <c r="F373" s="38"/>
    </row>
    <row r="374">
      <c r="E374" s="11"/>
      <c r="F374" s="38"/>
    </row>
    <row r="375">
      <c r="E375" s="11"/>
      <c r="F375" s="38"/>
    </row>
    <row r="376">
      <c r="E376" s="11"/>
      <c r="F376" s="38"/>
    </row>
    <row r="377">
      <c r="E377" s="11"/>
      <c r="F377" s="38"/>
    </row>
    <row r="378">
      <c r="E378" s="11"/>
      <c r="F378" s="38"/>
    </row>
    <row r="379">
      <c r="E379" s="11"/>
      <c r="F379" s="38"/>
    </row>
    <row r="380">
      <c r="E380" s="11"/>
      <c r="F380" s="38"/>
    </row>
    <row r="381">
      <c r="E381" s="11"/>
      <c r="F381" s="38"/>
    </row>
    <row r="382">
      <c r="E382" s="11"/>
      <c r="F382" s="38"/>
    </row>
    <row r="383">
      <c r="E383" s="11"/>
      <c r="F383" s="38"/>
    </row>
    <row r="384">
      <c r="E384" s="11"/>
      <c r="F384" s="38"/>
    </row>
    <row r="385">
      <c r="E385" s="11"/>
      <c r="F385" s="38"/>
    </row>
    <row r="386">
      <c r="E386" s="11"/>
      <c r="F386" s="38"/>
    </row>
    <row r="387">
      <c r="E387" s="11"/>
      <c r="F387" s="38"/>
    </row>
    <row r="388">
      <c r="E388" s="11"/>
      <c r="F388" s="38"/>
    </row>
    <row r="389">
      <c r="E389" s="11"/>
      <c r="F389" s="38"/>
    </row>
    <row r="390">
      <c r="E390" s="11"/>
      <c r="F390" s="38"/>
    </row>
    <row r="391">
      <c r="E391" s="11"/>
      <c r="F391" s="38"/>
    </row>
    <row r="392">
      <c r="E392" s="11"/>
      <c r="F392" s="38"/>
    </row>
    <row r="393">
      <c r="E393" s="11"/>
      <c r="F393" s="38"/>
    </row>
    <row r="394">
      <c r="E394" s="11"/>
      <c r="F394" s="38"/>
    </row>
    <row r="395">
      <c r="E395" s="11"/>
      <c r="F395" s="38"/>
    </row>
    <row r="396">
      <c r="E396" s="11"/>
      <c r="F396" s="38"/>
    </row>
    <row r="397">
      <c r="E397" s="11"/>
      <c r="F397" s="38"/>
    </row>
    <row r="398">
      <c r="E398" s="11"/>
      <c r="F398" s="38"/>
    </row>
    <row r="399">
      <c r="E399" s="11"/>
      <c r="F399" s="38"/>
    </row>
    <row r="400">
      <c r="E400" s="11"/>
      <c r="F400" s="38"/>
    </row>
    <row r="401">
      <c r="E401" s="11"/>
      <c r="F401" s="38"/>
    </row>
    <row r="402">
      <c r="E402" s="11"/>
      <c r="F402" s="38"/>
    </row>
    <row r="403">
      <c r="E403" s="11"/>
      <c r="F403" s="38"/>
    </row>
    <row r="404">
      <c r="E404" s="11"/>
      <c r="F404" s="38"/>
    </row>
    <row r="405">
      <c r="E405" s="11"/>
      <c r="F405" s="38"/>
    </row>
    <row r="406">
      <c r="E406" s="11"/>
      <c r="F406" s="38"/>
    </row>
    <row r="407">
      <c r="E407" s="11"/>
      <c r="F407" s="38"/>
    </row>
    <row r="408">
      <c r="E408" s="11"/>
      <c r="F408" s="38"/>
    </row>
    <row r="409">
      <c r="E409" s="11"/>
      <c r="F409" s="38"/>
    </row>
    <row r="410">
      <c r="E410" s="11"/>
      <c r="F410" s="38"/>
    </row>
    <row r="411">
      <c r="E411" s="11"/>
      <c r="F411" s="38"/>
    </row>
    <row r="412">
      <c r="E412" s="11"/>
      <c r="F412" s="38"/>
    </row>
    <row r="413">
      <c r="E413" s="11"/>
      <c r="F413" s="38"/>
    </row>
    <row r="414">
      <c r="E414" s="11"/>
      <c r="F414" s="38"/>
    </row>
    <row r="415">
      <c r="E415" s="11"/>
      <c r="F415" s="38"/>
    </row>
    <row r="416">
      <c r="E416" s="11"/>
      <c r="F416" s="38"/>
    </row>
    <row r="417">
      <c r="E417" s="11"/>
      <c r="F417" s="38"/>
    </row>
    <row r="418">
      <c r="E418" s="11"/>
      <c r="F418" s="38"/>
    </row>
    <row r="419">
      <c r="E419" s="11"/>
      <c r="F419" s="38"/>
    </row>
    <row r="420">
      <c r="E420" s="11"/>
      <c r="F420" s="38"/>
    </row>
    <row r="421">
      <c r="E421" s="11"/>
      <c r="F421" s="38"/>
    </row>
    <row r="422">
      <c r="E422" s="11"/>
      <c r="F422" s="38"/>
    </row>
    <row r="423">
      <c r="E423" s="11"/>
      <c r="F423" s="38"/>
    </row>
    <row r="424">
      <c r="E424" s="11"/>
      <c r="F424" s="38"/>
    </row>
    <row r="425">
      <c r="E425" s="11"/>
      <c r="F425" s="38"/>
    </row>
    <row r="426">
      <c r="E426" s="11"/>
      <c r="F426" s="38"/>
    </row>
    <row r="427">
      <c r="E427" s="11"/>
      <c r="F427" s="38"/>
    </row>
    <row r="428">
      <c r="E428" s="11"/>
      <c r="F428" s="38"/>
    </row>
    <row r="429">
      <c r="E429" s="11"/>
      <c r="F429" s="38"/>
    </row>
    <row r="430">
      <c r="E430" s="11"/>
      <c r="F430" s="38"/>
    </row>
    <row r="431">
      <c r="E431" s="11"/>
      <c r="F431" s="38"/>
    </row>
    <row r="432">
      <c r="E432" s="11"/>
      <c r="F432" s="38"/>
    </row>
    <row r="433">
      <c r="E433" s="11"/>
      <c r="F433" s="38"/>
    </row>
    <row r="434">
      <c r="E434" s="11"/>
      <c r="F434" s="38"/>
    </row>
    <row r="435">
      <c r="E435" s="11"/>
      <c r="F435" s="38"/>
    </row>
    <row r="436">
      <c r="E436" s="11"/>
      <c r="F436" s="38"/>
    </row>
    <row r="437">
      <c r="E437" s="11"/>
      <c r="F437" s="38"/>
    </row>
    <row r="438">
      <c r="E438" s="11"/>
      <c r="F438" s="38"/>
    </row>
    <row r="439">
      <c r="E439" s="11"/>
      <c r="F439" s="38"/>
    </row>
    <row r="440">
      <c r="E440" s="11"/>
      <c r="F440" s="38"/>
    </row>
    <row r="441">
      <c r="E441" s="11"/>
      <c r="F441" s="38"/>
    </row>
    <row r="442">
      <c r="E442" s="11"/>
      <c r="F442" s="38"/>
    </row>
    <row r="443">
      <c r="E443" s="11"/>
      <c r="F443" s="38"/>
    </row>
    <row r="444">
      <c r="E444" s="11"/>
      <c r="F444" s="38"/>
    </row>
    <row r="445">
      <c r="E445" s="11"/>
      <c r="F445" s="38"/>
    </row>
    <row r="446">
      <c r="E446" s="11"/>
      <c r="F446" s="38"/>
    </row>
    <row r="447">
      <c r="E447" s="11"/>
      <c r="F447" s="38"/>
    </row>
    <row r="448">
      <c r="E448" s="11"/>
      <c r="F448" s="38"/>
    </row>
    <row r="449">
      <c r="E449" s="11"/>
      <c r="F449" s="38"/>
    </row>
    <row r="450">
      <c r="E450" s="11"/>
      <c r="F450" s="38"/>
    </row>
    <row r="451">
      <c r="E451" s="11"/>
      <c r="F451" s="38"/>
    </row>
    <row r="452">
      <c r="E452" s="11"/>
      <c r="F452" s="38"/>
    </row>
    <row r="453">
      <c r="E453" s="11"/>
      <c r="F453" s="38"/>
    </row>
    <row r="454">
      <c r="E454" s="11"/>
      <c r="F454" s="38"/>
    </row>
    <row r="455">
      <c r="E455" s="11"/>
      <c r="F455" s="38"/>
    </row>
    <row r="456">
      <c r="E456" s="11"/>
      <c r="F456" s="38"/>
    </row>
    <row r="457">
      <c r="E457" s="11"/>
      <c r="F457" s="38"/>
    </row>
    <row r="458">
      <c r="E458" s="11"/>
      <c r="F458" s="38"/>
    </row>
    <row r="459">
      <c r="E459" s="11"/>
      <c r="F459" s="38"/>
    </row>
    <row r="460">
      <c r="E460" s="11"/>
      <c r="F460" s="38"/>
    </row>
    <row r="461">
      <c r="E461" s="11"/>
      <c r="F461" s="38"/>
    </row>
    <row r="462">
      <c r="E462" s="11"/>
      <c r="F462" s="38"/>
    </row>
    <row r="463">
      <c r="E463" s="11"/>
      <c r="F463" s="38"/>
    </row>
    <row r="464">
      <c r="E464" s="11"/>
      <c r="F464" s="38"/>
    </row>
    <row r="465">
      <c r="E465" s="11"/>
      <c r="F465" s="38"/>
    </row>
    <row r="466">
      <c r="E466" s="11"/>
      <c r="F466" s="38"/>
    </row>
    <row r="467">
      <c r="E467" s="11"/>
      <c r="F467" s="38"/>
    </row>
    <row r="468">
      <c r="E468" s="11"/>
      <c r="F468" s="38"/>
    </row>
    <row r="469">
      <c r="E469" s="11"/>
      <c r="F469" s="38"/>
    </row>
    <row r="470">
      <c r="E470" s="11"/>
      <c r="F470" s="38"/>
    </row>
    <row r="471">
      <c r="E471" s="11"/>
      <c r="F471" s="38"/>
    </row>
    <row r="472">
      <c r="E472" s="11"/>
      <c r="F472" s="38"/>
    </row>
    <row r="473">
      <c r="E473" s="11"/>
      <c r="F473" s="38"/>
    </row>
    <row r="474">
      <c r="E474" s="11"/>
      <c r="F474" s="38"/>
    </row>
    <row r="475">
      <c r="E475" s="11"/>
      <c r="F475" s="38"/>
    </row>
    <row r="476">
      <c r="E476" s="11"/>
      <c r="F476" s="38"/>
    </row>
    <row r="477">
      <c r="E477" s="11"/>
      <c r="F477" s="38"/>
    </row>
    <row r="478">
      <c r="E478" s="11"/>
      <c r="F478" s="38"/>
    </row>
    <row r="479">
      <c r="E479" s="11"/>
      <c r="F479" s="38"/>
    </row>
    <row r="480">
      <c r="E480" s="11"/>
      <c r="F480" s="38"/>
    </row>
    <row r="481">
      <c r="E481" s="11"/>
      <c r="F481" s="38"/>
    </row>
    <row r="482">
      <c r="E482" s="11"/>
      <c r="F482" s="38"/>
    </row>
    <row r="483">
      <c r="E483" s="11"/>
      <c r="F483" s="38"/>
    </row>
    <row r="484">
      <c r="E484" s="11"/>
      <c r="F484" s="38"/>
    </row>
    <row r="485">
      <c r="E485" s="11"/>
      <c r="F485" s="38"/>
    </row>
    <row r="486">
      <c r="E486" s="11"/>
      <c r="F486" s="38"/>
    </row>
    <row r="487">
      <c r="E487" s="11"/>
      <c r="F487" s="38"/>
    </row>
    <row r="488">
      <c r="E488" s="11"/>
      <c r="F488" s="38"/>
    </row>
    <row r="489">
      <c r="E489" s="11"/>
      <c r="F489" s="38"/>
    </row>
    <row r="490">
      <c r="E490" s="11"/>
      <c r="F490" s="38"/>
    </row>
    <row r="491">
      <c r="E491" s="11"/>
      <c r="F491" s="38"/>
    </row>
    <row r="492">
      <c r="E492" s="11"/>
      <c r="F492" s="38"/>
    </row>
    <row r="493">
      <c r="E493" s="11"/>
      <c r="F493" s="38"/>
    </row>
    <row r="494">
      <c r="E494" s="11"/>
      <c r="F494" s="38"/>
    </row>
    <row r="495">
      <c r="E495" s="11"/>
      <c r="F495" s="38"/>
    </row>
    <row r="496">
      <c r="E496" s="11"/>
      <c r="F496" s="38"/>
    </row>
    <row r="497">
      <c r="E497" s="11"/>
      <c r="F497" s="38"/>
    </row>
    <row r="498">
      <c r="E498" s="11"/>
      <c r="F498" s="38"/>
    </row>
    <row r="499">
      <c r="E499" s="11"/>
      <c r="F499" s="38"/>
    </row>
    <row r="500">
      <c r="E500" s="11"/>
      <c r="F500" s="38"/>
    </row>
    <row r="501">
      <c r="E501" s="11"/>
      <c r="F501" s="38"/>
    </row>
    <row r="502">
      <c r="E502" s="11"/>
      <c r="F502" s="38"/>
    </row>
    <row r="503">
      <c r="E503" s="11"/>
      <c r="F503" s="38"/>
    </row>
    <row r="504">
      <c r="E504" s="11"/>
      <c r="F504" s="38"/>
    </row>
    <row r="505">
      <c r="E505" s="11"/>
      <c r="F505" s="38"/>
    </row>
    <row r="506">
      <c r="E506" s="11"/>
      <c r="F506" s="38"/>
    </row>
    <row r="507">
      <c r="E507" s="11"/>
      <c r="F507" s="38"/>
    </row>
    <row r="508">
      <c r="E508" s="11"/>
      <c r="F508" s="38"/>
    </row>
    <row r="509">
      <c r="E509" s="11"/>
      <c r="F509" s="38"/>
    </row>
    <row r="510">
      <c r="E510" s="11"/>
      <c r="F510" s="38"/>
    </row>
    <row r="511">
      <c r="E511" s="11"/>
      <c r="F511" s="38"/>
    </row>
    <row r="512">
      <c r="E512" s="11"/>
      <c r="F512" s="38"/>
    </row>
    <row r="513">
      <c r="E513" s="11"/>
      <c r="F513" s="38"/>
    </row>
    <row r="514">
      <c r="E514" s="11"/>
      <c r="F514" s="38"/>
    </row>
    <row r="515">
      <c r="E515" s="11"/>
      <c r="F515" s="38"/>
    </row>
    <row r="516">
      <c r="E516" s="11"/>
      <c r="F516" s="38"/>
    </row>
    <row r="517">
      <c r="E517" s="11"/>
      <c r="F517" s="38"/>
    </row>
    <row r="518">
      <c r="E518" s="11"/>
      <c r="F518" s="38"/>
    </row>
    <row r="519">
      <c r="E519" s="11"/>
      <c r="F519" s="38"/>
    </row>
    <row r="520">
      <c r="E520" s="11"/>
      <c r="F520" s="38"/>
    </row>
    <row r="521">
      <c r="E521" s="11"/>
      <c r="F521" s="38"/>
    </row>
    <row r="522">
      <c r="E522" s="11"/>
      <c r="F522" s="38"/>
    </row>
    <row r="523">
      <c r="E523" s="11"/>
      <c r="F523" s="38"/>
    </row>
    <row r="524">
      <c r="E524" s="11"/>
      <c r="F524" s="38"/>
    </row>
    <row r="525">
      <c r="E525" s="11"/>
      <c r="F525" s="38"/>
    </row>
    <row r="526">
      <c r="E526" s="11"/>
      <c r="F526" s="38"/>
    </row>
    <row r="527">
      <c r="E527" s="11"/>
      <c r="F527" s="38"/>
    </row>
    <row r="528">
      <c r="E528" s="11"/>
      <c r="F528" s="38"/>
    </row>
    <row r="529">
      <c r="E529" s="11"/>
      <c r="F529" s="38"/>
    </row>
    <row r="530">
      <c r="E530" s="11"/>
      <c r="F530" s="38"/>
    </row>
    <row r="531">
      <c r="E531" s="11"/>
      <c r="F531" s="38"/>
    </row>
    <row r="532">
      <c r="E532" s="11"/>
      <c r="F532" s="38"/>
    </row>
    <row r="533">
      <c r="E533" s="11"/>
      <c r="F533" s="38"/>
    </row>
    <row r="534">
      <c r="E534" s="11"/>
      <c r="F534" s="38"/>
    </row>
    <row r="535">
      <c r="E535" s="11"/>
      <c r="F535" s="38"/>
    </row>
    <row r="536">
      <c r="E536" s="11"/>
      <c r="F536" s="38"/>
    </row>
    <row r="537">
      <c r="E537" s="11"/>
      <c r="F537" s="38"/>
    </row>
    <row r="538">
      <c r="E538" s="11"/>
      <c r="F538" s="38"/>
    </row>
    <row r="539">
      <c r="E539" s="11"/>
      <c r="F539" s="38"/>
    </row>
    <row r="540">
      <c r="E540" s="11"/>
      <c r="F540" s="38"/>
    </row>
    <row r="541">
      <c r="E541" s="11"/>
      <c r="F541" s="38"/>
    </row>
    <row r="542">
      <c r="E542" s="11"/>
      <c r="F542" s="38"/>
    </row>
    <row r="543">
      <c r="E543" s="11"/>
      <c r="F543" s="38"/>
    </row>
    <row r="544">
      <c r="E544" s="11"/>
      <c r="F544" s="38"/>
    </row>
    <row r="545">
      <c r="E545" s="11"/>
      <c r="F545" s="38"/>
    </row>
    <row r="546">
      <c r="E546" s="11"/>
      <c r="F546" s="38"/>
    </row>
    <row r="547">
      <c r="E547" s="11"/>
      <c r="F547" s="38"/>
    </row>
    <row r="548">
      <c r="E548" s="11"/>
      <c r="F548" s="38"/>
    </row>
    <row r="549">
      <c r="E549" s="11"/>
      <c r="F549" s="38"/>
    </row>
    <row r="550">
      <c r="E550" s="11"/>
      <c r="F550" s="38"/>
    </row>
    <row r="551">
      <c r="E551" s="11"/>
      <c r="F551" s="38"/>
    </row>
    <row r="552">
      <c r="E552" s="11"/>
      <c r="F552" s="38"/>
    </row>
    <row r="553">
      <c r="E553" s="11"/>
      <c r="F553" s="38"/>
    </row>
    <row r="554">
      <c r="E554" s="11"/>
      <c r="F554" s="38"/>
    </row>
    <row r="555">
      <c r="E555" s="11"/>
      <c r="F555" s="38"/>
    </row>
    <row r="556">
      <c r="E556" s="11"/>
      <c r="F556" s="38"/>
    </row>
    <row r="557">
      <c r="E557" s="11"/>
      <c r="F557" s="38"/>
    </row>
    <row r="558">
      <c r="E558" s="11"/>
      <c r="F558" s="38"/>
    </row>
    <row r="559">
      <c r="E559" s="11"/>
      <c r="F559" s="38"/>
    </row>
    <row r="560">
      <c r="E560" s="11"/>
      <c r="F560" s="38"/>
    </row>
    <row r="561">
      <c r="E561" s="11"/>
      <c r="F561" s="38"/>
    </row>
    <row r="562">
      <c r="E562" s="11"/>
      <c r="F562" s="38"/>
    </row>
    <row r="563">
      <c r="E563" s="11"/>
      <c r="F563" s="38"/>
    </row>
    <row r="564">
      <c r="E564" s="11"/>
      <c r="F564" s="38"/>
    </row>
    <row r="565">
      <c r="E565" s="11"/>
      <c r="F565" s="38"/>
    </row>
    <row r="566">
      <c r="E566" s="11"/>
      <c r="F566" s="38"/>
    </row>
    <row r="567">
      <c r="E567" s="11"/>
      <c r="F567" s="38"/>
    </row>
    <row r="568">
      <c r="E568" s="11"/>
      <c r="F568" s="38"/>
    </row>
    <row r="569">
      <c r="E569" s="11"/>
      <c r="F569" s="38"/>
    </row>
    <row r="570">
      <c r="E570" s="11"/>
      <c r="F570" s="38"/>
    </row>
    <row r="571">
      <c r="E571" s="11"/>
      <c r="F571" s="38"/>
    </row>
    <row r="572">
      <c r="E572" s="11"/>
      <c r="F572" s="38"/>
    </row>
    <row r="573">
      <c r="E573" s="11"/>
      <c r="F573" s="38"/>
    </row>
    <row r="574">
      <c r="E574" s="11"/>
      <c r="F574" s="38"/>
    </row>
    <row r="575">
      <c r="E575" s="11"/>
      <c r="F575" s="38"/>
    </row>
    <row r="576">
      <c r="E576" s="11"/>
      <c r="F576" s="38"/>
    </row>
    <row r="577">
      <c r="E577" s="11"/>
      <c r="F577" s="38"/>
    </row>
    <row r="578">
      <c r="E578" s="11"/>
      <c r="F578" s="38"/>
    </row>
    <row r="579">
      <c r="E579" s="11"/>
      <c r="F579" s="38"/>
    </row>
    <row r="580">
      <c r="E580" s="11"/>
      <c r="F580" s="38"/>
    </row>
    <row r="581">
      <c r="E581" s="11"/>
      <c r="F581" s="38"/>
    </row>
    <row r="582">
      <c r="E582" s="11"/>
      <c r="F582" s="38"/>
    </row>
    <row r="583">
      <c r="E583" s="11"/>
      <c r="F583" s="38"/>
    </row>
    <row r="584">
      <c r="E584" s="11"/>
      <c r="F584" s="38"/>
    </row>
    <row r="585">
      <c r="E585" s="11"/>
      <c r="F585" s="38"/>
    </row>
    <row r="586">
      <c r="E586" s="11"/>
      <c r="F586" s="38"/>
    </row>
    <row r="587">
      <c r="E587" s="11"/>
      <c r="F587" s="38"/>
    </row>
    <row r="588">
      <c r="E588" s="11"/>
      <c r="F588" s="38"/>
    </row>
    <row r="589">
      <c r="E589" s="11"/>
      <c r="F589" s="38"/>
    </row>
    <row r="590">
      <c r="E590" s="11"/>
      <c r="F590" s="38"/>
    </row>
    <row r="591">
      <c r="E591" s="11"/>
      <c r="F591" s="38"/>
    </row>
    <row r="592">
      <c r="E592" s="11"/>
      <c r="F592" s="38"/>
    </row>
    <row r="593">
      <c r="E593" s="11"/>
      <c r="F593" s="38"/>
    </row>
    <row r="594">
      <c r="E594" s="11"/>
      <c r="F594" s="38"/>
    </row>
    <row r="595">
      <c r="E595" s="11"/>
      <c r="F595" s="38"/>
    </row>
    <row r="596">
      <c r="E596" s="11"/>
      <c r="F596" s="38"/>
    </row>
    <row r="597">
      <c r="E597" s="11"/>
      <c r="F597" s="38"/>
    </row>
    <row r="598">
      <c r="E598" s="11"/>
      <c r="F598" s="38"/>
    </row>
    <row r="599">
      <c r="E599" s="11"/>
      <c r="F599" s="38"/>
    </row>
    <row r="600">
      <c r="E600" s="11"/>
      <c r="F600" s="38"/>
    </row>
    <row r="601">
      <c r="E601" s="11"/>
      <c r="F601" s="38"/>
    </row>
    <row r="602">
      <c r="E602" s="11"/>
      <c r="F602" s="38"/>
    </row>
    <row r="603">
      <c r="E603" s="11"/>
      <c r="F603" s="38"/>
    </row>
    <row r="604">
      <c r="E604" s="11"/>
      <c r="F604" s="38"/>
    </row>
    <row r="605">
      <c r="E605" s="11"/>
      <c r="F605" s="38"/>
    </row>
    <row r="606">
      <c r="E606" s="11"/>
      <c r="F606" s="38"/>
    </row>
    <row r="607">
      <c r="E607" s="11"/>
      <c r="F607" s="38"/>
    </row>
    <row r="608">
      <c r="E608" s="11"/>
      <c r="F608" s="38"/>
    </row>
    <row r="609">
      <c r="E609" s="11"/>
      <c r="F609" s="38"/>
    </row>
    <row r="610">
      <c r="E610" s="11"/>
      <c r="F610" s="38"/>
    </row>
    <row r="611">
      <c r="E611" s="11"/>
      <c r="F611" s="38"/>
    </row>
    <row r="612">
      <c r="E612" s="11"/>
      <c r="F612" s="38"/>
    </row>
    <row r="613">
      <c r="E613" s="11"/>
      <c r="F613" s="38"/>
    </row>
    <row r="614">
      <c r="E614" s="11"/>
      <c r="F614" s="38"/>
    </row>
    <row r="615">
      <c r="E615" s="11"/>
      <c r="F615" s="38"/>
    </row>
    <row r="616">
      <c r="E616" s="11"/>
      <c r="F616" s="38"/>
    </row>
    <row r="617">
      <c r="E617" s="11"/>
      <c r="F617" s="38"/>
    </row>
    <row r="618">
      <c r="E618" s="11"/>
      <c r="F618" s="38"/>
    </row>
    <row r="619">
      <c r="E619" s="11"/>
      <c r="F619" s="38"/>
    </row>
    <row r="620">
      <c r="E620" s="11"/>
      <c r="F620" s="38"/>
    </row>
    <row r="621">
      <c r="E621" s="11"/>
      <c r="F621" s="38"/>
    </row>
    <row r="622">
      <c r="E622" s="11"/>
      <c r="F622" s="38"/>
    </row>
    <row r="623">
      <c r="E623" s="11"/>
      <c r="F623" s="38"/>
    </row>
    <row r="624">
      <c r="E624" s="11"/>
      <c r="F624" s="38"/>
    </row>
    <row r="625">
      <c r="E625" s="11"/>
      <c r="F625" s="38"/>
    </row>
    <row r="626">
      <c r="E626" s="11"/>
      <c r="F626" s="38"/>
    </row>
    <row r="627">
      <c r="E627" s="11"/>
      <c r="F627" s="38"/>
    </row>
    <row r="628">
      <c r="E628" s="11"/>
      <c r="F628" s="38"/>
    </row>
    <row r="629">
      <c r="E629" s="11"/>
      <c r="F629" s="38"/>
    </row>
    <row r="630">
      <c r="E630" s="11"/>
      <c r="F630" s="38"/>
    </row>
    <row r="631">
      <c r="E631" s="11"/>
      <c r="F631" s="38"/>
    </row>
    <row r="632">
      <c r="E632" s="11"/>
      <c r="F632" s="38"/>
    </row>
    <row r="633">
      <c r="E633" s="11"/>
      <c r="F633" s="38"/>
    </row>
    <row r="634">
      <c r="E634" s="11"/>
      <c r="F634" s="38"/>
    </row>
    <row r="635">
      <c r="E635" s="11"/>
      <c r="F635" s="38"/>
    </row>
    <row r="636">
      <c r="E636" s="11"/>
      <c r="F636" s="38"/>
    </row>
    <row r="637">
      <c r="E637" s="11"/>
      <c r="F637" s="38"/>
    </row>
    <row r="638">
      <c r="E638" s="11"/>
      <c r="F638" s="38"/>
    </row>
    <row r="639">
      <c r="E639" s="11"/>
      <c r="F639" s="38"/>
    </row>
    <row r="640">
      <c r="E640" s="11"/>
      <c r="F640" s="38"/>
    </row>
    <row r="641">
      <c r="E641" s="11"/>
      <c r="F641" s="38"/>
    </row>
    <row r="642">
      <c r="E642" s="11"/>
      <c r="F642" s="38"/>
    </row>
    <row r="643">
      <c r="E643" s="11"/>
      <c r="F643" s="38"/>
    </row>
    <row r="644">
      <c r="E644" s="11"/>
      <c r="F644" s="38"/>
    </row>
    <row r="645">
      <c r="E645" s="11"/>
      <c r="F645" s="38"/>
    </row>
    <row r="646">
      <c r="E646" s="11"/>
      <c r="F646" s="38"/>
    </row>
    <row r="647">
      <c r="E647" s="11"/>
      <c r="F647" s="38"/>
    </row>
    <row r="648">
      <c r="E648" s="11"/>
      <c r="F648" s="38"/>
    </row>
    <row r="649">
      <c r="E649" s="11"/>
      <c r="F649" s="38"/>
    </row>
    <row r="650">
      <c r="E650" s="11"/>
      <c r="F650" s="38"/>
    </row>
    <row r="651">
      <c r="E651" s="11"/>
      <c r="F651" s="38"/>
    </row>
    <row r="652">
      <c r="E652" s="11"/>
      <c r="F652" s="38"/>
    </row>
    <row r="653">
      <c r="E653" s="11"/>
      <c r="F653" s="38"/>
    </row>
    <row r="654">
      <c r="E654" s="11"/>
      <c r="F654" s="38"/>
    </row>
    <row r="655">
      <c r="E655" s="11"/>
      <c r="F655" s="38"/>
    </row>
    <row r="656">
      <c r="E656" s="11"/>
      <c r="F656" s="38"/>
    </row>
    <row r="657">
      <c r="E657" s="11"/>
      <c r="F657" s="38"/>
    </row>
    <row r="658">
      <c r="E658" s="11"/>
      <c r="F658" s="38"/>
    </row>
    <row r="659">
      <c r="E659" s="11"/>
      <c r="F659" s="38"/>
    </row>
    <row r="660">
      <c r="E660" s="11"/>
      <c r="F660" s="38"/>
    </row>
    <row r="661">
      <c r="E661" s="11"/>
      <c r="F661" s="38"/>
    </row>
    <row r="662">
      <c r="E662" s="11"/>
      <c r="F662" s="38"/>
    </row>
    <row r="663">
      <c r="E663" s="11"/>
      <c r="F663" s="38"/>
    </row>
    <row r="664">
      <c r="E664" s="11"/>
      <c r="F664" s="38"/>
    </row>
    <row r="665">
      <c r="E665" s="11"/>
      <c r="F665" s="38"/>
    </row>
    <row r="666">
      <c r="E666" s="11"/>
      <c r="F666" s="38"/>
    </row>
    <row r="667">
      <c r="E667" s="11"/>
      <c r="F667" s="38"/>
    </row>
    <row r="668">
      <c r="E668" s="11"/>
      <c r="F668" s="38"/>
    </row>
    <row r="669">
      <c r="E669" s="11"/>
      <c r="F669" s="38"/>
    </row>
    <row r="670">
      <c r="E670" s="11"/>
      <c r="F670" s="38"/>
    </row>
    <row r="671">
      <c r="E671" s="11"/>
      <c r="F671" s="38"/>
    </row>
    <row r="672">
      <c r="E672" s="11"/>
      <c r="F672" s="38"/>
    </row>
    <row r="673">
      <c r="E673" s="11"/>
      <c r="F673" s="38"/>
    </row>
    <row r="674">
      <c r="E674" s="11"/>
      <c r="F674" s="38"/>
    </row>
    <row r="675">
      <c r="E675" s="11"/>
      <c r="F675" s="38"/>
    </row>
    <row r="676">
      <c r="E676" s="11"/>
      <c r="F676" s="38"/>
    </row>
    <row r="677">
      <c r="E677" s="11"/>
      <c r="F677" s="38"/>
    </row>
    <row r="678">
      <c r="E678" s="11"/>
      <c r="F678" s="38"/>
    </row>
    <row r="679">
      <c r="E679" s="11"/>
      <c r="F679" s="38"/>
    </row>
    <row r="680">
      <c r="E680" s="11"/>
      <c r="F680" s="38"/>
    </row>
    <row r="681">
      <c r="E681" s="11"/>
      <c r="F681" s="38"/>
    </row>
    <row r="682">
      <c r="E682" s="11"/>
      <c r="F682" s="38"/>
    </row>
    <row r="683">
      <c r="E683" s="11"/>
      <c r="F683" s="38"/>
    </row>
    <row r="684">
      <c r="E684" s="11"/>
      <c r="F684" s="38"/>
    </row>
    <row r="685">
      <c r="E685" s="11"/>
      <c r="F685" s="38"/>
    </row>
    <row r="686">
      <c r="E686" s="11"/>
      <c r="F686" s="38"/>
    </row>
    <row r="687">
      <c r="E687" s="11"/>
      <c r="F687" s="38"/>
    </row>
    <row r="688">
      <c r="E688" s="11"/>
      <c r="F688" s="38"/>
    </row>
    <row r="689">
      <c r="E689" s="11"/>
      <c r="F689" s="38"/>
    </row>
    <row r="690">
      <c r="E690" s="11"/>
      <c r="F690" s="38"/>
    </row>
    <row r="691">
      <c r="E691" s="11"/>
      <c r="F691" s="38"/>
    </row>
    <row r="692">
      <c r="E692" s="11"/>
      <c r="F692" s="38"/>
    </row>
    <row r="693">
      <c r="E693" s="11"/>
      <c r="F693" s="38"/>
    </row>
    <row r="694">
      <c r="E694" s="11"/>
      <c r="F694" s="38"/>
    </row>
    <row r="695">
      <c r="E695" s="11"/>
      <c r="F695" s="38"/>
    </row>
    <row r="696">
      <c r="E696" s="11"/>
      <c r="F696" s="38"/>
    </row>
    <row r="697">
      <c r="E697" s="11"/>
      <c r="F697" s="38"/>
    </row>
    <row r="698">
      <c r="E698" s="11"/>
      <c r="F698" s="38"/>
    </row>
    <row r="699">
      <c r="E699" s="11"/>
      <c r="F699" s="38"/>
    </row>
    <row r="700">
      <c r="E700" s="11"/>
      <c r="F700" s="38"/>
    </row>
    <row r="701">
      <c r="E701" s="11"/>
      <c r="F701" s="38"/>
    </row>
    <row r="702">
      <c r="E702" s="11"/>
      <c r="F702" s="38"/>
    </row>
    <row r="703">
      <c r="E703" s="11"/>
      <c r="F703" s="38"/>
    </row>
    <row r="704">
      <c r="E704" s="11"/>
      <c r="F704" s="38"/>
    </row>
    <row r="705">
      <c r="E705" s="11"/>
      <c r="F705" s="38"/>
    </row>
    <row r="706">
      <c r="E706" s="11"/>
      <c r="F706" s="38"/>
    </row>
    <row r="707">
      <c r="E707" s="11"/>
      <c r="F707" s="38"/>
    </row>
    <row r="708">
      <c r="E708" s="11"/>
      <c r="F708" s="38"/>
    </row>
    <row r="709">
      <c r="E709" s="11"/>
      <c r="F709" s="38"/>
    </row>
    <row r="710">
      <c r="E710" s="11"/>
      <c r="F710" s="38"/>
    </row>
    <row r="711">
      <c r="E711" s="11"/>
      <c r="F711" s="38"/>
    </row>
    <row r="712">
      <c r="E712" s="11"/>
      <c r="F712" s="38"/>
    </row>
    <row r="713">
      <c r="E713" s="11"/>
      <c r="F713" s="38"/>
    </row>
    <row r="714">
      <c r="E714" s="11"/>
      <c r="F714" s="38"/>
    </row>
    <row r="715">
      <c r="E715" s="11"/>
      <c r="F715" s="38"/>
    </row>
    <row r="716">
      <c r="E716" s="11"/>
      <c r="F716" s="38"/>
    </row>
    <row r="717">
      <c r="E717" s="11"/>
      <c r="F717" s="38"/>
    </row>
    <row r="718">
      <c r="E718" s="11"/>
      <c r="F718" s="38"/>
    </row>
    <row r="719">
      <c r="E719" s="11"/>
      <c r="F719" s="38"/>
    </row>
    <row r="720">
      <c r="E720" s="11"/>
      <c r="F720" s="38"/>
    </row>
    <row r="721">
      <c r="E721" s="11"/>
      <c r="F721" s="38"/>
    </row>
    <row r="722">
      <c r="E722" s="11"/>
      <c r="F722" s="38"/>
    </row>
    <row r="723">
      <c r="E723" s="11"/>
      <c r="F723" s="38"/>
    </row>
    <row r="724">
      <c r="E724" s="11"/>
      <c r="F724" s="38"/>
    </row>
    <row r="725">
      <c r="E725" s="11"/>
      <c r="F725" s="38"/>
    </row>
    <row r="726">
      <c r="E726" s="11"/>
      <c r="F726" s="38"/>
    </row>
    <row r="727">
      <c r="E727" s="11"/>
      <c r="F727" s="38"/>
    </row>
    <row r="728">
      <c r="E728" s="11"/>
      <c r="F728" s="38"/>
    </row>
    <row r="729">
      <c r="E729" s="11"/>
      <c r="F729" s="38"/>
    </row>
    <row r="730">
      <c r="E730" s="11"/>
      <c r="F730" s="38"/>
    </row>
    <row r="731">
      <c r="E731" s="11"/>
      <c r="F731" s="38"/>
    </row>
    <row r="732">
      <c r="E732" s="11"/>
      <c r="F732" s="38"/>
    </row>
    <row r="733">
      <c r="E733" s="11"/>
      <c r="F733" s="38"/>
    </row>
    <row r="734">
      <c r="E734" s="11"/>
      <c r="F734" s="38"/>
    </row>
    <row r="735">
      <c r="E735" s="11"/>
      <c r="F735" s="38"/>
    </row>
    <row r="736">
      <c r="E736" s="11"/>
      <c r="F736" s="38"/>
    </row>
    <row r="737">
      <c r="E737" s="11"/>
      <c r="F737" s="38"/>
    </row>
    <row r="738">
      <c r="E738" s="11"/>
      <c r="F738" s="38"/>
    </row>
    <row r="739">
      <c r="E739" s="11"/>
      <c r="F739" s="38"/>
    </row>
    <row r="740">
      <c r="E740" s="11"/>
      <c r="F740" s="38"/>
    </row>
    <row r="741">
      <c r="E741" s="11"/>
      <c r="F741" s="38"/>
    </row>
    <row r="742">
      <c r="E742" s="11"/>
      <c r="F742" s="38"/>
    </row>
    <row r="743">
      <c r="E743" s="11"/>
      <c r="F743" s="38"/>
    </row>
    <row r="744">
      <c r="E744" s="11"/>
      <c r="F744" s="38"/>
    </row>
    <row r="745">
      <c r="E745" s="11"/>
      <c r="F745" s="38"/>
    </row>
    <row r="746">
      <c r="E746" s="11"/>
      <c r="F746" s="38"/>
    </row>
    <row r="747">
      <c r="E747" s="11"/>
      <c r="F747" s="38"/>
    </row>
    <row r="748">
      <c r="E748" s="11"/>
      <c r="F748" s="38"/>
    </row>
    <row r="749">
      <c r="E749" s="11"/>
      <c r="F749" s="38"/>
    </row>
    <row r="750">
      <c r="E750" s="11"/>
      <c r="F750" s="38"/>
    </row>
    <row r="751">
      <c r="E751" s="11"/>
      <c r="F751" s="38"/>
    </row>
    <row r="752">
      <c r="E752" s="11"/>
      <c r="F752" s="38"/>
    </row>
    <row r="753">
      <c r="E753" s="11"/>
      <c r="F753" s="38"/>
    </row>
    <row r="754">
      <c r="E754" s="11"/>
      <c r="F754" s="38"/>
    </row>
    <row r="755">
      <c r="E755" s="11"/>
      <c r="F755" s="38"/>
    </row>
    <row r="756">
      <c r="E756" s="11"/>
      <c r="F756" s="38"/>
    </row>
    <row r="757">
      <c r="E757" s="11"/>
      <c r="F757" s="38"/>
    </row>
    <row r="758">
      <c r="E758" s="11"/>
      <c r="F758" s="38"/>
    </row>
    <row r="759">
      <c r="E759" s="11"/>
      <c r="F759" s="38"/>
    </row>
    <row r="760">
      <c r="E760" s="11"/>
      <c r="F760" s="38"/>
    </row>
    <row r="761">
      <c r="E761" s="11"/>
      <c r="F761" s="38"/>
    </row>
    <row r="762">
      <c r="E762" s="11"/>
      <c r="F762" s="38"/>
    </row>
    <row r="763">
      <c r="E763" s="11"/>
      <c r="F763" s="38"/>
    </row>
    <row r="764">
      <c r="E764" s="11"/>
      <c r="F764" s="38"/>
    </row>
    <row r="765">
      <c r="E765" s="11"/>
      <c r="F765" s="38"/>
    </row>
    <row r="766">
      <c r="E766" s="11"/>
      <c r="F766" s="38"/>
    </row>
    <row r="767">
      <c r="E767" s="11"/>
      <c r="F767" s="38"/>
    </row>
    <row r="768">
      <c r="E768" s="11"/>
      <c r="F768" s="38"/>
    </row>
    <row r="769">
      <c r="E769" s="11"/>
      <c r="F769" s="38"/>
    </row>
    <row r="770">
      <c r="E770" s="11"/>
      <c r="F770" s="38"/>
    </row>
    <row r="771">
      <c r="E771" s="11"/>
      <c r="F771" s="38"/>
    </row>
    <row r="772">
      <c r="E772" s="11"/>
      <c r="F772" s="38"/>
    </row>
    <row r="773">
      <c r="E773" s="11"/>
      <c r="F773" s="38"/>
    </row>
    <row r="774">
      <c r="E774" s="11"/>
      <c r="F774" s="38"/>
    </row>
    <row r="775">
      <c r="E775" s="11"/>
      <c r="F775" s="38"/>
    </row>
    <row r="776">
      <c r="E776" s="11"/>
      <c r="F776" s="38"/>
    </row>
    <row r="777">
      <c r="E777" s="11"/>
      <c r="F777" s="38"/>
    </row>
    <row r="778">
      <c r="E778" s="11"/>
      <c r="F778" s="38"/>
    </row>
    <row r="779">
      <c r="E779" s="11"/>
      <c r="F779" s="38"/>
    </row>
    <row r="780">
      <c r="E780" s="11"/>
      <c r="F780" s="38"/>
    </row>
    <row r="781">
      <c r="E781" s="11"/>
      <c r="F781" s="38"/>
    </row>
    <row r="782">
      <c r="E782" s="11"/>
      <c r="F782" s="38"/>
    </row>
    <row r="783">
      <c r="E783" s="11"/>
      <c r="F783" s="38"/>
    </row>
    <row r="784">
      <c r="E784" s="11"/>
      <c r="F784" s="38"/>
    </row>
    <row r="785">
      <c r="E785" s="11"/>
      <c r="F785" s="38"/>
    </row>
    <row r="786">
      <c r="E786" s="11"/>
      <c r="F786" s="38"/>
    </row>
    <row r="787">
      <c r="E787" s="11"/>
      <c r="F787" s="38"/>
    </row>
    <row r="788">
      <c r="E788" s="11"/>
      <c r="F788" s="38"/>
    </row>
    <row r="789">
      <c r="E789" s="11"/>
      <c r="F789" s="38"/>
    </row>
    <row r="790">
      <c r="E790" s="11"/>
      <c r="F790" s="38"/>
    </row>
    <row r="791">
      <c r="E791" s="11"/>
      <c r="F791" s="38"/>
    </row>
    <row r="792">
      <c r="E792" s="11"/>
      <c r="F792" s="38"/>
    </row>
    <row r="793">
      <c r="E793" s="11"/>
      <c r="F793" s="38"/>
    </row>
    <row r="794">
      <c r="E794" s="11"/>
      <c r="F794" s="38"/>
    </row>
    <row r="795">
      <c r="E795" s="11"/>
      <c r="F795" s="38"/>
    </row>
    <row r="796">
      <c r="E796" s="11"/>
      <c r="F796" s="38"/>
    </row>
    <row r="797">
      <c r="E797" s="11"/>
      <c r="F797" s="38"/>
    </row>
    <row r="798">
      <c r="E798" s="11"/>
      <c r="F798" s="38"/>
    </row>
    <row r="799">
      <c r="E799" s="11"/>
      <c r="F799" s="38"/>
    </row>
    <row r="800">
      <c r="E800" s="11"/>
      <c r="F800" s="38"/>
    </row>
    <row r="801">
      <c r="E801" s="11"/>
      <c r="F801" s="38"/>
    </row>
    <row r="802">
      <c r="E802" s="11"/>
      <c r="F802" s="38"/>
    </row>
    <row r="803">
      <c r="E803" s="11"/>
      <c r="F803" s="38"/>
    </row>
    <row r="804">
      <c r="E804" s="11"/>
      <c r="F804" s="38"/>
    </row>
    <row r="805">
      <c r="E805" s="11"/>
      <c r="F805" s="38"/>
    </row>
    <row r="806">
      <c r="E806" s="11"/>
      <c r="F806" s="38"/>
    </row>
    <row r="807">
      <c r="E807" s="11"/>
      <c r="F807" s="38"/>
    </row>
    <row r="808">
      <c r="E808" s="11"/>
      <c r="F808" s="38"/>
    </row>
    <row r="809">
      <c r="E809" s="11"/>
      <c r="F809" s="38"/>
    </row>
    <row r="810">
      <c r="E810" s="11"/>
      <c r="F810" s="38"/>
    </row>
    <row r="811">
      <c r="E811" s="11"/>
      <c r="F811" s="38"/>
    </row>
    <row r="812">
      <c r="E812" s="11"/>
      <c r="F812" s="38"/>
    </row>
    <row r="813">
      <c r="E813" s="11"/>
      <c r="F813" s="38"/>
    </row>
    <row r="814">
      <c r="E814" s="11"/>
      <c r="F814" s="38"/>
    </row>
    <row r="815">
      <c r="E815" s="11"/>
      <c r="F815" s="38"/>
    </row>
    <row r="816">
      <c r="E816" s="11"/>
      <c r="F816" s="38"/>
    </row>
    <row r="817">
      <c r="E817" s="11"/>
      <c r="F817" s="38"/>
    </row>
    <row r="818">
      <c r="E818" s="11"/>
      <c r="F818" s="38"/>
    </row>
    <row r="819">
      <c r="E819" s="11"/>
      <c r="F819" s="38"/>
    </row>
    <row r="820">
      <c r="E820" s="11"/>
      <c r="F820" s="38"/>
    </row>
    <row r="821">
      <c r="E821" s="11"/>
      <c r="F821" s="38"/>
    </row>
    <row r="822">
      <c r="E822" s="11"/>
      <c r="F822" s="38"/>
    </row>
    <row r="823">
      <c r="E823" s="11"/>
      <c r="F823" s="38"/>
    </row>
    <row r="824">
      <c r="E824" s="11"/>
      <c r="F824" s="38"/>
    </row>
    <row r="825">
      <c r="E825" s="11"/>
      <c r="F825" s="38"/>
    </row>
    <row r="826">
      <c r="E826" s="11"/>
      <c r="F826" s="38"/>
    </row>
    <row r="827">
      <c r="E827" s="11"/>
      <c r="F827" s="38"/>
    </row>
    <row r="828">
      <c r="E828" s="11"/>
      <c r="F828" s="38"/>
    </row>
    <row r="829">
      <c r="E829" s="11"/>
      <c r="F829" s="38"/>
    </row>
    <row r="830">
      <c r="E830" s="11"/>
      <c r="F830" s="38"/>
    </row>
    <row r="831">
      <c r="E831" s="11"/>
      <c r="F831" s="38"/>
    </row>
    <row r="832">
      <c r="E832" s="11"/>
      <c r="F832" s="38"/>
    </row>
    <row r="833">
      <c r="E833" s="11"/>
      <c r="F833" s="38"/>
    </row>
    <row r="834">
      <c r="E834" s="11"/>
      <c r="F834" s="38"/>
    </row>
    <row r="835">
      <c r="E835" s="11"/>
      <c r="F835" s="38"/>
    </row>
    <row r="836">
      <c r="E836" s="11"/>
      <c r="F836" s="38"/>
    </row>
    <row r="837">
      <c r="E837" s="11"/>
      <c r="F837" s="38"/>
    </row>
    <row r="838">
      <c r="E838" s="11"/>
      <c r="F838" s="38"/>
    </row>
    <row r="839">
      <c r="E839" s="11"/>
      <c r="F839" s="38"/>
    </row>
    <row r="840">
      <c r="E840" s="11"/>
      <c r="F840" s="38"/>
    </row>
    <row r="841">
      <c r="E841" s="11"/>
      <c r="F841" s="38"/>
    </row>
    <row r="842">
      <c r="E842" s="11"/>
      <c r="F842" s="38"/>
    </row>
    <row r="843">
      <c r="E843" s="11"/>
      <c r="F843" s="38"/>
    </row>
    <row r="844">
      <c r="E844" s="11"/>
      <c r="F844" s="38"/>
    </row>
    <row r="845">
      <c r="E845" s="11"/>
      <c r="F845" s="38"/>
    </row>
    <row r="846">
      <c r="E846" s="11"/>
      <c r="F846" s="38"/>
    </row>
    <row r="847">
      <c r="E847" s="11"/>
      <c r="F847" s="38"/>
    </row>
    <row r="848">
      <c r="E848" s="11"/>
      <c r="F848" s="38"/>
    </row>
    <row r="849">
      <c r="E849" s="11"/>
      <c r="F849" s="38"/>
    </row>
    <row r="850">
      <c r="E850" s="11"/>
      <c r="F850" s="38"/>
    </row>
    <row r="851">
      <c r="E851" s="11"/>
      <c r="F851" s="38"/>
    </row>
    <row r="852">
      <c r="E852" s="11"/>
      <c r="F852" s="38"/>
    </row>
    <row r="853">
      <c r="E853" s="11"/>
      <c r="F853" s="38"/>
    </row>
    <row r="854">
      <c r="E854" s="11"/>
      <c r="F854" s="38"/>
    </row>
    <row r="855">
      <c r="E855" s="11"/>
      <c r="F855" s="38"/>
    </row>
    <row r="856">
      <c r="E856" s="11"/>
      <c r="F856" s="38"/>
    </row>
    <row r="857">
      <c r="E857" s="11"/>
      <c r="F857" s="38"/>
    </row>
    <row r="858">
      <c r="E858" s="11"/>
      <c r="F858" s="38"/>
    </row>
    <row r="859">
      <c r="E859" s="11"/>
      <c r="F859" s="38"/>
    </row>
    <row r="860">
      <c r="E860" s="11"/>
      <c r="F860" s="38"/>
    </row>
    <row r="861">
      <c r="E861" s="11"/>
      <c r="F861" s="38"/>
    </row>
    <row r="862">
      <c r="E862" s="11"/>
      <c r="F862" s="38"/>
    </row>
    <row r="863">
      <c r="E863" s="11"/>
      <c r="F863" s="38"/>
    </row>
    <row r="864">
      <c r="E864" s="11"/>
      <c r="F864" s="38"/>
    </row>
    <row r="865">
      <c r="E865" s="11"/>
      <c r="F865" s="38"/>
    </row>
    <row r="866">
      <c r="E866" s="11"/>
      <c r="F866" s="38"/>
    </row>
    <row r="867">
      <c r="E867" s="11"/>
      <c r="F867" s="38"/>
    </row>
    <row r="868">
      <c r="E868" s="11"/>
      <c r="F868" s="38"/>
    </row>
    <row r="869">
      <c r="E869" s="11"/>
      <c r="F869" s="38"/>
    </row>
    <row r="870">
      <c r="E870" s="11"/>
      <c r="F870" s="38"/>
    </row>
    <row r="871">
      <c r="E871" s="11"/>
      <c r="F871" s="38"/>
    </row>
    <row r="872">
      <c r="E872" s="11"/>
      <c r="F872" s="38"/>
    </row>
    <row r="873">
      <c r="E873" s="11"/>
      <c r="F873" s="38"/>
    </row>
    <row r="874">
      <c r="E874" s="11"/>
      <c r="F874" s="38"/>
    </row>
    <row r="875">
      <c r="E875" s="11"/>
      <c r="F875" s="38"/>
    </row>
    <row r="876">
      <c r="E876" s="11"/>
      <c r="F876" s="38"/>
    </row>
    <row r="877">
      <c r="E877" s="11"/>
      <c r="F877" s="38"/>
    </row>
    <row r="878">
      <c r="E878" s="11"/>
      <c r="F878" s="38"/>
    </row>
    <row r="879">
      <c r="E879" s="11"/>
      <c r="F879" s="38"/>
    </row>
    <row r="880">
      <c r="E880" s="11"/>
      <c r="F880" s="38"/>
    </row>
    <row r="881">
      <c r="E881" s="11"/>
      <c r="F881" s="38"/>
    </row>
    <row r="882">
      <c r="E882" s="11"/>
      <c r="F882" s="38"/>
    </row>
    <row r="883">
      <c r="E883" s="11"/>
      <c r="F883" s="38"/>
    </row>
    <row r="884">
      <c r="E884" s="11"/>
      <c r="F884" s="38"/>
    </row>
    <row r="885">
      <c r="E885" s="11"/>
      <c r="F885" s="38"/>
    </row>
    <row r="886">
      <c r="E886" s="11"/>
      <c r="F886" s="38"/>
    </row>
    <row r="887">
      <c r="E887" s="11"/>
      <c r="F887" s="38"/>
    </row>
    <row r="888">
      <c r="E888" s="11"/>
      <c r="F888" s="38"/>
    </row>
    <row r="889">
      <c r="E889" s="11"/>
      <c r="F889" s="38"/>
    </row>
    <row r="890">
      <c r="E890" s="11"/>
      <c r="F890" s="38"/>
    </row>
    <row r="891">
      <c r="E891" s="11"/>
      <c r="F891" s="38"/>
    </row>
    <row r="892">
      <c r="E892" s="11"/>
      <c r="F892" s="38"/>
    </row>
    <row r="893">
      <c r="E893" s="11"/>
      <c r="F893" s="38"/>
    </row>
    <row r="894">
      <c r="E894" s="11"/>
      <c r="F894" s="38"/>
    </row>
    <row r="895">
      <c r="E895" s="11"/>
      <c r="F895" s="38"/>
    </row>
    <row r="896">
      <c r="E896" s="11"/>
      <c r="F896" s="38"/>
    </row>
    <row r="897">
      <c r="E897" s="11"/>
      <c r="F897" s="38"/>
    </row>
    <row r="898">
      <c r="E898" s="11"/>
      <c r="F898" s="38"/>
    </row>
    <row r="899">
      <c r="E899" s="11"/>
      <c r="F899" s="38"/>
    </row>
    <row r="900">
      <c r="E900" s="11"/>
      <c r="F900" s="38"/>
    </row>
    <row r="901">
      <c r="E901" s="11"/>
      <c r="F901" s="38"/>
    </row>
    <row r="902">
      <c r="E902" s="11"/>
      <c r="F902" s="38"/>
    </row>
    <row r="903">
      <c r="E903" s="11"/>
      <c r="F903" s="38"/>
    </row>
    <row r="904">
      <c r="E904" s="11"/>
      <c r="F904" s="38"/>
    </row>
    <row r="905">
      <c r="E905" s="11"/>
      <c r="F905" s="38"/>
    </row>
    <row r="906">
      <c r="E906" s="11"/>
      <c r="F906" s="38"/>
    </row>
    <row r="907">
      <c r="E907" s="11"/>
      <c r="F907" s="38"/>
    </row>
    <row r="908">
      <c r="E908" s="11"/>
      <c r="F908" s="38"/>
    </row>
    <row r="909">
      <c r="E909" s="11"/>
      <c r="F909" s="38"/>
    </row>
    <row r="910">
      <c r="E910" s="11"/>
      <c r="F910" s="38"/>
    </row>
    <row r="911">
      <c r="E911" s="11"/>
      <c r="F911" s="38"/>
    </row>
    <row r="912">
      <c r="E912" s="11"/>
      <c r="F912" s="38"/>
    </row>
    <row r="913">
      <c r="E913" s="11"/>
      <c r="F913" s="38"/>
    </row>
    <row r="914">
      <c r="E914" s="11"/>
      <c r="F914" s="38"/>
    </row>
    <row r="915">
      <c r="E915" s="11"/>
      <c r="F915" s="38"/>
    </row>
    <row r="916">
      <c r="E916" s="11"/>
      <c r="F916" s="38"/>
    </row>
    <row r="917">
      <c r="E917" s="11"/>
      <c r="F917" s="38"/>
    </row>
    <row r="918">
      <c r="E918" s="11"/>
      <c r="F918" s="38"/>
    </row>
    <row r="919">
      <c r="E919" s="11"/>
      <c r="F919" s="38"/>
    </row>
    <row r="920">
      <c r="E920" s="11"/>
      <c r="F920" s="38"/>
    </row>
    <row r="921">
      <c r="E921" s="11"/>
      <c r="F921" s="38"/>
    </row>
    <row r="922">
      <c r="E922" s="11"/>
      <c r="F922" s="38"/>
    </row>
    <row r="923">
      <c r="E923" s="11"/>
      <c r="F923" s="38"/>
    </row>
    <row r="924">
      <c r="E924" s="11"/>
      <c r="F924" s="38"/>
    </row>
    <row r="925">
      <c r="E925" s="11"/>
      <c r="F925" s="38"/>
    </row>
    <row r="926">
      <c r="E926" s="11"/>
      <c r="F926" s="38"/>
    </row>
    <row r="927">
      <c r="E927" s="11"/>
      <c r="F927" s="38"/>
    </row>
    <row r="928">
      <c r="E928" s="11"/>
      <c r="F928" s="38"/>
    </row>
    <row r="929">
      <c r="E929" s="11"/>
      <c r="F929" s="38"/>
    </row>
    <row r="930">
      <c r="E930" s="11"/>
      <c r="F930" s="38"/>
    </row>
    <row r="931">
      <c r="E931" s="11"/>
      <c r="F931" s="38"/>
    </row>
    <row r="932">
      <c r="E932" s="11"/>
      <c r="F932" s="38"/>
    </row>
    <row r="933">
      <c r="E933" s="11"/>
      <c r="F933" s="38"/>
    </row>
    <row r="934">
      <c r="E934" s="11"/>
      <c r="F934" s="38"/>
    </row>
    <row r="935">
      <c r="E935" s="11"/>
      <c r="F935" s="38"/>
    </row>
    <row r="936">
      <c r="E936" s="11"/>
      <c r="F936" s="38"/>
    </row>
    <row r="937">
      <c r="E937" s="11"/>
      <c r="F937" s="38"/>
    </row>
    <row r="938">
      <c r="E938" s="11"/>
      <c r="F938" s="38"/>
    </row>
    <row r="939">
      <c r="E939" s="11"/>
      <c r="F939" s="38"/>
    </row>
    <row r="940">
      <c r="E940" s="11"/>
      <c r="F940" s="38"/>
    </row>
    <row r="941">
      <c r="E941" s="11"/>
      <c r="F941" s="38"/>
    </row>
    <row r="942">
      <c r="E942" s="11"/>
      <c r="F942" s="38"/>
    </row>
    <row r="943">
      <c r="E943" s="11"/>
      <c r="F943" s="38"/>
    </row>
    <row r="944">
      <c r="E944" s="11"/>
      <c r="F944" s="38"/>
    </row>
    <row r="945">
      <c r="E945" s="11"/>
      <c r="F945" s="38"/>
    </row>
    <row r="946">
      <c r="E946" s="11"/>
      <c r="F946" s="38"/>
    </row>
    <row r="947">
      <c r="E947" s="11"/>
      <c r="F947" s="38"/>
    </row>
    <row r="948">
      <c r="E948" s="11"/>
      <c r="F948" s="38"/>
    </row>
    <row r="949">
      <c r="E949" s="11"/>
      <c r="F949" s="38"/>
    </row>
    <row r="950">
      <c r="E950" s="11"/>
      <c r="F950" s="38"/>
    </row>
    <row r="951">
      <c r="E951" s="11"/>
      <c r="F951" s="38"/>
    </row>
    <row r="952">
      <c r="E952" s="11"/>
      <c r="F952" s="38"/>
    </row>
    <row r="953">
      <c r="E953" s="11"/>
      <c r="F953" s="38"/>
    </row>
    <row r="954">
      <c r="E954" s="11"/>
      <c r="F954" s="38"/>
    </row>
    <row r="955">
      <c r="E955" s="11"/>
      <c r="F955" s="38"/>
    </row>
    <row r="956">
      <c r="E956" s="11"/>
      <c r="F956" s="38"/>
    </row>
    <row r="957">
      <c r="E957" s="11"/>
      <c r="F957" s="38"/>
    </row>
    <row r="958">
      <c r="E958" s="11"/>
      <c r="F958" s="38"/>
    </row>
    <row r="959">
      <c r="E959" s="11"/>
      <c r="F959" s="38"/>
    </row>
    <row r="960">
      <c r="E960" s="11"/>
      <c r="F960" s="38"/>
    </row>
    <row r="961">
      <c r="E961" s="11"/>
      <c r="F961" s="38"/>
    </row>
    <row r="962">
      <c r="E962" s="11"/>
      <c r="F962" s="38"/>
    </row>
    <row r="963">
      <c r="E963" s="11"/>
      <c r="F963" s="38"/>
    </row>
    <row r="964">
      <c r="E964" s="11"/>
      <c r="F964" s="38"/>
    </row>
    <row r="965">
      <c r="E965" s="11"/>
      <c r="F965" s="38"/>
    </row>
    <row r="966">
      <c r="E966" s="11"/>
      <c r="F966" s="38"/>
    </row>
    <row r="967">
      <c r="E967" s="11"/>
      <c r="F967" s="38"/>
    </row>
    <row r="968">
      <c r="E968" s="11"/>
      <c r="F968" s="38"/>
    </row>
    <row r="969">
      <c r="E969" s="11"/>
      <c r="F969" s="38"/>
    </row>
    <row r="970">
      <c r="E970" s="11"/>
      <c r="F970" s="38"/>
    </row>
    <row r="971">
      <c r="E971" s="11"/>
      <c r="F971" s="38"/>
    </row>
    <row r="972">
      <c r="E972" s="11"/>
      <c r="F972" s="38"/>
    </row>
    <row r="973">
      <c r="E973" s="11"/>
      <c r="F973" s="38"/>
    </row>
    <row r="974">
      <c r="E974" s="11"/>
      <c r="F974" s="38"/>
    </row>
    <row r="975">
      <c r="E975" s="11"/>
      <c r="F975" s="38"/>
    </row>
    <row r="976">
      <c r="E976" s="11"/>
      <c r="F976" s="38"/>
    </row>
    <row r="977">
      <c r="E977" s="11"/>
      <c r="F977" s="38"/>
    </row>
    <row r="978">
      <c r="E978" s="11"/>
      <c r="F978" s="38"/>
    </row>
    <row r="979">
      <c r="E979" s="11"/>
      <c r="F979" s="38"/>
    </row>
    <row r="980">
      <c r="E980" s="11"/>
      <c r="F980" s="38"/>
    </row>
    <row r="981">
      <c r="E981" s="11"/>
      <c r="F981" s="38"/>
    </row>
    <row r="982">
      <c r="E982" s="11"/>
      <c r="F982" s="38"/>
    </row>
    <row r="983">
      <c r="E983" s="11"/>
      <c r="F983" s="38"/>
    </row>
    <row r="984">
      <c r="E984" s="11"/>
      <c r="F984" s="38"/>
    </row>
    <row r="985">
      <c r="E985" s="11"/>
      <c r="F985" s="38"/>
    </row>
    <row r="986">
      <c r="E986" s="11"/>
      <c r="F986" s="38"/>
    </row>
    <row r="987">
      <c r="E987" s="11"/>
      <c r="F987" s="38"/>
    </row>
    <row r="988">
      <c r="E988" s="11"/>
      <c r="F988" s="38"/>
    </row>
    <row r="989">
      <c r="E989" s="11"/>
      <c r="F989" s="38"/>
    </row>
    <row r="990">
      <c r="E990" s="11"/>
      <c r="F990" s="38"/>
    </row>
    <row r="991">
      <c r="E991" s="11"/>
      <c r="F991" s="38"/>
    </row>
    <row r="992">
      <c r="E992" s="11"/>
      <c r="F992" s="38"/>
    </row>
    <row r="993">
      <c r="E993" s="11"/>
      <c r="F993" s="38"/>
    </row>
    <row r="994">
      <c r="E994" s="11"/>
      <c r="F994" s="38"/>
    </row>
    <row r="995">
      <c r="E995" s="11"/>
      <c r="F995" s="38"/>
    </row>
    <row r="996">
      <c r="E996" s="11"/>
      <c r="F996" s="38"/>
    </row>
    <row r="997">
      <c r="E997" s="11"/>
      <c r="F997" s="38"/>
    </row>
    <row r="998">
      <c r="E998" s="11"/>
      <c r="F998" s="38"/>
    </row>
    <row r="999">
      <c r="E999" s="11"/>
      <c r="F999" s="38"/>
    </row>
    <row r="1000">
      <c r="E1000" s="11"/>
      <c r="F1000" s="38"/>
    </row>
    <row r="1001">
      <c r="E1001" s="11"/>
      <c r="F1001" s="38"/>
    </row>
    <row r="1002">
      <c r="E1002" s="11"/>
      <c r="F1002" s="3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38"/>
    <col customWidth="1" min="7" max="7" width="14.5"/>
  </cols>
  <sheetData>
    <row r="1">
      <c r="A1" s="1" t="s">
        <v>56</v>
      </c>
      <c r="B1" s="39" t="s">
        <v>57</v>
      </c>
      <c r="C1" s="39" t="s">
        <v>58</v>
      </c>
      <c r="D1" s="39" t="s">
        <v>59</v>
      </c>
      <c r="E1" s="39" t="s">
        <v>60</v>
      </c>
      <c r="F1" s="39" t="s">
        <v>4</v>
      </c>
      <c r="G1" s="39" t="s">
        <v>61</v>
      </c>
      <c r="H1" s="39" t="s">
        <v>62</v>
      </c>
      <c r="I1" s="39" t="s">
        <v>63</v>
      </c>
      <c r="J1" s="39" t="s">
        <v>64</v>
      </c>
      <c r="K1" s="39" t="s">
        <v>65</v>
      </c>
    </row>
    <row r="2">
      <c r="A2" s="1" t="s">
        <v>23</v>
      </c>
      <c r="B2" s="39">
        <v>1.19257651E8</v>
      </c>
      <c r="C2" s="39">
        <v>8.596409E7</v>
      </c>
      <c r="D2" s="39">
        <v>9.1632929E7</v>
      </c>
      <c r="E2" s="39">
        <v>6.5598752E7</v>
      </c>
      <c r="F2" s="39">
        <v>5015678.0</v>
      </c>
      <c r="G2" s="39">
        <v>2174000.0</v>
      </c>
      <c r="H2" s="39">
        <v>1380.0</v>
      </c>
      <c r="I2" s="39">
        <v>24212.0</v>
      </c>
      <c r="J2" s="39">
        <v>19817.0</v>
      </c>
      <c r="K2" s="39">
        <v>12877.0</v>
      </c>
    </row>
    <row r="3">
      <c r="A3" s="1" t="s">
        <v>25</v>
      </c>
      <c r="B3" s="39">
        <v>2.06239131E8</v>
      </c>
      <c r="C3" s="39">
        <v>1.79938888E8</v>
      </c>
      <c r="D3" s="39">
        <v>1.52753755E8</v>
      </c>
      <c r="E3" s="39">
        <v>6.3561931E7</v>
      </c>
      <c r="F3" s="39">
        <v>6222106.0</v>
      </c>
      <c r="G3" s="39">
        <v>2737000.0</v>
      </c>
      <c r="H3" s="39">
        <v>2600.0</v>
      </c>
      <c r="I3" s="39">
        <v>39401.0</v>
      </c>
      <c r="J3" s="39">
        <v>38641.0</v>
      </c>
      <c r="K3" s="39">
        <v>28746.0</v>
      </c>
    </row>
    <row r="4">
      <c r="A4" s="1" t="s">
        <v>26</v>
      </c>
      <c r="B4" s="39">
        <v>7.1061047E7</v>
      </c>
      <c r="C4" s="39">
        <v>4.4888388E7</v>
      </c>
      <c r="D4" s="39">
        <v>4.242187E7</v>
      </c>
      <c r="E4" s="39">
        <v>2.3478635E7</v>
      </c>
      <c r="F4" s="39">
        <v>2835672.0</v>
      </c>
      <c r="G4" s="39">
        <v>1162000.0</v>
      </c>
      <c r="H4" s="39">
        <v>1713.0</v>
      </c>
      <c r="I4" s="39">
        <v>23911.0</v>
      </c>
      <c r="J4" s="39">
        <v>16893.0</v>
      </c>
      <c r="K4" s="39">
        <v>9793.0</v>
      </c>
    </row>
    <row r="5">
      <c r="A5" s="1" t="s">
        <v>27</v>
      </c>
      <c r="B5" s="39">
        <v>1.82926796E8</v>
      </c>
      <c r="C5" s="39">
        <v>2.11812131E8</v>
      </c>
      <c r="D5" s="39">
        <v>1.87100784E8</v>
      </c>
      <c r="E5" s="39">
        <v>8.421039E7</v>
      </c>
      <c r="F5" s="39">
        <v>4900550.0</v>
      </c>
      <c r="G5" s="39">
        <v>2606000.0</v>
      </c>
      <c r="H5" s="39">
        <v>4500.0</v>
      </c>
      <c r="I5" s="39">
        <v>32989.0</v>
      </c>
      <c r="J5" s="39">
        <v>32409.0</v>
      </c>
      <c r="K5" s="39">
        <v>21300.0</v>
      </c>
    </row>
    <row r="6">
      <c r="A6" s="1" t="s">
        <v>28</v>
      </c>
      <c r="B6" s="39">
        <v>1.88909358E8</v>
      </c>
      <c r="C6" s="39">
        <v>1.51054737E8</v>
      </c>
      <c r="D6" s="39">
        <v>1.4403717E8</v>
      </c>
      <c r="E6" s="39">
        <v>8.6596171E7</v>
      </c>
      <c r="F6" s="39">
        <v>9441957.0</v>
      </c>
      <c r="G6" s="39">
        <v>3649000.0</v>
      </c>
      <c r="H6" s="39">
        <v>4100.0</v>
      </c>
      <c r="I6" s="39">
        <v>34261.0</v>
      </c>
      <c r="J6" s="39">
        <v>32306.0</v>
      </c>
      <c r="K6" s="39">
        <v>24431.0</v>
      </c>
    </row>
    <row r="7">
      <c r="A7" s="1" t="s">
        <v>29</v>
      </c>
      <c r="B7" s="39">
        <v>1.62863836E8</v>
      </c>
      <c r="C7" s="39">
        <v>2.03205326E8</v>
      </c>
      <c r="D7" s="39">
        <v>1.40926169E8</v>
      </c>
      <c r="E7" s="39">
        <v>5.3665251E7</v>
      </c>
      <c r="F7" s="39">
        <v>9441957.0</v>
      </c>
      <c r="G7" s="39">
        <v>3649000.0</v>
      </c>
      <c r="H7" s="39">
        <v>2050.0</v>
      </c>
      <c r="I7" s="39">
        <v>20613.0</v>
      </c>
      <c r="J7" s="39">
        <v>24807.0</v>
      </c>
      <c r="K7" s="39">
        <v>19708.0</v>
      </c>
    </row>
    <row r="8">
      <c r="A8" s="1" t="s">
        <v>30</v>
      </c>
      <c r="B8" s="39">
        <v>9.6577288E7</v>
      </c>
      <c r="C8" s="39">
        <v>1.15467321E8</v>
      </c>
      <c r="D8" s="39">
        <v>1.26587447E8</v>
      </c>
      <c r="E8" s="39">
        <v>5.553589E7</v>
      </c>
      <c r="F8" s="39">
        <v>2265051.0</v>
      </c>
      <c r="G8" s="39">
        <v>940000.0</v>
      </c>
      <c r="H8" s="39">
        <v>1190.0</v>
      </c>
      <c r="I8" s="39">
        <v>25164.0</v>
      </c>
      <c r="J8" s="39">
        <v>17232.0</v>
      </c>
      <c r="K8" s="39">
        <v>18581.0</v>
      </c>
    </row>
    <row r="9">
      <c r="A9" s="1" t="s">
        <v>31</v>
      </c>
      <c r="B9" s="39">
        <v>9.1861627E7</v>
      </c>
      <c r="C9" s="39">
        <v>6.6477492E7</v>
      </c>
      <c r="D9" s="39">
        <v>5.0670534E7</v>
      </c>
      <c r="E9" s="39">
        <v>3.9299107E7</v>
      </c>
      <c r="F9" s="39">
        <v>2063132.0</v>
      </c>
      <c r="G9" s="39">
        <v>1553000.0</v>
      </c>
      <c r="H9" s="39">
        <v>1300.0</v>
      </c>
      <c r="I9" s="39">
        <v>22643.0</v>
      </c>
      <c r="J9" s="39">
        <v>15998.0</v>
      </c>
      <c r="K9" s="39">
        <v>13758.0</v>
      </c>
    </row>
    <row r="10">
      <c r="A10" s="1" t="s">
        <v>32</v>
      </c>
      <c r="B10" s="39">
        <v>1.71026607E8</v>
      </c>
      <c r="C10" s="39">
        <v>1.40012218E8</v>
      </c>
      <c r="D10" s="39">
        <v>1.16408966E8</v>
      </c>
      <c r="E10" s="39">
        <v>6.7808533E7</v>
      </c>
      <c r="F10" s="39">
        <v>2985871.0</v>
      </c>
      <c r="G10" s="39">
        <v>1787000.0</v>
      </c>
      <c r="H10" s="39">
        <v>1475.0</v>
      </c>
      <c r="I10" s="39">
        <v>32197.0</v>
      </c>
      <c r="J10" s="39">
        <v>32067.0</v>
      </c>
      <c r="K10" s="39">
        <v>23934.0</v>
      </c>
    </row>
    <row r="11">
      <c r="A11" s="1" t="s">
        <v>33</v>
      </c>
      <c r="B11" s="39">
        <v>1.21494514E8</v>
      </c>
      <c r="C11" s="39">
        <v>1.36287588E8</v>
      </c>
      <c r="D11" s="39">
        <v>8.6348945E7</v>
      </c>
      <c r="E11" s="39">
        <v>4.316488E7</v>
      </c>
      <c r="F11" s="39">
        <v>4345761.0</v>
      </c>
      <c r="G11" s="39">
        <v>1930000.0</v>
      </c>
      <c r="H11" s="39">
        <v>1450.0</v>
      </c>
      <c r="I11" s="39">
        <v>19912.0</v>
      </c>
      <c r="J11" s="39">
        <v>19214.0</v>
      </c>
      <c r="K11" s="39">
        <v>13613.0</v>
      </c>
    </row>
    <row r="12">
      <c r="A12" s="1" t="s">
        <v>34</v>
      </c>
      <c r="B12" s="39">
        <v>2.37107748E8</v>
      </c>
      <c r="C12" s="39">
        <v>1.83791796E8</v>
      </c>
      <c r="D12" s="39">
        <v>1.94222042E8</v>
      </c>
      <c r="E12" s="39">
        <v>8.2890957E7</v>
      </c>
      <c r="F12" s="39">
        <v>7340118.0</v>
      </c>
      <c r="G12" s="39">
        <v>2773000.0</v>
      </c>
      <c r="H12" s="39">
        <v>2250.0</v>
      </c>
      <c r="I12" s="39">
        <v>37683.0</v>
      </c>
      <c r="J12" s="39">
        <v>33198.0</v>
      </c>
      <c r="K12" s="39">
        <v>25537.0</v>
      </c>
    </row>
    <row r="13">
      <c r="A13" s="1" t="s">
        <v>35</v>
      </c>
      <c r="B13" s="39">
        <v>9.6083853E7</v>
      </c>
      <c r="C13" s="39">
        <v>9.2613711E7</v>
      </c>
      <c r="D13" s="39">
        <v>9.1595545E7</v>
      </c>
      <c r="E13" s="39">
        <v>3.4812194E7</v>
      </c>
      <c r="F13" s="39">
        <v>2209494.0</v>
      </c>
      <c r="G13" s="39">
        <v>1019000.0</v>
      </c>
      <c r="H13" s="39">
        <v>1200.0</v>
      </c>
      <c r="I13" s="39">
        <v>16136.0</v>
      </c>
      <c r="J13" s="39">
        <v>15774.0</v>
      </c>
      <c r="K13" s="39">
        <v>14316.0</v>
      </c>
    </row>
    <row r="14">
      <c r="A14" s="1" t="s">
        <v>36</v>
      </c>
      <c r="B14" s="39">
        <v>2.30534276E8</v>
      </c>
      <c r="C14" s="39">
        <v>1.79877811E8</v>
      </c>
      <c r="D14" s="39">
        <v>1.8384956E8</v>
      </c>
      <c r="E14" s="39">
        <v>6.7040893E7</v>
      </c>
      <c r="F14" s="39">
        <v>1.2872322E7</v>
      </c>
      <c r="G14" s="39">
        <v>5905000.0</v>
      </c>
      <c r="H14" s="39">
        <v>2700.0</v>
      </c>
      <c r="I14" s="39">
        <v>32600.0</v>
      </c>
      <c r="J14" s="39">
        <v>30339.0</v>
      </c>
      <c r="K14" s="39">
        <v>18484.0</v>
      </c>
    </row>
    <row r="15">
      <c r="A15" s="1" t="s">
        <v>37</v>
      </c>
      <c r="B15" s="39">
        <v>2.40278296E8</v>
      </c>
      <c r="C15" s="39">
        <v>2.70381426E8</v>
      </c>
      <c r="D15" s="39">
        <v>2.6534339E8</v>
      </c>
      <c r="E15" s="39">
        <v>1.24917397E8</v>
      </c>
      <c r="F15" s="39">
        <v>1.2872322E7</v>
      </c>
      <c r="G15" s="39">
        <v>5905000.0</v>
      </c>
      <c r="H15" s="39">
        <v>4800.0</v>
      </c>
      <c r="I15" s="39">
        <v>47371.0</v>
      </c>
      <c r="J15" s="39">
        <v>47672.0</v>
      </c>
      <c r="K15" s="39">
        <v>34626.0</v>
      </c>
    </row>
    <row r="16">
      <c r="A16" s="1" t="s">
        <v>38</v>
      </c>
      <c r="B16" s="39">
        <v>1.05435809E8</v>
      </c>
      <c r="C16" s="39">
        <v>8.2954422E7</v>
      </c>
      <c r="D16" s="39">
        <v>5.81579E7</v>
      </c>
      <c r="E16" s="39">
        <v>3.422226E7</v>
      </c>
      <c r="F16" s="39">
        <v>6139340.0</v>
      </c>
      <c r="G16" s="39">
        <v>1737000.0</v>
      </c>
      <c r="H16" s="39">
        <v>1000.0</v>
      </c>
      <c r="I16" s="39">
        <v>14356.0</v>
      </c>
      <c r="J16" s="39">
        <v>11204.0</v>
      </c>
      <c r="K16" s="39">
        <v>7934.0</v>
      </c>
    </row>
    <row r="17">
      <c r="A17" s="1" t="s">
        <v>39</v>
      </c>
      <c r="B17" s="39">
        <v>1.25338345E8</v>
      </c>
      <c r="C17" s="39">
        <v>1.30769325E8</v>
      </c>
      <c r="D17" s="39">
        <v>9.9377415E7</v>
      </c>
      <c r="E17" s="39">
        <v>4.1434086E7</v>
      </c>
      <c r="F17" s="39">
        <v>1559792.0</v>
      </c>
      <c r="G17" s="39">
        <v>932000.0</v>
      </c>
      <c r="H17" s="39">
        <v>1605.0</v>
      </c>
      <c r="I17" s="39">
        <v>31498.0</v>
      </c>
      <c r="J17" s="39">
        <v>29906.0</v>
      </c>
      <c r="K17" s="39">
        <v>22522.0</v>
      </c>
    </row>
    <row r="18">
      <c r="A18" s="1" t="s">
        <v>40</v>
      </c>
      <c r="B18" s="39">
        <v>1.5610454E8</v>
      </c>
      <c r="C18" s="39">
        <v>1.49030158E8</v>
      </c>
      <c r="D18" s="39">
        <v>1.20084606E8</v>
      </c>
      <c r="E18" s="39">
        <v>5.5679689E7</v>
      </c>
      <c r="F18" s="39">
        <v>3693729.0</v>
      </c>
      <c r="G18" s="39">
        <v>1862000.0</v>
      </c>
      <c r="H18" s="39">
        <v>1390.0</v>
      </c>
      <c r="I18" s="39">
        <v>24372.0</v>
      </c>
      <c r="J18" s="39">
        <v>22236.0</v>
      </c>
      <c r="K18" s="39">
        <v>16175.0</v>
      </c>
    </row>
    <row r="19">
      <c r="A19" s="1" t="s">
        <v>41</v>
      </c>
      <c r="B19" s="39">
        <v>3.43605067E8</v>
      </c>
      <c r="C19" s="39">
        <v>2.68292506E8</v>
      </c>
      <c r="D19" s="39">
        <v>2.01189189E8</v>
      </c>
      <c r="E19" s="39">
        <v>8.1945598E7</v>
      </c>
      <c r="F19" s="39">
        <v>1.9617869E7</v>
      </c>
      <c r="G19" s="39">
        <v>7595000.0</v>
      </c>
      <c r="H19" s="39">
        <v>2900.0</v>
      </c>
      <c r="I19" s="39">
        <v>31772.0</v>
      </c>
      <c r="J19" s="39">
        <v>31663.0</v>
      </c>
      <c r="K19" s="39">
        <v>18666.0</v>
      </c>
    </row>
    <row r="20">
      <c r="A20" s="1" t="s">
        <v>42</v>
      </c>
      <c r="B20" s="39">
        <v>2.7865115E8</v>
      </c>
      <c r="C20" s="39">
        <v>2.529572E8</v>
      </c>
      <c r="D20" s="39">
        <v>2.05669863E8</v>
      </c>
      <c r="E20" s="39">
        <v>1.11939081E8</v>
      </c>
      <c r="F20" s="39">
        <v>1.9617869E7</v>
      </c>
      <c r="G20" s="39">
        <v>7595000.0</v>
      </c>
      <c r="H20" s="39">
        <v>7100.0</v>
      </c>
      <c r="I20" s="39">
        <v>40358.0</v>
      </c>
      <c r="J20" s="39">
        <v>38719.0</v>
      </c>
      <c r="K20" s="39">
        <v>24196.0</v>
      </c>
    </row>
    <row r="21">
      <c r="A21" s="1" t="s">
        <v>43</v>
      </c>
      <c r="B21" s="39">
        <v>6.2243227E7</v>
      </c>
      <c r="C21" s="39">
        <v>4.84439E7</v>
      </c>
      <c r="D21" s="39">
        <v>9.0400598E7</v>
      </c>
      <c r="E21" s="39">
        <v>3.6720178E7</v>
      </c>
      <c r="F21" s="39">
        <v>4579599.0</v>
      </c>
      <c r="G21" s="39">
        <v>2520000.0</v>
      </c>
      <c r="H21" s="39">
        <v>1180.0</v>
      </c>
      <c r="I21" s="39">
        <v>10276.0</v>
      </c>
      <c r="J21" s="39">
        <v>9849.0</v>
      </c>
      <c r="K21" s="39">
        <v>8660.0</v>
      </c>
    </row>
    <row r="22">
      <c r="A22" s="1" t="s">
        <v>44</v>
      </c>
      <c r="B22" s="39">
        <v>2.45419295E8</v>
      </c>
      <c r="C22" s="39">
        <v>2.44484097E8</v>
      </c>
      <c r="D22" s="39">
        <v>1.97513223E8</v>
      </c>
      <c r="E22" s="39">
        <v>7.3543547E7</v>
      </c>
      <c r="F22" s="39">
        <v>6241164.0</v>
      </c>
      <c r="G22" s="39">
        <v>3177000.0</v>
      </c>
      <c r="H22" s="39">
        <v>2575.0</v>
      </c>
      <c r="I22" s="39">
        <v>37686.0</v>
      </c>
      <c r="J22" s="39">
        <v>28108.0</v>
      </c>
      <c r="K22" s="39">
        <v>18715.0</v>
      </c>
    </row>
    <row r="23">
      <c r="A23" s="1" t="s">
        <v>45</v>
      </c>
      <c r="B23" s="39">
        <v>7.5695975E7</v>
      </c>
      <c r="C23" s="39">
        <v>5.6184032E7</v>
      </c>
      <c r="D23" s="39">
        <v>5.4356609E7</v>
      </c>
      <c r="E23" s="39">
        <v>2.5337837E7</v>
      </c>
      <c r="F23" s="39">
        <v>2349172.0</v>
      </c>
      <c r="G23" s="39">
        <v>1165000.0</v>
      </c>
      <c r="H23" s="39">
        <v>1320.0</v>
      </c>
      <c r="I23" s="39">
        <v>20131.0</v>
      </c>
      <c r="J23" s="39">
        <v>15524.0</v>
      </c>
      <c r="K23" s="39">
        <v>10611.0</v>
      </c>
    </row>
    <row r="24">
      <c r="A24" s="1" t="s">
        <v>46</v>
      </c>
      <c r="B24" s="39">
        <v>2.56045688E8</v>
      </c>
      <c r="C24" s="39">
        <v>2.24511694E8</v>
      </c>
      <c r="D24" s="39">
        <v>1.79764272E8</v>
      </c>
      <c r="E24" s="39">
        <v>7.3097954E7</v>
      </c>
      <c r="F24" s="39">
        <v>3276208.0</v>
      </c>
      <c r="G24" s="39">
        <v>1123000.0</v>
      </c>
      <c r="H24" s="39">
        <v>1750.0</v>
      </c>
      <c r="I24" s="39">
        <v>40390.0</v>
      </c>
      <c r="J24" s="39">
        <v>36882.0</v>
      </c>
      <c r="K24" s="39">
        <v>27061.0</v>
      </c>
    </row>
    <row r="25">
      <c r="A25" s="1" t="s">
        <v>47</v>
      </c>
      <c r="B25" s="39">
        <v>1.87398165E8</v>
      </c>
      <c r="C25" s="39">
        <v>1.62453046E8</v>
      </c>
      <c r="D25" s="39">
        <v>1.71890308E8</v>
      </c>
      <c r="E25" s="39">
        <v>7.3408817E7</v>
      </c>
      <c r="F25" s="39">
        <v>4579599.0</v>
      </c>
      <c r="G25" s="39">
        <v>2520000.0</v>
      </c>
      <c r="H25" s="39">
        <v>3700.0</v>
      </c>
      <c r="I25" s="39">
        <v>30866.0</v>
      </c>
      <c r="J25" s="39">
        <v>30650.0</v>
      </c>
      <c r="K25" s="39">
        <v>20734.0</v>
      </c>
    </row>
    <row r="26">
      <c r="A26" s="1" t="s">
        <v>48</v>
      </c>
      <c r="B26" s="39">
        <v>1.27966903E8</v>
      </c>
      <c r="C26" s="39">
        <v>1.15838907E8</v>
      </c>
      <c r="D26" s="39">
        <v>8.3822113E7</v>
      </c>
      <c r="E26" s="39">
        <v>5.1433829E7</v>
      </c>
      <c r="F26" s="39">
        <v>4034248.0</v>
      </c>
      <c r="G26" s="39">
        <v>2071000.0</v>
      </c>
      <c r="H26" s="39">
        <v>2200.0</v>
      </c>
      <c r="I26" s="39">
        <v>33215.0</v>
      </c>
      <c r="J26" s="39">
        <v>28238.0</v>
      </c>
      <c r="K26" s="39">
        <v>15012.0</v>
      </c>
    </row>
    <row r="27">
      <c r="A27" s="1" t="s">
        <v>49</v>
      </c>
      <c r="B27" s="39">
        <v>1.53793028E8</v>
      </c>
      <c r="C27" s="39">
        <v>1.56428325E8</v>
      </c>
      <c r="D27" s="39">
        <v>1.51469994E8</v>
      </c>
      <c r="E27" s="39">
        <v>7.3246343E7</v>
      </c>
      <c r="F27" s="39">
        <v>2801319.0</v>
      </c>
      <c r="G27" s="39">
        <v>1285000.0</v>
      </c>
      <c r="H27" s="39">
        <v>2550.0</v>
      </c>
      <c r="I27" s="39">
        <v>40013.0</v>
      </c>
      <c r="J27" s="39">
        <v>40994.0</v>
      </c>
      <c r="K27" s="39">
        <v>25957.0</v>
      </c>
    </row>
    <row r="28">
      <c r="A28" s="1" t="s">
        <v>50</v>
      </c>
      <c r="B28" s="39">
        <v>7.9354272E7</v>
      </c>
      <c r="C28" s="39">
        <v>9.8342073E7</v>
      </c>
      <c r="D28" s="39">
        <v>7.0836327E7</v>
      </c>
      <c r="E28" s="39">
        <v>2.8290689E7</v>
      </c>
      <c r="F28" s="39">
        <v>3290730.0</v>
      </c>
      <c r="G28" s="39">
        <v>2143000.0</v>
      </c>
      <c r="H28" s="39">
        <v>1250.0</v>
      </c>
      <c r="I28" s="39">
        <v>17781.0</v>
      </c>
      <c r="J28" s="39">
        <v>13927.0</v>
      </c>
      <c r="K28" s="39">
        <v>9396.0</v>
      </c>
    </row>
    <row r="29">
      <c r="A29" s="1" t="s">
        <v>51</v>
      </c>
      <c r="B29" s="39">
        <v>2.51332754E8</v>
      </c>
      <c r="C29" s="39">
        <v>1.50037446E8</v>
      </c>
      <c r="D29" s="39">
        <v>9.5788819E7</v>
      </c>
      <c r="E29" s="39">
        <v>6.4214137E7</v>
      </c>
      <c r="F29" s="39">
        <v>7943685.0</v>
      </c>
      <c r="G29" s="39">
        <v>3130000.0</v>
      </c>
      <c r="H29" s="39">
        <v>2225.0</v>
      </c>
      <c r="I29" s="39">
        <v>31272.0</v>
      </c>
      <c r="J29" s="39">
        <v>24832.0</v>
      </c>
      <c r="K29" s="39">
        <v>26053.0</v>
      </c>
    </row>
    <row r="30">
      <c r="A30" s="1" t="s">
        <v>52</v>
      </c>
      <c r="B30" s="39">
        <v>2.14630885E8</v>
      </c>
      <c r="C30" s="39">
        <v>1.7701398E8</v>
      </c>
      <c r="D30" s="39">
        <v>1.50140253E8</v>
      </c>
      <c r="E30" s="39">
        <v>5.499706E7</v>
      </c>
      <c r="F30" s="39">
        <v>6685621.0</v>
      </c>
      <c r="G30" s="40">
        <v>3038000.0</v>
      </c>
      <c r="H30" s="39">
        <v>2100.0</v>
      </c>
      <c r="I30" s="39">
        <v>37307.0</v>
      </c>
      <c r="J30" s="39">
        <v>32763.0</v>
      </c>
      <c r="K30" s="39">
        <v>10074.0</v>
      </c>
    </row>
    <row r="31">
      <c r="A31" s="1" t="s">
        <v>53</v>
      </c>
      <c r="B31" s="39">
        <v>9.3378663E7</v>
      </c>
      <c r="C31" s="39">
        <v>1.26809535E8</v>
      </c>
      <c r="D31" s="39">
        <v>1.44415187E8</v>
      </c>
      <c r="E31" s="39">
        <v>7.5067703E7</v>
      </c>
      <c r="F31" s="39">
        <v>6373756.0</v>
      </c>
      <c r="G31" s="39">
        <v>2578000.0</v>
      </c>
      <c r="H31" s="39">
        <v>2000.0</v>
      </c>
      <c r="I31" s="39">
        <v>23035.0</v>
      </c>
      <c r="J31" s="39">
        <v>25017.0</v>
      </c>
      <c r="K31" s="39">
        <v>18093.0</v>
      </c>
    </row>
    <row r="32">
      <c r="B32" s="40"/>
      <c r="C32" s="40"/>
      <c r="D32" s="40"/>
      <c r="E32" s="40"/>
      <c r="F32" s="40"/>
      <c r="G32" s="40"/>
      <c r="H32" s="40"/>
      <c r="I32" s="40"/>
      <c r="J32" s="39"/>
      <c r="K32" s="40"/>
    </row>
    <row r="33">
      <c r="B33" s="40"/>
      <c r="C33" s="40"/>
      <c r="D33" s="40"/>
      <c r="E33" s="40"/>
      <c r="F33" s="40"/>
      <c r="G33" s="40"/>
      <c r="H33" s="40"/>
      <c r="I33" s="40"/>
      <c r="J33" s="39"/>
      <c r="K33" s="40"/>
    </row>
    <row r="34">
      <c r="B34" s="40"/>
      <c r="C34" s="40"/>
      <c r="D34" s="40"/>
      <c r="E34" s="40"/>
      <c r="F34" s="40"/>
      <c r="G34" s="40"/>
      <c r="H34" s="40"/>
      <c r="I34" s="40"/>
      <c r="J34" s="39"/>
      <c r="K34" s="40"/>
    </row>
    <row r="35">
      <c r="B35" s="40"/>
      <c r="C35" s="40"/>
      <c r="D35" s="40"/>
      <c r="E35" s="40"/>
      <c r="F35" s="40"/>
      <c r="G35" s="40"/>
      <c r="H35" s="40"/>
      <c r="I35" s="40"/>
      <c r="J35" s="39"/>
      <c r="K35" s="40"/>
    </row>
    <row r="36">
      <c r="B36" s="40"/>
      <c r="C36" s="40"/>
      <c r="D36" s="40"/>
      <c r="E36" s="40"/>
      <c r="F36" s="40"/>
      <c r="G36" s="40"/>
      <c r="H36" s="40"/>
      <c r="I36" s="40"/>
      <c r="J36" s="39"/>
      <c r="K36" s="40"/>
    </row>
    <row r="37">
      <c r="B37" s="40"/>
      <c r="C37" s="40"/>
      <c r="D37" s="40"/>
      <c r="E37" s="40"/>
      <c r="F37" s="40"/>
      <c r="G37" s="40"/>
      <c r="H37" s="40"/>
      <c r="I37" s="40"/>
      <c r="J37" s="39"/>
      <c r="K37" s="40"/>
    </row>
    <row r="38">
      <c r="B38" s="40"/>
      <c r="C38" s="40"/>
      <c r="D38" s="40"/>
      <c r="E38" s="40"/>
      <c r="F38" s="40"/>
      <c r="G38" s="40"/>
      <c r="H38" s="40"/>
      <c r="I38" s="40"/>
      <c r="J38" s="39"/>
      <c r="K38" s="40"/>
    </row>
    <row r="39">
      <c r="B39" s="40"/>
      <c r="C39" s="40"/>
      <c r="D39" s="40"/>
      <c r="E39" s="40"/>
      <c r="F39" s="40"/>
      <c r="G39" s="40"/>
      <c r="H39" s="40"/>
      <c r="I39" s="40"/>
      <c r="J39" s="39"/>
      <c r="K39" s="40"/>
    </row>
    <row r="40">
      <c r="B40" s="40"/>
      <c r="C40" s="40"/>
      <c r="D40" s="40"/>
      <c r="E40" s="40"/>
      <c r="F40" s="40"/>
      <c r="G40" s="40"/>
      <c r="H40" s="40"/>
      <c r="I40" s="40"/>
      <c r="J40" s="39"/>
      <c r="K40" s="40"/>
    </row>
    <row r="41">
      <c r="B41" s="40"/>
      <c r="C41" s="40"/>
      <c r="D41" s="40"/>
      <c r="E41" s="40"/>
      <c r="F41" s="40"/>
      <c r="G41" s="40"/>
      <c r="H41" s="40"/>
      <c r="I41" s="40"/>
      <c r="J41" s="39"/>
      <c r="K41" s="40"/>
    </row>
    <row r="42">
      <c r="B42" s="40"/>
      <c r="C42" s="40"/>
      <c r="D42" s="40"/>
      <c r="E42" s="40"/>
      <c r="F42" s="40"/>
      <c r="G42" s="40"/>
      <c r="H42" s="40"/>
      <c r="I42" s="40"/>
      <c r="J42" s="39"/>
      <c r="K42" s="40"/>
    </row>
    <row r="43">
      <c r="B43" s="40"/>
      <c r="C43" s="40"/>
      <c r="D43" s="40"/>
      <c r="E43" s="40"/>
      <c r="F43" s="40"/>
      <c r="G43" s="40"/>
      <c r="H43" s="40"/>
      <c r="I43" s="40"/>
      <c r="J43" s="39"/>
      <c r="K43" s="40"/>
    </row>
    <row r="44">
      <c r="B44" s="40"/>
      <c r="C44" s="40"/>
      <c r="D44" s="40"/>
      <c r="E44" s="40"/>
      <c r="F44" s="40"/>
      <c r="G44" s="40"/>
      <c r="H44" s="40"/>
      <c r="I44" s="40"/>
      <c r="J44" s="39"/>
      <c r="K44" s="40"/>
    </row>
    <row r="45">
      <c r="B45" s="40"/>
      <c r="C45" s="40"/>
      <c r="D45" s="40"/>
      <c r="E45" s="40"/>
      <c r="F45" s="40"/>
      <c r="G45" s="40"/>
      <c r="H45" s="40"/>
      <c r="I45" s="40"/>
      <c r="J45" s="39"/>
      <c r="K45" s="40"/>
    </row>
    <row r="46">
      <c r="B46" s="40"/>
      <c r="C46" s="40"/>
      <c r="D46" s="40"/>
      <c r="E46" s="40"/>
      <c r="F46" s="40"/>
      <c r="G46" s="40"/>
      <c r="H46" s="40"/>
      <c r="I46" s="40"/>
      <c r="J46" s="39"/>
      <c r="K46" s="40"/>
    </row>
    <row r="47">
      <c r="B47" s="40"/>
      <c r="C47" s="40"/>
      <c r="D47" s="40"/>
      <c r="E47" s="40"/>
      <c r="F47" s="40"/>
      <c r="G47" s="40"/>
      <c r="H47" s="40"/>
      <c r="I47" s="40"/>
      <c r="J47" s="39"/>
      <c r="K47" s="40"/>
    </row>
    <row r="48">
      <c r="B48" s="40"/>
      <c r="C48" s="40"/>
      <c r="D48" s="40"/>
      <c r="E48" s="40"/>
      <c r="F48" s="40"/>
      <c r="G48" s="40"/>
      <c r="H48" s="40"/>
      <c r="I48" s="40"/>
      <c r="J48" s="39"/>
      <c r="K48" s="40"/>
    </row>
    <row r="49">
      <c r="B49" s="40"/>
      <c r="C49" s="40"/>
      <c r="D49" s="40"/>
      <c r="E49" s="40"/>
      <c r="F49" s="40"/>
      <c r="G49" s="40"/>
      <c r="H49" s="40"/>
      <c r="I49" s="40"/>
      <c r="J49" s="39"/>
      <c r="K49" s="40"/>
    </row>
    <row r="50">
      <c r="B50" s="40"/>
      <c r="C50" s="40"/>
      <c r="D50" s="40"/>
      <c r="E50" s="40"/>
      <c r="F50" s="40"/>
      <c r="G50" s="40"/>
      <c r="H50" s="40"/>
      <c r="I50" s="40"/>
      <c r="J50" s="39"/>
      <c r="K50" s="40"/>
    </row>
    <row r="51">
      <c r="B51" s="40"/>
      <c r="C51" s="40"/>
      <c r="D51" s="40"/>
      <c r="E51" s="40"/>
      <c r="F51" s="40"/>
      <c r="G51" s="40"/>
      <c r="H51" s="40"/>
      <c r="I51" s="40"/>
      <c r="J51" s="39"/>
      <c r="K51" s="40"/>
    </row>
    <row r="52">
      <c r="B52" s="40"/>
      <c r="C52" s="40"/>
      <c r="D52" s="40"/>
      <c r="E52" s="40"/>
      <c r="F52" s="40"/>
      <c r="G52" s="40"/>
      <c r="H52" s="40"/>
      <c r="I52" s="40"/>
      <c r="J52" s="39"/>
      <c r="K52" s="40"/>
    </row>
    <row r="53">
      <c r="B53" s="40"/>
      <c r="C53" s="40"/>
      <c r="D53" s="40"/>
      <c r="E53" s="40"/>
      <c r="F53" s="40"/>
      <c r="G53" s="40"/>
      <c r="H53" s="40"/>
      <c r="I53" s="40"/>
      <c r="J53" s="39"/>
      <c r="K53" s="40"/>
    </row>
    <row r="54">
      <c r="B54" s="40"/>
      <c r="C54" s="40"/>
      <c r="D54" s="40"/>
      <c r="E54" s="40"/>
      <c r="F54" s="40"/>
      <c r="G54" s="40"/>
      <c r="H54" s="40"/>
      <c r="I54" s="40"/>
      <c r="J54" s="39"/>
      <c r="K54" s="40"/>
    </row>
    <row r="55">
      <c r="B55" s="40"/>
      <c r="C55" s="40"/>
      <c r="D55" s="40"/>
      <c r="E55" s="40"/>
      <c r="F55" s="40"/>
      <c r="G55" s="40"/>
      <c r="H55" s="40"/>
      <c r="I55" s="40"/>
      <c r="J55" s="39"/>
      <c r="K55" s="40"/>
    </row>
    <row r="56">
      <c r="B56" s="40"/>
      <c r="C56" s="40"/>
      <c r="D56" s="40"/>
      <c r="E56" s="40"/>
      <c r="F56" s="40"/>
      <c r="G56" s="40"/>
      <c r="H56" s="40"/>
      <c r="I56" s="40"/>
      <c r="J56" s="39"/>
      <c r="K56" s="40"/>
    </row>
    <row r="57">
      <c r="B57" s="40"/>
      <c r="C57" s="40"/>
      <c r="D57" s="40"/>
      <c r="E57" s="40"/>
      <c r="F57" s="40"/>
      <c r="G57" s="40"/>
      <c r="H57" s="40"/>
      <c r="I57" s="40"/>
      <c r="J57" s="39"/>
      <c r="K57" s="40"/>
    </row>
    <row r="58">
      <c r="B58" s="40"/>
      <c r="C58" s="40"/>
      <c r="D58" s="40"/>
      <c r="E58" s="40"/>
      <c r="F58" s="40"/>
      <c r="G58" s="40"/>
      <c r="H58" s="40"/>
      <c r="I58" s="40"/>
      <c r="J58" s="39"/>
      <c r="K58" s="40"/>
    </row>
    <row r="59">
      <c r="B59" s="40"/>
      <c r="C59" s="40"/>
      <c r="D59" s="40"/>
      <c r="E59" s="40"/>
      <c r="F59" s="40"/>
      <c r="G59" s="40"/>
      <c r="H59" s="40"/>
      <c r="I59" s="40"/>
      <c r="J59" s="39"/>
      <c r="K59" s="40"/>
    </row>
    <row r="60">
      <c r="B60" s="40"/>
      <c r="C60" s="40"/>
      <c r="D60" s="40"/>
      <c r="E60" s="40"/>
      <c r="F60" s="40"/>
      <c r="G60" s="40"/>
      <c r="H60" s="40"/>
      <c r="I60" s="40"/>
      <c r="J60" s="39"/>
      <c r="K60" s="40"/>
    </row>
    <row r="61">
      <c r="B61" s="40"/>
      <c r="C61" s="40"/>
      <c r="D61" s="40"/>
      <c r="E61" s="40"/>
      <c r="F61" s="40"/>
      <c r="G61" s="40"/>
      <c r="H61" s="40"/>
      <c r="I61" s="40"/>
      <c r="J61" s="39"/>
      <c r="K61" s="40"/>
    </row>
    <row r="62">
      <c r="B62" s="40"/>
      <c r="C62" s="40"/>
      <c r="D62" s="40"/>
      <c r="E62" s="40"/>
      <c r="F62" s="40"/>
      <c r="G62" s="40"/>
      <c r="H62" s="40"/>
      <c r="I62" s="40"/>
      <c r="J62" s="40"/>
      <c r="K62" s="40"/>
    </row>
    <row r="63">
      <c r="B63" s="40"/>
      <c r="C63" s="40"/>
      <c r="D63" s="40"/>
      <c r="E63" s="40"/>
      <c r="F63" s="40"/>
      <c r="G63" s="40"/>
      <c r="H63" s="40"/>
      <c r="I63" s="40"/>
      <c r="J63" s="40"/>
      <c r="K63" s="40"/>
    </row>
    <row r="64">
      <c r="B64" s="40"/>
      <c r="C64" s="40"/>
      <c r="D64" s="40"/>
      <c r="E64" s="40"/>
      <c r="F64" s="40"/>
      <c r="G64" s="40"/>
      <c r="H64" s="40"/>
      <c r="I64" s="40"/>
      <c r="J64" s="40"/>
      <c r="K64" s="40"/>
    </row>
    <row r="65">
      <c r="B65" s="40"/>
      <c r="C65" s="40"/>
      <c r="D65" s="40"/>
      <c r="E65" s="40"/>
      <c r="F65" s="40"/>
      <c r="G65" s="40"/>
      <c r="H65" s="40"/>
      <c r="I65" s="40"/>
      <c r="J65" s="40"/>
      <c r="K65" s="40"/>
    </row>
    <row r="66">
      <c r="B66" s="40"/>
      <c r="C66" s="40"/>
      <c r="D66" s="40"/>
      <c r="E66" s="40"/>
      <c r="F66" s="40"/>
      <c r="G66" s="40"/>
      <c r="H66" s="40"/>
      <c r="I66" s="40"/>
      <c r="J66" s="40"/>
      <c r="K66" s="40"/>
    </row>
    <row r="67">
      <c r="B67" s="40"/>
      <c r="C67" s="40"/>
      <c r="D67" s="40"/>
      <c r="E67" s="40"/>
      <c r="F67" s="40"/>
      <c r="G67" s="40"/>
      <c r="H67" s="40"/>
      <c r="I67" s="40"/>
      <c r="J67" s="40"/>
      <c r="K67" s="40"/>
    </row>
    <row r="68">
      <c r="B68" s="40"/>
      <c r="C68" s="40"/>
      <c r="D68" s="40"/>
      <c r="E68" s="40"/>
      <c r="F68" s="40"/>
      <c r="G68" s="40"/>
      <c r="H68" s="40"/>
      <c r="I68" s="40"/>
      <c r="J68" s="40"/>
      <c r="K68" s="40"/>
    </row>
    <row r="69">
      <c r="B69" s="40"/>
      <c r="C69" s="40"/>
      <c r="D69" s="40"/>
      <c r="E69" s="40"/>
      <c r="F69" s="40"/>
      <c r="G69" s="40"/>
      <c r="H69" s="40"/>
      <c r="I69" s="40"/>
      <c r="J69" s="40"/>
      <c r="K69" s="40"/>
    </row>
    <row r="70">
      <c r="B70" s="40"/>
      <c r="C70" s="40"/>
      <c r="D70" s="40"/>
      <c r="E70" s="40"/>
      <c r="F70" s="40"/>
      <c r="G70" s="40"/>
      <c r="H70" s="40"/>
      <c r="I70" s="40"/>
      <c r="J70" s="40"/>
      <c r="K70" s="40"/>
    </row>
    <row r="71">
      <c r="B71" s="40"/>
      <c r="C71" s="40"/>
      <c r="D71" s="40"/>
      <c r="E71" s="40"/>
      <c r="F71" s="40"/>
      <c r="G71" s="40"/>
      <c r="H71" s="40"/>
      <c r="I71" s="40"/>
      <c r="J71" s="40"/>
      <c r="K71" s="40"/>
    </row>
    <row r="72">
      <c r="B72" s="40"/>
      <c r="C72" s="40"/>
      <c r="D72" s="40"/>
      <c r="E72" s="40"/>
      <c r="F72" s="40"/>
      <c r="G72" s="40"/>
      <c r="H72" s="40"/>
      <c r="I72" s="40"/>
      <c r="J72" s="40"/>
      <c r="K72" s="40"/>
    </row>
    <row r="73">
      <c r="B73" s="40"/>
      <c r="C73" s="40"/>
      <c r="D73" s="40"/>
      <c r="E73" s="40"/>
      <c r="F73" s="40"/>
      <c r="G73" s="40"/>
      <c r="H73" s="40"/>
      <c r="I73" s="40"/>
      <c r="J73" s="40"/>
      <c r="K73" s="40"/>
    </row>
    <row r="74">
      <c r="B74" s="40"/>
      <c r="C74" s="40"/>
      <c r="D74" s="40"/>
      <c r="E74" s="40"/>
      <c r="F74" s="40"/>
      <c r="G74" s="40"/>
      <c r="H74" s="40"/>
      <c r="I74" s="40"/>
      <c r="J74" s="40"/>
      <c r="K74" s="40"/>
    </row>
    <row r="75">
      <c r="B75" s="40"/>
      <c r="C75" s="40"/>
      <c r="D75" s="40"/>
      <c r="E75" s="40"/>
      <c r="F75" s="40"/>
      <c r="G75" s="40"/>
      <c r="H75" s="40"/>
      <c r="I75" s="40"/>
      <c r="J75" s="40"/>
      <c r="K75" s="40"/>
    </row>
    <row r="76">
      <c r="B76" s="40"/>
      <c r="C76" s="40"/>
      <c r="D76" s="40"/>
      <c r="E76" s="40"/>
      <c r="F76" s="40"/>
      <c r="G76" s="40"/>
      <c r="H76" s="40"/>
      <c r="I76" s="40"/>
      <c r="J76" s="40"/>
      <c r="K76" s="40"/>
    </row>
    <row r="77">
      <c r="B77" s="40"/>
      <c r="C77" s="40"/>
      <c r="D77" s="40"/>
      <c r="E77" s="40"/>
      <c r="F77" s="40"/>
      <c r="G77" s="40"/>
      <c r="H77" s="40"/>
      <c r="I77" s="40"/>
      <c r="J77" s="40"/>
      <c r="K77" s="40"/>
    </row>
    <row r="78">
      <c r="B78" s="40"/>
      <c r="C78" s="40"/>
      <c r="D78" s="40"/>
      <c r="E78" s="40"/>
      <c r="F78" s="40"/>
      <c r="G78" s="40"/>
      <c r="H78" s="40"/>
      <c r="I78" s="40"/>
      <c r="J78" s="40"/>
      <c r="K78" s="40"/>
    </row>
    <row r="79">
      <c r="B79" s="40"/>
      <c r="C79" s="40"/>
      <c r="D79" s="40"/>
      <c r="E79" s="40"/>
      <c r="F79" s="40"/>
      <c r="G79" s="40"/>
      <c r="H79" s="40"/>
      <c r="I79" s="40"/>
      <c r="J79" s="40"/>
      <c r="K79" s="40"/>
    </row>
    <row r="80">
      <c r="B80" s="40"/>
      <c r="C80" s="40"/>
      <c r="D80" s="40"/>
      <c r="E80" s="40"/>
      <c r="F80" s="40"/>
      <c r="G80" s="40"/>
      <c r="H80" s="40"/>
      <c r="I80" s="40"/>
      <c r="J80" s="40"/>
      <c r="K80" s="40"/>
    </row>
    <row r="81">
      <c r="B81" s="40"/>
      <c r="C81" s="40"/>
      <c r="D81" s="40"/>
      <c r="E81" s="40"/>
      <c r="F81" s="40"/>
      <c r="G81" s="40"/>
      <c r="H81" s="40"/>
      <c r="I81" s="40"/>
      <c r="J81" s="40"/>
      <c r="K81" s="40"/>
    </row>
    <row r="82">
      <c r="B82" s="40"/>
      <c r="C82" s="40"/>
      <c r="D82" s="40"/>
      <c r="E82" s="40"/>
      <c r="F82" s="40"/>
      <c r="G82" s="40"/>
      <c r="H82" s="40"/>
      <c r="I82" s="40"/>
      <c r="J82" s="40"/>
      <c r="K82" s="40"/>
    </row>
    <row r="83">
      <c r="B83" s="40"/>
      <c r="C83" s="40"/>
      <c r="D83" s="40"/>
      <c r="E83" s="40"/>
      <c r="F83" s="40"/>
      <c r="G83" s="40"/>
      <c r="H83" s="40"/>
      <c r="I83" s="40"/>
      <c r="J83" s="40"/>
      <c r="K83" s="40"/>
    </row>
    <row r="84">
      <c r="B84" s="40"/>
      <c r="C84" s="40"/>
      <c r="D84" s="40"/>
      <c r="E84" s="40"/>
      <c r="F84" s="40"/>
      <c r="G84" s="40"/>
      <c r="H84" s="40"/>
      <c r="I84" s="40"/>
      <c r="J84" s="40"/>
      <c r="K84" s="40"/>
    </row>
    <row r="85">
      <c r="B85" s="40"/>
      <c r="C85" s="40"/>
      <c r="D85" s="40"/>
      <c r="E85" s="40"/>
      <c r="F85" s="40"/>
      <c r="G85" s="40"/>
      <c r="H85" s="40"/>
      <c r="I85" s="40"/>
      <c r="J85" s="40"/>
      <c r="K85" s="40"/>
    </row>
    <row r="86">
      <c r="B86" s="40"/>
      <c r="C86" s="40"/>
      <c r="D86" s="40"/>
      <c r="E86" s="40"/>
      <c r="F86" s="40"/>
      <c r="G86" s="40"/>
      <c r="H86" s="40"/>
      <c r="I86" s="40"/>
      <c r="J86" s="40"/>
      <c r="K86" s="40"/>
    </row>
    <row r="87">
      <c r="B87" s="40"/>
      <c r="C87" s="40"/>
      <c r="D87" s="40"/>
      <c r="E87" s="40"/>
      <c r="F87" s="40"/>
      <c r="G87" s="40"/>
      <c r="H87" s="40"/>
      <c r="I87" s="40"/>
      <c r="J87" s="40"/>
      <c r="K87" s="40"/>
    </row>
    <row r="88">
      <c r="B88" s="40"/>
      <c r="C88" s="40"/>
      <c r="D88" s="40"/>
      <c r="E88" s="40"/>
      <c r="F88" s="40"/>
      <c r="G88" s="40"/>
      <c r="H88" s="40"/>
      <c r="I88" s="40"/>
      <c r="J88" s="40"/>
      <c r="K88" s="40"/>
    </row>
    <row r="89">
      <c r="B89" s="40"/>
      <c r="C89" s="40"/>
      <c r="D89" s="40"/>
      <c r="E89" s="40"/>
      <c r="F89" s="40"/>
      <c r="G89" s="40"/>
      <c r="H89" s="40"/>
      <c r="I89" s="40"/>
      <c r="J89" s="40"/>
      <c r="K89" s="40"/>
    </row>
    <row r="90">
      <c r="B90" s="40"/>
      <c r="C90" s="40"/>
      <c r="D90" s="40"/>
      <c r="E90" s="40"/>
      <c r="F90" s="40"/>
      <c r="G90" s="40"/>
      <c r="H90" s="40"/>
      <c r="I90" s="40"/>
      <c r="J90" s="40"/>
      <c r="K90" s="40"/>
    </row>
    <row r="91">
      <c r="B91" s="40"/>
      <c r="C91" s="40"/>
      <c r="D91" s="40"/>
      <c r="E91" s="40"/>
      <c r="F91" s="40"/>
      <c r="G91" s="40"/>
      <c r="H91" s="40"/>
      <c r="I91" s="40"/>
      <c r="J91" s="40"/>
      <c r="K91" s="40"/>
    </row>
    <row r="92">
      <c r="B92" s="40"/>
      <c r="C92" s="40"/>
      <c r="D92" s="40"/>
      <c r="E92" s="40"/>
      <c r="F92" s="40"/>
      <c r="G92" s="40"/>
      <c r="H92" s="40"/>
      <c r="I92" s="39"/>
      <c r="J92" s="40"/>
      <c r="K92" s="40"/>
    </row>
    <row r="93">
      <c r="B93" s="40"/>
      <c r="C93" s="40"/>
      <c r="D93" s="40"/>
      <c r="E93" s="40"/>
      <c r="F93" s="40"/>
      <c r="G93" s="40"/>
      <c r="H93" s="40"/>
      <c r="I93" s="39"/>
      <c r="J93" s="40"/>
      <c r="K93" s="40"/>
    </row>
    <row r="94">
      <c r="B94" s="40"/>
      <c r="C94" s="40"/>
      <c r="D94" s="40"/>
      <c r="E94" s="40"/>
      <c r="F94" s="40"/>
      <c r="G94" s="40"/>
      <c r="H94" s="40"/>
      <c r="I94" s="39"/>
      <c r="J94" s="40"/>
      <c r="K94" s="40"/>
    </row>
    <row r="95">
      <c r="B95" s="40"/>
      <c r="C95" s="40"/>
      <c r="D95" s="40"/>
      <c r="E95" s="40"/>
      <c r="F95" s="40"/>
      <c r="G95" s="40"/>
      <c r="H95" s="40"/>
      <c r="I95" s="39"/>
      <c r="J95" s="40"/>
      <c r="K95" s="40"/>
    </row>
    <row r="96">
      <c r="B96" s="40"/>
      <c r="C96" s="40"/>
      <c r="D96" s="40"/>
      <c r="E96" s="40"/>
      <c r="F96" s="40"/>
      <c r="G96" s="40"/>
      <c r="H96" s="40"/>
      <c r="I96" s="39"/>
      <c r="J96" s="40"/>
      <c r="K96" s="40"/>
    </row>
    <row r="97">
      <c r="B97" s="40"/>
      <c r="C97" s="40"/>
      <c r="D97" s="40"/>
      <c r="E97" s="40"/>
      <c r="F97" s="40"/>
      <c r="G97" s="40"/>
      <c r="H97" s="40"/>
      <c r="I97" s="39"/>
      <c r="J97" s="40"/>
      <c r="K97" s="40"/>
    </row>
    <row r="98">
      <c r="B98" s="40"/>
      <c r="C98" s="40"/>
      <c r="D98" s="40"/>
      <c r="E98" s="40"/>
      <c r="F98" s="40"/>
      <c r="G98" s="40"/>
      <c r="H98" s="40"/>
      <c r="I98" s="39"/>
      <c r="J98" s="40"/>
      <c r="K98" s="40"/>
    </row>
    <row r="99">
      <c r="B99" s="40"/>
      <c r="C99" s="40"/>
      <c r="D99" s="40"/>
      <c r="E99" s="40"/>
      <c r="F99" s="40"/>
      <c r="G99" s="40"/>
      <c r="H99" s="40"/>
      <c r="I99" s="39"/>
      <c r="J99" s="40"/>
      <c r="K99" s="40"/>
    </row>
    <row r="100">
      <c r="B100" s="40"/>
      <c r="C100" s="40"/>
      <c r="D100" s="40"/>
      <c r="E100" s="40"/>
      <c r="F100" s="40"/>
      <c r="G100" s="40"/>
      <c r="H100" s="40"/>
      <c r="I100" s="39"/>
      <c r="J100" s="40"/>
      <c r="K100" s="40"/>
    </row>
    <row r="101">
      <c r="B101" s="40"/>
      <c r="C101" s="40"/>
      <c r="D101" s="40"/>
      <c r="E101" s="40"/>
      <c r="F101" s="40"/>
      <c r="G101" s="40"/>
      <c r="H101" s="40"/>
      <c r="I101" s="39"/>
      <c r="J101" s="40"/>
      <c r="K101" s="40"/>
    </row>
    <row r="102">
      <c r="B102" s="40"/>
      <c r="C102" s="40"/>
      <c r="D102" s="40"/>
      <c r="E102" s="40"/>
      <c r="F102" s="40"/>
      <c r="G102" s="40"/>
      <c r="H102" s="40"/>
      <c r="I102" s="39"/>
      <c r="J102" s="40"/>
      <c r="K102" s="40"/>
    </row>
    <row r="103">
      <c r="B103" s="40"/>
      <c r="C103" s="40"/>
      <c r="D103" s="40"/>
      <c r="E103" s="40"/>
      <c r="F103" s="40"/>
      <c r="G103" s="40"/>
      <c r="H103" s="40"/>
      <c r="I103" s="39"/>
      <c r="J103" s="40"/>
      <c r="K103" s="40"/>
    </row>
    <row r="104">
      <c r="B104" s="40"/>
      <c r="C104" s="40"/>
      <c r="D104" s="40"/>
      <c r="E104" s="40"/>
      <c r="F104" s="40"/>
      <c r="G104" s="40"/>
      <c r="H104" s="40"/>
      <c r="I104" s="39"/>
      <c r="J104" s="40"/>
      <c r="K104" s="40"/>
    </row>
    <row r="105">
      <c r="B105" s="40"/>
      <c r="C105" s="40"/>
      <c r="D105" s="40"/>
      <c r="E105" s="40"/>
      <c r="F105" s="40"/>
      <c r="G105" s="40"/>
      <c r="H105" s="40"/>
      <c r="I105" s="39"/>
      <c r="J105" s="40"/>
      <c r="K105" s="40"/>
    </row>
    <row r="106">
      <c r="B106" s="40"/>
      <c r="C106" s="40"/>
      <c r="D106" s="40"/>
      <c r="E106" s="40"/>
      <c r="F106" s="40"/>
      <c r="G106" s="40"/>
      <c r="H106" s="40"/>
      <c r="I106" s="39"/>
      <c r="J106" s="40"/>
      <c r="K106" s="40"/>
    </row>
    <row r="107">
      <c r="B107" s="40"/>
      <c r="C107" s="40"/>
      <c r="D107" s="40"/>
      <c r="E107" s="40"/>
      <c r="F107" s="40"/>
      <c r="G107" s="40"/>
      <c r="H107" s="40"/>
      <c r="I107" s="39"/>
      <c r="J107" s="40"/>
      <c r="K107" s="40"/>
    </row>
    <row r="108">
      <c r="B108" s="40"/>
      <c r="C108" s="40"/>
      <c r="D108" s="40"/>
      <c r="E108" s="40"/>
      <c r="F108" s="40"/>
      <c r="G108" s="40"/>
      <c r="H108" s="40"/>
      <c r="I108" s="39"/>
      <c r="J108" s="40"/>
      <c r="K108" s="40"/>
    </row>
    <row r="109">
      <c r="B109" s="40"/>
      <c r="C109" s="40"/>
      <c r="D109" s="40"/>
      <c r="E109" s="40"/>
      <c r="F109" s="40"/>
      <c r="G109" s="40"/>
      <c r="H109" s="40"/>
      <c r="I109" s="39"/>
      <c r="J109" s="40"/>
      <c r="K109" s="40"/>
    </row>
    <row r="110">
      <c r="B110" s="40"/>
      <c r="C110" s="40"/>
      <c r="D110" s="40"/>
      <c r="E110" s="40"/>
      <c r="F110" s="40"/>
      <c r="G110" s="40"/>
      <c r="H110" s="40"/>
      <c r="I110" s="39"/>
      <c r="J110" s="40"/>
      <c r="K110" s="40"/>
    </row>
    <row r="111">
      <c r="B111" s="40"/>
      <c r="C111" s="40"/>
      <c r="D111" s="40"/>
      <c r="E111" s="40"/>
      <c r="F111" s="40"/>
      <c r="G111" s="40"/>
      <c r="H111" s="40"/>
      <c r="I111" s="39"/>
      <c r="J111" s="40"/>
      <c r="K111" s="40"/>
    </row>
    <row r="112">
      <c r="B112" s="40"/>
      <c r="C112" s="40"/>
      <c r="D112" s="40"/>
      <c r="E112" s="40"/>
      <c r="F112" s="40"/>
      <c r="G112" s="40"/>
      <c r="H112" s="40"/>
      <c r="I112" s="39"/>
      <c r="J112" s="40"/>
      <c r="K112" s="40"/>
    </row>
    <row r="113">
      <c r="B113" s="40"/>
      <c r="C113" s="40"/>
      <c r="D113" s="40"/>
      <c r="E113" s="40"/>
      <c r="F113" s="40"/>
      <c r="G113" s="40"/>
      <c r="H113" s="40"/>
      <c r="I113" s="39"/>
      <c r="J113" s="40"/>
      <c r="K113" s="40"/>
    </row>
    <row r="114">
      <c r="B114" s="40"/>
      <c r="C114" s="40"/>
      <c r="D114" s="40"/>
      <c r="E114" s="40"/>
      <c r="F114" s="40"/>
      <c r="G114" s="40"/>
      <c r="H114" s="40"/>
      <c r="I114" s="39"/>
      <c r="J114" s="40"/>
      <c r="K114" s="40"/>
    </row>
    <row r="115">
      <c r="B115" s="40"/>
      <c r="C115" s="40"/>
      <c r="D115" s="40"/>
      <c r="E115" s="40"/>
      <c r="F115" s="40"/>
      <c r="G115" s="40"/>
      <c r="H115" s="40"/>
      <c r="I115" s="39"/>
      <c r="J115" s="40"/>
      <c r="K115" s="40"/>
    </row>
    <row r="116">
      <c r="B116" s="40"/>
      <c r="C116" s="40"/>
      <c r="D116" s="40"/>
      <c r="E116" s="40"/>
      <c r="F116" s="40"/>
      <c r="G116" s="40"/>
      <c r="H116" s="40"/>
      <c r="I116" s="39"/>
      <c r="J116" s="40"/>
      <c r="K116" s="40"/>
    </row>
    <row r="117">
      <c r="B117" s="40"/>
      <c r="C117" s="40"/>
      <c r="D117" s="40"/>
      <c r="E117" s="40"/>
      <c r="F117" s="40"/>
      <c r="G117" s="40"/>
      <c r="H117" s="40"/>
      <c r="I117" s="39"/>
      <c r="J117" s="40"/>
      <c r="K117" s="40"/>
    </row>
    <row r="118">
      <c r="B118" s="40"/>
      <c r="C118" s="40"/>
      <c r="D118" s="40"/>
      <c r="E118" s="40"/>
      <c r="F118" s="40"/>
      <c r="G118" s="40"/>
      <c r="H118" s="40"/>
      <c r="I118" s="39"/>
      <c r="J118" s="40"/>
      <c r="K118" s="40"/>
    </row>
    <row r="119">
      <c r="B119" s="40"/>
      <c r="C119" s="40"/>
      <c r="D119" s="40"/>
      <c r="E119" s="40"/>
      <c r="F119" s="40"/>
      <c r="G119" s="40"/>
      <c r="H119" s="40"/>
      <c r="I119" s="39"/>
      <c r="J119" s="40"/>
      <c r="K119" s="40"/>
    </row>
    <row r="120">
      <c r="B120" s="40"/>
      <c r="C120" s="40"/>
      <c r="D120" s="40"/>
      <c r="E120" s="40"/>
      <c r="F120" s="40"/>
      <c r="G120" s="40"/>
      <c r="H120" s="40"/>
      <c r="I120" s="39"/>
      <c r="J120" s="40"/>
      <c r="K120" s="40"/>
    </row>
    <row r="121">
      <c r="B121" s="40"/>
      <c r="C121" s="40"/>
      <c r="D121" s="40"/>
      <c r="E121" s="40"/>
      <c r="F121" s="40"/>
      <c r="G121" s="40"/>
      <c r="H121" s="40"/>
      <c r="I121" s="39"/>
      <c r="J121" s="40"/>
      <c r="K121" s="40"/>
    </row>
    <row r="122">
      <c r="B122" s="40"/>
      <c r="C122" s="40"/>
      <c r="D122" s="40"/>
      <c r="E122" s="40"/>
      <c r="F122" s="40"/>
      <c r="G122" s="40"/>
      <c r="H122" s="40"/>
      <c r="I122" s="40"/>
      <c r="J122" s="40"/>
      <c r="K122" s="40"/>
    </row>
    <row r="123">
      <c r="B123" s="40"/>
      <c r="C123" s="40"/>
      <c r="D123" s="40"/>
      <c r="E123" s="40"/>
      <c r="F123" s="40"/>
      <c r="G123" s="40"/>
      <c r="H123" s="40"/>
      <c r="I123" s="40"/>
      <c r="J123" s="40"/>
      <c r="K123" s="40"/>
    </row>
    <row r="124">
      <c r="B124" s="40"/>
      <c r="C124" s="40"/>
      <c r="D124" s="40"/>
      <c r="E124" s="40"/>
      <c r="F124" s="40"/>
      <c r="G124" s="40"/>
      <c r="H124" s="40"/>
      <c r="I124" s="40"/>
      <c r="J124" s="40"/>
      <c r="K124" s="40"/>
    </row>
    <row r="125">
      <c r="B125" s="40"/>
      <c r="C125" s="40"/>
      <c r="D125" s="40"/>
      <c r="E125" s="40"/>
      <c r="F125" s="40"/>
      <c r="G125" s="40"/>
      <c r="H125" s="40"/>
      <c r="I125" s="40"/>
      <c r="J125" s="40"/>
      <c r="K125" s="40"/>
    </row>
    <row r="126">
      <c r="B126" s="40"/>
      <c r="C126" s="40"/>
      <c r="D126" s="40"/>
      <c r="E126" s="40"/>
      <c r="F126" s="40"/>
      <c r="G126" s="40"/>
      <c r="H126" s="40"/>
      <c r="I126" s="40"/>
      <c r="J126" s="40"/>
      <c r="K126" s="40"/>
    </row>
    <row r="127">
      <c r="B127" s="40"/>
      <c r="C127" s="40"/>
      <c r="D127" s="40"/>
      <c r="E127" s="40"/>
      <c r="F127" s="40"/>
      <c r="G127" s="40"/>
      <c r="H127" s="40"/>
      <c r="I127" s="40"/>
      <c r="J127" s="40"/>
      <c r="K127" s="40"/>
    </row>
    <row r="128">
      <c r="B128" s="40"/>
      <c r="C128" s="40"/>
      <c r="D128" s="40"/>
      <c r="E128" s="40"/>
      <c r="F128" s="40"/>
      <c r="G128" s="40"/>
      <c r="H128" s="40"/>
      <c r="I128" s="40"/>
      <c r="J128" s="40"/>
      <c r="K128" s="40"/>
    </row>
    <row r="129">
      <c r="B129" s="40"/>
      <c r="C129" s="40"/>
      <c r="D129" s="40"/>
      <c r="E129" s="40"/>
      <c r="F129" s="40"/>
      <c r="G129" s="40"/>
      <c r="H129" s="40"/>
      <c r="I129" s="40"/>
      <c r="J129" s="40"/>
      <c r="K129" s="40"/>
    </row>
    <row r="130">
      <c r="B130" s="40"/>
      <c r="C130" s="40"/>
      <c r="D130" s="40"/>
      <c r="E130" s="40"/>
      <c r="F130" s="40"/>
      <c r="G130" s="40"/>
      <c r="H130" s="40"/>
      <c r="I130" s="40"/>
      <c r="J130" s="40"/>
      <c r="K130" s="40"/>
    </row>
    <row r="131">
      <c r="B131" s="40"/>
      <c r="C131" s="40"/>
      <c r="D131" s="40"/>
      <c r="E131" s="40"/>
      <c r="F131" s="40"/>
      <c r="G131" s="40"/>
      <c r="H131" s="40"/>
      <c r="I131" s="40"/>
      <c r="J131" s="40"/>
      <c r="K131" s="40"/>
    </row>
    <row r="132">
      <c r="B132" s="40"/>
      <c r="C132" s="40"/>
      <c r="D132" s="40"/>
      <c r="E132" s="40"/>
      <c r="F132" s="40"/>
      <c r="G132" s="40"/>
      <c r="H132" s="40"/>
      <c r="I132" s="40"/>
      <c r="J132" s="40"/>
      <c r="K132" s="40"/>
    </row>
    <row r="133">
      <c r="B133" s="40"/>
      <c r="C133" s="40"/>
      <c r="D133" s="40"/>
      <c r="E133" s="40"/>
      <c r="F133" s="40"/>
      <c r="G133" s="40"/>
      <c r="H133" s="40"/>
      <c r="I133" s="40"/>
      <c r="J133" s="40"/>
      <c r="K133" s="40"/>
    </row>
    <row r="134">
      <c r="B134" s="40"/>
      <c r="C134" s="40"/>
      <c r="D134" s="40"/>
      <c r="E134" s="40"/>
      <c r="F134" s="40"/>
      <c r="G134" s="40"/>
      <c r="H134" s="40"/>
      <c r="I134" s="40"/>
      <c r="J134" s="40"/>
      <c r="K134" s="40"/>
    </row>
    <row r="135">
      <c r="B135" s="40"/>
      <c r="C135" s="40"/>
      <c r="D135" s="40"/>
      <c r="E135" s="40"/>
      <c r="F135" s="40"/>
      <c r="G135" s="40"/>
      <c r="H135" s="40"/>
      <c r="I135" s="40"/>
      <c r="J135" s="40"/>
      <c r="K135" s="40"/>
    </row>
    <row r="136">
      <c r="B136" s="40"/>
      <c r="C136" s="40"/>
      <c r="D136" s="40"/>
      <c r="E136" s="40"/>
      <c r="F136" s="40"/>
      <c r="G136" s="40"/>
      <c r="H136" s="40"/>
      <c r="I136" s="40"/>
      <c r="J136" s="40"/>
      <c r="K136" s="40"/>
    </row>
    <row r="137">
      <c r="B137" s="40"/>
      <c r="C137" s="40"/>
      <c r="D137" s="40"/>
      <c r="E137" s="40"/>
      <c r="F137" s="40"/>
      <c r="G137" s="40"/>
      <c r="H137" s="40"/>
      <c r="I137" s="40"/>
      <c r="J137" s="40"/>
      <c r="K137" s="40"/>
    </row>
    <row r="138">
      <c r="B138" s="40"/>
      <c r="C138" s="40"/>
      <c r="D138" s="40"/>
      <c r="E138" s="40"/>
      <c r="F138" s="40"/>
      <c r="G138" s="40"/>
      <c r="H138" s="40"/>
      <c r="I138" s="40"/>
      <c r="J138" s="40"/>
      <c r="K138" s="40"/>
    </row>
    <row r="139">
      <c r="B139" s="40"/>
      <c r="C139" s="40"/>
      <c r="D139" s="40"/>
      <c r="E139" s="40"/>
      <c r="F139" s="40"/>
      <c r="G139" s="40"/>
      <c r="H139" s="40"/>
      <c r="I139" s="40"/>
      <c r="J139" s="40"/>
      <c r="K139" s="40"/>
    </row>
    <row r="140">
      <c r="B140" s="40"/>
      <c r="C140" s="40"/>
      <c r="D140" s="40"/>
      <c r="E140" s="40"/>
      <c r="F140" s="40"/>
      <c r="G140" s="40"/>
      <c r="H140" s="40"/>
      <c r="I140" s="40"/>
      <c r="J140" s="40"/>
      <c r="K140" s="40"/>
    </row>
    <row r="141">
      <c r="B141" s="40"/>
      <c r="C141" s="40"/>
      <c r="D141" s="40"/>
      <c r="E141" s="40"/>
      <c r="F141" s="40"/>
      <c r="G141" s="40"/>
      <c r="H141" s="40"/>
      <c r="I141" s="40"/>
      <c r="J141" s="40"/>
      <c r="K141" s="40"/>
    </row>
    <row r="142">
      <c r="B142" s="40"/>
      <c r="C142" s="40"/>
      <c r="D142" s="40"/>
      <c r="E142" s="40"/>
      <c r="F142" s="40"/>
      <c r="G142" s="40"/>
      <c r="H142" s="40"/>
      <c r="I142" s="40"/>
      <c r="J142" s="40"/>
      <c r="K142" s="40"/>
    </row>
    <row r="143">
      <c r="B143" s="40"/>
      <c r="C143" s="40"/>
      <c r="D143" s="40"/>
      <c r="E143" s="40"/>
      <c r="F143" s="40"/>
      <c r="G143" s="40"/>
      <c r="H143" s="40"/>
      <c r="I143" s="40"/>
      <c r="J143" s="40"/>
      <c r="K143" s="40"/>
    </row>
    <row r="144">
      <c r="B144" s="40"/>
      <c r="C144" s="40"/>
      <c r="D144" s="40"/>
      <c r="E144" s="40"/>
      <c r="F144" s="40"/>
      <c r="G144" s="40"/>
      <c r="H144" s="40"/>
      <c r="I144" s="40"/>
      <c r="J144" s="40"/>
      <c r="K144" s="40"/>
    </row>
    <row r="145">
      <c r="B145" s="40"/>
      <c r="C145" s="40"/>
      <c r="D145" s="40"/>
      <c r="E145" s="40"/>
      <c r="F145" s="40"/>
      <c r="G145" s="40"/>
      <c r="H145" s="40"/>
      <c r="I145" s="40"/>
      <c r="J145" s="40"/>
      <c r="K145" s="40"/>
    </row>
    <row r="146">
      <c r="B146" s="40"/>
      <c r="C146" s="40"/>
      <c r="D146" s="40"/>
      <c r="E146" s="40"/>
      <c r="F146" s="40"/>
      <c r="G146" s="40"/>
      <c r="H146" s="40"/>
      <c r="I146" s="40"/>
      <c r="J146" s="40"/>
      <c r="K146" s="40"/>
    </row>
    <row r="147">
      <c r="B147" s="40"/>
      <c r="C147" s="40"/>
      <c r="D147" s="40"/>
      <c r="E147" s="40"/>
      <c r="F147" s="40"/>
      <c r="G147" s="40"/>
      <c r="H147" s="40"/>
      <c r="I147" s="40"/>
      <c r="J147" s="40"/>
      <c r="K147" s="40"/>
    </row>
    <row r="148">
      <c r="B148" s="40"/>
      <c r="C148" s="40"/>
      <c r="D148" s="40"/>
      <c r="E148" s="40"/>
      <c r="F148" s="40"/>
      <c r="G148" s="40"/>
      <c r="H148" s="40"/>
      <c r="I148" s="40"/>
      <c r="J148" s="40"/>
      <c r="K148" s="40"/>
    </row>
    <row r="149">
      <c r="B149" s="40"/>
      <c r="C149" s="40"/>
      <c r="D149" s="40"/>
      <c r="E149" s="40"/>
      <c r="F149" s="40"/>
      <c r="G149" s="40"/>
      <c r="H149" s="40"/>
      <c r="I149" s="40"/>
      <c r="J149" s="40"/>
      <c r="K149" s="40"/>
    </row>
    <row r="150">
      <c r="B150" s="40"/>
      <c r="C150" s="40"/>
      <c r="D150" s="40"/>
      <c r="E150" s="40"/>
      <c r="F150" s="40"/>
      <c r="G150" s="40"/>
      <c r="H150" s="40"/>
      <c r="I150" s="40"/>
      <c r="J150" s="40"/>
      <c r="K150" s="40"/>
    </row>
    <row r="151">
      <c r="B151" s="40"/>
      <c r="C151" s="40"/>
      <c r="D151" s="40"/>
      <c r="E151" s="40"/>
      <c r="F151" s="40"/>
      <c r="G151" s="40"/>
      <c r="H151" s="40"/>
      <c r="I151" s="40"/>
      <c r="J151" s="40"/>
      <c r="K151" s="40"/>
    </row>
    <row r="152">
      <c r="B152" s="40"/>
      <c r="C152" s="40"/>
      <c r="D152" s="40"/>
      <c r="E152" s="40"/>
      <c r="F152" s="40"/>
      <c r="G152" s="40"/>
      <c r="H152" s="40"/>
      <c r="I152" s="40"/>
      <c r="J152" s="40"/>
      <c r="K152" s="40"/>
    </row>
    <row r="153">
      <c r="B153" s="40"/>
      <c r="C153" s="40"/>
      <c r="D153" s="40"/>
      <c r="E153" s="40"/>
      <c r="F153" s="40"/>
      <c r="G153" s="40"/>
      <c r="H153" s="40"/>
      <c r="I153" s="40"/>
      <c r="J153" s="40"/>
      <c r="K153" s="40"/>
    </row>
    <row r="154">
      <c r="B154" s="40"/>
      <c r="C154" s="40"/>
      <c r="D154" s="40"/>
      <c r="E154" s="40"/>
      <c r="F154" s="40"/>
      <c r="G154" s="40"/>
      <c r="H154" s="40"/>
      <c r="I154" s="40"/>
      <c r="J154" s="40"/>
      <c r="K154" s="40"/>
    </row>
    <row r="155">
      <c r="B155" s="40"/>
      <c r="C155" s="40"/>
      <c r="D155" s="40"/>
      <c r="E155" s="40"/>
      <c r="F155" s="40"/>
      <c r="G155" s="40"/>
      <c r="H155" s="40"/>
      <c r="I155" s="40"/>
      <c r="J155" s="40"/>
      <c r="K155" s="40"/>
    </row>
    <row r="156">
      <c r="B156" s="40"/>
      <c r="C156" s="40"/>
      <c r="D156" s="40"/>
      <c r="E156" s="40"/>
      <c r="F156" s="40"/>
      <c r="G156" s="40"/>
      <c r="H156" s="40"/>
      <c r="I156" s="40"/>
      <c r="J156" s="40"/>
      <c r="K156" s="40"/>
    </row>
    <row r="157">
      <c r="B157" s="40"/>
      <c r="C157" s="40"/>
      <c r="D157" s="40"/>
      <c r="E157" s="40"/>
      <c r="F157" s="40"/>
      <c r="G157" s="40"/>
      <c r="H157" s="40"/>
      <c r="I157" s="40"/>
      <c r="J157" s="40"/>
      <c r="K157" s="40"/>
    </row>
    <row r="158">
      <c r="B158" s="40"/>
      <c r="C158" s="40"/>
      <c r="D158" s="40"/>
      <c r="E158" s="40"/>
      <c r="F158" s="40"/>
      <c r="G158" s="40"/>
      <c r="H158" s="40"/>
      <c r="I158" s="40"/>
      <c r="J158" s="40"/>
      <c r="K158" s="40"/>
    </row>
    <row r="159">
      <c r="B159" s="40"/>
      <c r="C159" s="40"/>
      <c r="D159" s="40"/>
      <c r="E159" s="40"/>
      <c r="F159" s="40"/>
      <c r="G159" s="40"/>
      <c r="H159" s="40"/>
      <c r="I159" s="40"/>
      <c r="J159" s="40"/>
      <c r="K159" s="40"/>
    </row>
    <row r="160">
      <c r="B160" s="40"/>
      <c r="C160" s="40"/>
      <c r="D160" s="40"/>
      <c r="E160" s="40"/>
      <c r="F160" s="40"/>
      <c r="G160" s="40"/>
      <c r="H160" s="40"/>
      <c r="I160" s="40"/>
      <c r="J160" s="40"/>
      <c r="K160" s="40"/>
    </row>
    <row r="161">
      <c r="B161" s="40"/>
      <c r="C161" s="40"/>
      <c r="D161" s="40"/>
      <c r="E161" s="40"/>
      <c r="F161" s="40"/>
      <c r="G161" s="40"/>
      <c r="H161" s="40"/>
      <c r="I161" s="40"/>
      <c r="J161" s="40"/>
      <c r="K161" s="40"/>
    </row>
    <row r="162">
      <c r="B162" s="40"/>
      <c r="C162" s="40"/>
      <c r="D162" s="40"/>
      <c r="E162" s="40"/>
      <c r="F162" s="40"/>
      <c r="G162" s="40"/>
      <c r="H162" s="40"/>
      <c r="I162" s="40"/>
      <c r="J162" s="40"/>
      <c r="K162" s="40"/>
    </row>
    <row r="163">
      <c r="B163" s="40"/>
      <c r="C163" s="40"/>
      <c r="D163" s="40"/>
      <c r="E163" s="40"/>
      <c r="F163" s="40"/>
      <c r="G163" s="40"/>
      <c r="H163" s="40"/>
      <c r="I163" s="40"/>
      <c r="J163" s="40"/>
      <c r="K163" s="40"/>
    </row>
    <row r="164">
      <c r="B164" s="40"/>
      <c r="C164" s="40"/>
      <c r="D164" s="40"/>
      <c r="E164" s="40"/>
      <c r="F164" s="40"/>
      <c r="G164" s="40"/>
      <c r="H164" s="40"/>
      <c r="I164" s="40"/>
      <c r="J164" s="40"/>
      <c r="K164" s="40"/>
    </row>
    <row r="165">
      <c r="B165" s="40"/>
      <c r="C165" s="40"/>
      <c r="D165" s="40"/>
      <c r="E165" s="40"/>
      <c r="F165" s="40"/>
      <c r="G165" s="40"/>
      <c r="H165" s="40"/>
      <c r="I165" s="40"/>
      <c r="J165" s="40"/>
      <c r="K165" s="40"/>
    </row>
    <row r="166">
      <c r="B166" s="40"/>
      <c r="C166" s="40"/>
      <c r="D166" s="40"/>
      <c r="E166" s="40"/>
      <c r="F166" s="40"/>
      <c r="G166" s="40"/>
      <c r="H166" s="40"/>
      <c r="I166" s="40"/>
      <c r="J166" s="40"/>
      <c r="K166" s="40"/>
    </row>
    <row r="167">
      <c r="B167" s="40"/>
      <c r="C167" s="40"/>
      <c r="D167" s="40"/>
      <c r="E167" s="40"/>
      <c r="F167" s="40"/>
      <c r="G167" s="40"/>
      <c r="H167" s="40"/>
      <c r="I167" s="40"/>
      <c r="J167" s="40"/>
      <c r="K167" s="40"/>
    </row>
    <row r="168">
      <c r="B168" s="40"/>
      <c r="C168" s="40"/>
      <c r="D168" s="40"/>
      <c r="E168" s="40"/>
      <c r="F168" s="40"/>
      <c r="G168" s="40"/>
      <c r="H168" s="40"/>
      <c r="I168" s="40"/>
      <c r="J168" s="40"/>
      <c r="K168" s="40"/>
    </row>
    <row r="169">
      <c r="B169" s="40"/>
      <c r="C169" s="40"/>
      <c r="D169" s="40"/>
      <c r="E169" s="40"/>
      <c r="F169" s="40"/>
      <c r="G169" s="40"/>
      <c r="H169" s="40"/>
      <c r="I169" s="40"/>
      <c r="J169" s="40"/>
      <c r="K169" s="40"/>
    </row>
    <row r="170">
      <c r="B170" s="40"/>
      <c r="C170" s="40"/>
      <c r="D170" s="40"/>
      <c r="E170" s="40"/>
      <c r="F170" s="40"/>
      <c r="G170" s="40"/>
      <c r="H170" s="40"/>
      <c r="I170" s="40"/>
      <c r="J170" s="40"/>
      <c r="K170" s="40"/>
    </row>
    <row r="171">
      <c r="B171" s="40"/>
      <c r="C171" s="40"/>
      <c r="D171" s="40"/>
      <c r="E171" s="40"/>
      <c r="F171" s="40"/>
      <c r="G171" s="40"/>
      <c r="H171" s="40"/>
      <c r="I171" s="40"/>
      <c r="J171" s="40"/>
      <c r="K171" s="40"/>
    </row>
    <row r="172">
      <c r="B172" s="40"/>
      <c r="C172" s="40"/>
      <c r="D172" s="40"/>
      <c r="E172" s="40"/>
      <c r="F172" s="40"/>
      <c r="G172" s="40"/>
      <c r="H172" s="40"/>
      <c r="I172" s="40"/>
      <c r="J172" s="40"/>
      <c r="K172" s="40"/>
    </row>
    <row r="173">
      <c r="B173" s="40"/>
      <c r="C173" s="40"/>
      <c r="D173" s="40"/>
      <c r="E173" s="40"/>
      <c r="F173" s="40"/>
      <c r="G173" s="40"/>
      <c r="H173" s="40"/>
      <c r="I173" s="40"/>
      <c r="J173" s="40"/>
      <c r="K173" s="40"/>
    </row>
    <row r="174">
      <c r="B174" s="40"/>
      <c r="C174" s="40"/>
      <c r="D174" s="40"/>
      <c r="E174" s="40"/>
      <c r="F174" s="40"/>
      <c r="G174" s="40"/>
      <c r="H174" s="40"/>
      <c r="I174" s="40"/>
      <c r="J174" s="40"/>
      <c r="K174" s="40"/>
    </row>
    <row r="175">
      <c r="B175" s="40"/>
      <c r="C175" s="40"/>
      <c r="D175" s="40"/>
      <c r="E175" s="40"/>
      <c r="F175" s="40"/>
      <c r="G175" s="40"/>
      <c r="H175" s="40"/>
      <c r="I175" s="40"/>
      <c r="J175" s="40"/>
      <c r="K175" s="40"/>
    </row>
    <row r="176">
      <c r="B176" s="40"/>
      <c r="C176" s="40"/>
      <c r="D176" s="40"/>
      <c r="E176" s="40"/>
      <c r="F176" s="40"/>
      <c r="G176" s="40"/>
      <c r="H176" s="40"/>
      <c r="I176" s="40"/>
      <c r="J176" s="40"/>
      <c r="K176" s="40"/>
    </row>
    <row r="177">
      <c r="B177" s="40"/>
      <c r="C177" s="40"/>
      <c r="D177" s="40"/>
      <c r="E177" s="40"/>
      <c r="F177" s="40"/>
      <c r="G177" s="40"/>
      <c r="H177" s="40"/>
      <c r="I177" s="40"/>
      <c r="J177" s="40"/>
      <c r="K177" s="40"/>
    </row>
    <row r="178">
      <c r="B178" s="40"/>
      <c r="C178" s="40"/>
      <c r="D178" s="40"/>
      <c r="E178" s="40"/>
      <c r="F178" s="40"/>
      <c r="G178" s="40"/>
      <c r="H178" s="40"/>
      <c r="I178" s="40"/>
      <c r="J178" s="40"/>
      <c r="K178" s="40"/>
    </row>
    <row r="179">
      <c r="B179" s="40"/>
      <c r="C179" s="40"/>
      <c r="D179" s="40"/>
      <c r="E179" s="40"/>
      <c r="F179" s="40"/>
      <c r="G179" s="40"/>
      <c r="H179" s="40"/>
      <c r="I179" s="40"/>
      <c r="J179" s="40"/>
      <c r="K179" s="40"/>
    </row>
    <row r="180">
      <c r="B180" s="40"/>
      <c r="C180" s="40"/>
      <c r="D180" s="40"/>
      <c r="E180" s="40"/>
      <c r="F180" s="40"/>
      <c r="G180" s="40"/>
      <c r="H180" s="40"/>
      <c r="I180" s="40"/>
      <c r="J180" s="40"/>
      <c r="K180" s="40"/>
    </row>
    <row r="181">
      <c r="B181" s="40"/>
      <c r="C181" s="40"/>
      <c r="D181" s="40"/>
      <c r="E181" s="40"/>
      <c r="F181" s="40"/>
      <c r="G181" s="40"/>
      <c r="H181" s="40"/>
      <c r="I181" s="40"/>
      <c r="J181" s="40"/>
      <c r="K181" s="40"/>
    </row>
    <row r="182">
      <c r="B182" s="40"/>
      <c r="C182" s="40"/>
      <c r="D182" s="40"/>
      <c r="E182" s="40"/>
      <c r="F182" s="40"/>
      <c r="G182" s="40"/>
      <c r="H182" s="40"/>
      <c r="I182" s="40"/>
      <c r="J182" s="40"/>
      <c r="K182" s="40"/>
    </row>
    <row r="183">
      <c r="B183" s="40"/>
      <c r="C183" s="40"/>
      <c r="D183" s="40"/>
      <c r="E183" s="40"/>
      <c r="F183" s="40"/>
      <c r="G183" s="40"/>
      <c r="H183" s="40"/>
      <c r="I183" s="40"/>
      <c r="J183" s="40"/>
      <c r="K183" s="40"/>
    </row>
    <row r="184">
      <c r="B184" s="40"/>
      <c r="C184" s="40"/>
      <c r="D184" s="40"/>
      <c r="E184" s="40"/>
      <c r="F184" s="40"/>
      <c r="G184" s="40"/>
      <c r="H184" s="40"/>
      <c r="I184" s="40"/>
      <c r="J184" s="40"/>
      <c r="K184" s="40"/>
    </row>
    <row r="185">
      <c r="B185" s="40"/>
      <c r="C185" s="40"/>
      <c r="D185" s="40"/>
      <c r="E185" s="40"/>
      <c r="F185" s="40"/>
      <c r="G185" s="40"/>
      <c r="H185" s="40"/>
      <c r="I185" s="40"/>
      <c r="J185" s="40"/>
      <c r="K185" s="40"/>
    </row>
    <row r="186">
      <c r="B186" s="40"/>
      <c r="C186" s="40"/>
      <c r="D186" s="40"/>
      <c r="E186" s="40"/>
      <c r="F186" s="40"/>
      <c r="G186" s="40"/>
      <c r="H186" s="40"/>
      <c r="I186" s="40"/>
      <c r="J186" s="40"/>
      <c r="K186" s="40"/>
    </row>
    <row r="187">
      <c r="B187" s="40"/>
      <c r="C187" s="40"/>
      <c r="D187" s="40"/>
      <c r="E187" s="40"/>
      <c r="F187" s="40"/>
      <c r="G187" s="40"/>
      <c r="H187" s="40"/>
      <c r="I187" s="40"/>
      <c r="J187" s="40"/>
      <c r="K187" s="40"/>
    </row>
    <row r="188">
      <c r="B188" s="40"/>
      <c r="C188" s="40"/>
      <c r="D188" s="40"/>
      <c r="E188" s="40"/>
      <c r="F188" s="40"/>
      <c r="G188" s="40"/>
      <c r="H188" s="40"/>
      <c r="I188" s="40"/>
      <c r="J188" s="40"/>
      <c r="K188" s="40"/>
    </row>
    <row r="189">
      <c r="B189" s="40"/>
      <c r="C189" s="40"/>
      <c r="D189" s="40"/>
      <c r="E189" s="40"/>
      <c r="F189" s="40"/>
      <c r="G189" s="40"/>
      <c r="H189" s="40"/>
      <c r="I189" s="40"/>
      <c r="J189" s="40"/>
      <c r="K189" s="40"/>
    </row>
    <row r="190">
      <c r="B190" s="40"/>
      <c r="C190" s="40"/>
      <c r="D190" s="40"/>
      <c r="E190" s="40"/>
      <c r="F190" s="40"/>
      <c r="G190" s="40"/>
      <c r="H190" s="40"/>
      <c r="I190" s="40"/>
      <c r="J190" s="40"/>
      <c r="K190" s="40"/>
    </row>
    <row r="191">
      <c r="B191" s="40"/>
      <c r="C191" s="40"/>
      <c r="D191" s="40"/>
      <c r="E191" s="40"/>
      <c r="F191" s="40"/>
      <c r="G191" s="40"/>
      <c r="H191" s="40"/>
      <c r="I191" s="40"/>
      <c r="J191" s="40"/>
      <c r="K191" s="40"/>
    </row>
    <row r="192">
      <c r="B192" s="40"/>
      <c r="C192" s="40"/>
      <c r="D192" s="40"/>
      <c r="E192" s="40"/>
      <c r="F192" s="40"/>
      <c r="G192" s="40"/>
      <c r="H192" s="40"/>
      <c r="I192" s="40"/>
      <c r="J192" s="40"/>
      <c r="K192" s="40"/>
    </row>
    <row r="193">
      <c r="B193" s="40"/>
      <c r="C193" s="40"/>
      <c r="D193" s="40"/>
      <c r="E193" s="40"/>
      <c r="F193" s="40"/>
      <c r="G193" s="40"/>
      <c r="H193" s="40"/>
      <c r="I193" s="40"/>
      <c r="J193" s="40"/>
      <c r="K193" s="40"/>
    </row>
    <row r="194">
      <c r="B194" s="40"/>
      <c r="C194" s="40"/>
      <c r="D194" s="40"/>
      <c r="E194" s="40"/>
      <c r="F194" s="40"/>
      <c r="G194" s="40"/>
      <c r="H194" s="40"/>
      <c r="I194" s="40"/>
      <c r="J194" s="40"/>
      <c r="K194" s="40"/>
    </row>
    <row r="195">
      <c r="B195" s="40"/>
      <c r="C195" s="40"/>
      <c r="D195" s="40"/>
      <c r="E195" s="40"/>
      <c r="F195" s="40"/>
      <c r="G195" s="40"/>
      <c r="H195" s="40"/>
      <c r="I195" s="40"/>
      <c r="J195" s="40"/>
      <c r="K195" s="40"/>
    </row>
    <row r="196">
      <c r="B196" s="40"/>
      <c r="C196" s="40"/>
      <c r="D196" s="40"/>
      <c r="E196" s="40"/>
      <c r="F196" s="40"/>
      <c r="G196" s="40"/>
      <c r="H196" s="40"/>
      <c r="I196" s="40"/>
      <c r="J196" s="40"/>
      <c r="K196" s="40"/>
    </row>
    <row r="197">
      <c r="B197" s="40"/>
      <c r="C197" s="40"/>
      <c r="D197" s="40"/>
      <c r="E197" s="40"/>
      <c r="F197" s="40"/>
      <c r="G197" s="40"/>
      <c r="H197" s="40"/>
      <c r="I197" s="40"/>
      <c r="J197" s="40"/>
      <c r="K197" s="40"/>
    </row>
    <row r="198">
      <c r="B198" s="40"/>
      <c r="C198" s="40"/>
      <c r="D198" s="40"/>
      <c r="E198" s="40"/>
      <c r="F198" s="40"/>
      <c r="G198" s="40"/>
      <c r="H198" s="40"/>
      <c r="I198" s="40"/>
      <c r="J198" s="40"/>
      <c r="K198" s="40"/>
    </row>
    <row r="199">
      <c r="B199" s="40"/>
      <c r="C199" s="40"/>
      <c r="D199" s="40"/>
      <c r="E199" s="40"/>
      <c r="F199" s="40"/>
      <c r="G199" s="40"/>
      <c r="H199" s="40"/>
      <c r="I199" s="40"/>
      <c r="J199" s="40"/>
      <c r="K199" s="40"/>
    </row>
    <row r="200">
      <c r="B200" s="40"/>
      <c r="C200" s="40"/>
      <c r="D200" s="40"/>
      <c r="E200" s="40"/>
      <c r="F200" s="40"/>
      <c r="G200" s="40"/>
      <c r="H200" s="40"/>
      <c r="I200" s="40"/>
      <c r="J200" s="40"/>
      <c r="K200" s="40"/>
    </row>
    <row r="201">
      <c r="B201" s="40"/>
      <c r="C201" s="40"/>
      <c r="D201" s="40"/>
      <c r="E201" s="40"/>
      <c r="F201" s="40"/>
      <c r="G201" s="40"/>
      <c r="H201" s="40"/>
      <c r="I201" s="40"/>
      <c r="J201" s="40"/>
      <c r="K201" s="40"/>
    </row>
    <row r="202">
      <c r="B202" s="40"/>
      <c r="C202" s="40"/>
      <c r="D202" s="40"/>
      <c r="E202" s="40"/>
      <c r="F202" s="40"/>
      <c r="G202" s="40"/>
      <c r="H202" s="40"/>
      <c r="I202" s="40"/>
      <c r="J202" s="40"/>
      <c r="K202" s="40"/>
    </row>
    <row r="203">
      <c r="B203" s="40"/>
      <c r="C203" s="40"/>
      <c r="D203" s="40"/>
      <c r="E203" s="40"/>
      <c r="F203" s="40"/>
      <c r="G203" s="40"/>
      <c r="H203" s="40"/>
      <c r="I203" s="40"/>
      <c r="J203" s="40"/>
      <c r="K203" s="40"/>
    </row>
    <row r="204">
      <c r="B204" s="40"/>
      <c r="C204" s="40"/>
      <c r="D204" s="40"/>
      <c r="E204" s="40"/>
      <c r="F204" s="40"/>
      <c r="G204" s="40"/>
      <c r="H204" s="40"/>
      <c r="I204" s="40"/>
      <c r="J204" s="40"/>
      <c r="K204" s="40"/>
    </row>
    <row r="205">
      <c r="B205" s="40"/>
      <c r="C205" s="40"/>
      <c r="D205" s="40"/>
      <c r="E205" s="40"/>
      <c r="F205" s="40"/>
      <c r="G205" s="40"/>
      <c r="H205" s="40"/>
      <c r="I205" s="40"/>
      <c r="J205" s="40"/>
      <c r="K205" s="40"/>
    </row>
    <row r="206">
      <c r="B206" s="40"/>
      <c r="C206" s="40"/>
      <c r="D206" s="40"/>
      <c r="E206" s="40"/>
      <c r="F206" s="40"/>
      <c r="G206" s="40"/>
      <c r="H206" s="40"/>
      <c r="I206" s="40"/>
      <c r="J206" s="40"/>
      <c r="K206" s="40"/>
    </row>
    <row r="207">
      <c r="B207" s="40"/>
      <c r="C207" s="40"/>
      <c r="D207" s="40"/>
      <c r="E207" s="40"/>
      <c r="F207" s="40"/>
      <c r="G207" s="40"/>
      <c r="H207" s="40"/>
      <c r="I207" s="40"/>
      <c r="J207" s="40"/>
      <c r="K207" s="40"/>
    </row>
    <row r="208">
      <c r="B208" s="40"/>
      <c r="C208" s="40"/>
      <c r="D208" s="40"/>
      <c r="E208" s="40"/>
      <c r="F208" s="40"/>
      <c r="G208" s="40"/>
      <c r="H208" s="40"/>
      <c r="I208" s="40"/>
      <c r="J208" s="40"/>
      <c r="K208" s="40"/>
    </row>
    <row r="209">
      <c r="B209" s="40"/>
      <c r="C209" s="40"/>
      <c r="D209" s="40"/>
      <c r="E209" s="40"/>
      <c r="F209" s="40"/>
      <c r="G209" s="40"/>
      <c r="H209" s="40"/>
      <c r="I209" s="40"/>
      <c r="J209" s="40"/>
      <c r="K209" s="40"/>
    </row>
    <row r="210">
      <c r="B210" s="40"/>
      <c r="C210" s="40"/>
      <c r="D210" s="40"/>
      <c r="E210" s="40"/>
      <c r="F210" s="40"/>
      <c r="G210" s="40"/>
      <c r="H210" s="40"/>
      <c r="I210" s="40"/>
      <c r="J210" s="40"/>
      <c r="K210" s="40"/>
    </row>
    <row r="211">
      <c r="B211" s="40"/>
      <c r="C211" s="40"/>
      <c r="D211" s="40"/>
      <c r="E211" s="40"/>
      <c r="F211" s="40"/>
      <c r="G211" s="40"/>
      <c r="H211" s="40"/>
      <c r="I211" s="40"/>
      <c r="J211" s="40"/>
      <c r="K211" s="40"/>
    </row>
    <row r="212">
      <c r="B212" s="40"/>
      <c r="C212" s="40"/>
      <c r="D212" s="40"/>
      <c r="E212" s="40"/>
      <c r="F212" s="40"/>
      <c r="G212" s="40"/>
      <c r="H212" s="40"/>
      <c r="I212" s="40"/>
      <c r="J212" s="40"/>
      <c r="K212" s="40"/>
    </row>
    <row r="213">
      <c r="B213" s="40"/>
      <c r="C213" s="40"/>
      <c r="D213" s="40"/>
      <c r="E213" s="40"/>
      <c r="F213" s="40"/>
      <c r="G213" s="40"/>
      <c r="H213" s="40"/>
      <c r="I213" s="40"/>
      <c r="J213" s="40"/>
      <c r="K213" s="40"/>
    </row>
    <row r="214">
      <c r="B214" s="40"/>
      <c r="C214" s="40"/>
      <c r="D214" s="40"/>
      <c r="E214" s="40"/>
      <c r="F214" s="40"/>
      <c r="G214" s="40"/>
      <c r="H214" s="40"/>
      <c r="I214" s="40"/>
      <c r="J214" s="40"/>
      <c r="K214" s="40"/>
    </row>
    <row r="215">
      <c r="B215" s="40"/>
      <c r="C215" s="40"/>
      <c r="D215" s="40"/>
      <c r="E215" s="40"/>
      <c r="F215" s="40"/>
      <c r="G215" s="40"/>
      <c r="H215" s="40"/>
      <c r="I215" s="40"/>
      <c r="J215" s="40"/>
      <c r="K215" s="40"/>
    </row>
    <row r="216">
      <c r="B216" s="40"/>
      <c r="C216" s="40"/>
      <c r="D216" s="40"/>
      <c r="E216" s="40"/>
      <c r="F216" s="40"/>
      <c r="G216" s="40"/>
      <c r="H216" s="40"/>
      <c r="I216" s="40"/>
      <c r="J216" s="40"/>
      <c r="K216" s="40"/>
    </row>
    <row r="217">
      <c r="B217" s="40"/>
      <c r="C217" s="40"/>
      <c r="D217" s="40"/>
      <c r="E217" s="40"/>
      <c r="F217" s="40"/>
      <c r="G217" s="40"/>
      <c r="H217" s="40"/>
      <c r="I217" s="40"/>
      <c r="J217" s="40"/>
      <c r="K217" s="40"/>
    </row>
    <row r="218">
      <c r="B218" s="40"/>
      <c r="C218" s="40"/>
      <c r="D218" s="40"/>
      <c r="E218" s="40"/>
      <c r="F218" s="40"/>
      <c r="G218" s="40"/>
      <c r="H218" s="40"/>
      <c r="I218" s="40"/>
      <c r="J218" s="40"/>
      <c r="K218" s="40"/>
    </row>
    <row r="219">
      <c r="B219" s="40"/>
      <c r="C219" s="40"/>
      <c r="D219" s="40"/>
      <c r="E219" s="40"/>
      <c r="F219" s="40"/>
      <c r="G219" s="40"/>
      <c r="H219" s="40"/>
      <c r="I219" s="40"/>
      <c r="J219" s="40"/>
      <c r="K219" s="40"/>
    </row>
    <row r="220">
      <c r="B220" s="40"/>
      <c r="C220" s="40"/>
      <c r="D220" s="40"/>
      <c r="E220" s="40"/>
      <c r="F220" s="40"/>
      <c r="G220" s="40"/>
      <c r="H220" s="40"/>
      <c r="I220" s="40"/>
      <c r="J220" s="40"/>
      <c r="K220" s="40"/>
    </row>
    <row r="221">
      <c r="B221" s="40"/>
      <c r="C221" s="40"/>
      <c r="D221" s="40"/>
      <c r="E221" s="40"/>
      <c r="F221" s="40"/>
      <c r="G221" s="40"/>
      <c r="H221" s="40"/>
      <c r="I221" s="40"/>
      <c r="J221" s="40"/>
      <c r="K221" s="40"/>
    </row>
    <row r="222">
      <c r="B222" s="40"/>
      <c r="C222" s="40"/>
      <c r="D222" s="40"/>
      <c r="E222" s="40"/>
      <c r="F222" s="40"/>
      <c r="G222" s="40"/>
      <c r="H222" s="40"/>
      <c r="I222" s="40"/>
      <c r="J222" s="40"/>
      <c r="K222" s="40"/>
    </row>
    <row r="223">
      <c r="B223" s="40"/>
      <c r="C223" s="40"/>
      <c r="D223" s="40"/>
      <c r="E223" s="40"/>
      <c r="F223" s="40"/>
      <c r="G223" s="40"/>
      <c r="H223" s="40"/>
      <c r="I223" s="40"/>
      <c r="J223" s="40"/>
      <c r="K223" s="40"/>
    </row>
    <row r="224">
      <c r="B224" s="40"/>
      <c r="C224" s="40"/>
      <c r="D224" s="40"/>
      <c r="E224" s="40"/>
      <c r="F224" s="40"/>
      <c r="G224" s="40"/>
      <c r="H224" s="40"/>
      <c r="I224" s="40"/>
      <c r="J224" s="40"/>
      <c r="K224" s="40"/>
    </row>
    <row r="225">
      <c r="B225" s="40"/>
      <c r="C225" s="40"/>
      <c r="D225" s="40"/>
      <c r="E225" s="40"/>
      <c r="F225" s="40"/>
      <c r="G225" s="40"/>
      <c r="H225" s="40"/>
      <c r="I225" s="40"/>
      <c r="J225" s="40"/>
      <c r="K225" s="40"/>
    </row>
    <row r="226">
      <c r="B226" s="40"/>
      <c r="C226" s="40"/>
      <c r="D226" s="40"/>
      <c r="E226" s="40"/>
      <c r="F226" s="40"/>
      <c r="G226" s="40"/>
      <c r="H226" s="40"/>
      <c r="I226" s="40"/>
      <c r="J226" s="40"/>
      <c r="K226" s="40"/>
    </row>
    <row r="227">
      <c r="B227" s="40"/>
      <c r="C227" s="40"/>
      <c r="D227" s="40"/>
      <c r="E227" s="40"/>
      <c r="F227" s="40"/>
      <c r="G227" s="40"/>
      <c r="H227" s="40"/>
      <c r="I227" s="40"/>
      <c r="J227" s="40"/>
      <c r="K227" s="40"/>
    </row>
    <row r="228">
      <c r="B228" s="40"/>
      <c r="C228" s="40"/>
      <c r="D228" s="40"/>
      <c r="E228" s="40"/>
      <c r="F228" s="40"/>
      <c r="G228" s="40"/>
      <c r="H228" s="40"/>
      <c r="I228" s="40"/>
      <c r="J228" s="40"/>
      <c r="K228" s="40"/>
    </row>
    <row r="229">
      <c r="B229" s="40"/>
      <c r="C229" s="40"/>
      <c r="D229" s="40"/>
      <c r="E229" s="40"/>
      <c r="F229" s="40"/>
      <c r="G229" s="40"/>
      <c r="H229" s="40"/>
      <c r="I229" s="40"/>
      <c r="J229" s="40"/>
      <c r="K229" s="40"/>
    </row>
    <row r="230">
      <c r="B230" s="40"/>
      <c r="C230" s="40"/>
      <c r="D230" s="40"/>
      <c r="E230" s="40"/>
      <c r="F230" s="40"/>
      <c r="G230" s="40"/>
      <c r="H230" s="40"/>
      <c r="I230" s="40"/>
      <c r="J230" s="40"/>
      <c r="K230" s="40"/>
    </row>
    <row r="231">
      <c r="B231" s="40"/>
      <c r="C231" s="40"/>
      <c r="D231" s="40"/>
      <c r="E231" s="40"/>
      <c r="F231" s="40"/>
      <c r="G231" s="40"/>
      <c r="H231" s="40"/>
      <c r="I231" s="40"/>
      <c r="J231" s="40"/>
      <c r="K231" s="40"/>
    </row>
    <row r="232">
      <c r="B232" s="40"/>
      <c r="C232" s="40"/>
      <c r="D232" s="40"/>
      <c r="E232" s="40"/>
      <c r="F232" s="40"/>
      <c r="G232" s="40"/>
      <c r="H232" s="40"/>
      <c r="I232" s="40"/>
      <c r="J232" s="40"/>
      <c r="K232" s="40"/>
    </row>
    <row r="233">
      <c r="B233" s="40"/>
      <c r="C233" s="40"/>
      <c r="D233" s="40"/>
      <c r="E233" s="40"/>
      <c r="F233" s="40"/>
      <c r="G233" s="40"/>
      <c r="H233" s="40"/>
      <c r="I233" s="40"/>
      <c r="J233" s="40"/>
      <c r="K233" s="40"/>
    </row>
    <row r="234">
      <c r="B234" s="40"/>
      <c r="C234" s="40"/>
      <c r="D234" s="40"/>
      <c r="E234" s="40"/>
      <c r="F234" s="40"/>
      <c r="G234" s="40"/>
      <c r="H234" s="40"/>
      <c r="I234" s="40"/>
      <c r="J234" s="40"/>
      <c r="K234" s="40"/>
    </row>
    <row r="235">
      <c r="B235" s="40"/>
      <c r="C235" s="40"/>
      <c r="D235" s="40"/>
      <c r="E235" s="40"/>
      <c r="F235" s="40"/>
      <c r="G235" s="40"/>
      <c r="H235" s="40"/>
      <c r="I235" s="40"/>
      <c r="J235" s="40"/>
      <c r="K235" s="40"/>
    </row>
    <row r="236">
      <c r="B236" s="40"/>
      <c r="C236" s="40"/>
      <c r="D236" s="40"/>
      <c r="E236" s="40"/>
      <c r="F236" s="40"/>
      <c r="G236" s="40"/>
      <c r="H236" s="40"/>
      <c r="I236" s="40"/>
      <c r="J236" s="40"/>
      <c r="K236" s="40"/>
    </row>
    <row r="237">
      <c r="B237" s="40"/>
      <c r="C237" s="40"/>
      <c r="D237" s="40"/>
      <c r="E237" s="40"/>
      <c r="F237" s="40"/>
      <c r="G237" s="40"/>
      <c r="H237" s="40"/>
      <c r="I237" s="40"/>
      <c r="J237" s="40"/>
      <c r="K237" s="40"/>
    </row>
    <row r="238">
      <c r="B238" s="40"/>
      <c r="C238" s="40"/>
      <c r="D238" s="40"/>
      <c r="E238" s="40"/>
      <c r="F238" s="40"/>
      <c r="G238" s="40"/>
      <c r="H238" s="40"/>
      <c r="I238" s="40"/>
      <c r="J238" s="40"/>
      <c r="K238" s="40"/>
    </row>
    <row r="239">
      <c r="B239" s="40"/>
      <c r="C239" s="40"/>
      <c r="D239" s="40"/>
      <c r="E239" s="40"/>
      <c r="F239" s="40"/>
      <c r="G239" s="40"/>
      <c r="H239" s="40"/>
      <c r="I239" s="40"/>
      <c r="J239" s="40"/>
      <c r="K239" s="40"/>
    </row>
    <row r="240">
      <c r="B240" s="40"/>
      <c r="C240" s="40"/>
      <c r="D240" s="40"/>
      <c r="E240" s="40"/>
      <c r="F240" s="40"/>
      <c r="G240" s="40"/>
      <c r="H240" s="40"/>
      <c r="I240" s="40"/>
      <c r="J240" s="40"/>
      <c r="K240" s="40"/>
    </row>
    <row r="241">
      <c r="B241" s="40"/>
      <c r="C241" s="40"/>
      <c r="D241" s="40"/>
      <c r="E241" s="40"/>
      <c r="F241" s="40"/>
      <c r="G241" s="40"/>
      <c r="H241" s="40"/>
      <c r="I241" s="40"/>
      <c r="J241" s="40"/>
      <c r="K241" s="40"/>
    </row>
    <row r="242">
      <c r="B242" s="40"/>
      <c r="C242" s="40"/>
      <c r="D242" s="40"/>
      <c r="E242" s="40"/>
      <c r="F242" s="40"/>
      <c r="G242" s="40"/>
      <c r="H242" s="40"/>
      <c r="I242" s="40"/>
      <c r="J242" s="40"/>
      <c r="K242" s="40"/>
    </row>
    <row r="243">
      <c r="B243" s="40"/>
      <c r="C243" s="40"/>
      <c r="D243" s="40"/>
      <c r="E243" s="40"/>
      <c r="F243" s="40"/>
      <c r="G243" s="40"/>
      <c r="H243" s="40"/>
      <c r="I243" s="40"/>
      <c r="J243" s="40"/>
      <c r="K243" s="40"/>
    </row>
    <row r="244">
      <c r="B244" s="40"/>
      <c r="C244" s="40"/>
      <c r="D244" s="40"/>
      <c r="E244" s="40"/>
      <c r="F244" s="40"/>
      <c r="G244" s="40"/>
      <c r="H244" s="40"/>
      <c r="I244" s="40"/>
      <c r="J244" s="40"/>
      <c r="K244" s="40"/>
    </row>
    <row r="245">
      <c r="B245" s="40"/>
      <c r="C245" s="40"/>
      <c r="D245" s="40"/>
      <c r="E245" s="40"/>
      <c r="F245" s="40"/>
      <c r="G245" s="40"/>
      <c r="H245" s="40"/>
      <c r="I245" s="40"/>
      <c r="J245" s="40"/>
      <c r="K245" s="40"/>
    </row>
    <row r="246">
      <c r="B246" s="40"/>
      <c r="C246" s="40"/>
      <c r="D246" s="40"/>
      <c r="E246" s="40"/>
      <c r="F246" s="40"/>
      <c r="G246" s="40"/>
      <c r="H246" s="40"/>
      <c r="I246" s="40"/>
      <c r="J246" s="40"/>
      <c r="K246" s="40"/>
    </row>
    <row r="247">
      <c r="B247" s="40"/>
      <c r="C247" s="40"/>
      <c r="D247" s="40"/>
      <c r="E247" s="40"/>
      <c r="F247" s="40"/>
      <c r="G247" s="40"/>
      <c r="H247" s="40"/>
      <c r="I247" s="40"/>
      <c r="J247" s="40"/>
      <c r="K247" s="40"/>
    </row>
    <row r="248">
      <c r="B248" s="40"/>
      <c r="C248" s="40"/>
      <c r="D248" s="40"/>
      <c r="E248" s="40"/>
      <c r="F248" s="40"/>
      <c r="G248" s="40"/>
      <c r="H248" s="40"/>
      <c r="I248" s="40"/>
      <c r="J248" s="40"/>
      <c r="K248" s="40"/>
    </row>
    <row r="249">
      <c r="B249" s="40"/>
      <c r="C249" s="40"/>
      <c r="D249" s="40"/>
      <c r="E249" s="40"/>
      <c r="F249" s="40"/>
      <c r="G249" s="40"/>
      <c r="H249" s="40"/>
      <c r="I249" s="40"/>
      <c r="J249" s="40"/>
      <c r="K249" s="40"/>
    </row>
    <row r="250">
      <c r="B250" s="40"/>
      <c r="C250" s="40"/>
      <c r="D250" s="40"/>
      <c r="E250" s="40"/>
      <c r="F250" s="40"/>
      <c r="G250" s="40"/>
      <c r="H250" s="40"/>
      <c r="I250" s="40"/>
      <c r="J250" s="40"/>
      <c r="K250" s="40"/>
    </row>
    <row r="251">
      <c r="B251" s="40"/>
      <c r="C251" s="40"/>
      <c r="D251" s="40"/>
      <c r="E251" s="40"/>
      <c r="F251" s="40"/>
      <c r="G251" s="40"/>
      <c r="H251" s="40"/>
      <c r="I251" s="40"/>
      <c r="J251" s="40"/>
      <c r="K251" s="40"/>
    </row>
    <row r="252">
      <c r="B252" s="40"/>
      <c r="C252" s="40"/>
      <c r="D252" s="40"/>
      <c r="E252" s="40"/>
      <c r="F252" s="40"/>
      <c r="G252" s="40"/>
      <c r="H252" s="40"/>
      <c r="I252" s="40"/>
      <c r="J252" s="40"/>
      <c r="K252" s="40"/>
    </row>
    <row r="253">
      <c r="B253" s="40"/>
      <c r="C253" s="40"/>
      <c r="D253" s="40"/>
      <c r="E253" s="40"/>
      <c r="F253" s="40"/>
      <c r="G253" s="40"/>
      <c r="H253" s="40"/>
      <c r="I253" s="40"/>
      <c r="J253" s="40"/>
      <c r="K253" s="40"/>
    </row>
    <row r="254">
      <c r="B254" s="40"/>
      <c r="C254" s="40"/>
      <c r="D254" s="40"/>
      <c r="E254" s="40"/>
      <c r="F254" s="40"/>
      <c r="G254" s="40"/>
      <c r="H254" s="40"/>
      <c r="I254" s="40"/>
      <c r="J254" s="40"/>
      <c r="K254" s="40"/>
    </row>
    <row r="255">
      <c r="B255" s="40"/>
      <c r="C255" s="40"/>
      <c r="D255" s="40"/>
      <c r="E255" s="40"/>
      <c r="F255" s="40"/>
      <c r="G255" s="40"/>
      <c r="H255" s="40"/>
      <c r="I255" s="40"/>
      <c r="J255" s="40"/>
      <c r="K255" s="40"/>
    </row>
    <row r="256">
      <c r="B256" s="40"/>
      <c r="C256" s="40"/>
      <c r="D256" s="40"/>
      <c r="E256" s="40"/>
      <c r="F256" s="40"/>
      <c r="G256" s="40"/>
      <c r="H256" s="40"/>
      <c r="I256" s="40"/>
      <c r="J256" s="40"/>
      <c r="K256" s="40"/>
    </row>
    <row r="257">
      <c r="B257" s="40"/>
      <c r="C257" s="40"/>
      <c r="D257" s="40"/>
      <c r="E257" s="40"/>
      <c r="F257" s="40"/>
      <c r="G257" s="40"/>
      <c r="H257" s="40"/>
      <c r="I257" s="40"/>
      <c r="J257" s="40"/>
      <c r="K257" s="40"/>
    </row>
    <row r="258">
      <c r="B258" s="40"/>
      <c r="C258" s="40"/>
      <c r="D258" s="40"/>
      <c r="E258" s="40"/>
      <c r="F258" s="40"/>
      <c r="G258" s="40"/>
      <c r="H258" s="40"/>
      <c r="I258" s="40"/>
      <c r="J258" s="40"/>
      <c r="K258" s="40"/>
    </row>
    <row r="259">
      <c r="B259" s="40"/>
      <c r="C259" s="40"/>
      <c r="D259" s="40"/>
      <c r="E259" s="40"/>
      <c r="F259" s="40"/>
      <c r="G259" s="40"/>
      <c r="H259" s="40"/>
      <c r="I259" s="40"/>
      <c r="J259" s="40"/>
      <c r="K259" s="40"/>
    </row>
    <row r="260">
      <c r="B260" s="40"/>
      <c r="C260" s="40"/>
      <c r="D260" s="40"/>
      <c r="E260" s="40"/>
      <c r="F260" s="40"/>
      <c r="G260" s="40"/>
      <c r="H260" s="40"/>
      <c r="I260" s="40"/>
      <c r="J260" s="40"/>
      <c r="K260" s="40"/>
    </row>
    <row r="261">
      <c r="B261" s="40"/>
      <c r="C261" s="40"/>
      <c r="D261" s="40"/>
      <c r="E261" s="40"/>
      <c r="F261" s="40"/>
      <c r="G261" s="40"/>
      <c r="H261" s="40"/>
      <c r="I261" s="40"/>
      <c r="J261" s="40"/>
      <c r="K261" s="40"/>
    </row>
    <row r="262">
      <c r="B262" s="40"/>
      <c r="C262" s="40"/>
      <c r="D262" s="40"/>
      <c r="E262" s="40"/>
      <c r="F262" s="40"/>
      <c r="G262" s="40"/>
      <c r="H262" s="40"/>
      <c r="I262" s="40"/>
      <c r="J262" s="40"/>
      <c r="K262" s="40"/>
    </row>
    <row r="263">
      <c r="B263" s="40"/>
      <c r="C263" s="40"/>
      <c r="D263" s="40"/>
      <c r="E263" s="40"/>
      <c r="F263" s="40"/>
      <c r="G263" s="40"/>
      <c r="H263" s="40"/>
      <c r="I263" s="40"/>
      <c r="J263" s="40"/>
      <c r="K263" s="40"/>
    </row>
    <row r="264">
      <c r="B264" s="40"/>
      <c r="C264" s="40"/>
      <c r="D264" s="40"/>
      <c r="E264" s="40"/>
      <c r="F264" s="40"/>
      <c r="G264" s="40"/>
      <c r="H264" s="40"/>
      <c r="I264" s="40"/>
      <c r="J264" s="40"/>
      <c r="K264" s="40"/>
    </row>
    <row r="265">
      <c r="B265" s="40"/>
      <c r="C265" s="40"/>
      <c r="D265" s="40"/>
      <c r="E265" s="40"/>
      <c r="F265" s="40"/>
      <c r="G265" s="40"/>
      <c r="H265" s="40"/>
      <c r="I265" s="40"/>
      <c r="J265" s="40"/>
      <c r="K265" s="40"/>
    </row>
    <row r="266">
      <c r="B266" s="40"/>
      <c r="C266" s="40"/>
      <c r="D266" s="40"/>
      <c r="E266" s="40"/>
      <c r="F266" s="40"/>
      <c r="G266" s="40"/>
      <c r="H266" s="40"/>
      <c r="I266" s="40"/>
      <c r="J266" s="40"/>
      <c r="K266" s="40"/>
    </row>
    <row r="267">
      <c r="B267" s="40"/>
      <c r="C267" s="40"/>
      <c r="D267" s="40"/>
      <c r="E267" s="40"/>
      <c r="F267" s="40"/>
      <c r="G267" s="40"/>
      <c r="H267" s="40"/>
      <c r="I267" s="40"/>
      <c r="J267" s="40"/>
      <c r="K267" s="40"/>
    </row>
    <row r="268">
      <c r="B268" s="40"/>
      <c r="C268" s="40"/>
      <c r="D268" s="40"/>
      <c r="E268" s="40"/>
      <c r="F268" s="40"/>
      <c r="G268" s="40"/>
      <c r="H268" s="40"/>
      <c r="I268" s="40"/>
      <c r="J268" s="40"/>
      <c r="K268" s="40"/>
    </row>
    <row r="269">
      <c r="B269" s="40"/>
      <c r="C269" s="40"/>
      <c r="D269" s="40"/>
      <c r="E269" s="40"/>
      <c r="F269" s="40"/>
      <c r="G269" s="40"/>
      <c r="H269" s="40"/>
      <c r="I269" s="40"/>
      <c r="J269" s="40"/>
      <c r="K269" s="40"/>
    </row>
    <row r="270">
      <c r="B270" s="40"/>
      <c r="C270" s="40"/>
      <c r="D270" s="40"/>
      <c r="E270" s="40"/>
      <c r="F270" s="40"/>
      <c r="G270" s="40"/>
      <c r="H270" s="40"/>
      <c r="I270" s="40"/>
      <c r="J270" s="40"/>
      <c r="K270" s="40"/>
    </row>
    <row r="271">
      <c r="B271" s="40"/>
      <c r="C271" s="40"/>
      <c r="D271" s="40"/>
      <c r="E271" s="40"/>
      <c r="F271" s="40"/>
      <c r="G271" s="40"/>
      <c r="H271" s="40"/>
      <c r="I271" s="40"/>
      <c r="J271" s="40"/>
      <c r="K271" s="40"/>
    </row>
    <row r="272">
      <c r="B272" s="40"/>
      <c r="C272" s="40"/>
      <c r="D272" s="40"/>
      <c r="E272" s="40"/>
      <c r="F272" s="40"/>
      <c r="G272" s="40"/>
      <c r="H272" s="40"/>
      <c r="I272" s="40"/>
      <c r="J272" s="40"/>
      <c r="K272" s="40"/>
    </row>
    <row r="273">
      <c r="B273" s="40"/>
      <c r="C273" s="40"/>
      <c r="D273" s="40"/>
      <c r="E273" s="40"/>
      <c r="F273" s="40"/>
      <c r="G273" s="40"/>
      <c r="H273" s="40"/>
      <c r="I273" s="40"/>
      <c r="J273" s="40"/>
      <c r="K273" s="40"/>
    </row>
    <row r="274">
      <c r="B274" s="40"/>
      <c r="C274" s="40"/>
      <c r="D274" s="40"/>
      <c r="E274" s="40"/>
      <c r="F274" s="40"/>
      <c r="G274" s="40"/>
      <c r="H274" s="40"/>
      <c r="I274" s="40"/>
      <c r="J274" s="40"/>
      <c r="K274" s="40"/>
    </row>
    <row r="275">
      <c r="B275" s="40"/>
      <c r="C275" s="40"/>
      <c r="D275" s="40"/>
      <c r="E275" s="40"/>
      <c r="F275" s="40"/>
      <c r="G275" s="40"/>
      <c r="H275" s="40"/>
      <c r="I275" s="40"/>
      <c r="J275" s="40"/>
      <c r="K275" s="40"/>
    </row>
    <row r="276">
      <c r="B276" s="40"/>
      <c r="C276" s="40"/>
      <c r="D276" s="40"/>
      <c r="E276" s="40"/>
      <c r="F276" s="40"/>
      <c r="G276" s="40"/>
      <c r="H276" s="40"/>
      <c r="I276" s="40"/>
      <c r="J276" s="40"/>
      <c r="K276" s="40"/>
    </row>
    <row r="277">
      <c r="B277" s="40"/>
      <c r="C277" s="40"/>
      <c r="D277" s="40"/>
      <c r="E277" s="40"/>
      <c r="F277" s="40"/>
      <c r="G277" s="40"/>
      <c r="H277" s="40"/>
      <c r="I277" s="40"/>
      <c r="J277" s="40"/>
      <c r="K277" s="40"/>
    </row>
    <row r="278">
      <c r="B278" s="40"/>
      <c r="C278" s="40"/>
      <c r="D278" s="40"/>
      <c r="E278" s="40"/>
      <c r="F278" s="40"/>
      <c r="G278" s="40"/>
      <c r="H278" s="40"/>
      <c r="I278" s="40"/>
      <c r="J278" s="40"/>
      <c r="K278" s="40"/>
    </row>
    <row r="279">
      <c r="B279" s="40"/>
      <c r="C279" s="40"/>
      <c r="D279" s="40"/>
      <c r="E279" s="40"/>
      <c r="F279" s="40"/>
      <c r="G279" s="40"/>
      <c r="H279" s="40"/>
      <c r="I279" s="40"/>
      <c r="J279" s="40"/>
      <c r="K279" s="40"/>
    </row>
    <row r="280">
      <c r="B280" s="40"/>
      <c r="C280" s="40"/>
      <c r="D280" s="40"/>
      <c r="E280" s="40"/>
      <c r="F280" s="40"/>
      <c r="G280" s="40"/>
      <c r="H280" s="40"/>
      <c r="I280" s="40"/>
      <c r="J280" s="40"/>
      <c r="K280" s="40"/>
    </row>
    <row r="281">
      <c r="B281" s="40"/>
      <c r="C281" s="40"/>
      <c r="D281" s="40"/>
      <c r="E281" s="40"/>
      <c r="F281" s="40"/>
      <c r="G281" s="40"/>
      <c r="H281" s="40"/>
      <c r="I281" s="40"/>
      <c r="J281" s="40"/>
      <c r="K281" s="40"/>
    </row>
    <row r="282">
      <c r="B282" s="40"/>
      <c r="C282" s="40"/>
      <c r="D282" s="40"/>
      <c r="E282" s="40"/>
      <c r="F282" s="40"/>
      <c r="G282" s="40"/>
      <c r="H282" s="40"/>
      <c r="I282" s="40"/>
      <c r="J282" s="40"/>
      <c r="K282" s="40"/>
    </row>
    <row r="283">
      <c r="B283" s="40"/>
      <c r="C283" s="40"/>
      <c r="D283" s="40"/>
      <c r="E283" s="40"/>
      <c r="F283" s="40"/>
      <c r="G283" s="40"/>
      <c r="H283" s="40"/>
      <c r="I283" s="40"/>
      <c r="J283" s="40"/>
      <c r="K283" s="40"/>
    </row>
    <row r="284">
      <c r="B284" s="40"/>
      <c r="C284" s="40"/>
      <c r="D284" s="40"/>
      <c r="E284" s="40"/>
      <c r="F284" s="40"/>
      <c r="G284" s="40"/>
      <c r="H284" s="40"/>
      <c r="I284" s="40"/>
      <c r="J284" s="40"/>
      <c r="K284" s="40"/>
    </row>
    <row r="285">
      <c r="B285" s="40"/>
      <c r="C285" s="40"/>
      <c r="D285" s="40"/>
      <c r="E285" s="40"/>
      <c r="F285" s="40"/>
      <c r="G285" s="40"/>
      <c r="H285" s="40"/>
      <c r="I285" s="40"/>
      <c r="J285" s="40"/>
      <c r="K285" s="40"/>
    </row>
    <row r="286">
      <c r="B286" s="40"/>
      <c r="C286" s="40"/>
      <c r="D286" s="40"/>
      <c r="E286" s="40"/>
      <c r="F286" s="40"/>
      <c r="G286" s="40"/>
      <c r="H286" s="40"/>
      <c r="I286" s="40"/>
      <c r="J286" s="40"/>
      <c r="K286" s="40"/>
    </row>
    <row r="287">
      <c r="B287" s="40"/>
      <c r="C287" s="40"/>
      <c r="D287" s="40"/>
      <c r="E287" s="40"/>
      <c r="F287" s="40"/>
      <c r="G287" s="40"/>
      <c r="H287" s="40"/>
      <c r="I287" s="40"/>
      <c r="J287" s="40"/>
      <c r="K287" s="40"/>
    </row>
    <row r="288">
      <c r="B288" s="40"/>
      <c r="C288" s="40"/>
      <c r="D288" s="40"/>
      <c r="E288" s="40"/>
      <c r="F288" s="40"/>
      <c r="G288" s="40"/>
      <c r="H288" s="40"/>
      <c r="I288" s="40"/>
      <c r="J288" s="40"/>
      <c r="K288" s="40"/>
    </row>
    <row r="289">
      <c r="B289" s="40"/>
      <c r="C289" s="40"/>
      <c r="D289" s="40"/>
      <c r="E289" s="40"/>
      <c r="F289" s="40"/>
      <c r="G289" s="40"/>
      <c r="H289" s="40"/>
      <c r="I289" s="40"/>
      <c r="J289" s="40"/>
      <c r="K289" s="40"/>
    </row>
    <row r="290">
      <c r="B290" s="40"/>
      <c r="C290" s="40"/>
      <c r="D290" s="40"/>
      <c r="E290" s="40"/>
      <c r="F290" s="40"/>
      <c r="G290" s="40"/>
      <c r="H290" s="40"/>
      <c r="I290" s="40"/>
      <c r="J290" s="40"/>
      <c r="K290" s="40"/>
    </row>
    <row r="291">
      <c r="B291" s="40"/>
      <c r="C291" s="40"/>
      <c r="D291" s="40"/>
      <c r="E291" s="40"/>
      <c r="F291" s="40"/>
      <c r="G291" s="40"/>
      <c r="H291" s="40"/>
      <c r="I291" s="40"/>
      <c r="J291" s="40"/>
      <c r="K291" s="40"/>
    </row>
    <row r="292">
      <c r="B292" s="40"/>
      <c r="C292" s="40"/>
      <c r="D292" s="40"/>
      <c r="E292" s="40"/>
      <c r="F292" s="40"/>
      <c r="G292" s="40"/>
      <c r="H292" s="40"/>
      <c r="I292" s="40"/>
      <c r="J292" s="40"/>
      <c r="K292" s="40"/>
    </row>
    <row r="293">
      <c r="B293" s="40"/>
      <c r="C293" s="40"/>
      <c r="D293" s="40"/>
      <c r="E293" s="40"/>
      <c r="F293" s="40"/>
      <c r="G293" s="40"/>
      <c r="H293" s="40"/>
      <c r="I293" s="40"/>
      <c r="J293" s="40"/>
      <c r="K293" s="40"/>
    </row>
    <row r="294">
      <c r="B294" s="40"/>
      <c r="C294" s="40"/>
      <c r="D294" s="40"/>
      <c r="E294" s="40"/>
      <c r="F294" s="40"/>
      <c r="G294" s="40"/>
      <c r="H294" s="40"/>
      <c r="I294" s="40"/>
      <c r="J294" s="40"/>
      <c r="K294" s="40"/>
    </row>
    <row r="295">
      <c r="B295" s="40"/>
      <c r="C295" s="40"/>
      <c r="D295" s="40"/>
      <c r="E295" s="40"/>
      <c r="F295" s="40"/>
      <c r="G295" s="40"/>
      <c r="H295" s="40"/>
      <c r="I295" s="40"/>
      <c r="J295" s="40"/>
      <c r="K295" s="40"/>
    </row>
    <row r="296">
      <c r="B296" s="40"/>
      <c r="C296" s="40"/>
      <c r="D296" s="40"/>
      <c r="E296" s="40"/>
      <c r="F296" s="40"/>
      <c r="G296" s="40"/>
      <c r="H296" s="40"/>
      <c r="I296" s="40"/>
      <c r="J296" s="40"/>
      <c r="K296" s="40"/>
    </row>
    <row r="297">
      <c r="B297" s="40"/>
      <c r="C297" s="40"/>
      <c r="D297" s="40"/>
      <c r="E297" s="40"/>
      <c r="F297" s="40"/>
      <c r="G297" s="40"/>
      <c r="H297" s="40"/>
      <c r="I297" s="40"/>
      <c r="J297" s="40"/>
      <c r="K297" s="40"/>
    </row>
    <row r="298">
      <c r="B298" s="40"/>
      <c r="C298" s="40"/>
      <c r="D298" s="40"/>
      <c r="E298" s="40"/>
      <c r="F298" s="40"/>
      <c r="G298" s="40"/>
      <c r="H298" s="40"/>
      <c r="I298" s="40"/>
      <c r="J298" s="40"/>
      <c r="K298" s="40"/>
    </row>
    <row r="299">
      <c r="B299" s="40"/>
      <c r="C299" s="40"/>
      <c r="D299" s="40"/>
      <c r="E299" s="40"/>
      <c r="F299" s="40"/>
      <c r="G299" s="40"/>
      <c r="H299" s="40"/>
      <c r="I299" s="40"/>
      <c r="J299" s="40"/>
      <c r="K299" s="40"/>
    </row>
    <row r="300">
      <c r="B300" s="40"/>
      <c r="C300" s="40"/>
      <c r="D300" s="40"/>
      <c r="E300" s="40"/>
      <c r="F300" s="40"/>
      <c r="G300" s="40"/>
      <c r="H300" s="40"/>
      <c r="I300" s="40"/>
      <c r="J300" s="40"/>
      <c r="K300" s="40"/>
    </row>
    <row r="301">
      <c r="B301" s="40"/>
      <c r="C301" s="40"/>
      <c r="D301" s="40"/>
      <c r="E301" s="40"/>
      <c r="F301" s="40"/>
      <c r="G301" s="40"/>
      <c r="H301" s="40"/>
      <c r="I301" s="40"/>
      <c r="J301" s="40"/>
      <c r="K301" s="40"/>
    </row>
    <row r="302">
      <c r="B302" s="40"/>
      <c r="C302" s="40"/>
      <c r="D302" s="40"/>
      <c r="E302" s="40"/>
      <c r="F302" s="40"/>
      <c r="G302" s="40"/>
      <c r="H302" s="40"/>
      <c r="I302" s="40"/>
      <c r="J302" s="40"/>
      <c r="K302" s="40"/>
    </row>
    <row r="303">
      <c r="B303" s="40"/>
      <c r="C303" s="40"/>
      <c r="D303" s="40"/>
      <c r="E303" s="40"/>
      <c r="F303" s="40"/>
      <c r="G303" s="40"/>
      <c r="H303" s="40"/>
      <c r="I303" s="40"/>
      <c r="J303" s="40"/>
      <c r="K303" s="40"/>
    </row>
    <row r="304">
      <c r="B304" s="40"/>
      <c r="C304" s="40"/>
      <c r="D304" s="40"/>
      <c r="E304" s="40"/>
      <c r="F304" s="40"/>
      <c r="G304" s="40"/>
      <c r="H304" s="40"/>
      <c r="I304" s="40"/>
      <c r="J304" s="40"/>
      <c r="K304" s="40"/>
    </row>
    <row r="305">
      <c r="B305" s="40"/>
      <c r="C305" s="40"/>
      <c r="D305" s="40"/>
      <c r="E305" s="40"/>
      <c r="F305" s="40"/>
      <c r="G305" s="40"/>
      <c r="H305" s="40"/>
      <c r="I305" s="40"/>
      <c r="J305" s="40"/>
      <c r="K305" s="40"/>
    </row>
    <row r="306">
      <c r="B306" s="40"/>
      <c r="C306" s="40"/>
      <c r="D306" s="40"/>
      <c r="E306" s="40"/>
      <c r="F306" s="40"/>
      <c r="G306" s="40"/>
      <c r="H306" s="40"/>
      <c r="I306" s="40"/>
      <c r="J306" s="40"/>
      <c r="K306" s="40"/>
    </row>
    <row r="307">
      <c r="B307" s="40"/>
      <c r="C307" s="40"/>
      <c r="D307" s="40"/>
      <c r="E307" s="40"/>
      <c r="F307" s="40"/>
      <c r="G307" s="40"/>
      <c r="H307" s="40"/>
      <c r="I307" s="40"/>
      <c r="J307" s="40"/>
      <c r="K307" s="40"/>
    </row>
    <row r="308">
      <c r="B308" s="40"/>
      <c r="C308" s="40"/>
      <c r="D308" s="40"/>
      <c r="E308" s="40"/>
      <c r="F308" s="40"/>
      <c r="G308" s="40"/>
      <c r="H308" s="40"/>
      <c r="I308" s="40"/>
      <c r="J308" s="40"/>
      <c r="K308" s="40"/>
    </row>
    <row r="309">
      <c r="B309" s="40"/>
      <c r="C309" s="40"/>
      <c r="D309" s="40"/>
      <c r="E309" s="40"/>
      <c r="F309" s="40"/>
      <c r="G309" s="40"/>
      <c r="H309" s="40"/>
      <c r="I309" s="40"/>
      <c r="J309" s="40"/>
      <c r="K309" s="40"/>
    </row>
    <row r="310">
      <c r="B310" s="40"/>
      <c r="C310" s="40"/>
      <c r="D310" s="40"/>
      <c r="E310" s="40"/>
      <c r="F310" s="40"/>
      <c r="G310" s="40"/>
      <c r="H310" s="40"/>
      <c r="I310" s="40"/>
      <c r="J310" s="40"/>
      <c r="K310" s="40"/>
    </row>
    <row r="311">
      <c r="B311" s="40"/>
      <c r="C311" s="40"/>
      <c r="D311" s="40"/>
      <c r="E311" s="40"/>
      <c r="F311" s="40"/>
      <c r="G311" s="40"/>
      <c r="H311" s="40"/>
      <c r="I311" s="40"/>
      <c r="J311" s="40"/>
      <c r="K311" s="40"/>
    </row>
    <row r="312">
      <c r="B312" s="40"/>
      <c r="C312" s="40"/>
      <c r="D312" s="40"/>
      <c r="E312" s="40"/>
      <c r="F312" s="40"/>
      <c r="G312" s="40"/>
      <c r="H312" s="40"/>
      <c r="I312" s="40"/>
      <c r="J312" s="40"/>
      <c r="K312" s="40"/>
    </row>
    <row r="313">
      <c r="B313" s="40"/>
      <c r="C313" s="40"/>
      <c r="D313" s="40"/>
      <c r="E313" s="40"/>
      <c r="F313" s="40"/>
      <c r="G313" s="40"/>
      <c r="H313" s="40"/>
      <c r="I313" s="40"/>
      <c r="J313" s="40"/>
      <c r="K313" s="40"/>
    </row>
    <row r="314">
      <c r="B314" s="40"/>
      <c r="C314" s="40"/>
      <c r="D314" s="40"/>
      <c r="E314" s="40"/>
      <c r="F314" s="40"/>
      <c r="G314" s="40"/>
      <c r="H314" s="40"/>
      <c r="I314" s="40"/>
      <c r="J314" s="40"/>
      <c r="K314" s="40"/>
    </row>
    <row r="315">
      <c r="B315" s="40"/>
      <c r="C315" s="40"/>
      <c r="D315" s="40"/>
      <c r="E315" s="40"/>
      <c r="F315" s="40"/>
      <c r="G315" s="40"/>
      <c r="H315" s="40"/>
      <c r="I315" s="40"/>
      <c r="J315" s="40"/>
      <c r="K315" s="40"/>
    </row>
    <row r="316">
      <c r="B316" s="40"/>
      <c r="C316" s="40"/>
      <c r="D316" s="40"/>
      <c r="E316" s="40"/>
      <c r="F316" s="40"/>
      <c r="G316" s="40"/>
      <c r="H316" s="40"/>
      <c r="I316" s="40"/>
      <c r="J316" s="40"/>
      <c r="K316" s="40"/>
    </row>
    <row r="317">
      <c r="B317" s="40"/>
      <c r="C317" s="40"/>
      <c r="D317" s="40"/>
      <c r="E317" s="40"/>
      <c r="F317" s="40"/>
      <c r="G317" s="40"/>
      <c r="H317" s="40"/>
      <c r="I317" s="40"/>
      <c r="J317" s="40"/>
      <c r="K317" s="40"/>
    </row>
    <row r="318">
      <c r="B318" s="40"/>
      <c r="C318" s="40"/>
      <c r="D318" s="40"/>
      <c r="E318" s="40"/>
      <c r="F318" s="40"/>
      <c r="G318" s="40"/>
      <c r="H318" s="40"/>
      <c r="I318" s="40"/>
      <c r="J318" s="40"/>
      <c r="K318" s="40"/>
    </row>
    <row r="319">
      <c r="B319" s="40"/>
      <c r="C319" s="40"/>
      <c r="D319" s="40"/>
      <c r="E319" s="40"/>
      <c r="F319" s="40"/>
      <c r="G319" s="40"/>
      <c r="H319" s="40"/>
      <c r="I319" s="40"/>
      <c r="J319" s="40"/>
      <c r="K319" s="40"/>
    </row>
    <row r="320">
      <c r="B320" s="40"/>
      <c r="C320" s="40"/>
      <c r="D320" s="40"/>
      <c r="E320" s="40"/>
      <c r="F320" s="40"/>
      <c r="G320" s="40"/>
      <c r="H320" s="40"/>
      <c r="I320" s="40"/>
      <c r="J320" s="40"/>
      <c r="K320" s="40"/>
    </row>
    <row r="321">
      <c r="B321" s="40"/>
      <c r="C321" s="40"/>
      <c r="D321" s="40"/>
      <c r="E321" s="40"/>
      <c r="F321" s="40"/>
      <c r="G321" s="40"/>
      <c r="H321" s="40"/>
      <c r="I321" s="40"/>
      <c r="J321" s="40"/>
      <c r="K321" s="40"/>
    </row>
    <row r="322">
      <c r="B322" s="40"/>
      <c r="C322" s="40"/>
      <c r="D322" s="40"/>
      <c r="E322" s="40"/>
      <c r="F322" s="40"/>
      <c r="G322" s="40"/>
      <c r="H322" s="40"/>
      <c r="I322" s="40"/>
      <c r="J322" s="40"/>
      <c r="K322" s="40"/>
    </row>
    <row r="323">
      <c r="B323" s="40"/>
      <c r="C323" s="40"/>
      <c r="D323" s="40"/>
      <c r="E323" s="40"/>
      <c r="F323" s="40"/>
      <c r="G323" s="40"/>
      <c r="H323" s="40"/>
      <c r="I323" s="40"/>
      <c r="J323" s="40"/>
      <c r="K323" s="40"/>
    </row>
    <row r="324">
      <c r="B324" s="40"/>
      <c r="C324" s="40"/>
      <c r="D324" s="40"/>
      <c r="E324" s="40"/>
      <c r="F324" s="40"/>
      <c r="G324" s="40"/>
      <c r="H324" s="40"/>
      <c r="I324" s="40"/>
      <c r="J324" s="40"/>
      <c r="K324" s="40"/>
    </row>
    <row r="325">
      <c r="B325" s="40"/>
      <c r="C325" s="40"/>
      <c r="D325" s="40"/>
      <c r="E325" s="40"/>
      <c r="F325" s="40"/>
      <c r="G325" s="40"/>
      <c r="H325" s="40"/>
      <c r="I325" s="40"/>
      <c r="J325" s="40"/>
      <c r="K325" s="40"/>
    </row>
    <row r="326">
      <c r="B326" s="40"/>
      <c r="C326" s="40"/>
      <c r="D326" s="40"/>
      <c r="E326" s="40"/>
      <c r="F326" s="40"/>
      <c r="G326" s="40"/>
      <c r="H326" s="40"/>
      <c r="I326" s="40"/>
      <c r="J326" s="40"/>
      <c r="K326" s="40"/>
    </row>
    <row r="327">
      <c r="B327" s="40"/>
      <c r="C327" s="40"/>
      <c r="D327" s="40"/>
      <c r="E327" s="40"/>
      <c r="F327" s="40"/>
      <c r="G327" s="40"/>
      <c r="H327" s="40"/>
      <c r="I327" s="40"/>
      <c r="J327" s="40"/>
      <c r="K327" s="40"/>
    </row>
    <row r="328">
      <c r="B328" s="40"/>
      <c r="C328" s="40"/>
      <c r="D328" s="40"/>
      <c r="E328" s="40"/>
      <c r="F328" s="40"/>
      <c r="G328" s="40"/>
      <c r="H328" s="40"/>
      <c r="I328" s="40"/>
      <c r="J328" s="40"/>
      <c r="K328" s="40"/>
    </row>
    <row r="329">
      <c r="B329" s="40"/>
      <c r="C329" s="40"/>
      <c r="D329" s="40"/>
      <c r="E329" s="40"/>
      <c r="F329" s="40"/>
      <c r="G329" s="40"/>
      <c r="H329" s="40"/>
      <c r="I329" s="40"/>
      <c r="J329" s="40"/>
      <c r="K329" s="40"/>
    </row>
    <row r="330">
      <c r="B330" s="40"/>
      <c r="C330" s="40"/>
      <c r="D330" s="40"/>
      <c r="E330" s="40"/>
      <c r="F330" s="40"/>
      <c r="G330" s="40"/>
      <c r="H330" s="40"/>
      <c r="I330" s="40"/>
      <c r="J330" s="40"/>
      <c r="K330" s="40"/>
    </row>
    <row r="331">
      <c r="B331" s="40"/>
      <c r="C331" s="40"/>
      <c r="D331" s="40"/>
      <c r="E331" s="40"/>
      <c r="F331" s="40"/>
      <c r="G331" s="40"/>
      <c r="H331" s="40"/>
      <c r="I331" s="40"/>
      <c r="J331" s="40"/>
      <c r="K331" s="40"/>
    </row>
    <row r="332">
      <c r="B332" s="40"/>
      <c r="C332" s="40"/>
      <c r="D332" s="40"/>
      <c r="E332" s="40"/>
      <c r="F332" s="40"/>
      <c r="G332" s="40"/>
      <c r="H332" s="40"/>
      <c r="I332" s="40"/>
      <c r="J332" s="40"/>
      <c r="K332" s="40"/>
    </row>
    <row r="333">
      <c r="B333" s="40"/>
      <c r="C333" s="40"/>
      <c r="D333" s="40"/>
      <c r="E333" s="40"/>
      <c r="F333" s="40"/>
      <c r="G333" s="40"/>
      <c r="H333" s="40"/>
      <c r="I333" s="40"/>
      <c r="J333" s="40"/>
      <c r="K333" s="40"/>
    </row>
    <row r="334">
      <c r="B334" s="40"/>
      <c r="C334" s="40"/>
      <c r="D334" s="40"/>
      <c r="E334" s="40"/>
      <c r="F334" s="40"/>
      <c r="G334" s="40"/>
      <c r="H334" s="40"/>
      <c r="I334" s="40"/>
      <c r="J334" s="40"/>
      <c r="K334" s="40"/>
    </row>
    <row r="335">
      <c r="B335" s="40"/>
      <c r="C335" s="40"/>
      <c r="D335" s="40"/>
      <c r="E335" s="40"/>
      <c r="F335" s="40"/>
      <c r="G335" s="40"/>
      <c r="H335" s="40"/>
      <c r="I335" s="40"/>
      <c r="J335" s="40"/>
      <c r="K335" s="40"/>
    </row>
    <row r="336">
      <c r="B336" s="40"/>
      <c r="C336" s="40"/>
      <c r="D336" s="40"/>
      <c r="E336" s="40"/>
      <c r="F336" s="40"/>
      <c r="G336" s="40"/>
      <c r="H336" s="40"/>
      <c r="I336" s="40"/>
      <c r="J336" s="40"/>
      <c r="K336" s="40"/>
    </row>
    <row r="337">
      <c r="B337" s="40"/>
      <c r="C337" s="40"/>
      <c r="D337" s="40"/>
      <c r="E337" s="40"/>
      <c r="F337" s="40"/>
      <c r="G337" s="40"/>
      <c r="H337" s="40"/>
      <c r="I337" s="40"/>
      <c r="J337" s="40"/>
      <c r="K337" s="40"/>
    </row>
    <row r="338">
      <c r="B338" s="40"/>
      <c r="C338" s="40"/>
      <c r="D338" s="40"/>
      <c r="E338" s="40"/>
      <c r="F338" s="40"/>
      <c r="G338" s="40"/>
      <c r="H338" s="40"/>
      <c r="I338" s="40"/>
      <c r="J338" s="40"/>
      <c r="K338" s="40"/>
    </row>
    <row r="339">
      <c r="B339" s="40"/>
      <c r="C339" s="40"/>
      <c r="D339" s="40"/>
      <c r="E339" s="40"/>
      <c r="F339" s="40"/>
      <c r="G339" s="40"/>
      <c r="H339" s="40"/>
      <c r="I339" s="40"/>
      <c r="J339" s="40"/>
      <c r="K339" s="40"/>
    </row>
    <row r="340">
      <c r="B340" s="40"/>
      <c r="C340" s="40"/>
      <c r="D340" s="40"/>
      <c r="E340" s="40"/>
      <c r="F340" s="40"/>
      <c r="G340" s="40"/>
      <c r="H340" s="40"/>
      <c r="I340" s="40"/>
      <c r="J340" s="40"/>
      <c r="K340" s="40"/>
    </row>
    <row r="341">
      <c r="B341" s="40"/>
      <c r="C341" s="40"/>
      <c r="D341" s="40"/>
      <c r="E341" s="40"/>
      <c r="F341" s="40"/>
      <c r="G341" s="40"/>
      <c r="H341" s="40"/>
      <c r="I341" s="40"/>
      <c r="J341" s="40"/>
      <c r="K341" s="40"/>
    </row>
    <row r="342">
      <c r="B342" s="40"/>
      <c r="C342" s="40"/>
      <c r="D342" s="40"/>
      <c r="E342" s="40"/>
      <c r="F342" s="40"/>
      <c r="G342" s="40"/>
      <c r="H342" s="40"/>
      <c r="I342" s="40"/>
      <c r="J342" s="40"/>
      <c r="K342" s="40"/>
    </row>
    <row r="343">
      <c r="B343" s="40"/>
      <c r="C343" s="40"/>
      <c r="D343" s="40"/>
      <c r="E343" s="40"/>
      <c r="F343" s="40"/>
      <c r="G343" s="40"/>
      <c r="H343" s="40"/>
      <c r="I343" s="40"/>
      <c r="J343" s="40"/>
      <c r="K343" s="40"/>
    </row>
    <row r="344">
      <c r="B344" s="40"/>
      <c r="C344" s="40"/>
      <c r="D344" s="40"/>
      <c r="E344" s="40"/>
      <c r="F344" s="40"/>
      <c r="G344" s="40"/>
      <c r="H344" s="40"/>
      <c r="I344" s="40"/>
      <c r="J344" s="40"/>
      <c r="K344" s="40"/>
    </row>
    <row r="345">
      <c r="B345" s="40"/>
      <c r="C345" s="40"/>
      <c r="D345" s="40"/>
      <c r="E345" s="40"/>
      <c r="F345" s="40"/>
      <c r="G345" s="40"/>
      <c r="H345" s="40"/>
      <c r="I345" s="40"/>
      <c r="J345" s="40"/>
      <c r="K345" s="40"/>
    </row>
    <row r="346">
      <c r="B346" s="40"/>
      <c r="C346" s="40"/>
      <c r="D346" s="40"/>
      <c r="E346" s="40"/>
      <c r="F346" s="40"/>
      <c r="G346" s="40"/>
      <c r="H346" s="40"/>
      <c r="I346" s="40"/>
      <c r="J346" s="40"/>
      <c r="K346" s="40"/>
    </row>
    <row r="347">
      <c r="B347" s="40"/>
      <c r="C347" s="40"/>
      <c r="D347" s="40"/>
      <c r="E347" s="40"/>
      <c r="F347" s="40"/>
      <c r="G347" s="40"/>
      <c r="H347" s="40"/>
      <c r="I347" s="40"/>
      <c r="J347" s="40"/>
      <c r="K347" s="40"/>
    </row>
    <row r="348">
      <c r="B348" s="40"/>
      <c r="C348" s="40"/>
      <c r="D348" s="40"/>
      <c r="E348" s="40"/>
      <c r="F348" s="40"/>
      <c r="G348" s="40"/>
      <c r="H348" s="40"/>
      <c r="I348" s="40"/>
      <c r="J348" s="40"/>
      <c r="K348" s="40"/>
    </row>
    <row r="349">
      <c r="B349" s="40"/>
      <c r="C349" s="40"/>
      <c r="D349" s="40"/>
      <c r="E349" s="40"/>
      <c r="F349" s="40"/>
      <c r="G349" s="40"/>
      <c r="H349" s="40"/>
      <c r="I349" s="40"/>
      <c r="J349" s="40"/>
      <c r="K349" s="40"/>
    </row>
    <row r="350">
      <c r="B350" s="40"/>
      <c r="C350" s="40"/>
      <c r="D350" s="40"/>
      <c r="E350" s="40"/>
      <c r="F350" s="40"/>
      <c r="G350" s="40"/>
      <c r="H350" s="40"/>
      <c r="I350" s="40"/>
      <c r="J350" s="40"/>
      <c r="K350" s="40"/>
    </row>
    <row r="351">
      <c r="B351" s="40"/>
      <c r="C351" s="40"/>
      <c r="D351" s="40"/>
      <c r="E351" s="40"/>
      <c r="F351" s="40"/>
      <c r="G351" s="40"/>
      <c r="H351" s="40"/>
      <c r="I351" s="40"/>
      <c r="J351" s="40"/>
      <c r="K351" s="40"/>
    </row>
    <row r="352">
      <c r="B352" s="40"/>
      <c r="C352" s="40"/>
      <c r="D352" s="40"/>
      <c r="E352" s="40"/>
      <c r="F352" s="40"/>
      <c r="G352" s="40"/>
      <c r="H352" s="40"/>
      <c r="I352" s="40"/>
      <c r="J352" s="40"/>
      <c r="K352" s="40"/>
    </row>
    <row r="353">
      <c r="B353" s="40"/>
      <c r="C353" s="40"/>
      <c r="D353" s="40"/>
      <c r="E353" s="40"/>
      <c r="F353" s="40"/>
      <c r="G353" s="40"/>
      <c r="H353" s="40"/>
      <c r="I353" s="40"/>
      <c r="J353" s="40"/>
      <c r="K353" s="40"/>
    </row>
    <row r="354">
      <c r="B354" s="40"/>
      <c r="C354" s="40"/>
      <c r="D354" s="40"/>
      <c r="E354" s="40"/>
      <c r="F354" s="40"/>
      <c r="G354" s="40"/>
      <c r="H354" s="40"/>
      <c r="I354" s="40"/>
      <c r="J354" s="40"/>
      <c r="K354" s="40"/>
    </row>
    <row r="355">
      <c r="B355" s="40"/>
      <c r="C355" s="40"/>
      <c r="D355" s="40"/>
      <c r="E355" s="40"/>
      <c r="F355" s="40"/>
      <c r="G355" s="40"/>
      <c r="H355" s="40"/>
      <c r="I355" s="40"/>
      <c r="J355" s="40"/>
      <c r="K355" s="40"/>
    </row>
    <row r="356">
      <c r="B356" s="40"/>
      <c r="C356" s="40"/>
      <c r="D356" s="40"/>
      <c r="E356" s="40"/>
      <c r="F356" s="40"/>
      <c r="G356" s="40"/>
      <c r="H356" s="40"/>
      <c r="I356" s="40"/>
      <c r="J356" s="40"/>
      <c r="K356" s="40"/>
    </row>
    <row r="357">
      <c r="B357" s="40"/>
      <c r="C357" s="40"/>
      <c r="D357" s="40"/>
      <c r="E357" s="40"/>
      <c r="F357" s="40"/>
      <c r="G357" s="40"/>
      <c r="H357" s="40"/>
      <c r="I357" s="40"/>
      <c r="J357" s="40"/>
      <c r="K357" s="40"/>
    </row>
    <row r="358">
      <c r="B358" s="40"/>
      <c r="C358" s="40"/>
      <c r="D358" s="40"/>
      <c r="E358" s="40"/>
      <c r="F358" s="40"/>
      <c r="G358" s="40"/>
      <c r="H358" s="40"/>
      <c r="I358" s="40"/>
      <c r="J358" s="40"/>
      <c r="K358" s="40"/>
    </row>
    <row r="359">
      <c r="B359" s="40"/>
      <c r="C359" s="40"/>
      <c r="D359" s="40"/>
      <c r="E359" s="40"/>
      <c r="F359" s="40"/>
      <c r="G359" s="40"/>
      <c r="H359" s="40"/>
      <c r="I359" s="40"/>
      <c r="J359" s="40"/>
      <c r="K359" s="40"/>
    </row>
    <row r="360">
      <c r="B360" s="40"/>
      <c r="C360" s="40"/>
      <c r="D360" s="40"/>
      <c r="E360" s="40"/>
      <c r="F360" s="40"/>
      <c r="G360" s="40"/>
      <c r="H360" s="40"/>
      <c r="I360" s="40"/>
      <c r="J360" s="40"/>
      <c r="K360" s="40"/>
    </row>
    <row r="361">
      <c r="B361" s="40"/>
      <c r="C361" s="40"/>
      <c r="D361" s="40"/>
      <c r="E361" s="40"/>
      <c r="F361" s="40"/>
      <c r="G361" s="40"/>
      <c r="H361" s="40"/>
      <c r="I361" s="40"/>
      <c r="J361" s="40"/>
      <c r="K361" s="40"/>
    </row>
    <row r="362">
      <c r="B362" s="40"/>
      <c r="C362" s="40"/>
      <c r="D362" s="40"/>
      <c r="E362" s="40"/>
      <c r="F362" s="40"/>
      <c r="G362" s="40"/>
      <c r="H362" s="40"/>
      <c r="I362" s="40"/>
      <c r="J362" s="40"/>
      <c r="K362" s="40"/>
    </row>
    <row r="363">
      <c r="B363" s="40"/>
      <c r="C363" s="40"/>
      <c r="D363" s="40"/>
      <c r="E363" s="40"/>
      <c r="F363" s="40"/>
      <c r="G363" s="40"/>
      <c r="H363" s="40"/>
      <c r="I363" s="40"/>
      <c r="J363" s="40"/>
      <c r="K363" s="40"/>
    </row>
    <row r="364">
      <c r="B364" s="40"/>
      <c r="C364" s="40"/>
      <c r="D364" s="40"/>
      <c r="E364" s="40"/>
      <c r="F364" s="40"/>
      <c r="G364" s="40"/>
      <c r="H364" s="40"/>
      <c r="I364" s="40"/>
      <c r="J364" s="40"/>
      <c r="K364" s="40"/>
    </row>
    <row r="365">
      <c r="B365" s="40"/>
      <c r="C365" s="40"/>
      <c r="D365" s="40"/>
      <c r="E365" s="40"/>
      <c r="F365" s="40"/>
      <c r="G365" s="40"/>
      <c r="H365" s="40"/>
      <c r="I365" s="40"/>
      <c r="J365" s="40"/>
      <c r="K365" s="40"/>
    </row>
    <row r="366">
      <c r="B366" s="40"/>
      <c r="C366" s="40"/>
      <c r="D366" s="40"/>
      <c r="E366" s="40"/>
      <c r="F366" s="40"/>
      <c r="G366" s="40"/>
      <c r="H366" s="40"/>
      <c r="I366" s="40"/>
      <c r="J366" s="40"/>
      <c r="K366" s="40"/>
    </row>
    <row r="367">
      <c r="B367" s="40"/>
      <c r="C367" s="40"/>
      <c r="D367" s="40"/>
      <c r="E367" s="40"/>
      <c r="F367" s="40"/>
      <c r="G367" s="40"/>
      <c r="H367" s="40"/>
      <c r="I367" s="40"/>
      <c r="J367" s="40"/>
      <c r="K367" s="40"/>
    </row>
    <row r="368">
      <c r="B368" s="40"/>
      <c r="C368" s="40"/>
      <c r="D368" s="40"/>
      <c r="E368" s="40"/>
      <c r="F368" s="40"/>
      <c r="G368" s="40"/>
      <c r="H368" s="40"/>
      <c r="I368" s="40"/>
      <c r="J368" s="40"/>
      <c r="K368" s="40"/>
    </row>
    <row r="369">
      <c r="B369" s="40"/>
      <c r="C369" s="40"/>
      <c r="D369" s="40"/>
      <c r="E369" s="40"/>
      <c r="F369" s="40"/>
      <c r="G369" s="40"/>
      <c r="H369" s="40"/>
      <c r="I369" s="40"/>
      <c r="J369" s="40"/>
      <c r="K369" s="40"/>
    </row>
    <row r="370">
      <c r="B370" s="40"/>
      <c r="C370" s="40"/>
      <c r="D370" s="40"/>
      <c r="E370" s="40"/>
      <c r="F370" s="40"/>
      <c r="G370" s="40"/>
      <c r="H370" s="40"/>
      <c r="I370" s="40"/>
      <c r="J370" s="40"/>
      <c r="K370" s="40"/>
    </row>
    <row r="371">
      <c r="B371" s="40"/>
      <c r="C371" s="40"/>
      <c r="D371" s="40"/>
      <c r="E371" s="40"/>
      <c r="F371" s="40"/>
      <c r="G371" s="40"/>
      <c r="H371" s="40"/>
      <c r="I371" s="40"/>
      <c r="J371" s="40"/>
      <c r="K371" s="40"/>
    </row>
    <row r="372">
      <c r="B372" s="40"/>
      <c r="C372" s="40"/>
      <c r="D372" s="40"/>
      <c r="E372" s="40"/>
      <c r="F372" s="40"/>
      <c r="G372" s="40"/>
      <c r="H372" s="40"/>
      <c r="I372" s="40"/>
      <c r="J372" s="40"/>
      <c r="K372" s="40"/>
    </row>
    <row r="373">
      <c r="B373" s="40"/>
      <c r="C373" s="40"/>
      <c r="D373" s="40"/>
      <c r="E373" s="40"/>
      <c r="F373" s="40"/>
      <c r="G373" s="40"/>
      <c r="H373" s="40"/>
      <c r="I373" s="40"/>
      <c r="J373" s="40"/>
      <c r="K373" s="40"/>
    </row>
    <row r="374">
      <c r="B374" s="40"/>
      <c r="C374" s="40"/>
      <c r="D374" s="40"/>
      <c r="E374" s="40"/>
      <c r="F374" s="40"/>
      <c r="G374" s="40"/>
      <c r="H374" s="40"/>
      <c r="I374" s="40"/>
      <c r="J374" s="40"/>
      <c r="K374" s="40"/>
    </row>
    <row r="375">
      <c r="B375" s="40"/>
      <c r="C375" s="40"/>
      <c r="D375" s="40"/>
      <c r="E375" s="40"/>
      <c r="F375" s="40"/>
      <c r="G375" s="40"/>
      <c r="H375" s="40"/>
      <c r="I375" s="40"/>
      <c r="J375" s="40"/>
      <c r="K375" s="40"/>
    </row>
    <row r="376">
      <c r="B376" s="40"/>
      <c r="C376" s="40"/>
      <c r="D376" s="40"/>
      <c r="E376" s="40"/>
      <c r="F376" s="40"/>
      <c r="G376" s="40"/>
      <c r="H376" s="40"/>
      <c r="I376" s="40"/>
      <c r="J376" s="40"/>
      <c r="K376" s="40"/>
    </row>
    <row r="377">
      <c r="B377" s="40"/>
      <c r="C377" s="40"/>
      <c r="D377" s="40"/>
      <c r="E377" s="40"/>
      <c r="F377" s="40"/>
      <c r="G377" s="40"/>
      <c r="H377" s="40"/>
      <c r="I377" s="40"/>
      <c r="J377" s="40"/>
      <c r="K377" s="40"/>
    </row>
    <row r="378">
      <c r="B378" s="40"/>
      <c r="C378" s="40"/>
      <c r="D378" s="40"/>
      <c r="E378" s="40"/>
      <c r="F378" s="40"/>
      <c r="G378" s="40"/>
      <c r="H378" s="40"/>
      <c r="I378" s="40"/>
      <c r="J378" s="40"/>
      <c r="K378" s="40"/>
    </row>
    <row r="379">
      <c r="B379" s="40"/>
      <c r="C379" s="40"/>
      <c r="D379" s="40"/>
      <c r="E379" s="40"/>
      <c r="F379" s="40"/>
      <c r="G379" s="40"/>
      <c r="H379" s="40"/>
      <c r="I379" s="40"/>
      <c r="J379" s="40"/>
      <c r="K379" s="40"/>
    </row>
    <row r="380">
      <c r="B380" s="40"/>
      <c r="C380" s="40"/>
      <c r="D380" s="40"/>
      <c r="E380" s="40"/>
      <c r="F380" s="40"/>
      <c r="G380" s="40"/>
      <c r="H380" s="40"/>
      <c r="I380" s="40"/>
      <c r="J380" s="40"/>
      <c r="K380" s="40"/>
    </row>
    <row r="381">
      <c r="B381" s="40"/>
      <c r="C381" s="40"/>
      <c r="D381" s="40"/>
      <c r="E381" s="40"/>
      <c r="F381" s="40"/>
      <c r="G381" s="40"/>
      <c r="H381" s="40"/>
      <c r="I381" s="40"/>
      <c r="J381" s="40"/>
      <c r="K381" s="40"/>
    </row>
    <row r="382">
      <c r="B382" s="40"/>
      <c r="C382" s="40"/>
      <c r="D382" s="40"/>
      <c r="E382" s="40"/>
      <c r="F382" s="40"/>
      <c r="G382" s="40"/>
      <c r="H382" s="40"/>
      <c r="I382" s="40"/>
      <c r="J382" s="40"/>
      <c r="K382" s="40"/>
    </row>
    <row r="383">
      <c r="B383" s="40"/>
      <c r="C383" s="40"/>
      <c r="D383" s="40"/>
      <c r="E383" s="40"/>
      <c r="F383" s="40"/>
      <c r="G383" s="40"/>
      <c r="H383" s="40"/>
      <c r="I383" s="40"/>
      <c r="J383" s="40"/>
      <c r="K383" s="40"/>
    </row>
    <row r="384">
      <c r="B384" s="40"/>
      <c r="C384" s="40"/>
      <c r="D384" s="40"/>
      <c r="E384" s="40"/>
      <c r="F384" s="40"/>
      <c r="G384" s="40"/>
      <c r="H384" s="40"/>
      <c r="I384" s="40"/>
      <c r="J384" s="40"/>
      <c r="K384" s="40"/>
    </row>
    <row r="385">
      <c r="B385" s="40"/>
      <c r="C385" s="40"/>
      <c r="D385" s="40"/>
      <c r="E385" s="40"/>
      <c r="F385" s="40"/>
      <c r="G385" s="40"/>
      <c r="H385" s="40"/>
      <c r="I385" s="40"/>
      <c r="J385" s="40"/>
      <c r="K385" s="40"/>
    </row>
    <row r="386">
      <c r="B386" s="40"/>
      <c r="C386" s="40"/>
      <c r="D386" s="40"/>
      <c r="E386" s="40"/>
      <c r="F386" s="40"/>
      <c r="G386" s="40"/>
      <c r="H386" s="40"/>
      <c r="I386" s="40"/>
      <c r="J386" s="40"/>
      <c r="K386" s="40"/>
    </row>
    <row r="387">
      <c r="B387" s="40"/>
      <c r="C387" s="40"/>
      <c r="D387" s="40"/>
      <c r="E387" s="40"/>
      <c r="F387" s="40"/>
      <c r="G387" s="40"/>
      <c r="H387" s="40"/>
      <c r="I387" s="40"/>
      <c r="J387" s="40"/>
      <c r="K387" s="40"/>
    </row>
    <row r="388">
      <c r="B388" s="40"/>
      <c r="C388" s="40"/>
      <c r="D388" s="40"/>
      <c r="E388" s="40"/>
      <c r="F388" s="40"/>
      <c r="G388" s="40"/>
      <c r="H388" s="40"/>
      <c r="I388" s="40"/>
      <c r="J388" s="40"/>
      <c r="K388" s="40"/>
    </row>
    <row r="389">
      <c r="B389" s="40"/>
      <c r="C389" s="40"/>
      <c r="D389" s="40"/>
      <c r="E389" s="40"/>
      <c r="F389" s="40"/>
      <c r="G389" s="40"/>
      <c r="H389" s="40"/>
      <c r="I389" s="40"/>
      <c r="J389" s="40"/>
      <c r="K389" s="40"/>
    </row>
    <row r="390">
      <c r="B390" s="40"/>
      <c r="C390" s="40"/>
      <c r="D390" s="40"/>
      <c r="E390" s="40"/>
      <c r="F390" s="40"/>
      <c r="G390" s="40"/>
      <c r="H390" s="40"/>
      <c r="I390" s="40"/>
      <c r="J390" s="40"/>
      <c r="K390" s="40"/>
    </row>
    <row r="391">
      <c r="B391" s="40"/>
      <c r="C391" s="40"/>
      <c r="D391" s="40"/>
      <c r="E391" s="40"/>
      <c r="F391" s="40"/>
      <c r="G391" s="40"/>
      <c r="H391" s="40"/>
      <c r="I391" s="40"/>
      <c r="J391" s="40"/>
      <c r="K391" s="40"/>
    </row>
    <row r="392">
      <c r="B392" s="40"/>
      <c r="C392" s="40"/>
      <c r="D392" s="40"/>
      <c r="E392" s="40"/>
      <c r="F392" s="40"/>
      <c r="G392" s="40"/>
      <c r="H392" s="40"/>
      <c r="I392" s="40"/>
      <c r="J392" s="40"/>
      <c r="K392" s="40"/>
    </row>
    <row r="393">
      <c r="B393" s="40"/>
      <c r="C393" s="40"/>
      <c r="D393" s="40"/>
      <c r="E393" s="40"/>
      <c r="F393" s="40"/>
      <c r="G393" s="40"/>
      <c r="H393" s="40"/>
      <c r="I393" s="40"/>
      <c r="J393" s="40"/>
      <c r="K393" s="40"/>
    </row>
    <row r="394">
      <c r="B394" s="40"/>
      <c r="C394" s="40"/>
      <c r="D394" s="40"/>
      <c r="E394" s="40"/>
      <c r="F394" s="40"/>
      <c r="G394" s="40"/>
      <c r="H394" s="40"/>
      <c r="I394" s="40"/>
      <c r="J394" s="40"/>
      <c r="K394" s="40"/>
    </row>
    <row r="395">
      <c r="B395" s="40"/>
      <c r="C395" s="40"/>
      <c r="D395" s="40"/>
      <c r="E395" s="40"/>
      <c r="F395" s="40"/>
      <c r="G395" s="40"/>
      <c r="H395" s="40"/>
      <c r="I395" s="40"/>
      <c r="J395" s="40"/>
      <c r="K395" s="40"/>
    </row>
    <row r="396">
      <c r="B396" s="40"/>
      <c r="C396" s="40"/>
      <c r="D396" s="40"/>
      <c r="E396" s="40"/>
      <c r="F396" s="40"/>
      <c r="G396" s="40"/>
      <c r="H396" s="40"/>
      <c r="I396" s="40"/>
      <c r="J396" s="40"/>
      <c r="K396" s="40"/>
    </row>
    <row r="397">
      <c r="B397" s="40"/>
      <c r="C397" s="40"/>
      <c r="D397" s="40"/>
      <c r="E397" s="40"/>
      <c r="F397" s="40"/>
      <c r="G397" s="40"/>
      <c r="H397" s="40"/>
      <c r="I397" s="40"/>
      <c r="J397" s="40"/>
      <c r="K397" s="40"/>
    </row>
    <row r="398">
      <c r="B398" s="40"/>
      <c r="C398" s="40"/>
      <c r="D398" s="40"/>
      <c r="E398" s="40"/>
      <c r="F398" s="40"/>
      <c r="G398" s="40"/>
      <c r="H398" s="40"/>
      <c r="I398" s="40"/>
      <c r="J398" s="40"/>
      <c r="K398" s="40"/>
    </row>
    <row r="399">
      <c r="B399" s="40"/>
      <c r="C399" s="40"/>
      <c r="D399" s="40"/>
      <c r="E399" s="40"/>
      <c r="F399" s="40"/>
      <c r="G399" s="40"/>
      <c r="H399" s="40"/>
      <c r="I399" s="40"/>
      <c r="J399" s="40"/>
      <c r="K399" s="40"/>
    </row>
    <row r="400">
      <c r="B400" s="40"/>
      <c r="C400" s="40"/>
      <c r="D400" s="40"/>
      <c r="E400" s="40"/>
      <c r="F400" s="40"/>
      <c r="G400" s="40"/>
      <c r="H400" s="40"/>
      <c r="I400" s="40"/>
      <c r="J400" s="40"/>
      <c r="K400" s="40"/>
    </row>
    <row r="401">
      <c r="B401" s="40"/>
      <c r="C401" s="40"/>
      <c r="D401" s="40"/>
      <c r="E401" s="40"/>
      <c r="F401" s="40"/>
      <c r="G401" s="40"/>
      <c r="H401" s="40"/>
      <c r="I401" s="40"/>
      <c r="J401" s="40"/>
      <c r="K401" s="40"/>
    </row>
    <row r="402">
      <c r="B402" s="40"/>
      <c r="C402" s="40"/>
      <c r="D402" s="40"/>
      <c r="E402" s="40"/>
      <c r="F402" s="40"/>
      <c r="G402" s="40"/>
      <c r="H402" s="40"/>
      <c r="I402" s="40"/>
      <c r="J402" s="40"/>
      <c r="K402" s="40"/>
    </row>
    <row r="403">
      <c r="B403" s="40"/>
      <c r="C403" s="40"/>
      <c r="D403" s="40"/>
      <c r="E403" s="40"/>
      <c r="F403" s="40"/>
      <c r="G403" s="40"/>
      <c r="H403" s="40"/>
      <c r="I403" s="40"/>
      <c r="J403" s="40"/>
      <c r="K403" s="40"/>
    </row>
    <row r="404">
      <c r="B404" s="40"/>
      <c r="C404" s="40"/>
      <c r="D404" s="40"/>
      <c r="E404" s="40"/>
      <c r="F404" s="40"/>
      <c r="G404" s="40"/>
      <c r="H404" s="40"/>
      <c r="I404" s="40"/>
      <c r="J404" s="40"/>
      <c r="K404" s="40"/>
    </row>
    <row r="405">
      <c r="B405" s="40"/>
      <c r="C405" s="40"/>
      <c r="D405" s="40"/>
      <c r="E405" s="40"/>
      <c r="F405" s="40"/>
      <c r="G405" s="40"/>
      <c r="H405" s="40"/>
      <c r="I405" s="40"/>
      <c r="J405" s="40"/>
      <c r="K405" s="40"/>
    </row>
    <row r="406">
      <c r="B406" s="40"/>
      <c r="C406" s="40"/>
      <c r="D406" s="40"/>
      <c r="E406" s="40"/>
      <c r="F406" s="40"/>
      <c r="G406" s="40"/>
      <c r="H406" s="40"/>
      <c r="I406" s="40"/>
      <c r="J406" s="40"/>
      <c r="K406" s="40"/>
    </row>
    <row r="407">
      <c r="B407" s="40"/>
      <c r="C407" s="40"/>
      <c r="D407" s="40"/>
      <c r="E407" s="40"/>
      <c r="F407" s="40"/>
      <c r="G407" s="40"/>
      <c r="H407" s="40"/>
      <c r="I407" s="40"/>
      <c r="J407" s="40"/>
      <c r="K407" s="40"/>
    </row>
    <row r="408">
      <c r="B408" s="40"/>
      <c r="C408" s="40"/>
      <c r="D408" s="40"/>
      <c r="E408" s="40"/>
      <c r="F408" s="40"/>
      <c r="G408" s="40"/>
      <c r="H408" s="40"/>
      <c r="I408" s="40"/>
      <c r="J408" s="40"/>
      <c r="K408" s="40"/>
    </row>
    <row r="409">
      <c r="B409" s="40"/>
      <c r="C409" s="40"/>
      <c r="D409" s="40"/>
      <c r="E409" s="40"/>
      <c r="F409" s="40"/>
      <c r="G409" s="40"/>
      <c r="H409" s="40"/>
      <c r="I409" s="40"/>
      <c r="J409" s="40"/>
      <c r="K409" s="40"/>
    </row>
    <row r="410">
      <c r="B410" s="40"/>
      <c r="C410" s="40"/>
      <c r="D410" s="40"/>
      <c r="E410" s="40"/>
      <c r="F410" s="40"/>
      <c r="G410" s="40"/>
      <c r="H410" s="40"/>
      <c r="I410" s="40"/>
      <c r="J410" s="40"/>
      <c r="K410" s="40"/>
    </row>
    <row r="411">
      <c r="B411" s="40"/>
      <c r="C411" s="40"/>
      <c r="D411" s="40"/>
      <c r="E411" s="40"/>
      <c r="F411" s="40"/>
      <c r="G411" s="40"/>
      <c r="H411" s="40"/>
      <c r="I411" s="40"/>
      <c r="J411" s="40"/>
      <c r="K411" s="40"/>
    </row>
    <row r="412">
      <c r="B412" s="40"/>
      <c r="C412" s="40"/>
      <c r="D412" s="40"/>
      <c r="E412" s="40"/>
      <c r="F412" s="40"/>
      <c r="G412" s="40"/>
      <c r="H412" s="40"/>
      <c r="I412" s="40"/>
      <c r="J412" s="40"/>
      <c r="K412" s="40"/>
    </row>
    <row r="413">
      <c r="B413" s="40"/>
      <c r="C413" s="40"/>
      <c r="D413" s="40"/>
      <c r="E413" s="40"/>
      <c r="F413" s="40"/>
      <c r="G413" s="40"/>
      <c r="H413" s="40"/>
      <c r="I413" s="40"/>
      <c r="J413" s="40"/>
      <c r="K413" s="40"/>
    </row>
    <row r="414">
      <c r="B414" s="40"/>
      <c r="C414" s="40"/>
      <c r="D414" s="40"/>
      <c r="E414" s="40"/>
      <c r="F414" s="40"/>
      <c r="G414" s="40"/>
      <c r="H414" s="40"/>
      <c r="I414" s="40"/>
      <c r="J414" s="40"/>
      <c r="K414" s="40"/>
    </row>
    <row r="415">
      <c r="B415" s="40"/>
      <c r="C415" s="40"/>
      <c r="D415" s="40"/>
      <c r="E415" s="40"/>
      <c r="F415" s="40"/>
      <c r="G415" s="40"/>
      <c r="H415" s="40"/>
      <c r="I415" s="40"/>
      <c r="J415" s="40"/>
      <c r="K415" s="40"/>
    </row>
    <row r="416">
      <c r="B416" s="40"/>
      <c r="C416" s="40"/>
      <c r="D416" s="40"/>
      <c r="E416" s="40"/>
      <c r="F416" s="40"/>
      <c r="G416" s="40"/>
      <c r="H416" s="40"/>
      <c r="I416" s="40"/>
      <c r="J416" s="40"/>
      <c r="K416" s="40"/>
    </row>
    <row r="417">
      <c r="B417" s="40"/>
      <c r="C417" s="40"/>
      <c r="D417" s="40"/>
      <c r="E417" s="40"/>
      <c r="F417" s="40"/>
      <c r="G417" s="40"/>
      <c r="H417" s="40"/>
      <c r="I417" s="40"/>
      <c r="J417" s="40"/>
      <c r="K417" s="40"/>
    </row>
    <row r="418">
      <c r="B418" s="40"/>
      <c r="C418" s="40"/>
      <c r="D418" s="40"/>
      <c r="E418" s="40"/>
      <c r="F418" s="40"/>
      <c r="G418" s="40"/>
      <c r="H418" s="40"/>
      <c r="I418" s="40"/>
      <c r="J418" s="40"/>
      <c r="K418" s="40"/>
    </row>
    <row r="419">
      <c r="B419" s="40"/>
      <c r="C419" s="40"/>
      <c r="D419" s="40"/>
      <c r="E419" s="40"/>
      <c r="F419" s="40"/>
      <c r="G419" s="40"/>
      <c r="H419" s="40"/>
      <c r="I419" s="40"/>
      <c r="J419" s="40"/>
      <c r="K419" s="40"/>
    </row>
    <row r="420">
      <c r="B420" s="40"/>
      <c r="C420" s="40"/>
      <c r="D420" s="40"/>
      <c r="E420" s="40"/>
      <c r="F420" s="40"/>
      <c r="G420" s="40"/>
      <c r="H420" s="40"/>
      <c r="I420" s="40"/>
      <c r="J420" s="40"/>
      <c r="K420" s="40"/>
    </row>
    <row r="421">
      <c r="B421" s="40"/>
      <c r="C421" s="40"/>
      <c r="D421" s="40"/>
      <c r="E421" s="40"/>
      <c r="F421" s="40"/>
      <c r="G421" s="40"/>
      <c r="H421" s="40"/>
      <c r="I421" s="40"/>
      <c r="J421" s="40"/>
      <c r="K421" s="40"/>
    </row>
    <row r="422">
      <c r="B422" s="40"/>
      <c r="C422" s="40"/>
      <c r="D422" s="40"/>
      <c r="E422" s="40"/>
      <c r="F422" s="40"/>
      <c r="G422" s="40"/>
      <c r="H422" s="40"/>
      <c r="I422" s="40"/>
      <c r="J422" s="40"/>
      <c r="K422" s="40"/>
    </row>
    <row r="423">
      <c r="B423" s="40"/>
      <c r="C423" s="40"/>
      <c r="D423" s="40"/>
      <c r="E423" s="40"/>
      <c r="F423" s="40"/>
      <c r="G423" s="40"/>
      <c r="H423" s="40"/>
      <c r="I423" s="40"/>
      <c r="J423" s="40"/>
      <c r="K423" s="40"/>
    </row>
    <row r="424">
      <c r="B424" s="40"/>
      <c r="C424" s="40"/>
      <c r="D424" s="40"/>
      <c r="E424" s="40"/>
      <c r="F424" s="40"/>
      <c r="G424" s="40"/>
      <c r="H424" s="40"/>
      <c r="I424" s="40"/>
      <c r="J424" s="40"/>
      <c r="K424" s="40"/>
    </row>
    <row r="425">
      <c r="B425" s="40"/>
      <c r="C425" s="40"/>
      <c r="D425" s="40"/>
      <c r="E425" s="40"/>
      <c r="F425" s="40"/>
      <c r="G425" s="40"/>
      <c r="H425" s="40"/>
      <c r="I425" s="40"/>
      <c r="J425" s="40"/>
      <c r="K425" s="40"/>
    </row>
    <row r="426">
      <c r="B426" s="40"/>
      <c r="C426" s="40"/>
      <c r="D426" s="40"/>
      <c r="E426" s="40"/>
      <c r="F426" s="40"/>
      <c r="G426" s="40"/>
      <c r="H426" s="40"/>
      <c r="I426" s="40"/>
      <c r="J426" s="40"/>
      <c r="K426" s="40"/>
    </row>
    <row r="427">
      <c r="B427" s="40"/>
      <c r="C427" s="40"/>
      <c r="D427" s="40"/>
      <c r="E427" s="40"/>
      <c r="F427" s="40"/>
      <c r="G427" s="40"/>
      <c r="H427" s="40"/>
      <c r="I427" s="40"/>
      <c r="J427" s="40"/>
      <c r="K427" s="40"/>
    </row>
    <row r="428">
      <c r="B428" s="40"/>
      <c r="C428" s="40"/>
      <c r="D428" s="40"/>
      <c r="E428" s="40"/>
      <c r="F428" s="40"/>
      <c r="G428" s="40"/>
      <c r="H428" s="40"/>
      <c r="I428" s="40"/>
      <c r="J428" s="40"/>
      <c r="K428" s="40"/>
    </row>
    <row r="429">
      <c r="B429" s="40"/>
      <c r="C429" s="40"/>
      <c r="D429" s="40"/>
      <c r="E429" s="40"/>
      <c r="F429" s="40"/>
      <c r="G429" s="40"/>
      <c r="H429" s="40"/>
      <c r="I429" s="40"/>
      <c r="J429" s="40"/>
      <c r="K429" s="40"/>
    </row>
    <row r="430">
      <c r="B430" s="40"/>
      <c r="C430" s="40"/>
      <c r="D430" s="40"/>
      <c r="E430" s="40"/>
      <c r="F430" s="40"/>
      <c r="G430" s="40"/>
      <c r="H430" s="40"/>
      <c r="I430" s="40"/>
      <c r="J430" s="40"/>
      <c r="K430" s="40"/>
    </row>
    <row r="431">
      <c r="B431" s="40"/>
      <c r="C431" s="40"/>
      <c r="D431" s="40"/>
      <c r="E431" s="40"/>
      <c r="F431" s="40"/>
      <c r="G431" s="40"/>
      <c r="H431" s="40"/>
      <c r="I431" s="40"/>
      <c r="J431" s="40"/>
      <c r="K431" s="40"/>
    </row>
    <row r="432">
      <c r="B432" s="40"/>
      <c r="C432" s="40"/>
      <c r="D432" s="40"/>
      <c r="E432" s="40"/>
      <c r="F432" s="40"/>
      <c r="G432" s="40"/>
      <c r="H432" s="40"/>
      <c r="I432" s="40"/>
      <c r="J432" s="40"/>
      <c r="K432" s="40"/>
    </row>
    <row r="433">
      <c r="B433" s="40"/>
      <c r="C433" s="40"/>
      <c r="D433" s="40"/>
      <c r="E433" s="40"/>
      <c r="F433" s="40"/>
      <c r="G433" s="40"/>
      <c r="H433" s="40"/>
      <c r="I433" s="40"/>
      <c r="J433" s="40"/>
      <c r="K433" s="40"/>
    </row>
    <row r="434">
      <c r="B434" s="40"/>
      <c r="C434" s="40"/>
      <c r="D434" s="40"/>
      <c r="E434" s="40"/>
      <c r="F434" s="40"/>
      <c r="G434" s="40"/>
      <c r="H434" s="40"/>
      <c r="I434" s="40"/>
      <c r="J434" s="40"/>
      <c r="K434" s="40"/>
    </row>
    <row r="435">
      <c r="B435" s="40"/>
      <c r="C435" s="40"/>
      <c r="D435" s="40"/>
      <c r="E435" s="40"/>
      <c r="F435" s="40"/>
      <c r="G435" s="40"/>
      <c r="H435" s="40"/>
      <c r="I435" s="40"/>
      <c r="J435" s="40"/>
      <c r="K435" s="40"/>
    </row>
    <row r="436">
      <c r="B436" s="40"/>
      <c r="C436" s="40"/>
      <c r="D436" s="40"/>
      <c r="E436" s="40"/>
      <c r="F436" s="40"/>
      <c r="G436" s="40"/>
      <c r="H436" s="40"/>
      <c r="I436" s="40"/>
      <c r="J436" s="40"/>
      <c r="K436" s="40"/>
    </row>
    <row r="437">
      <c r="B437" s="40"/>
      <c r="C437" s="40"/>
      <c r="D437" s="40"/>
      <c r="E437" s="40"/>
      <c r="F437" s="40"/>
      <c r="G437" s="40"/>
      <c r="H437" s="40"/>
      <c r="I437" s="40"/>
      <c r="J437" s="40"/>
      <c r="K437" s="40"/>
    </row>
    <row r="438">
      <c r="B438" s="40"/>
      <c r="C438" s="40"/>
      <c r="D438" s="40"/>
      <c r="E438" s="40"/>
      <c r="F438" s="40"/>
      <c r="G438" s="40"/>
      <c r="H438" s="40"/>
      <c r="I438" s="40"/>
      <c r="J438" s="40"/>
      <c r="K438" s="40"/>
    </row>
    <row r="439">
      <c r="B439" s="40"/>
      <c r="C439" s="40"/>
      <c r="D439" s="40"/>
      <c r="E439" s="40"/>
      <c r="F439" s="40"/>
      <c r="G439" s="40"/>
      <c r="H439" s="40"/>
      <c r="I439" s="40"/>
      <c r="J439" s="40"/>
      <c r="K439" s="40"/>
    </row>
    <row r="440">
      <c r="B440" s="40"/>
      <c r="C440" s="40"/>
      <c r="D440" s="40"/>
      <c r="E440" s="40"/>
      <c r="F440" s="40"/>
      <c r="G440" s="40"/>
      <c r="H440" s="40"/>
      <c r="I440" s="40"/>
      <c r="J440" s="40"/>
      <c r="K440" s="40"/>
    </row>
    <row r="441">
      <c r="B441" s="40"/>
      <c r="C441" s="40"/>
      <c r="D441" s="40"/>
      <c r="E441" s="40"/>
      <c r="F441" s="40"/>
      <c r="G441" s="40"/>
      <c r="H441" s="40"/>
      <c r="I441" s="40"/>
      <c r="J441" s="40"/>
      <c r="K441" s="40"/>
    </row>
    <row r="442">
      <c r="B442" s="40"/>
      <c r="C442" s="40"/>
      <c r="D442" s="40"/>
      <c r="E442" s="40"/>
      <c r="F442" s="40"/>
      <c r="G442" s="40"/>
      <c r="H442" s="40"/>
      <c r="I442" s="40"/>
      <c r="J442" s="40"/>
      <c r="K442" s="40"/>
    </row>
    <row r="443">
      <c r="B443" s="40"/>
      <c r="C443" s="40"/>
      <c r="D443" s="40"/>
      <c r="E443" s="40"/>
      <c r="F443" s="40"/>
      <c r="G443" s="40"/>
      <c r="H443" s="40"/>
      <c r="I443" s="40"/>
      <c r="J443" s="40"/>
      <c r="K443" s="40"/>
    </row>
    <row r="444">
      <c r="B444" s="40"/>
      <c r="C444" s="40"/>
      <c r="D444" s="40"/>
      <c r="E444" s="40"/>
      <c r="F444" s="40"/>
      <c r="G444" s="40"/>
      <c r="H444" s="40"/>
      <c r="I444" s="40"/>
      <c r="J444" s="40"/>
      <c r="K444" s="40"/>
    </row>
    <row r="445">
      <c r="B445" s="40"/>
      <c r="C445" s="40"/>
      <c r="D445" s="40"/>
      <c r="E445" s="40"/>
      <c r="F445" s="40"/>
      <c r="G445" s="40"/>
      <c r="H445" s="40"/>
      <c r="I445" s="40"/>
      <c r="J445" s="40"/>
      <c r="K445" s="40"/>
    </row>
    <row r="446">
      <c r="B446" s="40"/>
      <c r="C446" s="40"/>
      <c r="D446" s="40"/>
      <c r="E446" s="40"/>
      <c r="F446" s="40"/>
      <c r="G446" s="40"/>
      <c r="H446" s="40"/>
      <c r="I446" s="40"/>
      <c r="J446" s="40"/>
      <c r="K446" s="40"/>
    </row>
    <row r="447">
      <c r="B447" s="40"/>
      <c r="C447" s="40"/>
      <c r="D447" s="40"/>
      <c r="E447" s="40"/>
      <c r="F447" s="40"/>
      <c r="G447" s="40"/>
      <c r="H447" s="40"/>
      <c r="I447" s="40"/>
      <c r="J447" s="40"/>
      <c r="K447" s="40"/>
    </row>
    <row r="448">
      <c r="B448" s="40"/>
      <c r="C448" s="40"/>
      <c r="D448" s="40"/>
      <c r="E448" s="40"/>
      <c r="F448" s="40"/>
      <c r="G448" s="40"/>
      <c r="H448" s="40"/>
      <c r="I448" s="40"/>
      <c r="J448" s="40"/>
      <c r="K448" s="40"/>
    </row>
    <row r="449">
      <c r="B449" s="40"/>
      <c r="C449" s="40"/>
      <c r="D449" s="40"/>
      <c r="E449" s="40"/>
      <c r="F449" s="40"/>
      <c r="G449" s="40"/>
      <c r="H449" s="40"/>
      <c r="I449" s="40"/>
      <c r="J449" s="40"/>
      <c r="K449" s="40"/>
    </row>
    <row r="450">
      <c r="B450" s="40"/>
      <c r="C450" s="40"/>
      <c r="D450" s="40"/>
      <c r="E450" s="40"/>
      <c r="F450" s="40"/>
      <c r="G450" s="40"/>
      <c r="H450" s="40"/>
      <c r="I450" s="40"/>
      <c r="J450" s="40"/>
      <c r="K450" s="40"/>
    </row>
    <row r="451">
      <c r="B451" s="40"/>
      <c r="C451" s="40"/>
      <c r="D451" s="40"/>
      <c r="E451" s="40"/>
      <c r="F451" s="40"/>
      <c r="G451" s="40"/>
      <c r="H451" s="40"/>
      <c r="I451" s="40"/>
      <c r="J451" s="40"/>
      <c r="K451" s="40"/>
    </row>
    <row r="452">
      <c r="B452" s="40"/>
      <c r="C452" s="40"/>
      <c r="D452" s="40"/>
      <c r="E452" s="40"/>
      <c r="F452" s="40"/>
      <c r="G452" s="40"/>
      <c r="H452" s="40"/>
      <c r="I452" s="40"/>
      <c r="J452" s="40"/>
      <c r="K452" s="40"/>
    </row>
    <row r="453">
      <c r="B453" s="40"/>
      <c r="C453" s="40"/>
      <c r="D453" s="40"/>
      <c r="E453" s="40"/>
      <c r="F453" s="40"/>
      <c r="G453" s="40"/>
      <c r="H453" s="40"/>
      <c r="I453" s="40"/>
      <c r="J453" s="40"/>
      <c r="K453" s="40"/>
    </row>
    <row r="454">
      <c r="B454" s="40"/>
      <c r="C454" s="40"/>
      <c r="D454" s="40"/>
      <c r="E454" s="40"/>
      <c r="F454" s="40"/>
      <c r="G454" s="40"/>
      <c r="H454" s="40"/>
      <c r="I454" s="40"/>
      <c r="J454" s="40"/>
      <c r="K454" s="40"/>
    </row>
    <row r="455">
      <c r="B455" s="40"/>
      <c r="C455" s="40"/>
      <c r="D455" s="40"/>
      <c r="E455" s="40"/>
      <c r="F455" s="40"/>
      <c r="G455" s="40"/>
      <c r="H455" s="40"/>
      <c r="I455" s="40"/>
      <c r="J455" s="40"/>
      <c r="K455" s="40"/>
    </row>
    <row r="456">
      <c r="B456" s="40"/>
      <c r="C456" s="40"/>
      <c r="D456" s="40"/>
      <c r="E456" s="40"/>
      <c r="F456" s="40"/>
      <c r="G456" s="40"/>
      <c r="H456" s="40"/>
      <c r="I456" s="40"/>
      <c r="J456" s="40"/>
      <c r="K456" s="40"/>
    </row>
    <row r="457">
      <c r="B457" s="40"/>
      <c r="C457" s="40"/>
      <c r="D457" s="40"/>
      <c r="E457" s="40"/>
      <c r="F457" s="40"/>
      <c r="G457" s="40"/>
      <c r="H457" s="40"/>
      <c r="I457" s="40"/>
      <c r="J457" s="40"/>
      <c r="K457" s="40"/>
    </row>
    <row r="458">
      <c r="B458" s="40"/>
      <c r="C458" s="40"/>
      <c r="D458" s="40"/>
      <c r="E458" s="40"/>
      <c r="F458" s="40"/>
      <c r="G458" s="40"/>
      <c r="H458" s="40"/>
      <c r="I458" s="40"/>
      <c r="J458" s="40"/>
      <c r="K458" s="40"/>
    </row>
    <row r="459">
      <c r="B459" s="40"/>
      <c r="C459" s="40"/>
      <c r="D459" s="40"/>
      <c r="E459" s="40"/>
      <c r="F459" s="40"/>
      <c r="G459" s="40"/>
      <c r="H459" s="40"/>
      <c r="I459" s="40"/>
      <c r="J459" s="40"/>
      <c r="K459" s="40"/>
    </row>
    <row r="460">
      <c r="B460" s="40"/>
      <c r="C460" s="40"/>
      <c r="D460" s="40"/>
      <c r="E460" s="40"/>
      <c r="F460" s="40"/>
      <c r="G460" s="40"/>
      <c r="H460" s="40"/>
      <c r="I460" s="40"/>
      <c r="J460" s="40"/>
      <c r="K460" s="40"/>
    </row>
    <row r="461">
      <c r="B461" s="40"/>
      <c r="C461" s="40"/>
      <c r="D461" s="40"/>
      <c r="E461" s="40"/>
      <c r="F461" s="40"/>
      <c r="G461" s="40"/>
      <c r="H461" s="40"/>
      <c r="I461" s="40"/>
      <c r="J461" s="40"/>
      <c r="K461" s="40"/>
    </row>
    <row r="462">
      <c r="B462" s="40"/>
      <c r="C462" s="40"/>
      <c r="D462" s="40"/>
      <c r="E462" s="40"/>
      <c r="F462" s="40"/>
      <c r="G462" s="40"/>
      <c r="H462" s="40"/>
      <c r="I462" s="40"/>
      <c r="J462" s="40"/>
      <c r="K462" s="40"/>
    </row>
    <row r="463">
      <c r="B463" s="40"/>
      <c r="C463" s="40"/>
      <c r="D463" s="40"/>
      <c r="E463" s="40"/>
      <c r="F463" s="40"/>
      <c r="G463" s="40"/>
      <c r="H463" s="40"/>
      <c r="I463" s="40"/>
      <c r="J463" s="40"/>
      <c r="K463" s="40"/>
    </row>
    <row r="464">
      <c r="B464" s="40"/>
      <c r="C464" s="40"/>
      <c r="D464" s="40"/>
      <c r="E464" s="40"/>
      <c r="F464" s="40"/>
      <c r="G464" s="40"/>
      <c r="H464" s="40"/>
      <c r="I464" s="40"/>
      <c r="J464" s="40"/>
      <c r="K464" s="40"/>
    </row>
    <row r="465">
      <c r="B465" s="40"/>
      <c r="C465" s="40"/>
      <c r="D465" s="40"/>
      <c r="E465" s="40"/>
      <c r="F465" s="40"/>
      <c r="G465" s="40"/>
      <c r="H465" s="40"/>
      <c r="I465" s="40"/>
      <c r="J465" s="40"/>
      <c r="K465" s="40"/>
    </row>
    <row r="466">
      <c r="B466" s="40"/>
      <c r="C466" s="40"/>
      <c r="D466" s="40"/>
      <c r="E466" s="40"/>
      <c r="F466" s="40"/>
      <c r="G466" s="40"/>
      <c r="H466" s="40"/>
      <c r="I466" s="40"/>
      <c r="J466" s="40"/>
      <c r="K466" s="40"/>
    </row>
    <row r="467">
      <c r="B467" s="40"/>
      <c r="C467" s="40"/>
      <c r="D467" s="40"/>
      <c r="E467" s="40"/>
      <c r="F467" s="40"/>
      <c r="G467" s="40"/>
      <c r="H467" s="40"/>
      <c r="I467" s="40"/>
      <c r="J467" s="40"/>
      <c r="K467" s="40"/>
    </row>
    <row r="468">
      <c r="B468" s="40"/>
      <c r="C468" s="40"/>
      <c r="D468" s="40"/>
      <c r="E468" s="40"/>
      <c r="F468" s="40"/>
      <c r="G468" s="40"/>
      <c r="H468" s="40"/>
      <c r="I468" s="40"/>
      <c r="J468" s="40"/>
      <c r="K468" s="40"/>
    </row>
    <row r="469">
      <c r="B469" s="40"/>
      <c r="C469" s="40"/>
      <c r="D469" s="40"/>
      <c r="E469" s="40"/>
      <c r="F469" s="40"/>
      <c r="G469" s="40"/>
      <c r="H469" s="40"/>
      <c r="I469" s="40"/>
      <c r="J469" s="40"/>
      <c r="K469" s="40"/>
    </row>
    <row r="470">
      <c r="B470" s="40"/>
      <c r="C470" s="40"/>
      <c r="D470" s="40"/>
      <c r="E470" s="40"/>
      <c r="F470" s="40"/>
      <c r="G470" s="40"/>
      <c r="H470" s="40"/>
      <c r="I470" s="40"/>
      <c r="J470" s="40"/>
      <c r="K470" s="40"/>
    </row>
    <row r="471">
      <c r="B471" s="40"/>
      <c r="C471" s="40"/>
      <c r="D471" s="40"/>
      <c r="E471" s="40"/>
      <c r="F471" s="40"/>
      <c r="G471" s="40"/>
      <c r="H471" s="40"/>
      <c r="I471" s="40"/>
      <c r="J471" s="40"/>
      <c r="K471" s="40"/>
    </row>
    <row r="472">
      <c r="B472" s="40"/>
      <c r="C472" s="40"/>
      <c r="D472" s="40"/>
      <c r="E472" s="40"/>
      <c r="F472" s="40"/>
      <c r="G472" s="40"/>
      <c r="H472" s="40"/>
      <c r="I472" s="40"/>
      <c r="J472" s="40"/>
      <c r="K472" s="40"/>
    </row>
    <row r="473">
      <c r="B473" s="40"/>
      <c r="C473" s="40"/>
      <c r="D473" s="40"/>
      <c r="E473" s="40"/>
      <c r="F473" s="40"/>
      <c r="G473" s="40"/>
      <c r="H473" s="40"/>
      <c r="I473" s="40"/>
      <c r="J473" s="40"/>
      <c r="K473" s="40"/>
    </row>
    <row r="474">
      <c r="B474" s="40"/>
      <c r="C474" s="40"/>
      <c r="D474" s="40"/>
      <c r="E474" s="40"/>
      <c r="F474" s="40"/>
      <c r="G474" s="40"/>
      <c r="H474" s="40"/>
      <c r="I474" s="40"/>
      <c r="J474" s="40"/>
      <c r="K474" s="40"/>
    </row>
    <row r="475">
      <c r="B475" s="40"/>
      <c r="C475" s="40"/>
      <c r="D475" s="40"/>
      <c r="E475" s="40"/>
      <c r="F475" s="40"/>
      <c r="G475" s="40"/>
      <c r="H475" s="40"/>
      <c r="I475" s="40"/>
      <c r="J475" s="40"/>
      <c r="K475" s="40"/>
    </row>
    <row r="476">
      <c r="B476" s="40"/>
      <c r="C476" s="40"/>
      <c r="D476" s="40"/>
      <c r="E476" s="40"/>
      <c r="F476" s="40"/>
      <c r="G476" s="40"/>
      <c r="H476" s="40"/>
      <c r="I476" s="40"/>
      <c r="J476" s="40"/>
      <c r="K476" s="40"/>
    </row>
    <row r="477">
      <c r="B477" s="40"/>
      <c r="C477" s="40"/>
      <c r="D477" s="40"/>
      <c r="E477" s="40"/>
      <c r="F477" s="40"/>
      <c r="G477" s="40"/>
      <c r="H477" s="40"/>
      <c r="I477" s="40"/>
      <c r="J477" s="40"/>
      <c r="K477" s="40"/>
    </row>
    <row r="478">
      <c r="B478" s="40"/>
      <c r="C478" s="40"/>
      <c r="D478" s="40"/>
      <c r="E478" s="40"/>
      <c r="F478" s="40"/>
      <c r="G478" s="40"/>
      <c r="H478" s="40"/>
      <c r="I478" s="40"/>
      <c r="J478" s="40"/>
      <c r="K478" s="40"/>
    </row>
    <row r="479">
      <c r="B479" s="40"/>
      <c r="C479" s="40"/>
      <c r="D479" s="40"/>
      <c r="E479" s="40"/>
      <c r="F479" s="40"/>
      <c r="G479" s="40"/>
      <c r="H479" s="40"/>
      <c r="I479" s="40"/>
      <c r="J479" s="40"/>
      <c r="K479" s="40"/>
    </row>
    <row r="480">
      <c r="B480" s="40"/>
      <c r="C480" s="40"/>
      <c r="D480" s="40"/>
      <c r="E480" s="40"/>
      <c r="F480" s="40"/>
      <c r="G480" s="40"/>
      <c r="H480" s="40"/>
      <c r="I480" s="40"/>
      <c r="J480" s="40"/>
      <c r="K480" s="40"/>
    </row>
    <row r="481">
      <c r="B481" s="40"/>
      <c r="C481" s="40"/>
      <c r="D481" s="40"/>
      <c r="E481" s="40"/>
      <c r="F481" s="40"/>
      <c r="G481" s="40"/>
      <c r="H481" s="40"/>
      <c r="I481" s="40"/>
      <c r="J481" s="40"/>
      <c r="K481" s="40"/>
    </row>
    <row r="482">
      <c r="B482" s="40"/>
      <c r="C482" s="40"/>
      <c r="D482" s="40"/>
      <c r="E482" s="40"/>
      <c r="F482" s="40"/>
      <c r="G482" s="40"/>
      <c r="H482" s="40"/>
      <c r="I482" s="40"/>
      <c r="J482" s="40"/>
      <c r="K482" s="40"/>
    </row>
    <row r="483">
      <c r="B483" s="40"/>
      <c r="C483" s="40"/>
      <c r="D483" s="40"/>
      <c r="E483" s="40"/>
      <c r="F483" s="40"/>
      <c r="G483" s="40"/>
      <c r="H483" s="40"/>
      <c r="I483" s="40"/>
      <c r="J483" s="40"/>
      <c r="K483" s="40"/>
    </row>
    <row r="484">
      <c r="B484" s="40"/>
      <c r="C484" s="40"/>
      <c r="D484" s="40"/>
      <c r="E484" s="40"/>
      <c r="F484" s="40"/>
      <c r="G484" s="40"/>
      <c r="H484" s="40"/>
      <c r="I484" s="40"/>
      <c r="J484" s="40"/>
      <c r="K484" s="40"/>
    </row>
    <row r="485">
      <c r="B485" s="40"/>
      <c r="C485" s="40"/>
      <c r="D485" s="40"/>
      <c r="E485" s="40"/>
      <c r="F485" s="40"/>
      <c r="G485" s="40"/>
      <c r="H485" s="40"/>
      <c r="I485" s="40"/>
      <c r="J485" s="40"/>
      <c r="K485" s="40"/>
    </row>
    <row r="486">
      <c r="B486" s="40"/>
      <c r="C486" s="40"/>
      <c r="D486" s="40"/>
      <c r="E486" s="40"/>
      <c r="F486" s="40"/>
      <c r="G486" s="40"/>
      <c r="H486" s="40"/>
      <c r="I486" s="40"/>
      <c r="J486" s="40"/>
      <c r="K486" s="40"/>
    </row>
    <row r="487">
      <c r="B487" s="40"/>
      <c r="C487" s="40"/>
      <c r="D487" s="40"/>
      <c r="E487" s="40"/>
      <c r="F487" s="40"/>
      <c r="G487" s="40"/>
      <c r="H487" s="40"/>
      <c r="I487" s="40"/>
      <c r="J487" s="40"/>
      <c r="K487" s="40"/>
    </row>
    <row r="488">
      <c r="B488" s="40"/>
      <c r="C488" s="40"/>
      <c r="D488" s="40"/>
      <c r="E488" s="40"/>
      <c r="F488" s="40"/>
      <c r="G488" s="40"/>
      <c r="H488" s="40"/>
      <c r="I488" s="40"/>
      <c r="J488" s="40"/>
      <c r="K488" s="40"/>
    </row>
    <row r="489">
      <c r="B489" s="40"/>
      <c r="C489" s="40"/>
      <c r="D489" s="40"/>
      <c r="E489" s="40"/>
      <c r="F489" s="40"/>
      <c r="G489" s="40"/>
      <c r="H489" s="40"/>
      <c r="I489" s="40"/>
      <c r="J489" s="40"/>
      <c r="K489" s="40"/>
    </row>
    <row r="490">
      <c r="B490" s="40"/>
      <c r="C490" s="40"/>
      <c r="D490" s="40"/>
      <c r="E490" s="40"/>
      <c r="F490" s="40"/>
      <c r="G490" s="40"/>
      <c r="H490" s="40"/>
      <c r="I490" s="40"/>
      <c r="J490" s="40"/>
      <c r="K490" s="40"/>
    </row>
    <row r="491">
      <c r="B491" s="40"/>
      <c r="C491" s="40"/>
      <c r="D491" s="40"/>
      <c r="E491" s="40"/>
      <c r="F491" s="40"/>
      <c r="G491" s="40"/>
      <c r="H491" s="40"/>
      <c r="I491" s="40"/>
      <c r="J491" s="40"/>
      <c r="K491" s="40"/>
    </row>
    <row r="492">
      <c r="B492" s="40"/>
      <c r="C492" s="40"/>
      <c r="D492" s="40"/>
      <c r="E492" s="40"/>
      <c r="F492" s="40"/>
      <c r="G492" s="40"/>
      <c r="H492" s="40"/>
      <c r="I492" s="40"/>
      <c r="J492" s="40"/>
      <c r="K492" s="40"/>
    </row>
    <row r="493">
      <c r="B493" s="40"/>
      <c r="C493" s="40"/>
      <c r="D493" s="40"/>
      <c r="E493" s="40"/>
      <c r="F493" s="40"/>
      <c r="G493" s="40"/>
      <c r="H493" s="40"/>
      <c r="I493" s="40"/>
      <c r="J493" s="40"/>
      <c r="K493" s="40"/>
    </row>
    <row r="494">
      <c r="B494" s="40"/>
      <c r="C494" s="40"/>
      <c r="D494" s="40"/>
      <c r="E494" s="40"/>
      <c r="F494" s="40"/>
      <c r="G494" s="40"/>
      <c r="H494" s="40"/>
      <c r="I494" s="40"/>
      <c r="J494" s="40"/>
      <c r="K494" s="40"/>
    </row>
    <row r="495">
      <c r="B495" s="40"/>
      <c r="C495" s="40"/>
      <c r="D495" s="40"/>
      <c r="E495" s="40"/>
      <c r="F495" s="40"/>
      <c r="G495" s="40"/>
      <c r="H495" s="40"/>
      <c r="I495" s="40"/>
      <c r="J495" s="40"/>
      <c r="K495" s="40"/>
    </row>
    <row r="496">
      <c r="B496" s="40"/>
      <c r="C496" s="40"/>
      <c r="D496" s="40"/>
      <c r="E496" s="40"/>
      <c r="F496" s="40"/>
      <c r="G496" s="40"/>
      <c r="H496" s="40"/>
      <c r="I496" s="40"/>
      <c r="J496" s="40"/>
      <c r="K496" s="40"/>
    </row>
    <row r="497">
      <c r="B497" s="40"/>
      <c r="C497" s="40"/>
      <c r="D497" s="40"/>
      <c r="E497" s="40"/>
      <c r="F497" s="40"/>
      <c r="G497" s="40"/>
      <c r="H497" s="40"/>
      <c r="I497" s="40"/>
      <c r="J497" s="40"/>
      <c r="K497" s="40"/>
    </row>
    <row r="498">
      <c r="B498" s="40"/>
      <c r="C498" s="40"/>
      <c r="D498" s="40"/>
      <c r="E498" s="40"/>
      <c r="F498" s="40"/>
      <c r="G498" s="40"/>
      <c r="H498" s="40"/>
      <c r="I498" s="40"/>
      <c r="J498" s="40"/>
      <c r="K498" s="40"/>
    </row>
    <row r="499">
      <c r="B499" s="40"/>
      <c r="C499" s="40"/>
      <c r="D499" s="40"/>
      <c r="E499" s="40"/>
      <c r="F499" s="40"/>
      <c r="G499" s="40"/>
      <c r="H499" s="40"/>
      <c r="I499" s="40"/>
      <c r="J499" s="40"/>
      <c r="K499" s="40"/>
    </row>
    <row r="500">
      <c r="B500" s="40"/>
      <c r="C500" s="40"/>
      <c r="D500" s="40"/>
      <c r="E500" s="40"/>
      <c r="F500" s="40"/>
      <c r="G500" s="40"/>
      <c r="H500" s="40"/>
      <c r="I500" s="40"/>
      <c r="J500" s="40"/>
      <c r="K500" s="40"/>
    </row>
    <row r="501">
      <c r="B501" s="40"/>
      <c r="C501" s="40"/>
      <c r="D501" s="40"/>
      <c r="E501" s="40"/>
      <c r="F501" s="40"/>
      <c r="G501" s="40"/>
      <c r="H501" s="40"/>
      <c r="I501" s="40"/>
      <c r="J501" s="40"/>
      <c r="K501" s="40"/>
    </row>
    <row r="502">
      <c r="B502" s="40"/>
      <c r="C502" s="40"/>
      <c r="D502" s="40"/>
      <c r="E502" s="40"/>
      <c r="F502" s="40"/>
      <c r="G502" s="40"/>
      <c r="H502" s="40"/>
      <c r="I502" s="40"/>
      <c r="J502" s="40"/>
      <c r="K502" s="40"/>
    </row>
    <row r="503">
      <c r="B503" s="40"/>
      <c r="C503" s="40"/>
      <c r="D503" s="40"/>
      <c r="E503" s="40"/>
      <c r="F503" s="40"/>
      <c r="G503" s="40"/>
      <c r="H503" s="40"/>
      <c r="I503" s="40"/>
      <c r="J503" s="40"/>
      <c r="K503" s="40"/>
    </row>
    <row r="504">
      <c r="B504" s="40"/>
      <c r="C504" s="40"/>
      <c r="D504" s="40"/>
      <c r="E504" s="40"/>
      <c r="F504" s="40"/>
      <c r="G504" s="40"/>
      <c r="H504" s="40"/>
      <c r="I504" s="40"/>
      <c r="J504" s="40"/>
      <c r="K504" s="40"/>
    </row>
    <row r="505">
      <c r="B505" s="40"/>
      <c r="C505" s="40"/>
      <c r="D505" s="40"/>
      <c r="E505" s="40"/>
      <c r="F505" s="40"/>
      <c r="G505" s="40"/>
      <c r="H505" s="40"/>
      <c r="I505" s="40"/>
      <c r="J505" s="40"/>
      <c r="K505" s="40"/>
    </row>
    <row r="506">
      <c r="B506" s="40"/>
      <c r="C506" s="40"/>
      <c r="D506" s="40"/>
      <c r="E506" s="40"/>
      <c r="F506" s="40"/>
      <c r="G506" s="40"/>
      <c r="H506" s="40"/>
      <c r="I506" s="40"/>
      <c r="J506" s="40"/>
      <c r="K506" s="40"/>
    </row>
    <row r="507">
      <c r="B507" s="40"/>
      <c r="C507" s="40"/>
      <c r="D507" s="40"/>
      <c r="E507" s="40"/>
      <c r="F507" s="40"/>
      <c r="G507" s="40"/>
      <c r="H507" s="40"/>
      <c r="I507" s="40"/>
      <c r="J507" s="40"/>
      <c r="K507" s="40"/>
    </row>
    <row r="508">
      <c r="B508" s="40"/>
      <c r="C508" s="40"/>
      <c r="D508" s="40"/>
      <c r="E508" s="40"/>
      <c r="F508" s="40"/>
      <c r="G508" s="40"/>
      <c r="H508" s="40"/>
      <c r="I508" s="40"/>
      <c r="J508" s="40"/>
      <c r="K508" s="40"/>
    </row>
    <row r="509">
      <c r="B509" s="40"/>
      <c r="C509" s="40"/>
      <c r="D509" s="40"/>
      <c r="E509" s="40"/>
      <c r="F509" s="40"/>
      <c r="G509" s="40"/>
      <c r="H509" s="40"/>
      <c r="I509" s="40"/>
      <c r="J509" s="40"/>
      <c r="K509" s="40"/>
    </row>
    <row r="510">
      <c r="B510" s="40"/>
      <c r="C510" s="40"/>
      <c r="D510" s="40"/>
      <c r="E510" s="40"/>
      <c r="F510" s="40"/>
      <c r="G510" s="40"/>
      <c r="H510" s="40"/>
      <c r="I510" s="40"/>
      <c r="J510" s="40"/>
      <c r="K510" s="40"/>
    </row>
    <row r="511">
      <c r="B511" s="40"/>
      <c r="C511" s="40"/>
      <c r="D511" s="40"/>
      <c r="E511" s="40"/>
      <c r="F511" s="40"/>
      <c r="G511" s="40"/>
      <c r="H511" s="40"/>
      <c r="I511" s="40"/>
      <c r="J511" s="40"/>
      <c r="K511" s="40"/>
    </row>
    <row r="512">
      <c r="B512" s="40"/>
      <c r="C512" s="40"/>
      <c r="D512" s="40"/>
      <c r="E512" s="40"/>
      <c r="F512" s="40"/>
      <c r="G512" s="40"/>
      <c r="H512" s="40"/>
      <c r="I512" s="40"/>
      <c r="J512" s="40"/>
      <c r="K512" s="40"/>
    </row>
    <row r="513">
      <c r="B513" s="40"/>
      <c r="C513" s="40"/>
      <c r="D513" s="40"/>
      <c r="E513" s="40"/>
      <c r="F513" s="40"/>
      <c r="G513" s="40"/>
      <c r="H513" s="40"/>
      <c r="I513" s="40"/>
      <c r="J513" s="40"/>
      <c r="K513" s="40"/>
    </row>
    <row r="514">
      <c r="B514" s="40"/>
      <c r="C514" s="40"/>
      <c r="D514" s="40"/>
      <c r="E514" s="40"/>
      <c r="F514" s="40"/>
      <c r="G514" s="40"/>
      <c r="H514" s="40"/>
      <c r="I514" s="40"/>
      <c r="J514" s="40"/>
      <c r="K514" s="40"/>
    </row>
    <row r="515">
      <c r="B515" s="40"/>
      <c r="C515" s="40"/>
      <c r="D515" s="40"/>
      <c r="E515" s="40"/>
      <c r="F515" s="40"/>
      <c r="G515" s="40"/>
      <c r="H515" s="40"/>
      <c r="I515" s="40"/>
      <c r="J515" s="40"/>
      <c r="K515" s="40"/>
    </row>
    <row r="516">
      <c r="B516" s="40"/>
      <c r="C516" s="40"/>
      <c r="D516" s="40"/>
      <c r="E516" s="40"/>
      <c r="F516" s="40"/>
      <c r="G516" s="40"/>
      <c r="H516" s="40"/>
      <c r="I516" s="40"/>
      <c r="J516" s="40"/>
      <c r="K516" s="40"/>
    </row>
    <row r="517">
      <c r="B517" s="40"/>
      <c r="C517" s="40"/>
      <c r="D517" s="40"/>
      <c r="E517" s="40"/>
      <c r="F517" s="40"/>
      <c r="G517" s="40"/>
      <c r="H517" s="40"/>
      <c r="I517" s="40"/>
      <c r="J517" s="40"/>
      <c r="K517" s="40"/>
    </row>
    <row r="518">
      <c r="B518" s="40"/>
      <c r="C518" s="40"/>
      <c r="D518" s="40"/>
      <c r="E518" s="40"/>
      <c r="F518" s="40"/>
      <c r="G518" s="40"/>
      <c r="H518" s="40"/>
      <c r="I518" s="40"/>
      <c r="J518" s="40"/>
      <c r="K518" s="40"/>
    </row>
    <row r="519">
      <c r="B519" s="40"/>
      <c r="C519" s="40"/>
      <c r="D519" s="40"/>
      <c r="E519" s="40"/>
      <c r="F519" s="40"/>
      <c r="G519" s="40"/>
      <c r="H519" s="40"/>
      <c r="I519" s="40"/>
      <c r="J519" s="40"/>
      <c r="K519" s="40"/>
    </row>
    <row r="520">
      <c r="B520" s="40"/>
      <c r="C520" s="40"/>
      <c r="D520" s="40"/>
      <c r="E520" s="40"/>
      <c r="F520" s="40"/>
      <c r="G520" s="40"/>
      <c r="H520" s="40"/>
      <c r="I520" s="40"/>
      <c r="J520" s="40"/>
      <c r="K520" s="40"/>
    </row>
    <row r="521">
      <c r="B521" s="40"/>
      <c r="C521" s="40"/>
      <c r="D521" s="40"/>
      <c r="E521" s="40"/>
      <c r="F521" s="40"/>
      <c r="G521" s="40"/>
      <c r="H521" s="40"/>
      <c r="I521" s="40"/>
      <c r="J521" s="40"/>
      <c r="K521" s="40"/>
    </row>
    <row r="522">
      <c r="B522" s="40"/>
      <c r="C522" s="40"/>
      <c r="D522" s="40"/>
      <c r="E522" s="40"/>
      <c r="F522" s="40"/>
      <c r="G522" s="40"/>
      <c r="H522" s="40"/>
      <c r="I522" s="40"/>
      <c r="J522" s="40"/>
      <c r="K522" s="40"/>
    </row>
    <row r="523">
      <c r="B523" s="40"/>
      <c r="C523" s="40"/>
      <c r="D523" s="40"/>
      <c r="E523" s="40"/>
      <c r="F523" s="40"/>
      <c r="G523" s="40"/>
      <c r="H523" s="40"/>
      <c r="I523" s="40"/>
      <c r="J523" s="40"/>
      <c r="K523" s="40"/>
    </row>
    <row r="524">
      <c r="B524" s="40"/>
      <c r="C524" s="40"/>
      <c r="D524" s="40"/>
      <c r="E524" s="40"/>
      <c r="F524" s="40"/>
      <c r="G524" s="40"/>
      <c r="H524" s="40"/>
      <c r="I524" s="40"/>
      <c r="J524" s="40"/>
      <c r="K524" s="40"/>
    </row>
    <row r="525">
      <c r="B525" s="40"/>
      <c r="C525" s="40"/>
      <c r="D525" s="40"/>
      <c r="E525" s="40"/>
      <c r="F525" s="40"/>
      <c r="G525" s="40"/>
      <c r="H525" s="40"/>
      <c r="I525" s="40"/>
      <c r="J525" s="40"/>
      <c r="K525" s="40"/>
    </row>
    <row r="526">
      <c r="B526" s="40"/>
      <c r="C526" s="40"/>
      <c r="D526" s="40"/>
      <c r="E526" s="40"/>
      <c r="F526" s="40"/>
      <c r="G526" s="40"/>
      <c r="H526" s="40"/>
      <c r="I526" s="40"/>
      <c r="J526" s="40"/>
      <c r="K526" s="40"/>
    </row>
    <row r="527">
      <c r="B527" s="40"/>
      <c r="C527" s="40"/>
      <c r="D527" s="40"/>
      <c r="E527" s="40"/>
      <c r="F527" s="40"/>
      <c r="G527" s="40"/>
      <c r="H527" s="40"/>
      <c r="I527" s="40"/>
      <c r="J527" s="40"/>
      <c r="K527" s="40"/>
    </row>
    <row r="528">
      <c r="B528" s="40"/>
      <c r="C528" s="40"/>
      <c r="D528" s="40"/>
      <c r="E528" s="40"/>
      <c r="F528" s="40"/>
      <c r="G528" s="40"/>
      <c r="H528" s="40"/>
      <c r="I528" s="40"/>
      <c r="J528" s="40"/>
      <c r="K528" s="40"/>
    </row>
    <row r="529">
      <c r="B529" s="40"/>
      <c r="C529" s="40"/>
      <c r="D529" s="40"/>
      <c r="E529" s="40"/>
      <c r="F529" s="40"/>
      <c r="G529" s="40"/>
      <c r="H529" s="40"/>
      <c r="I529" s="40"/>
      <c r="J529" s="40"/>
      <c r="K529" s="40"/>
    </row>
    <row r="530">
      <c r="B530" s="40"/>
      <c r="C530" s="40"/>
      <c r="D530" s="40"/>
      <c r="E530" s="40"/>
      <c r="F530" s="40"/>
      <c r="G530" s="40"/>
      <c r="H530" s="40"/>
      <c r="I530" s="40"/>
      <c r="J530" s="40"/>
      <c r="K530" s="40"/>
    </row>
    <row r="531">
      <c r="B531" s="40"/>
      <c r="C531" s="40"/>
      <c r="D531" s="40"/>
      <c r="E531" s="40"/>
      <c r="F531" s="40"/>
      <c r="G531" s="40"/>
      <c r="H531" s="40"/>
      <c r="I531" s="40"/>
      <c r="J531" s="40"/>
      <c r="K531" s="40"/>
    </row>
    <row r="532">
      <c r="B532" s="40"/>
      <c r="C532" s="40"/>
      <c r="D532" s="40"/>
      <c r="E532" s="40"/>
      <c r="F532" s="40"/>
      <c r="G532" s="40"/>
      <c r="H532" s="40"/>
      <c r="I532" s="40"/>
      <c r="J532" s="40"/>
      <c r="K532" s="40"/>
    </row>
    <row r="533">
      <c r="B533" s="40"/>
      <c r="C533" s="40"/>
      <c r="D533" s="40"/>
      <c r="E533" s="40"/>
      <c r="F533" s="40"/>
      <c r="G533" s="40"/>
      <c r="H533" s="40"/>
      <c r="I533" s="40"/>
      <c r="J533" s="40"/>
      <c r="K533" s="40"/>
    </row>
    <row r="534">
      <c r="B534" s="40"/>
      <c r="C534" s="40"/>
      <c r="D534" s="40"/>
      <c r="E534" s="40"/>
      <c r="F534" s="40"/>
      <c r="G534" s="40"/>
      <c r="H534" s="40"/>
      <c r="I534" s="40"/>
      <c r="J534" s="40"/>
      <c r="K534" s="40"/>
    </row>
    <row r="535">
      <c r="B535" s="40"/>
      <c r="C535" s="40"/>
      <c r="D535" s="40"/>
      <c r="E535" s="40"/>
      <c r="F535" s="40"/>
      <c r="G535" s="40"/>
      <c r="H535" s="40"/>
      <c r="I535" s="40"/>
      <c r="J535" s="40"/>
      <c r="K535" s="40"/>
    </row>
    <row r="536">
      <c r="B536" s="40"/>
      <c r="C536" s="40"/>
      <c r="D536" s="40"/>
      <c r="E536" s="40"/>
      <c r="F536" s="40"/>
      <c r="G536" s="40"/>
      <c r="H536" s="40"/>
      <c r="I536" s="40"/>
      <c r="J536" s="40"/>
      <c r="K536" s="40"/>
    </row>
    <row r="537">
      <c r="B537" s="40"/>
      <c r="C537" s="40"/>
      <c r="D537" s="40"/>
      <c r="E537" s="40"/>
      <c r="F537" s="40"/>
      <c r="G537" s="40"/>
      <c r="H537" s="40"/>
      <c r="I537" s="40"/>
      <c r="J537" s="40"/>
      <c r="K537" s="40"/>
    </row>
    <row r="538">
      <c r="B538" s="40"/>
      <c r="C538" s="40"/>
      <c r="D538" s="40"/>
      <c r="E538" s="40"/>
      <c r="F538" s="40"/>
      <c r="G538" s="40"/>
      <c r="H538" s="40"/>
      <c r="I538" s="40"/>
      <c r="J538" s="40"/>
      <c r="K538" s="40"/>
    </row>
    <row r="539">
      <c r="B539" s="40"/>
      <c r="C539" s="40"/>
      <c r="D539" s="40"/>
      <c r="E539" s="40"/>
      <c r="F539" s="40"/>
      <c r="G539" s="40"/>
      <c r="H539" s="40"/>
      <c r="I539" s="40"/>
      <c r="J539" s="40"/>
      <c r="K539" s="40"/>
    </row>
    <row r="540">
      <c r="B540" s="40"/>
      <c r="C540" s="40"/>
      <c r="D540" s="40"/>
      <c r="E540" s="40"/>
      <c r="F540" s="40"/>
      <c r="G540" s="40"/>
      <c r="H540" s="40"/>
      <c r="I540" s="40"/>
      <c r="J540" s="40"/>
      <c r="K540" s="40"/>
    </row>
    <row r="541">
      <c r="B541" s="40"/>
      <c r="C541" s="40"/>
      <c r="D541" s="40"/>
      <c r="E541" s="40"/>
      <c r="F541" s="40"/>
      <c r="G541" s="40"/>
      <c r="H541" s="40"/>
      <c r="I541" s="40"/>
      <c r="J541" s="40"/>
      <c r="K541" s="40"/>
    </row>
    <row r="542">
      <c r="B542" s="40"/>
      <c r="C542" s="40"/>
      <c r="D542" s="40"/>
      <c r="E542" s="40"/>
      <c r="F542" s="40"/>
      <c r="G542" s="40"/>
      <c r="H542" s="40"/>
      <c r="I542" s="40"/>
      <c r="J542" s="40"/>
      <c r="K542" s="40"/>
    </row>
    <row r="543">
      <c r="B543" s="40"/>
      <c r="C543" s="40"/>
      <c r="D543" s="40"/>
      <c r="E543" s="40"/>
      <c r="F543" s="40"/>
      <c r="G543" s="40"/>
      <c r="H543" s="40"/>
      <c r="I543" s="40"/>
      <c r="J543" s="40"/>
      <c r="K543" s="40"/>
    </row>
    <row r="544">
      <c r="B544" s="40"/>
      <c r="C544" s="40"/>
      <c r="D544" s="40"/>
      <c r="E544" s="40"/>
      <c r="F544" s="40"/>
      <c r="G544" s="40"/>
      <c r="H544" s="40"/>
      <c r="I544" s="40"/>
      <c r="J544" s="40"/>
      <c r="K544" s="40"/>
    </row>
    <row r="545">
      <c r="B545" s="40"/>
      <c r="C545" s="40"/>
      <c r="D545" s="40"/>
      <c r="E545" s="40"/>
      <c r="F545" s="40"/>
      <c r="G545" s="40"/>
      <c r="H545" s="40"/>
      <c r="I545" s="40"/>
      <c r="J545" s="40"/>
      <c r="K545" s="40"/>
    </row>
    <row r="546">
      <c r="B546" s="40"/>
      <c r="C546" s="40"/>
      <c r="D546" s="40"/>
      <c r="E546" s="40"/>
      <c r="F546" s="40"/>
      <c r="G546" s="40"/>
      <c r="H546" s="40"/>
      <c r="I546" s="40"/>
      <c r="J546" s="40"/>
      <c r="K546" s="40"/>
    </row>
    <row r="547">
      <c r="B547" s="40"/>
      <c r="C547" s="40"/>
      <c r="D547" s="40"/>
      <c r="E547" s="40"/>
      <c r="F547" s="40"/>
      <c r="G547" s="40"/>
      <c r="H547" s="40"/>
      <c r="I547" s="40"/>
      <c r="J547" s="40"/>
      <c r="K547" s="40"/>
    </row>
    <row r="548">
      <c r="B548" s="40"/>
      <c r="C548" s="40"/>
      <c r="D548" s="40"/>
      <c r="E548" s="40"/>
      <c r="F548" s="40"/>
      <c r="G548" s="40"/>
      <c r="H548" s="40"/>
      <c r="I548" s="40"/>
      <c r="J548" s="40"/>
      <c r="K548" s="40"/>
    </row>
    <row r="549">
      <c r="B549" s="40"/>
      <c r="C549" s="40"/>
      <c r="D549" s="40"/>
      <c r="E549" s="40"/>
      <c r="F549" s="40"/>
      <c r="G549" s="40"/>
      <c r="H549" s="40"/>
      <c r="I549" s="40"/>
      <c r="J549" s="40"/>
      <c r="K549" s="40"/>
    </row>
    <row r="550">
      <c r="B550" s="40"/>
      <c r="C550" s="40"/>
      <c r="D550" s="40"/>
      <c r="E550" s="40"/>
      <c r="F550" s="40"/>
      <c r="G550" s="40"/>
      <c r="H550" s="40"/>
      <c r="I550" s="40"/>
      <c r="J550" s="40"/>
      <c r="K550" s="40"/>
    </row>
    <row r="551">
      <c r="B551" s="40"/>
      <c r="C551" s="40"/>
      <c r="D551" s="40"/>
      <c r="E551" s="40"/>
      <c r="F551" s="40"/>
      <c r="G551" s="40"/>
      <c r="H551" s="40"/>
      <c r="I551" s="40"/>
      <c r="J551" s="40"/>
      <c r="K551" s="40"/>
    </row>
    <row r="552">
      <c r="B552" s="40"/>
      <c r="C552" s="40"/>
      <c r="D552" s="40"/>
      <c r="E552" s="40"/>
      <c r="F552" s="40"/>
      <c r="G552" s="40"/>
      <c r="H552" s="40"/>
      <c r="I552" s="40"/>
      <c r="J552" s="40"/>
      <c r="K552" s="40"/>
    </row>
    <row r="553">
      <c r="B553" s="40"/>
      <c r="C553" s="40"/>
      <c r="D553" s="40"/>
      <c r="E553" s="40"/>
      <c r="F553" s="40"/>
      <c r="G553" s="40"/>
      <c r="H553" s="40"/>
      <c r="I553" s="40"/>
      <c r="J553" s="40"/>
      <c r="K553" s="40"/>
    </row>
    <row r="554">
      <c r="B554" s="40"/>
      <c r="C554" s="40"/>
      <c r="D554" s="40"/>
      <c r="E554" s="40"/>
      <c r="F554" s="40"/>
      <c r="G554" s="40"/>
      <c r="H554" s="40"/>
      <c r="I554" s="40"/>
      <c r="J554" s="40"/>
      <c r="K554" s="40"/>
    </row>
    <row r="555">
      <c r="B555" s="40"/>
      <c r="C555" s="40"/>
      <c r="D555" s="40"/>
      <c r="E555" s="40"/>
      <c r="F555" s="40"/>
      <c r="G555" s="40"/>
      <c r="H555" s="40"/>
      <c r="I555" s="40"/>
      <c r="J555" s="40"/>
      <c r="K555" s="40"/>
    </row>
    <row r="556">
      <c r="B556" s="40"/>
      <c r="C556" s="40"/>
      <c r="D556" s="40"/>
      <c r="E556" s="40"/>
      <c r="F556" s="40"/>
      <c r="G556" s="40"/>
      <c r="H556" s="40"/>
      <c r="I556" s="40"/>
      <c r="J556" s="40"/>
      <c r="K556" s="40"/>
    </row>
    <row r="557">
      <c r="B557" s="40"/>
      <c r="C557" s="40"/>
      <c r="D557" s="40"/>
      <c r="E557" s="40"/>
      <c r="F557" s="40"/>
      <c r="G557" s="40"/>
      <c r="H557" s="40"/>
      <c r="I557" s="40"/>
      <c r="J557" s="40"/>
      <c r="K557" s="40"/>
    </row>
    <row r="558">
      <c r="B558" s="40"/>
      <c r="C558" s="40"/>
      <c r="D558" s="40"/>
      <c r="E558" s="40"/>
      <c r="F558" s="40"/>
      <c r="G558" s="40"/>
      <c r="H558" s="40"/>
      <c r="I558" s="40"/>
      <c r="J558" s="40"/>
      <c r="K558" s="40"/>
    </row>
    <row r="559">
      <c r="B559" s="40"/>
      <c r="C559" s="40"/>
      <c r="D559" s="40"/>
      <c r="E559" s="40"/>
      <c r="F559" s="40"/>
      <c r="G559" s="40"/>
      <c r="H559" s="40"/>
      <c r="I559" s="40"/>
      <c r="J559" s="40"/>
      <c r="K559" s="40"/>
    </row>
    <row r="560">
      <c r="B560" s="40"/>
      <c r="C560" s="40"/>
      <c r="D560" s="40"/>
      <c r="E560" s="40"/>
      <c r="F560" s="40"/>
      <c r="G560" s="40"/>
      <c r="H560" s="40"/>
      <c r="I560" s="40"/>
      <c r="J560" s="40"/>
      <c r="K560" s="40"/>
    </row>
    <row r="561">
      <c r="B561" s="40"/>
      <c r="C561" s="40"/>
      <c r="D561" s="40"/>
      <c r="E561" s="40"/>
      <c r="F561" s="40"/>
      <c r="G561" s="40"/>
      <c r="H561" s="40"/>
      <c r="I561" s="40"/>
      <c r="J561" s="40"/>
      <c r="K561" s="40"/>
    </row>
    <row r="562">
      <c r="B562" s="40"/>
      <c r="C562" s="40"/>
      <c r="D562" s="40"/>
      <c r="E562" s="40"/>
      <c r="F562" s="40"/>
      <c r="G562" s="40"/>
      <c r="H562" s="40"/>
      <c r="I562" s="40"/>
      <c r="J562" s="40"/>
      <c r="K562" s="40"/>
    </row>
    <row r="563">
      <c r="B563" s="40"/>
      <c r="C563" s="40"/>
      <c r="D563" s="40"/>
      <c r="E563" s="40"/>
      <c r="F563" s="40"/>
      <c r="G563" s="40"/>
      <c r="H563" s="40"/>
      <c r="I563" s="40"/>
      <c r="J563" s="40"/>
      <c r="K563" s="40"/>
    </row>
    <row r="564">
      <c r="B564" s="40"/>
      <c r="C564" s="40"/>
      <c r="D564" s="40"/>
      <c r="E564" s="40"/>
      <c r="F564" s="40"/>
      <c r="G564" s="40"/>
      <c r="H564" s="40"/>
      <c r="I564" s="40"/>
      <c r="J564" s="40"/>
      <c r="K564" s="40"/>
    </row>
    <row r="565">
      <c r="B565" s="40"/>
      <c r="C565" s="40"/>
      <c r="D565" s="40"/>
      <c r="E565" s="40"/>
      <c r="F565" s="40"/>
      <c r="G565" s="40"/>
      <c r="H565" s="40"/>
      <c r="I565" s="40"/>
      <c r="J565" s="40"/>
      <c r="K565" s="40"/>
    </row>
    <row r="566">
      <c r="B566" s="40"/>
      <c r="C566" s="40"/>
      <c r="D566" s="40"/>
      <c r="E566" s="40"/>
      <c r="F566" s="40"/>
      <c r="G566" s="40"/>
      <c r="H566" s="40"/>
      <c r="I566" s="40"/>
      <c r="J566" s="40"/>
      <c r="K566" s="40"/>
    </row>
    <row r="567">
      <c r="B567" s="40"/>
      <c r="C567" s="40"/>
      <c r="D567" s="40"/>
      <c r="E567" s="40"/>
      <c r="F567" s="40"/>
      <c r="G567" s="40"/>
      <c r="H567" s="40"/>
      <c r="I567" s="40"/>
      <c r="J567" s="40"/>
      <c r="K567" s="40"/>
    </row>
    <row r="568">
      <c r="B568" s="40"/>
      <c r="C568" s="40"/>
      <c r="D568" s="40"/>
      <c r="E568" s="40"/>
      <c r="F568" s="40"/>
      <c r="G568" s="40"/>
      <c r="H568" s="40"/>
      <c r="I568" s="40"/>
      <c r="J568" s="40"/>
      <c r="K568" s="40"/>
    </row>
    <row r="569">
      <c r="B569" s="40"/>
      <c r="C569" s="40"/>
      <c r="D569" s="40"/>
      <c r="E569" s="40"/>
      <c r="F569" s="40"/>
      <c r="G569" s="40"/>
      <c r="H569" s="40"/>
      <c r="I569" s="40"/>
      <c r="J569" s="40"/>
      <c r="K569" s="40"/>
    </row>
    <row r="570">
      <c r="B570" s="40"/>
      <c r="C570" s="40"/>
      <c r="D570" s="40"/>
      <c r="E570" s="40"/>
      <c r="F570" s="40"/>
      <c r="G570" s="40"/>
      <c r="H570" s="40"/>
      <c r="I570" s="40"/>
      <c r="J570" s="40"/>
      <c r="K570" s="40"/>
    </row>
    <row r="571">
      <c r="B571" s="40"/>
      <c r="C571" s="40"/>
      <c r="D571" s="40"/>
      <c r="E571" s="40"/>
      <c r="F571" s="40"/>
      <c r="G571" s="40"/>
      <c r="H571" s="40"/>
      <c r="I571" s="40"/>
      <c r="J571" s="40"/>
      <c r="K571" s="40"/>
    </row>
    <row r="572">
      <c r="B572" s="40"/>
      <c r="C572" s="40"/>
      <c r="D572" s="40"/>
      <c r="E572" s="40"/>
      <c r="F572" s="40"/>
      <c r="G572" s="40"/>
      <c r="H572" s="40"/>
      <c r="I572" s="40"/>
      <c r="J572" s="40"/>
      <c r="K572" s="40"/>
    </row>
    <row r="573">
      <c r="B573" s="40"/>
      <c r="C573" s="40"/>
      <c r="D573" s="40"/>
      <c r="E573" s="40"/>
      <c r="F573" s="40"/>
      <c r="G573" s="40"/>
      <c r="H573" s="40"/>
      <c r="I573" s="40"/>
      <c r="J573" s="40"/>
      <c r="K573" s="40"/>
    </row>
    <row r="574">
      <c r="B574" s="40"/>
      <c r="C574" s="40"/>
      <c r="D574" s="40"/>
      <c r="E574" s="40"/>
      <c r="F574" s="40"/>
      <c r="G574" s="40"/>
      <c r="H574" s="40"/>
      <c r="I574" s="40"/>
      <c r="J574" s="40"/>
      <c r="K574" s="40"/>
    </row>
    <row r="575">
      <c r="B575" s="40"/>
      <c r="C575" s="40"/>
      <c r="D575" s="40"/>
      <c r="E575" s="40"/>
      <c r="F575" s="40"/>
      <c r="G575" s="40"/>
      <c r="H575" s="40"/>
      <c r="I575" s="40"/>
      <c r="J575" s="40"/>
      <c r="K575" s="40"/>
    </row>
    <row r="576">
      <c r="B576" s="40"/>
      <c r="C576" s="40"/>
      <c r="D576" s="40"/>
      <c r="E576" s="40"/>
      <c r="F576" s="40"/>
      <c r="G576" s="40"/>
      <c r="H576" s="40"/>
      <c r="I576" s="40"/>
      <c r="J576" s="40"/>
      <c r="K576" s="40"/>
    </row>
    <row r="577">
      <c r="B577" s="40"/>
      <c r="C577" s="40"/>
      <c r="D577" s="40"/>
      <c r="E577" s="40"/>
      <c r="F577" s="40"/>
      <c r="G577" s="40"/>
      <c r="H577" s="40"/>
      <c r="I577" s="40"/>
      <c r="J577" s="40"/>
      <c r="K577" s="40"/>
    </row>
    <row r="578">
      <c r="B578" s="40"/>
      <c r="C578" s="40"/>
      <c r="D578" s="40"/>
      <c r="E578" s="40"/>
      <c r="F578" s="40"/>
      <c r="G578" s="40"/>
      <c r="H578" s="40"/>
      <c r="I578" s="40"/>
      <c r="J578" s="40"/>
      <c r="K578" s="40"/>
    </row>
    <row r="579">
      <c r="B579" s="40"/>
      <c r="C579" s="40"/>
      <c r="D579" s="40"/>
      <c r="E579" s="40"/>
      <c r="F579" s="40"/>
      <c r="G579" s="40"/>
      <c r="H579" s="40"/>
      <c r="I579" s="40"/>
      <c r="J579" s="40"/>
      <c r="K579" s="40"/>
    </row>
    <row r="580">
      <c r="B580" s="40"/>
      <c r="C580" s="40"/>
      <c r="D580" s="40"/>
      <c r="E580" s="40"/>
      <c r="F580" s="40"/>
      <c r="G580" s="40"/>
      <c r="H580" s="40"/>
      <c r="I580" s="40"/>
      <c r="J580" s="40"/>
      <c r="K580" s="40"/>
    </row>
    <row r="581">
      <c r="B581" s="40"/>
      <c r="C581" s="40"/>
      <c r="D581" s="40"/>
      <c r="E581" s="40"/>
      <c r="F581" s="40"/>
      <c r="G581" s="40"/>
      <c r="H581" s="40"/>
      <c r="I581" s="40"/>
      <c r="J581" s="40"/>
      <c r="K581" s="40"/>
    </row>
    <row r="582">
      <c r="B582" s="40"/>
      <c r="C582" s="40"/>
      <c r="D582" s="40"/>
      <c r="E582" s="40"/>
      <c r="F582" s="40"/>
      <c r="G582" s="40"/>
      <c r="H582" s="40"/>
      <c r="I582" s="40"/>
      <c r="J582" s="40"/>
      <c r="K582" s="40"/>
    </row>
    <row r="583">
      <c r="B583" s="40"/>
      <c r="C583" s="40"/>
      <c r="D583" s="40"/>
      <c r="E583" s="40"/>
      <c r="F583" s="40"/>
      <c r="G583" s="40"/>
      <c r="H583" s="40"/>
      <c r="I583" s="40"/>
      <c r="J583" s="40"/>
      <c r="K583" s="40"/>
    </row>
    <row r="584">
      <c r="B584" s="40"/>
      <c r="C584" s="40"/>
      <c r="D584" s="40"/>
      <c r="E584" s="40"/>
      <c r="F584" s="40"/>
      <c r="G584" s="40"/>
      <c r="H584" s="40"/>
      <c r="I584" s="40"/>
      <c r="J584" s="40"/>
      <c r="K584" s="40"/>
    </row>
    <row r="585">
      <c r="B585" s="40"/>
      <c r="C585" s="40"/>
      <c r="D585" s="40"/>
      <c r="E585" s="40"/>
      <c r="F585" s="40"/>
      <c r="G585" s="40"/>
      <c r="H585" s="40"/>
      <c r="I585" s="40"/>
      <c r="J585" s="40"/>
      <c r="K585" s="40"/>
    </row>
    <row r="586">
      <c r="B586" s="40"/>
      <c r="C586" s="40"/>
      <c r="D586" s="40"/>
      <c r="E586" s="40"/>
      <c r="F586" s="40"/>
      <c r="G586" s="40"/>
      <c r="H586" s="40"/>
      <c r="I586" s="40"/>
      <c r="J586" s="40"/>
      <c r="K586" s="40"/>
    </row>
    <row r="587">
      <c r="B587" s="40"/>
      <c r="C587" s="40"/>
      <c r="D587" s="40"/>
      <c r="E587" s="40"/>
      <c r="F587" s="40"/>
      <c r="G587" s="40"/>
      <c r="H587" s="40"/>
      <c r="I587" s="40"/>
      <c r="J587" s="40"/>
      <c r="K587" s="40"/>
    </row>
    <row r="588">
      <c r="B588" s="40"/>
      <c r="C588" s="40"/>
      <c r="D588" s="40"/>
      <c r="E588" s="40"/>
      <c r="F588" s="40"/>
      <c r="G588" s="40"/>
      <c r="H588" s="40"/>
      <c r="I588" s="40"/>
      <c r="J588" s="40"/>
      <c r="K588" s="40"/>
    </row>
    <row r="589">
      <c r="B589" s="40"/>
      <c r="C589" s="40"/>
      <c r="D589" s="40"/>
      <c r="E589" s="40"/>
      <c r="F589" s="40"/>
      <c r="G589" s="40"/>
      <c r="H589" s="40"/>
      <c r="I589" s="40"/>
      <c r="J589" s="40"/>
      <c r="K589" s="40"/>
    </row>
    <row r="590">
      <c r="B590" s="40"/>
      <c r="C590" s="40"/>
      <c r="D590" s="40"/>
      <c r="E590" s="40"/>
      <c r="F590" s="40"/>
      <c r="G590" s="40"/>
      <c r="H590" s="40"/>
      <c r="I590" s="40"/>
      <c r="J590" s="40"/>
      <c r="K590" s="40"/>
    </row>
    <row r="591">
      <c r="B591" s="40"/>
      <c r="C591" s="40"/>
      <c r="D591" s="40"/>
      <c r="E591" s="40"/>
      <c r="F591" s="40"/>
      <c r="G591" s="40"/>
      <c r="H591" s="40"/>
      <c r="I591" s="40"/>
      <c r="J591" s="40"/>
      <c r="K591" s="40"/>
    </row>
    <row r="592">
      <c r="B592" s="40"/>
      <c r="C592" s="40"/>
      <c r="D592" s="40"/>
      <c r="E592" s="40"/>
      <c r="F592" s="40"/>
      <c r="G592" s="40"/>
      <c r="H592" s="40"/>
      <c r="I592" s="40"/>
      <c r="J592" s="40"/>
      <c r="K592" s="40"/>
    </row>
    <row r="593">
      <c r="B593" s="40"/>
      <c r="C593" s="40"/>
      <c r="D593" s="40"/>
      <c r="E593" s="40"/>
      <c r="F593" s="40"/>
      <c r="G593" s="40"/>
      <c r="H593" s="40"/>
      <c r="I593" s="40"/>
      <c r="J593" s="40"/>
      <c r="K593" s="40"/>
    </row>
    <row r="594">
      <c r="B594" s="40"/>
      <c r="C594" s="40"/>
      <c r="D594" s="40"/>
      <c r="E594" s="40"/>
      <c r="F594" s="40"/>
      <c r="G594" s="40"/>
      <c r="H594" s="40"/>
      <c r="I594" s="40"/>
      <c r="J594" s="40"/>
      <c r="K594" s="40"/>
    </row>
    <row r="595">
      <c r="B595" s="40"/>
      <c r="C595" s="40"/>
      <c r="D595" s="40"/>
      <c r="E595" s="40"/>
      <c r="F595" s="40"/>
      <c r="G595" s="40"/>
      <c r="H595" s="40"/>
      <c r="I595" s="40"/>
      <c r="J595" s="40"/>
      <c r="K595" s="40"/>
    </row>
    <row r="596">
      <c r="B596" s="40"/>
      <c r="C596" s="40"/>
      <c r="D596" s="40"/>
      <c r="E596" s="40"/>
      <c r="F596" s="40"/>
      <c r="G596" s="40"/>
      <c r="H596" s="40"/>
      <c r="I596" s="40"/>
      <c r="J596" s="40"/>
      <c r="K596" s="40"/>
    </row>
    <row r="597">
      <c r="B597" s="40"/>
      <c r="C597" s="40"/>
      <c r="D597" s="40"/>
      <c r="E597" s="40"/>
      <c r="F597" s="40"/>
      <c r="G597" s="40"/>
      <c r="H597" s="40"/>
      <c r="I597" s="40"/>
      <c r="J597" s="40"/>
      <c r="K597" s="40"/>
    </row>
    <row r="598">
      <c r="B598" s="40"/>
      <c r="C598" s="40"/>
      <c r="D598" s="40"/>
      <c r="E598" s="40"/>
      <c r="F598" s="40"/>
      <c r="G598" s="40"/>
      <c r="H598" s="40"/>
      <c r="I598" s="40"/>
      <c r="J598" s="40"/>
      <c r="K598" s="40"/>
    </row>
    <row r="599">
      <c r="B599" s="40"/>
      <c r="C599" s="40"/>
      <c r="D599" s="40"/>
      <c r="E599" s="40"/>
      <c r="F599" s="40"/>
      <c r="G599" s="40"/>
      <c r="H599" s="40"/>
      <c r="I599" s="40"/>
      <c r="J599" s="40"/>
      <c r="K599" s="40"/>
    </row>
    <row r="600">
      <c r="B600" s="40"/>
      <c r="C600" s="40"/>
      <c r="D600" s="40"/>
      <c r="E600" s="40"/>
      <c r="F600" s="40"/>
      <c r="G600" s="40"/>
      <c r="H600" s="40"/>
      <c r="I600" s="40"/>
      <c r="J600" s="40"/>
      <c r="K600" s="40"/>
    </row>
    <row r="601">
      <c r="B601" s="40"/>
      <c r="C601" s="40"/>
      <c r="D601" s="40"/>
      <c r="E601" s="40"/>
      <c r="F601" s="40"/>
      <c r="G601" s="40"/>
      <c r="H601" s="40"/>
      <c r="I601" s="40"/>
      <c r="J601" s="40"/>
      <c r="K601" s="40"/>
    </row>
    <row r="602">
      <c r="B602" s="40"/>
      <c r="C602" s="40"/>
      <c r="D602" s="40"/>
      <c r="E602" s="40"/>
      <c r="F602" s="40"/>
      <c r="G602" s="40"/>
      <c r="H602" s="40"/>
      <c r="I602" s="40"/>
      <c r="J602" s="40"/>
      <c r="K602" s="40"/>
    </row>
    <row r="603">
      <c r="B603" s="40"/>
      <c r="C603" s="40"/>
      <c r="D603" s="40"/>
      <c r="E603" s="40"/>
      <c r="F603" s="40"/>
      <c r="G603" s="40"/>
      <c r="H603" s="40"/>
      <c r="I603" s="40"/>
      <c r="J603" s="40"/>
      <c r="K603" s="40"/>
    </row>
    <row r="604">
      <c r="B604" s="40"/>
      <c r="C604" s="40"/>
      <c r="D604" s="40"/>
      <c r="E604" s="40"/>
      <c r="F604" s="40"/>
      <c r="G604" s="40"/>
      <c r="H604" s="40"/>
      <c r="I604" s="40"/>
      <c r="J604" s="40"/>
      <c r="K604" s="40"/>
    </row>
    <row r="605">
      <c r="B605" s="40"/>
      <c r="C605" s="40"/>
      <c r="D605" s="40"/>
      <c r="E605" s="40"/>
      <c r="F605" s="40"/>
      <c r="G605" s="40"/>
      <c r="H605" s="40"/>
      <c r="I605" s="40"/>
      <c r="J605" s="40"/>
      <c r="K605" s="40"/>
    </row>
    <row r="606">
      <c r="B606" s="40"/>
      <c r="C606" s="40"/>
      <c r="D606" s="40"/>
      <c r="E606" s="40"/>
      <c r="F606" s="40"/>
      <c r="G606" s="40"/>
      <c r="H606" s="40"/>
      <c r="I606" s="40"/>
      <c r="J606" s="40"/>
      <c r="K606" s="40"/>
    </row>
    <row r="607">
      <c r="B607" s="40"/>
      <c r="C607" s="40"/>
      <c r="D607" s="40"/>
      <c r="E607" s="40"/>
      <c r="F607" s="40"/>
      <c r="G607" s="40"/>
      <c r="H607" s="40"/>
      <c r="I607" s="40"/>
      <c r="J607" s="40"/>
      <c r="K607" s="40"/>
    </row>
    <row r="608">
      <c r="B608" s="40"/>
      <c r="C608" s="40"/>
      <c r="D608" s="40"/>
      <c r="E608" s="40"/>
      <c r="F608" s="40"/>
      <c r="G608" s="40"/>
      <c r="H608" s="40"/>
      <c r="I608" s="40"/>
      <c r="J608" s="40"/>
      <c r="K608" s="40"/>
    </row>
    <row r="609">
      <c r="B609" s="40"/>
      <c r="C609" s="40"/>
      <c r="D609" s="40"/>
      <c r="E609" s="40"/>
      <c r="F609" s="40"/>
      <c r="G609" s="40"/>
      <c r="H609" s="40"/>
      <c r="I609" s="40"/>
      <c r="J609" s="40"/>
      <c r="K609" s="40"/>
    </row>
    <row r="610">
      <c r="B610" s="40"/>
      <c r="C610" s="40"/>
      <c r="D610" s="40"/>
      <c r="E610" s="40"/>
      <c r="F610" s="40"/>
      <c r="G610" s="40"/>
      <c r="H610" s="40"/>
      <c r="I610" s="40"/>
      <c r="J610" s="40"/>
      <c r="K610" s="40"/>
    </row>
    <row r="611">
      <c r="B611" s="40"/>
      <c r="C611" s="40"/>
      <c r="D611" s="40"/>
      <c r="E611" s="40"/>
      <c r="F611" s="40"/>
      <c r="G611" s="40"/>
      <c r="H611" s="40"/>
      <c r="I611" s="40"/>
      <c r="J611" s="40"/>
      <c r="K611" s="40"/>
    </row>
    <row r="612">
      <c r="B612" s="40"/>
      <c r="C612" s="40"/>
      <c r="D612" s="40"/>
      <c r="E612" s="40"/>
      <c r="F612" s="40"/>
      <c r="G612" s="40"/>
      <c r="H612" s="40"/>
      <c r="I612" s="40"/>
      <c r="J612" s="40"/>
      <c r="K612" s="40"/>
    </row>
    <row r="613">
      <c r="B613" s="40"/>
      <c r="C613" s="40"/>
      <c r="D613" s="40"/>
      <c r="E613" s="40"/>
      <c r="F613" s="40"/>
      <c r="G613" s="40"/>
      <c r="H613" s="40"/>
      <c r="I613" s="40"/>
      <c r="J613" s="40"/>
      <c r="K613" s="40"/>
    </row>
    <row r="614">
      <c r="B614" s="40"/>
      <c r="C614" s="40"/>
      <c r="D614" s="40"/>
      <c r="E614" s="40"/>
      <c r="F614" s="40"/>
      <c r="G614" s="40"/>
      <c r="H614" s="40"/>
      <c r="I614" s="40"/>
      <c r="J614" s="40"/>
      <c r="K614" s="40"/>
    </row>
    <row r="615">
      <c r="B615" s="40"/>
      <c r="C615" s="40"/>
      <c r="D615" s="40"/>
      <c r="E615" s="40"/>
      <c r="F615" s="40"/>
      <c r="G615" s="40"/>
      <c r="H615" s="40"/>
      <c r="I615" s="40"/>
      <c r="J615" s="40"/>
      <c r="K615" s="40"/>
    </row>
    <row r="616">
      <c r="B616" s="40"/>
      <c r="C616" s="40"/>
      <c r="D616" s="40"/>
      <c r="E616" s="40"/>
      <c r="F616" s="40"/>
      <c r="G616" s="40"/>
      <c r="H616" s="40"/>
      <c r="I616" s="40"/>
      <c r="J616" s="40"/>
      <c r="K616" s="40"/>
    </row>
    <row r="617">
      <c r="B617" s="40"/>
      <c r="C617" s="40"/>
      <c r="D617" s="40"/>
      <c r="E617" s="40"/>
      <c r="F617" s="40"/>
      <c r="G617" s="40"/>
      <c r="H617" s="40"/>
      <c r="I617" s="40"/>
      <c r="J617" s="40"/>
      <c r="K617" s="40"/>
    </row>
    <row r="618">
      <c r="B618" s="40"/>
      <c r="C618" s="40"/>
      <c r="D618" s="40"/>
      <c r="E618" s="40"/>
      <c r="F618" s="40"/>
      <c r="G618" s="40"/>
      <c r="H618" s="40"/>
      <c r="I618" s="40"/>
      <c r="J618" s="40"/>
      <c r="K618" s="40"/>
    </row>
    <row r="619">
      <c r="B619" s="40"/>
      <c r="C619" s="40"/>
      <c r="D619" s="40"/>
      <c r="E619" s="40"/>
      <c r="F619" s="40"/>
      <c r="G619" s="40"/>
      <c r="H619" s="40"/>
      <c r="I619" s="40"/>
      <c r="J619" s="40"/>
      <c r="K619" s="40"/>
    </row>
    <row r="620">
      <c r="B620" s="40"/>
      <c r="C620" s="40"/>
      <c r="D620" s="40"/>
      <c r="E620" s="40"/>
      <c r="F620" s="40"/>
      <c r="G620" s="40"/>
      <c r="H620" s="40"/>
      <c r="I620" s="40"/>
      <c r="J620" s="40"/>
      <c r="K620" s="40"/>
    </row>
    <row r="621">
      <c r="B621" s="40"/>
      <c r="C621" s="40"/>
      <c r="D621" s="40"/>
      <c r="E621" s="40"/>
      <c r="F621" s="40"/>
      <c r="G621" s="40"/>
      <c r="H621" s="40"/>
      <c r="I621" s="40"/>
      <c r="J621" s="40"/>
      <c r="K621" s="40"/>
    </row>
    <row r="622">
      <c r="B622" s="40"/>
      <c r="C622" s="40"/>
      <c r="D622" s="40"/>
      <c r="E622" s="40"/>
      <c r="F622" s="40"/>
      <c r="G622" s="40"/>
      <c r="H622" s="40"/>
      <c r="I622" s="40"/>
      <c r="J622" s="40"/>
      <c r="K622" s="40"/>
    </row>
    <row r="623">
      <c r="B623" s="40"/>
      <c r="C623" s="40"/>
      <c r="D623" s="40"/>
      <c r="E623" s="40"/>
      <c r="F623" s="40"/>
      <c r="G623" s="40"/>
      <c r="H623" s="40"/>
      <c r="I623" s="40"/>
      <c r="J623" s="40"/>
      <c r="K623" s="40"/>
    </row>
    <row r="624">
      <c r="B624" s="40"/>
      <c r="C624" s="40"/>
      <c r="D624" s="40"/>
      <c r="E624" s="40"/>
      <c r="F624" s="40"/>
      <c r="G624" s="40"/>
      <c r="H624" s="40"/>
      <c r="I624" s="40"/>
      <c r="J624" s="40"/>
      <c r="K624" s="40"/>
    </row>
    <row r="625">
      <c r="B625" s="40"/>
      <c r="C625" s="40"/>
      <c r="D625" s="40"/>
      <c r="E625" s="40"/>
      <c r="F625" s="40"/>
      <c r="G625" s="40"/>
      <c r="H625" s="40"/>
      <c r="I625" s="40"/>
      <c r="J625" s="40"/>
      <c r="K625" s="40"/>
    </row>
    <row r="626">
      <c r="B626" s="40"/>
      <c r="C626" s="40"/>
      <c r="D626" s="40"/>
      <c r="E626" s="40"/>
      <c r="F626" s="40"/>
      <c r="G626" s="40"/>
      <c r="H626" s="40"/>
      <c r="I626" s="40"/>
      <c r="J626" s="40"/>
      <c r="K626" s="40"/>
    </row>
    <row r="627">
      <c r="B627" s="40"/>
      <c r="C627" s="40"/>
      <c r="D627" s="40"/>
      <c r="E627" s="40"/>
      <c r="F627" s="40"/>
      <c r="G627" s="40"/>
      <c r="H627" s="40"/>
      <c r="I627" s="40"/>
      <c r="J627" s="40"/>
      <c r="K627" s="40"/>
    </row>
    <row r="628">
      <c r="B628" s="40"/>
      <c r="C628" s="40"/>
      <c r="D628" s="40"/>
      <c r="E628" s="40"/>
      <c r="F628" s="40"/>
      <c r="G628" s="40"/>
      <c r="H628" s="40"/>
      <c r="I628" s="40"/>
      <c r="J628" s="40"/>
      <c r="K628" s="40"/>
    </row>
    <row r="629">
      <c r="B629" s="40"/>
      <c r="C629" s="40"/>
      <c r="D629" s="40"/>
      <c r="E629" s="40"/>
      <c r="F629" s="40"/>
      <c r="G629" s="40"/>
      <c r="H629" s="40"/>
      <c r="I629" s="40"/>
      <c r="J629" s="40"/>
      <c r="K629" s="40"/>
    </row>
    <row r="630">
      <c r="B630" s="40"/>
      <c r="C630" s="40"/>
      <c r="D630" s="40"/>
      <c r="E630" s="40"/>
      <c r="F630" s="40"/>
      <c r="G630" s="40"/>
      <c r="H630" s="40"/>
      <c r="I630" s="40"/>
      <c r="J630" s="40"/>
      <c r="K630" s="40"/>
    </row>
    <row r="631">
      <c r="B631" s="40"/>
      <c r="C631" s="40"/>
      <c r="D631" s="40"/>
      <c r="E631" s="40"/>
      <c r="F631" s="40"/>
      <c r="G631" s="40"/>
      <c r="H631" s="40"/>
      <c r="I631" s="40"/>
      <c r="J631" s="40"/>
      <c r="K631" s="40"/>
    </row>
    <row r="632">
      <c r="B632" s="40"/>
      <c r="C632" s="40"/>
      <c r="D632" s="40"/>
      <c r="E632" s="40"/>
      <c r="F632" s="40"/>
      <c r="G632" s="40"/>
      <c r="H632" s="40"/>
      <c r="I632" s="40"/>
      <c r="J632" s="40"/>
      <c r="K632" s="40"/>
    </row>
    <row r="633">
      <c r="B633" s="40"/>
      <c r="C633" s="40"/>
      <c r="D633" s="40"/>
      <c r="E633" s="40"/>
      <c r="F633" s="40"/>
      <c r="G633" s="40"/>
      <c r="H633" s="40"/>
      <c r="I633" s="40"/>
      <c r="J633" s="40"/>
      <c r="K633" s="40"/>
    </row>
    <row r="634">
      <c r="B634" s="40"/>
      <c r="C634" s="40"/>
      <c r="D634" s="40"/>
      <c r="E634" s="40"/>
      <c r="F634" s="40"/>
      <c r="G634" s="40"/>
      <c r="H634" s="40"/>
      <c r="I634" s="40"/>
      <c r="J634" s="40"/>
      <c r="K634" s="40"/>
    </row>
    <row r="635">
      <c r="B635" s="40"/>
      <c r="C635" s="40"/>
      <c r="D635" s="40"/>
      <c r="E635" s="40"/>
      <c r="F635" s="40"/>
      <c r="G635" s="40"/>
      <c r="H635" s="40"/>
      <c r="I635" s="40"/>
      <c r="J635" s="40"/>
      <c r="K635" s="40"/>
    </row>
    <row r="636">
      <c r="B636" s="40"/>
      <c r="C636" s="40"/>
      <c r="D636" s="40"/>
      <c r="E636" s="40"/>
      <c r="F636" s="40"/>
      <c r="G636" s="40"/>
      <c r="H636" s="40"/>
      <c r="I636" s="40"/>
      <c r="J636" s="40"/>
      <c r="K636" s="40"/>
    </row>
    <row r="637">
      <c r="B637" s="40"/>
      <c r="C637" s="40"/>
      <c r="D637" s="40"/>
      <c r="E637" s="40"/>
      <c r="F637" s="40"/>
      <c r="G637" s="40"/>
      <c r="H637" s="40"/>
      <c r="I637" s="40"/>
      <c r="J637" s="40"/>
      <c r="K637" s="40"/>
    </row>
    <row r="638">
      <c r="B638" s="40"/>
      <c r="C638" s="40"/>
      <c r="D638" s="40"/>
      <c r="E638" s="40"/>
      <c r="F638" s="40"/>
      <c r="G638" s="40"/>
      <c r="H638" s="40"/>
      <c r="I638" s="40"/>
      <c r="J638" s="40"/>
      <c r="K638" s="40"/>
    </row>
    <row r="639">
      <c r="B639" s="40"/>
      <c r="C639" s="40"/>
      <c r="D639" s="40"/>
      <c r="E639" s="40"/>
      <c r="F639" s="40"/>
      <c r="G639" s="40"/>
      <c r="H639" s="40"/>
      <c r="I639" s="40"/>
      <c r="J639" s="40"/>
      <c r="K639" s="40"/>
    </row>
    <row r="640">
      <c r="B640" s="40"/>
      <c r="C640" s="40"/>
      <c r="D640" s="40"/>
      <c r="E640" s="40"/>
      <c r="F640" s="40"/>
      <c r="G640" s="40"/>
      <c r="H640" s="40"/>
      <c r="I640" s="40"/>
      <c r="J640" s="40"/>
      <c r="K640" s="40"/>
    </row>
    <row r="641">
      <c r="B641" s="40"/>
      <c r="C641" s="40"/>
      <c r="D641" s="40"/>
      <c r="E641" s="40"/>
      <c r="F641" s="40"/>
      <c r="G641" s="40"/>
      <c r="H641" s="40"/>
      <c r="I641" s="40"/>
      <c r="J641" s="40"/>
      <c r="K641" s="40"/>
    </row>
    <row r="642">
      <c r="B642" s="40"/>
      <c r="C642" s="40"/>
      <c r="D642" s="40"/>
      <c r="E642" s="40"/>
      <c r="F642" s="40"/>
      <c r="G642" s="40"/>
      <c r="H642" s="40"/>
      <c r="I642" s="40"/>
      <c r="J642" s="40"/>
      <c r="K642" s="40"/>
    </row>
    <row r="643">
      <c r="B643" s="40"/>
      <c r="C643" s="40"/>
      <c r="D643" s="40"/>
      <c r="E643" s="40"/>
      <c r="F643" s="40"/>
      <c r="G643" s="40"/>
      <c r="H643" s="40"/>
      <c r="I643" s="40"/>
      <c r="J643" s="40"/>
      <c r="K643" s="40"/>
    </row>
    <row r="644">
      <c r="B644" s="40"/>
      <c r="C644" s="40"/>
      <c r="D644" s="40"/>
      <c r="E644" s="40"/>
      <c r="F644" s="40"/>
      <c r="G644" s="40"/>
      <c r="H644" s="40"/>
      <c r="I644" s="40"/>
      <c r="J644" s="40"/>
      <c r="K644" s="40"/>
    </row>
    <row r="645">
      <c r="B645" s="40"/>
      <c r="C645" s="40"/>
      <c r="D645" s="40"/>
      <c r="E645" s="40"/>
      <c r="F645" s="40"/>
      <c r="G645" s="40"/>
      <c r="H645" s="40"/>
      <c r="I645" s="40"/>
      <c r="J645" s="40"/>
      <c r="K645" s="40"/>
    </row>
    <row r="646">
      <c r="B646" s="40"/>
      <c r="C646" s="40"/>
      <c r="D646" s="40"/>
      <c r="E646" s="40"/>
      <c r="F646" s="40"/>
      <c r="G646" s="40"/>
      <c r="H646" s="40"/>
      <c r="I646" s="40"/>
      <c r="J646" s="40"/>
      <c r="K646" s="40"/>
    </row>
    <row r="647">
      <c r="B647" s="40"/>
      <c r="C647" s="40"/>
      <c r="D647" s="40"/>
      <c r="E647" s="40"/>
      <c r="F647" s="40"/>
      <c r="G647" s="40"/>
      <c r="H647" s="40"/>
      <c r="I647" s="40"/>
      <c r="J647" s="40"/>
      <c r="K647" s="40"/>
    </row>
    <row r="648">
      <c r="B648" s="40"/>
      <c r="C648" s="40"/>
      <c r="D648" s="40"/>
      <c r="E648" s="40"/>
      <c r="F648" s="40"/>
      <c r="G648" s="40"/>
      <c r="H648" s="40"/>
      <c r="I648" s="40"/>
      <c r="J648" s="40"/>
      <c r="K648" s="40"/>
    </row>
    <row r="649">
      <c r="B649" s="40"/>
      <c r="C649" s="40"/>
      <c r="D649" s="40"/>
      <c r="E649" s="40"/>
      <c r="F649" s="40"/>
      <c r="G649" s="40"/>
      <c r="H649" s="40"/>
      <c r="I649" s="40"/>
      <c r="J649" s="40"/>
      <c r="K649" s="40"/>
    </row>
    <row r="650">
      <c r="B650" s="40"/>
      <c r="C650" s="40"/>
      <c r="D650" s="40"/>
      <c r="E650" s="40"/>
      <c r="F650" s="40"/>
      <c r="G650" s="40"/>
      <c r="H650" s="40"/>
      <c r="I650" s="40"/>
      <c r="J650" s="40"/>
      <c r="K650" s="40"/>
    </row>
    <row r="651">
      <c r="B651" s="40"/>
      <c r="C651" s="40"/>
      <c r="D651" s="40"/>
      <c r="E651" s="40"/>
      <c r="F651" s="40"/>
      <c r="G651" s="40"/>
      <c r="H651" s="40"/>
      <c r="I651" s="40"/>
      <c r="J651" s="40"/>
      <c r="K651" s="40"/>
    </row>
    <row r="652">
      <c r="B652" s="40"/>
      <c r="C652" s="40"/>
      <c r="D652" s="40"/>
      <c r="E652" s="40"/>
      <c r="F652" s="40"/>
      <c r="G652" s="40"/>
      <c r="H652" s="40"/>
      <c r="I652" s="40"/>
      <c r="J652" s="40"/>
      <c r="K652" s="40"/>
    </row>
    <row r="653">
      <c r="B653" s="40"/>
      <c r="C653" s="40"/>
      <c r="D653" s="40"/>
      <c r="E653" s="40"/>
      <c r="F653" s="40"/>
      <c r="G653" s="40"/>
      <c r="H653" s="40"/>
      <c r="I653" s="40"/>
      <c r="J653" s="40"/>
      <c r="K653" s="40"/>
    </row>
    <row r="654">
      <c r="B654" s="40"/>
      <c r="C654" s="40"/>
      <c r="D654" s="40"/>
      <c r="E654" s="40"/>
      <c r="F654" s="40"/>
      <c r="G654" s="40"/>
      <c r="H654" s="40"/>
      <c r="I654" s="40"/>
      <c r="J654" s="40"/>
      <c r="K654" s="40"/>
    </row>
    <row r="655">
      <c r="B655" s="40"/>
      <c r="C655" s="40"/>
      <c r="D655" s="40"/>
      <c r="E655" s="40"/>
      <c r="F655" s="40"/>
      <c r="G655" s="40"/>
      <c r="H655" s="40"/>
      <c r="I655" s="40"/>
      <c r="J655" s="40"/>
      <c r="K655" s="40"/>
    </row>
    <row r="656">
      <c r="B656" s="40"/>
      <c r="C656" s="40"/>
      <c r="D656" s="40"/>
      <c r="E656" s="40"/>
      <c r="F656" s="40"/>
      <c r="G656" s="40"/>
      <c r="H656" s="40"/>
      <c r="I656" s="40"/>
      <c r="J656" s="40"/>
      <c r="K656" s="40"/>
    </row>
    <row r="657">
      <c r="B657" s="40"/>
      <c r="C657" s="40"/>
      <c r="D657" s="40"/>
      <c r="E657" s="40"/>
      <c r="F657" s="40"/>
      <c r="G657" s="40"/>
      <c r="H657" s="40"/>
      <c r="I657" s="40"/>
      <c r="J657" s="40"/>
      <c r="K657" s="40"/>
    </row>
    <row r="658">
      <c r="B658" s="40"/>
      <c r="C658" s="40"/>
      <c r="D658" s="40"/>
      <c r="E658" s="40"/>
      <c r="F658" s="40"/>
      <c r="G658" s="40"/>
      <c r="H658" s="40"/>
      <c r="I658" s="40"/>
      <c r="J658" s="40"/>
      <c r="K658" s="40"/>
    </row>
    <row r="659">
      <c r="B659" s="40"/>
      <c r="C659" s="40"/>
      <c r="D659" s="40"/>
      <c r="E659" s="40"/>
      <c r="F659" s="40"/>
      <c r="G659" s="40"/>
      <c r="H659" s="40"/>
      <c r="I659" s="40"/>
      <c r="J659" s="40"/>
      <c r="K659" s="40"/>
    </row>
    <row r="660">
      <c r="B660" s="40"/>
      <c r="C660" s="40"/>
      <c r="D660" s="40"/>
      <c r="E660" s="40"/>
      <c r="F660" s="40"/>
      <c r="G660" s="40"/>
      <c r="H660" s="40"/>
      <c r="I660" s="40"/>
      <c r="J660" s="40"/>
      <c r="K660" s="40"/>
    </row>
    <row r="661">
      <c r="B661" s="40"/>
      <c r="C661" s="40"/>
      <c r="D661" s="40"/>
      <c r="E661" s="40"/>
      <c r="F661" s="40"/>
      <c r="G661" s="40"/>
      <c r="H661" s="40"/>
      <c r="I661" s="40"/>
      <c r="J661" s="40"/>
      <c r="K661" s="40"/>
    </row>
    <row r="662">
      <c r="B662" s="40"/>
      <c r="C662" s="40"/>
      <c r="D662" s="40"/>
      <c r="E662" s="40"/>
      <c r="F662" s="40"/>
      <c r="G662" s="40"/>
      <c r="H662" s="40"/>
      <c r="I662" s="40"/>
      <c r="J662" s="40"/>
      <c r="K662" s="40"/>
    </row>
    <row r="663">
      <c r="B663" s="40"/>
      <c r="C663" s="40"/>
      <c r="D663" s="40"/>
      <c r="E663" s="40"/>
      <c r="F663" s="40"/>
      <c r="G663" s="40"/>
      <c r="H663" s="40"/>
      <c r="I663" s="40"/>
      <c r="J663" s="40"/>
      <c r="K663" s="40"/>
    </row>
    <row r="664">
      <c r="B664" s="40"/>
      <c r="C664" s="40"/>
      <c r="D664" s="40"/>
      <c r="E664" s="40"/>
      <c r="F664" s="40"/>
      <c r="G664" s="40"/>
      <c r="H664" s="40"/>
      <c r="I664" s="40"/>
      <c r="J664" s="40"/>
      <c r="K664" s="40"/>
    </row>
    <row r="665">
      <c r="B665" s="40"/>
      <c r="C665" s="40"/>
      <c r="D665" s="40"/>
      <c r="E665" s="40"/>
      <c r="F665" s="40"/>
      <c r="G665" s="40"/>
      <c r="H665" s="40"/>
      <c r="I665" s="40"/>
      <c r="J665" s="40"/>
      <c r="K665" s="40"/>
    </row>
    <row r="666">
      <c r="B666" s="40"/>
      <c r="C666" s="40"/>
      <c r="D666" s="40"/>
      <c r="E666" s="40"/>
      <c r="F666" s="40"/>
      <c r="G666" s="40"/>
      <c r="H666" s="40"/>
      <c r="I666" s="40"/>
      <c r="J666" s="40"/>
      <c r="K666" s="40"/>
    </row>
    <row r="667">
      <c r="B667" s="40"/>
      <c r="C667" s="40"/>
      <c r="D667" s="40"/>
      <c r="E667" s="40"/>
      <c r="F667" s="40"/>
      <c r="G667" s="40"/>
      <c r="H667" s="40"/>
      <c r="I667" s="40"/>
      <c r="J667" s="40"/>
      <c r="K667" s="40"/>
    </row>
    <row r="668">
      <c r="B668" s="40"/>
      <c r="C668" s="40"/>
      <c r="D668" s="40"/>
      <c r="E668" s="40"/>
      <c r="F668" s="40"/>
      <c r="G668" s="40"/>
      <c r="H668" s="40"/>
      <c r="I668" s="40"/>
      <c r="J668" s="40"/>
      <c r="K668" s="40"/>
    </row>
    <row r="669">
      <c r="B669" s="40"/>
      <c r="C669" s="40"/>
      <c r="D669" s="40"/>
      <c r="E669" s="40"/>
      <c r="F669" s="40"/>
      <c r="G669" s="40"/>
      <c r="H669" s="40"/>
      <c r="I669" s="40"/>
      <c r="J669" s="40"/>
      <c r="K669" s="40"/>
    </row>
    <row r="670">
      <c r="B670" s="40"/>
      <c r="C670" s="40"/>
      <c r="D670" s="40"/>
      <c r="E670" s="40"/>
      <c r="F670" s="40"/>
      <c r="G670" s="40"/>
      <c r="H670" s="40"/>
      <c r="I670" s="40"/>
      <c r="J670" s="40"/>
      <c r="K670" s="40"/>
    </row>
    <row r="671">
      <c r="B671" s="40"/>
      <c r="C671" s="40"/>
      <c r="D671" s="40"/>
      <c r="E671" s="40"/>
      <c r="F671" s="40"/>
      <c r="G671" s="40"/>
      <c r="H671" s="40"/>
      <c r="I671" s="40"/>
      <c r="J671" s="40"/>
      <c r="K671" s="40"/>
    </row>
    <row r="672">
      <c r="B672" s="40"/>
      <c r="C672" s="40"/>
      <c r="D672" s="40"/>
      <c r="E672" s="40"/>
      <c r="F672" s="40"/>
      <c r="G672" s="40"/>
      <c r="H672" s="40"/>
      <c r="I672" s="40"/>
      <c r="J672" s="40"/>
      <c r="K672" s="40"/>
    </row>
    <row r="673">
      <c r="B673" s="40"/>
      <c r="C673" s="40"/>
      <c r="D673" s="40"/>
      <c r="E673" s="40"/>
      <c r="F673" s="40"/>
      <c r="G673" s="40"/>
      <c r="H673" s="40"/>
      <c r="I673" s="40"/>
      <c r="J673" s="40"/>
      <c r="K673" s="40"/>
    </row>
    <row r="674">
      <c r="B674" s="40"/>
      <c r="C674" s="40"/>
      <c r="D674" s="40"/>
      <c r="E674" s="40"/>
      <c r="F674" s="40"/>
      <c r="G674" s="40"/>
      <c r="H674" s="40"/>
      <c r="I674" s="40"/>
      <c r="J674" s="40"/>
      <c r="K674" s="40"/>
    </row>
    <row r="675">
      <c r="B675" s="40"/>
      <c r="C675" s="40"/>
      <c r="D675" s="40"/>
      <c r="E675" s="40"/>
      <c r="F675" s="40"/>
      <c r="G675" s="40"/>
      <c r="H675" s="40"/>
      <c r="I675" s="40"/>
      <c r="J675" s="40"/>
      <c r="K675" s="40"/>
    </row>
    <row r="676">
      <c r="B676" s="40"/>
      <c r="C676" s="40"/>
      <c r="D676" s="40"/>
      <c r="E676" s="40"/>
      <c r="F676" s="40"/>
      <c r="G676" s="40"/>
      <c r="H676" s="40"/>
      <c r="I676" s="40"/>
      <c r="J676" s="40"/>
      <c r="K676" s="40"/>
    </row>
    <row r="677">
      <c r="B677" s="40"/>
      <c r="C677" s="40"/>
      <c r="D677" s="40"/>
      <c r="E677" s="40"/>
      <c r="F677" s="40"/>
      <c r="G677" s="40"/>
      <c r="H677" s="40"/>
      <c r="I677" s="40"/>
      <c r="J677" s="40"/>
      <c r="K677" s="40"/>
    </row>
    <row r="678">
      <c r="B678" s="40"/>
      <c r="C678" s="40"/>
      <c r="D678" s="40"/>
      <c r="E678" s="40"/>
      <c r="F678" s="40"/>
      <c r="G678" s="40"/>
      <c r="H678" s="40"/>
      <c r="I678" s="40"/>
      <c r="J678" s="40"/>
      <c r="K678" s="40"/>
    </row>
    <row r="679">
      <c r="B679" s="40"/>
      <c r="C679" s="40"/>
      <c r="D679" s="40"/>
      <c r="E679" s="40"/>
      <c r="F679" s="40"/>
      <c r="G679" s="40"/>
      <c r="H679" s="40"/>
      <c r="I679" s="40"/>
      <c r="J679" s="40"/>
      <c r="K679" s="40"/>
    </row>
    <row r="680">
      <c r="B680" s="40"/>
      <c r="C680" s="40"/>
      <c r="D680" s="40"/>
      <c r="E680" s="40"/>
      <c r="F680" s="40"/>
      <c r="G680" s="40"/>
      <c r="H680" s="40"/>
      <c r="I680" s="40"/>
      <c r="J680" s="40"/>
      <c r="K680" s="40"/>
    </row>
    <row r="681">
      <c r="B681" s="40"/>
      <c r="C681" s="40"/>
      <c r="D681" s="40"/>
      <c r="E681" s="40"/>
      <c r="F681" s="40"/>
      <c r="G681" s="40"/>
      <c r="H681" s="40"/>
      <c r="I681" s="40"/>
      <c r="J681" s="40"/>
      <c r="K681" s="40"/>
    </row>
    <row r="682">
      <c r="B682" s="40"/>
      <c r="C682" s="40"/>
      <c r="D682" s="40"/>
      <c r="E682" s="40"/>
      <c r="F682" s="40"/>
      <c r="G682" s="40"/>
      <c r="H682" s="40"/>
      <c r="I682" s="40"/>
      <c r="J682" s="40"/>
      <c r="K682" s="40"/>
    </row>
    <row r="683">
      <c r="B683" s="40"/>
      <c r="C683" s="40"/>
      <c r="D683" s="40"/>
      <c r="E683" s="40"/>
      <c r="F683" s="40"/>
      <c r="G683" s="40"/>
      <c r="H683" s="40"/>
      <c r="I683" s="40"/>
      <c r="J683" s="40"/>
      <c r="K683" s="40"/>
    </row>
    <row r="684">
      <c r="B684" s="40"/>
      <c r="C684" s="40"/>
      <c r="D684" s="40"/>
      <c r="E684" s="40"/>
      <c r="F684" s="40"/>
      <c r="G684" s="40"/>
      <c r="H684" s="40"/>
      <c r="I684" s="40"/>
      <c r="J684" s="40"/>
      <c r="K684" s="40"/>
    </row>
    <row r="685">
      <c r="B685" s="40"/>
      <c r="C685" s="40"/>
      <c r="D685" s="40"/>
      <c r="E685" s="40"/>
      <c r="F685" s="40"/>
      <c r="G685" s="40"/>
      <c r="H685" s="40"/>
      <c r="I685" s="40"/>
      <c r="J685" s="40"/>
      <c r="K685" s="40"/>
    </row>
    <row r="686">
      <c r="B686" s="40"/>
      <c r="C686" s="40"/>
      <c r="D686" s="40"/>
      <c r="E686" s="40"/>
      <c r="F686" s="40"/>
      <c r="G686" s="40"/>
      <c r="H686" s="40"/>
      <c r="I686" s="40"/>
      <c r="J686" s="40"/>
      <c r="K686" s="40"/>
    </row>
    <row r="687">
      <c r="B687" s="40"/>
      <c r="C687" s="40"/>
      <c r="D687" s="40"/>
      <c r="E687" s="40"/>
      <c r="F687" s="40"/>
      <c r="G687" s="40"/>
      <c r="H687" s="40"/>
      <c r="I687" s="40"/>
      <c r="J687" s="40"/>
      <c r="K687" s="40"/>
    </row>
    <row r="688">
      <c r="B688" s="40"/>
      <c r="C688" s="40"/>
      <c r="D688" s="40"/>
      <c r="E688" s="40"/>
      <c r="F688" s="40"/>
      <c r="G688" s="40"/>
      <c r="H688" s="40"/>
      <c r="I688" s="40"/>
      <c r="J688" s="40"/>
      <c r="K688" s="40"/>
    </row>
    <row r="689">
      <c r="B689" s="40"/>
      <c r="C689" s="40"/>
      <c r="D689" s="40"/>
      <c r="E689" s="40"/>
      <c r="F689" s="40"/>
      <c r="G689" s="40"/>
      <c r="H689" s="40"/>
      <c r="I689" s="40"/>
      <c r="J689" s="40"/>
      <c r="K689" s="40"/>
    </row>
    <row r="690">
      <c r="B690" s="40"/>
      <c r="C690" s="40"/>
      <c r="D690" s="40"/>
      <c r="E690" s="40"/>
      <c r="F690" s="40"/>
      <c r="G690" s="40"/>
      <c r="H690" s="40"/>
      <c r="I690" s="40"/>
      <c r="J690" s="40"/>
      <c r="K690" s="40"/>
    </row>
    <row r="691">
      <c r="B691" s="40"/>
      <c r="C691" s="40"/>
      <c r="D691" s="40"/>
      <c r="E691" s="40"/>
      <c r="F691" s="40"/>
      <c r="G691" s="40"/>
      <c r="H691" s="40"/>
      <c r="I691" s="40"/>
      <c r="J691" s="40"/>
      <c r="K691" s="40"/>
    </row>
    <row r="692">
      <c r="B692" s="40"/>
      <c r="C692" s="40"/>
      <c r="D692" s="40"/>
      <c r="E692" s="40"/>
      <c r="F692" s="40"/>
      <c r="G692" s="40"/>
      <c r="H692" s="40"/>
      <c r="I692" s="40"/>
      <c r="J692" s="40"/>
      <c r="K692" s="40"/>
    </row>
    <row r="693">
      <c r="B693" s="40"/>
      <c r="C693" s="40"/>
      <c r="D693" s="40"/>
      <c r="E693" s="40"/>
      <c r="F693" s="40"/>
      <c r="G693" s="40"/>
      <c r="H693" s="40"/>
      <c r="I693" s="40"/>
      <c r="J693" s="40"/>
      <c r="K693" s="40"/>
    </row>
    <row r="694">
      <c r="B694" s="40"/>
      <c r="C694" s="40"/>
      <c r="D694" s="40"/>
      <c r="E694" s="40"/>
      <c r="F694" s="40"/>
      <c r="G694" s="40"/>
      <c r="H694" s="40"/>
      <c r="I694" s="40"/>
      <c r="J694" s="40"/>
      <c r="K694" s="40"/>
    </row>
    <row r="695">
      <c r="B695" s="40"/>
      <c r="C695" s="40"/>
      <c r="D695" s="40"/>
      <c r="E695" s="40"/>
      <c r="F695" s="40"/>
      <c r="G695" s="40"/>
      <c r="H695" s="40"/>
      <c r="I695" s="40"/>
      <c r="J695" s="40"/>
      <c r="K695" s="40"/>
    </row>
    <row r="696">
      <c r="B696" s="40"/>
      <c r="C696" s="40"/>
      <c r="D696" s="40"/>
      <c r="E696" s="40"/>
      <c r="F696" s="40"/>
      <c r="G696" s="40"/>
      <c r="H696" s="40"/>
      <c r="I696" s="40"/>
      <c r="J696" s="40"/>
      <c r="K696" s="40"/>
    </row>
    <row r="697">
      <c r="B697" s="40"/>
      <c r="C697" s="40"/>
      <c r="D697" s="40"/>
      <c r="E697" s="40"/>
      <c r="F697" s="40"/>
      <c r="G697" s="40"/>
      <c r="H697" s="40"/>
      <c r="I697" s="40"/>
      <c r="J697" s="40"/>
      <c r="K697" s="40"/>
    </row>
    <row r="698">
      <c r="B698" s="40"/>
      <c r="C698" s="40"/>
      <c r="D698" s="40"/>
      <c r="E698" s="40"/>
      <c r="F698" s="40"/>
      <c r="G698" s="40"/>
      <c r="H698" s="40"/>
      <c r="I698" s="40"/>
      <c r="J698" s="40"/>
      <c r="K698" s="40"/>
    </row>
    <row r="699">
      <c r="B699" s="40"/>
      <c r="C699" s="40"/>
      <c r="D699" s="40"/>
      <c r="E699" s="40"/>
      <c r="F699" s="40"/>
      <c r="G699" s="40"/>
      <c r="H699" s="40"/>
      <c r="I699" s="40"/>
      <c r="J699" s="40"/>
      <c r="K699" s="40"/>
    </row>
    <row r="700">
      <c r="B700" s="40"/>
      <c r="C700" s="40"/>
      <c r="D700" s="40"/>
      <c r="E700" s="40"/>
      <c r="F700" s="40"/>
      <c r="G700" s="40"/>
      <c r="H700" s="40"/>
      <c r="I700" s="40"/>
      <c r="J700" s="40"/>
      <c r="K700" s="40"/>
    </row>
    <row r="701">
      <c r="B701" s="40"/>
      <c r="C701" s="40"/>
      <c r="D701" s="40"/>
      <c r="E701" s="40"/>
      <c r="F701" s="40"/>
      <c r="G701" s="40"/>
      <c r="H701" s="40"/>
      <c r="I701" s="40"/>
      <c r="J701" s="40"/>
      <c r="K701" s="40"/>
    </row>
    <row r="702">
      <c r="B702" s="40"/>
      <c r="C702" s="40"/>
      <c r="D702" s="40"/>
      <c r="E702" s="40"/>
      <c r="F702" s="40"/>
      <c r="G702" s="40"/>
      <c r="H702" s="40"/>
      <c r="I702" s="40"/>
      <c r="J702" s="40"/>
      <c r="K702" s="40"/>
    </row>
    <row r="703">
      <c r="B703" s="40"/>
      <c r="C703" s="40"/>
      <c r="D703" s="40"/>
      <c r="E703" s="40"/>
      <c r="F703" s="40"/>
      <c r="G703" s="40"/>
      <c r="H703" s="40"/>
      <c r="I703" s="40"/>
      <c r="J703" s="40"/>
      <c r="K703" s="40"/>
    </row>
    <row r="704">
      <c r="B704" s="40"/>
      <c r="C704" s="40"/>
      <c r="D704" s="40"/>
      <c r="E704" s="40"/>
      <c r="F704" s="40"/>
      <c r="G704" s="40"/>
      <c r="H704" s="40"/>
      <c r="I704" s="40"/>
      <c r="J704" s="40"/>
      <c r="K704" s="40"/>
    </row>
    <row r="705">
      <c r="B705" s="40"/>
      <c r="C705" s="40"/>
      <c r="D705" s="40"/>
      <c r="E705" s="40"/>
      <c r="F705" s="40"/>
      <c r="G705" s="40"/>
      <c r="H705" s="40"/>
      <c r="I705" s="40"/>
      <c r="J705" s="40"/>
      <c r="K705" s="40"/>
    </row>
    <row r="706">
      <c r="B706" s="40"/>
      <c r="C706" s="40"/>
      <c r="D706" s="40"/>
      <c r="E706" s="40"/>
      <c r="F706" s="40"/>
      <c r="G706" s="40"/>
      <c r="H706" s="40"/>
      <c r="I706" s="40"/>
      <c r="J706" s="40"/>
      <c r="K706" s="40"/>
    </row>
    <row r="707">
      <c r="B707" s="40"/>
      <c r="C707" s="40"/>
      <c r="D707" s="40"/>
      <c r="E707" s="40"/>
      <c r="F707" s="40"/>
      <c r="G707" s="40"/>
      <c r="H707" s="40"/>
      <c r="I707" s="40"/>
      <c r="J707" s="40"/>
      <c r="K707" s="40"/>
    </row>
    <row r="708">
      <c r="B708" s="40"/>
      <c r="C708" s="40"/>
      <c r="D708" s="40"/>
      <c r="E708" s="40"/>
      <c r="F708" s="40"/>
      <c r="G708" s="40"/>
      <c r="H708" s="40"/>
      <c r="I708" s="40"/>
      <c r="J708" s="40"/>
      <c r="K708" s="40"/>
    </row>
    <row r="709">
      <c r="B709" s="40"/>
      <c r="C709" s="40"/>
      <c r="D709" s="40"/>
      <c r="E709" s="40"/>
      <c r="F709" s="40"/>
      <c r="G709" s="40"/>
      <c r="H709" s="40"/>
      <c r="I709" s="40"/>
      <c r="J709" s="40"/>
      <c r="K709" s="40"/>
    </row>
    <row r="710">
      <c r="B710" s="40"/>
      <c r="C710" s="40"/>
      <c r="D710" s="40"/>
      <c r="E710" s="40"/>
      <c r="F710" s="40"/>
      <c r="G710" s="40"/>
      <c r="H710" s="40"/>
      <c r="I710" s="40"/>
      <c r="J710" s="40"/>
      <c r="K710" s="40"/>
    </row>
    <row r="711">
      <c r="B711" s="40"/>
      <c r="C711" s="40"/>
      <c r="D711" s="40"/>
      <c r="E711" s="40"/>
      <c r="F711" s="40"/>
      <c r="G711" s="40"/>
      <c r="H711" s="40"/>
      <c r="I711" s="40"/>
      <c r="J711" s="40"/>
      <c r="K711" s="40"/>
    </row>
    <row r="712">
      <c r="B712" s="40"/>
      <c r="C712" s="40"/>
      <c r="D712" s="40"/>
      <c r="E712" s="40"/>
      <c r="F712" s="40"/>
      <c r="G712" s="40"/>
      <c r="H712" s="40"/>
      <c r="I712" s="40"/>
      <c r="J712" s="40"/>
      <c r="K712" s="40"/>
    </row>
    <row r="713">
      <c r="B713" s="40"/>
      <c r="C713" s="40"/>
      <c r="D713" s="40"/>
      <c r="E713" s="40"/>
      <c r="F713" s="40"/>
      <c r="G713" s="40"/>
      <c r="H713" s="40"/>
      <c r="I713" s="40"/>
      <c r="J713" s="40"/>
      <c r="K713" s="40"/>
    </row>
    <row r="714">
      <c r="B714" s="40"/>
      <c r="C714" s="40"/>
      <c r="D714" s="40"/>
      <c r="E714" s="40"/>
      <c r="F714" s="40"/>
      <c r="G714" s="40"/>
      <c r="H714" s="40"/>
      <c r="I714" s="40"/>
      <c r="J714" s="40"/>
      <c r="K714" s="40"/>
    </row>
    <row r="715">
      <c r="B715" s="40"/>
      <c r="C715" s="40"/>
      <c r="D715" s="40"/>
      <c r="E715" s="40"/>
      <c r="F715" s="40"/>
      <c r="G715" s="40"/>
      <c r="H715" s="40"/>
      <c r="I715" s="40"/>
      <c r="J715" s="40"/>
      <c r="K715" s="40"/>
    </row>
    <row r="716">
      <c r="B716" s="40"/>
      <c r="C716" s="40"/>
      <c r="D716" s="40"/>
      <c r="E716" s="40"/>
      <c r="F716" s="40"/>
      <c r="G716" s="40"/>
      <c r="H716" s="40"/>
      <c r="I716" s="40"/>
      <c r="J716" s="40"/>
      <c r="K716" s="40"/>
    </row>
    <row r="717">
      <c r="B717" s="40"/>
      <c r="C717" s="40"/>
      <c r="D717" s="40"/>
      <c r="E717" s="40"/>
      <c r="F717" s="40"/>
      <c r="G717" s="40"/>
      <c r="H717" s="40"/>
      <c r="I717" s="40"/>
      <c r="J717" s="40"/>
      <c r="K717" s="40"/>
    </row>
    <row r="718">
      <c r="B718" s="40"/>
      <c r="C718" s="40"/>
      <c r="D718" s="40"/>
      <c r="E718" s="40"/>
      <c r="F718" s="40"/>
      <c r="G718" s="40"/>
      <c r="H718" s="40"/>
      <c r="I718" s="40"/>
      <c r="J718" s="40"/>
      <c r="K718" s="40"/>
    </row>
    <row r="719">
      <c r="B719" s="40"/>
      <c r="C719" s="40"/>
      <c r="D719" s="40"/>
      <c r="E719" s="40"/>
      <c r="F719" s="40"/>
      <c r="G719" s="40"/>
      <c r="H719" s="40"/>
      <c r="I719" s="40"/>
      <c r="J719" s="40"/>
      <c r="K719" s="40"/>
    </row>
    <row r="720">
      <c r="B720" s="40"/>
      <c r="C720" s="40"/>
      <c r="D720" s="40"/>
      <c r="E720" s="40"/>
      <c r="F720" s="40"/>
      <c r="G720" s="40"/>
      <c r="H720" s="40"/>
      <c r="I720" s="40"/>
      <c r="J720" s="40"/>
      <c r="K720" s="40"/>
    </row>
    <row r="721">
      <c r="B721" s="40"/>
      <c r="C721" s="40"/>
      <c r="D721" s="40"/>
      <c r="E721" s="40"/>
      <c r="F721" s="40"/>
      <c r="G721" s="40"/>
      <c r="H721" s="40"/>
      <c r="I721" s="40"/>
      <c r="J721" s="40"/>
      <c r="K721" s="40"/>
    </row>
    <row r="722">
      <c r="B722" s="40"/>
      <c r="C722" s="40"/>
      <c r="D722" s="40"/>
      <c r="E722" s="40"/>
      <c r="F722" s="40"/>
      <c r="G722" s="40"/>
      <c r="H722" s="40"/>
      <c r="I722" s="40"/>
      <c r="J722" s="40"/>
      <c r="K722" s="40"/>
    </row>
    <row r="723">
      <c r="B723" s="40"/>
      <c r="C723" s="40"/>
      <c r="D723" s="40"/>
      <c r="E723" s="40"/>
      <c r="F723" s="40"/>
      <c r="G723" s="40"/>
      <c r="H723" s="40"/>
      <c r="I723" s="40"/>
      <c r="J723" s="40"/>
      <c r="K723" s="40"/>
    </row>
    <row r="724">
      <c r="B724" s="40"/>
      <c r="C724" s="40"/>
      <c r="D724" s="40"/>
      <c r="E724" s="40"/>
      <c r="F724" s="40"/>
      <c r="G724" s="40"/>
      <c r="H724" s="40"/>
      <c r="I724" s="40"/>
      <c r="J724" s="40"/>
      <c r="K724" s="40"/>
    </row>
    <row r="725">
      <c r="B725" s="40"/>
      <c r="C725" s="40"/>
      <c r="D725" s="40"/>
      <c r="E725" s="40"/>
      <c r="F725" s="40"/>
      <c r="G725" s="40"/>
      <c r="H725" s="40"/>
      <c r="I725" s="40"/>
      <c r="J725" s="40"/>
      <c r="K725" s="40"/>
    </row>
    <row r="726">
      <c r="B726" s="40"/>
      <c r="C726" s="40"/>
      <c r="D726" s="40"/>
      <c r="E726" s="40"/>
      <c r="F726" s="40"/>
      <c r="G726" s="40"/>
      <c r="H726" s="40"/>
      <c r="I726" s="40"/>
      <c r="J726" s="40"/>
      <c r="K726" s="40"/>
    </row>
    <row r="727">
      <c r="B727" s="40"/>
      <c r="C727" s="40"/>
      <c r="D727" s="40"/>
      <c r="E727" s="40"/>
      <c r="F727" s="40"/>
      <c r="G727" s="40"/>
      <c r="H727" s="40"/>
      <c r="I727" s="40"/>
      <c r="J727" s="40"/>
      <c r="K727" s="40"/>
    </row>
    <row r="728">
      <c r="B728" s="40"/>
      <c r="C728" s="40"/>
      <c r="D728" s="40"/>
      <c r="E728" s="40"/>
      <c r="F728" s="40"/>
      <c r="G728" s="40"/>
      <c r="H728" s="40"/>
      <c r="I728" s="40"/>
      <c r="J728" s="40"/>
      <c r="K728" s="40"/>
    </row>
    <row r="729">
      <c r="B729" s="40"/>
      <c r="C729" s="40"/>
      <c r="D729" s="40"/>
      <c r="E729" s="40"/>
      <c r="F729" s="40"/>
      <c r="G729" s="40"/>
      <c r="H729" s="40"/>
      <c r="I729" s="40"/>
      <c r="J729" s="40"/>
      <c r="K729" s="40"/>
    </row>
    <row r="730">
      <c r="B730" s="40"/>
      <c r="C730" s="40"/>
      <c r="D730" s="40"/>
      <c r="E730" s="40"/>
      <c r="F730" s="40"/>
      <c r="G730" s="40"/>
      <c r="H730" s="40"/>
      <c r="I730" s="40"/>
      <c r="J730" s="40"/>
      <c r="K730" s="40"/>
    </row>
    <row r="731">
      <c r="B731" s="40"/>
      <c r="C731" s="40"/>
      <c r="D731" s="40"/>
      <c r="E731" s="40"/>
      <c r="F731" s="40"/>
      <c r="G731" s="40"/>
      <c r="H731" s="40"/>
      <c r="I731" s="40"/>
      <c r="J731" s="40"/>
      <c r="K731" s="40"/>
    </row>
    <row r="732">
      <c r="B732" s="40"/>
      <c r="C732" s="40"/>
      <c r="D732" s="40"/>
      <c r="E732" s="40"/>
      <c r="F732" s="40"/>
      <c r="G732" s="40"/>
      <c r="H732" s="40"/>
      <c r="I732" s="40"/>
      <c r="J732" s="40"/>
      <c r="K732" s="40"/>
    </row>
    <row r="733">
      <c r="B733" s="40"/>
      <c r="C733" s="40"/>
      <c r="D733" s="40"/>
      <c r="E733" s="40"/>
      <c r="F733" s="40"/>
      <c r="G733" s="40"/>
      <c r="H733" s="40"/>
      <c r="I733" s="40"/>
      <c r="J733" s="40"/>
      <c r="K733" s="40"/>
    </row>
    <row r="734">
      <c r="B734" s="40"/>
      <c r="C734" s="40"/>
      <c r="D734" s="40"/>
      <c r="E734" s="40"/>
      <c r="F734" s="40"/>
      <c r="G734" s="40"/>
      <c r="H734" s="40"/>
      <c r="I734" s="40"/>
      <c r="J734" s="40"/>
      <c r="K734" s="40"/>
    </row>
    <row r="735">
      <c r="B735" s="40"/>
      <c r="C735" s="40"/>
      <c r="D735" s="40"/>
      <c r="E735" s="40"/>
      <c r="F735" s="40"/>
      <c r="G735" s="40"/>
      <c r="H735" s="40"/>
      <c r="I735" s="40"/>
      <c r="J735" s="40"/>
      <c r="K735" s="40"/>
    </row>
    <row r="736">
      <c r="B736" s="40"/>
      <c r="C736" s="40"/>
      <c r="D736" s="40"/>
      <c r="E736" s="40"/>
      <c r="F736" s="40"/>
      <c r="G736" s="40"/>
      <c r="H736" s="40"/>
      <c r="I736" s="40"/>
      <c r="J736" s="40"/>
      <c r="K736" s="40"/>
    </row>
    <row r="737">
      <c r="B737" s="40"/>
      <c r="C737" s="40"/>
      <c r="D737" s="40"/>
      <c r="E737" s="40"/>
      <c r="F737" s="40"/>
      <c r="G737" s="40"/>
      <c r="H737" s="40"/>
      <c r="I737" s="40"/>
      <c r="J737" s="40"/>
      <c r="K737" s="40"/>
    </row>
    <row r="738">
      <c r="B738" s="40"/>
      <c r="C738" s="40"/>
      <c r="D738" s="40"/>
      <c r="E738" s="40"/>
      <c r="F738" s="40"/>
      <c r="G738" s="40"/>
      <c r="H738" s="40"/>
      <c r="I738" s="40"/>
      <c r="J738" s="40"/>
      <c r="K738" s="40"/>
    </row>
    <row r="739">
      <c r="B739" s="40"/>
      <c r="C739" s="40"/>
      <c r="D739" s="40"/>
      <c r="E739" s="40"/>
      <c r="F739" s="40"/>
      <c r="G739" s="40"/>
      <c r="H739" s="40"/>
      <c r="I739" s="40"/>
      <c r="J739" s="40"/>
      <c r="K739" s="40"/>
    </row>
    <row r="740">
      <c r="B740" s="40"/>
      <c r="C740" s="40"/>
      <c r="D740" s="40"/>
      <c r="E740" s="40"/>
      <c r="F740" s="40"/>
      <c r="G740" s="40"/>
      <c r="H740" s="40"/>
      <c r="I740" s="40"/>
      <c r="J740" s="40"/>
      <c r="K740" s="40"/>
    </row>
    <row r="741">
      <c r="B741" s="40"/>
      <c r="C741" s="40"/>
      <c r="D741" s="40"/>
      <c r="E741" s="40"/>
      <c r="F741" s="40"/>
      <c r="G741" s="40"/>
      <c r="H741" s="40"/>
      <c r="I741" s="40"/>
      <c r="J741" s="40"/>
      <c r="K741" s="40"/>
    </row>
    <row r="742">
      <c r="B742" s="40"/>
      <c r="C742" s="40"/>
      <c r="D742" s="40"/>
      <c r="E742" s="40"/>
      <c r="F742" s="40"/>
      <c r="G742" s="40"/>
      <c r="H742" s="40"/>
      <c r="I742" s="40"/>
      <c r="J742" s="40"/>
      <c r="K742" s="40"/>
    </row>
    <row r="743">
      <c r="B743" s="40"/>
      <c r="C743" s="40"/>
      <c r="D743" s="40"/>
      <c r="E743" s="40"/>
      <c r="F743" s="40"/>
      <c r="G743" s="40"/>
      <c r="H743" s="40"/>
      <c r="I743" s="40"/>
      <c r="J743" s="40"/>
      <c r="K743" s="40"/>
    </row>
    <row r="744">
      <c r="B744" s="40"/>
      <c r="C744" s="40"/>
      <c r="D744" s="40"/>
      <c r="E744" s="40"/>
      <c r="F744" s="40"/>
      <c r="G744" s="40"/>
      <c r="H744" s="40"/>
      <c r="I744" s="40"/>
      <c r="J744" s="40"/>
      <c r="K744" s="40"/>
    </row>
    <row r="745">
      <c r="B745" s="40"/>
      <c r="C745" s="40"/>
      <c r="D745" s="40"/>
      <c r="E745" s="40"/>
      <c r="F745" s="40"/>
      <c r="G745" s="40"/>
      <c r="H745" s="40"/>
      <c r="I745" s="40"/>
      <c r="J745" s="40"/>
      <c r="K745" s="40"/>
    </row>
    <row r="746">
      <c r="B746" s="40"/>
      <c r="C746" s="40"/>
      <c r="D746" s="40"/>
      <c r="E746" s="40"/>
      <c r="F746" s="40"/>
      <c r="G746" s="40"/>
      <c r="H746" s="40"/>
      <c r="I746" s="40"/>
      <c r="J746" s="40"/>
      <c r="K746" s="40"/>
    </row>
    <row r="747">
      <c r="B747" s="40"/>
      <c r="C747" s="40"/>
      <c r="D747" s="40"/>
      <c r="E747" s="40"/>
      <c r="F747" s="40"/>
      <c r="G747" s="40"/>
      <c r="H747" s="40"/>
      <c r="I747" s="40"/>
      <c r="J747" s="40"/>
      <c r="K747" s="40"/>
    </row>
    <row r="748">
      <c r="B748" s="40"/>
      <c r="C748" s="40"/>
      <c r="D748" s="40"/>
      <c r="E748" s="40"/>
      <c r="F748" s="40"/>
      <c r="G748" s="40"/>
      <c r="H748" s="40"/>
      <c r="I748" s="40"/>
      <c r="J748" s="40"/>
      <c r="K748" s="40"/>
    </row>
    <row r="749">
      <c r="B749" s="40"/>
      <c r="C749" s="40"/>
      <c r="D749" s="40"/>
      <c r="E749" s="40"/>
      <c r="F749" s="40"/>
      <c r="G749" s="40"/>
      <c r="H749" s="40"/>
      <c r="I749" s="40"/>
      <c r="J749" s="40"/>
      <c r="K749" s="40"/>
    </row>
    <row r="750">
      <c r="B750" s="40"/>
      <c r="C750" s="40"/>
      <c r="D750" s="40"/>
      <c r="E750" s="40"/>
      <c r="F750" s="40"/>
      <c r="G750" s="40"/>
      <c r="H750" s="40"/>
      <c r="I750" s="40"/>
      <c r="J750" s="40"/>
      <c r="K750" s="40"/>
    </row>
    <row r="751">
      <c r="B751" s="40"/>
      <c r="C751" s="40"/>
      <c r="D751" s="40"/>
      <c r="E751" s="40"/>
      <c r="F751" s="40"/>
      <c r="G751" s="40"/>
      <c r="H751" s="40"/>
      <c r="I751" s="40"/>
      <c r="J751" s="40"/>
      <c r="K751" s="40"/>
    </row>
    <row r="752">
      <c r="B752" s="40"/>
      <c r="C752" s="40"/>
      <c r="D752" s="40"/>
      <c r="E752" s="40"/>
      <c r="F752" s="40"/>
      <c r="G752" s="40"/>
      <c r="H752" s="40"/>
      <c r="I752" s="40"/>
      <c r="J752" s="40"/>
      <c r="K752" s="40"/>
    </row>
    <row r="753">
      <c r="B753" s="40"/>
      <c r="C753" s="40"/>
      <c r="D753" s="40"/>
      <c r="E753" s="40"/>
      <c r="F753" s="40"/>
      <c r="G753" s="40"/>
      <c r="H753" s="40"/>
      <c r="I753" s="40"/>
      <c r="J753" s="40"/>
      <c r="K753" s="40"/>
    </row>
    <row r="754">
      <c r="B754" s="40"/>
      <c r="C754" s="40"/>
      <c r="D754" s="40"/>
      <c r="E754" s="40"/>
      <c r="F754" s="40"/>
      <c r="G754" s="40"/>
      <c r="H754" s="40"/>
      <c r="I754" s="40"/>
      <c r="J754" s="40"/>
      <c r="K754" s="40"/>
    </row>
    <row r="755">
      <c r="B755" s="40"/>
      <c r="C755" s="40"/>
      <c r="D755" s="40"/>
      <c r="E755" s="40"/>
      <c r="F755" s="40"/>
      <c r="G755" s="40"/>
      <c r="H755" s="40"/>
      <c r="I755" s="40"/>
      <c r="J755" s="40"/>
      <c r="K755" s="40"/>
    </row>
    <row r="756">
      <c r="B756" s="40"/>
      <c r="C756" s="40"/>
      <c r="D756" s="40"/>
      <c r="E756" s="40"/>
      <c r="F756" s="40"/>
      <c r="G756" s="40"/>
      <c r="H756" s="40"/>
      <c r="I756" s="40"/>
      <c r="J756" s="40"/>
      <c r="K756" s="40"/>
    </row>
    <row r="757">
      <c r="B757" s="40"/>
      <c r="C757" s="40"/>
      <c r="D757" s="40"/>
      <c r="E757" s="40"/>
      <c r="F757" s="40"/>
      <c r="G757" s="40"/>
      <c r="H757" s="40"/>
      <c r="I757" s="40"/>
      <c r="J757" s="40"/>
      <c r="K757" s="40"/>
    </row>
    <row r="758">
      <c r="B758" s="40"/>
      <c r="C758" s="40"/>
      <c r="D758" s="40"/>
      <c r="E758" s="40"/>
      <c r="F758" s="40"/>
      <c r="G758" s="40"/>
      <c r="H758" s="40"/>
      <c r="I758" s="40"/>
      <c r="J758" s="40"/>
      <c r="K758" s="40"/>
    </row>
    <row r="759">
      <c r="B759" s="40"/>
      <c r="C759" s="40"/>
      <c r="D759" s="40"/>
      <c r="E759" s="40"/>
      <c r="F759" s="40"/>
      <c r="G759" s="40"/>
      <c r="H759" s="40"/>
      <c r="I759" s="40"/>
      <c r="J759" s="40"/>
      <c r="K759" s="40"/>
    </row>
    <row r="760">
      <c r="B760" s="40"/>
      <c r="C760" s="40"/>
      <c r="D760" s="40"/>
      <c r="E760" s="40"/>
      <c r="F760" s="40"/>
      <c r="G760" s="40"/>
      <c r="H760" s="40"/>
      <c r="I760" s="40"/>
      <c r="J760" s="40"/>
      <c r="K760" s="40"/>
    </row>
    <row r="761">
      <c r="B761" s="40"/>
      <c r="C761" s="40"/>
      <c r="D761" s="40"/>
      <c r="E761" s="40"/>
      <c r="F761" s="40"/>
      <c r="G761" s="40"/>
      <c r="H761" s="40"/>
      <c r="I761" s="40"/>
      <c r="J761" s="40"/>
      <c r="K761" s="40"/>
    </row>
    <row r="762">
      <c r="B762" s="40"/>
      <c r="C762" s="40"/>
      <c r="D762" s="40"/>
      <c r="E762" s="40"/>
      <c r="F762" s="40"/>
      <c r="G762" s="40"/>
      <c r="H762" s="40"/>
      <c r="I762" s="40"/>
      <c r="J762" s="40"/>
      <c r="K762" s="40"/>
    </row>
    <row r="763">
      <c r="B763" s="40"/>
      <c r="C763" s="40"/>
      <c r="D763" s="40"/>
      <c r="E763" s="40"/>
      <c r="F763" s="40"/>
      <c r="G763" s="40"/>
      <c r="H763" s="40"/>
      <c r="I763" s="40"/>
      <c r="J763" s="40"/>
      <c r="K763" s="40"/>
    </row>
    <row r="764">
      <c r="B764" s="40"/>
      <c r="C764" s="40"/>
      <c r="D764" s="40"/>
      <c r="E764" s="40"/>
      <c r="F764" s="40"/>
      <c r="G764" s="40"/>
      <c r="H764" s="40"/>
      <c r="I764" s="40"/>
      <c r="J764" s="40"/>
      <c r="K764" s="40"/>
    </row>
    <row r="765">
      <c r="B765" s="40"/>
      <c r="C765" s="40"/>
      <c r="D765" s="40"/>
      <c r="E765" s="40"/>
      <c r="F765" s="40"/>
      <c r="G765" s="40"/>
      <c r="H765" s="40"/>
      <c r="I765" s="40"/>
      <c r="J765" s="40"/>
      <c r="K765" s="40"/>
    </row>
    <row r="766">
      <c r="B766" s="40"/>
      <c r="C766" s="40"/>
      <c r="D766" s="40"/>
      <c r="E766" s="40"/>
      <c r="F766" s="40"/>
      <c r="G766" s="40"/>
      <c r="H766" s="40"/>
      <c r="I766" s="40"/>
      <c r="J766" s="40"/>
      <c r="K766" s="40"/>
    </row>
    <row r="767">
      <c r="B767" s="40"/>
      <c r="C767" s="40"/>
      <c r="D767" s="40"/>
      <c r="E767" s="40"/>
      <c r="F767" s="40"/>
      <c r="G767" s="40"/>
      <c r="H767" s="40"/>
      <c r="I767" s="40"/>
      <c r="J767" s="40"/>
      <c r="K767" s="40"/>
    </row>
    <row r="768">
      <c r="B768" s="40"/>
      <c r="C768" s="40"/>
      <c r="D768" s="40"/>
      <c r="E768" s="40"/>
      <c r="F768" s="40"/>
      <c r="G768" s="40"/>
      <c r="H768" s="40"/>
      <c r="I768" s="40"/>
      <c r="J768" s="40"/>
      <c r="K768" s="40"/>
    </row>
    <row r="769">
      <c r="B769" s="40"/>
      <c r="C769" s="40"/>
      <c r="D769" s="40"/>
      <c r="E769" s="40"/>
      <c r="F769" s="40"/>
      <c r="G769" s="40"/>
      <c r="H769" s="40"/>
      <c r="I769" s="40"/>
      <c r="J769" s="40"/>
      <c r="K769" s="40"/>
    </row>
    <row r="770">
      <c r="B770" s="40"/>
      <c r="C770" s="40"/>
      <c r="D770" s="40"/>
      <c r="E770" s="40"/>
      <c r="F770" s="40"/>
      <c r="G770" s="40"/>
      <c r="H770" s="40"/>
      <c r="I770" s="40"/>
      <c r="J770" s="40"/>
      <c r="K770" s="40"/>
    </row>
    <row r="771">
      <c r="B771" s="40"/>
      <c r="C771" s="40"/>
      <c r="D771" s="40"/>
      <c r="E771" s="40"/>
      <c r="F771" s="40"/>
      <c r="G771" s="40"/>
      <c r="H771" s="40"/>
      <c r="I771" s="40"/>
      <c r="J771" s="40"/>
      <c r="K771" s="40"/>
    </row>
    <row r="772">
      <c r="B772" s="40"/>
      <c r="C772" s="40"/>
      <c r="D772" s="40"/>
      <c r="E772" s="40"/>
      <c r="F772" s="40"/>
      <c r="G772" s="40"/>
      <c r="H772" s="40"/>
      <c r="I772" s="40"/>
      <c r="J772" s="40"/>
      <c r="K772" s="40"/>
    </row>
    <row r="773">
      <c r="B773" s="40"/>
      <c r="C773" s="40"/>
      <c r="D773" s="40"/>
      <c r="E773" s="40"/>
      <c r="F773" s="40"/>
      <c r="G773" s="40"/>
      <c r="H773" s="40"/>
      <c r="I773" s="40"/>
      <c r="J773" s="40"/>
      <c r="K773" s="40"/>
    </row>
    <row r="774">
      <c r="B774" s="40"/>
      <c r="C774" s="40"/>
      <c r="D774" s="40"/>
      <c r="E774" s="40"/>
      <c r="F774" s="40"/>
      <c r="G774" s="40"/>
      <c r="H774" s="40"/>
      <c r="I774" s="40"/>
      <c r="J774" s="40"/>
      <c r="K774" s="40"/>
    </row>
    <row r="775">
      <c r="B775" s="40"/>
      <c r="C775" s="40"/>
      <c r="D775" s="40"/>
      <c r="E775" s="40"/>
      <c r="F775" s="40"/>
      <c r="G775" s="40"/>
      <c r="H775" s="40"/>
      <c r="I775" s="40"/>
      <c r="J775" s="40"/>
      <c r="K775" s="40"/>
    </row>
    <row r="776">
      <c r="B776" s="40"/>
      <c r="C776" s="40"/>
      <c r="D776" s="40"/>
      <c r="E776" s="40"/>
      <c r="F776" s="40"/>
      <c r="G776" s="40"/>
      <c r="H776" s="40"/>
      <c r="I776" s="40"/>
      <c r="J776" s="40"/>
      <c r="K776" s="40"/>
    </row>
    <row r="777">
      <c r="B777" s="40"/>
      <c r="C777" s="40"/>
      <c r="D777" s="40"/>
      <c r="E777" s="40"/>
      <c r="F777" s="40"/>
      <c r="G777" s="40"/>
      <c r="H777" s="40"/>
      <c r="I777" s="40"/>
      <c r="J777" s="40"/>
      <c r="K777" s="40"/>
    </row>
    <row r="778">
      <c r="B778" s="40"/>
      <c r="C778" s="40"/>
      <c r="D778" s="40"/>
      <c r="E778" s="40"/>
      <c r="F778" s="40"/>
      <c r="G778" s="40"/>
      <c r="H778" s="40"/>
      <c r="I778" s="40"/>
      <c r="J778" s="40"/>
      <c r="K778" s="40"/>
    </row>
    <row r="779">
      <c r="B779" s="40"/>
      <c r="C779" s="40"/>
      <c r="D779" s="40"/>
      <c r="E779" s="40"/>
      <c r="F779" s="40"/>
      <c r="G779" s="40"/>
      <c r="H779" s="40"/>
      <c r="I779" s="40"/>
      <c r="J779" s="40"/>
      <c r="K779" s="40"/>
    </row>
    <row r="780">
      <c r="B780" s="40"/>
      <c r="C780" s="40"/>
      <c r="D780" s="40"/>
      <c r="E780" s="40"/>
      <c r="F780" s="40"/>
      <c r="G780" s="40"/>
      <c r="H780" s="40"/>
      <c r="I780" s="40"/>
      <c r="J780" s="40"/>
      <c r="K780" s="40"/>
    </row>
    <row r="781">
      <c r="B781" s="40"/>
      <c r="C781" s="40"/>
      <c r="D781" s="40"/>
      <c r="E781" s="40"/>
      <c r="F781" s="40"/>
      <c r="G781" s="40"/>
      <c r="H781" s="40"/>
      <c r="I781" s="40"/>
      <c r="J781" s="40"/>
      <c r="K781" s="40"/>
    </row>
    <row r="782">
      <c r="B782" s="40"/>
      <c r="C782" s="40"/>
      <c r="D782" s="40"/>
      <c r="E782" s="40"/>
      <c r="F782" s="40"/>
      <c r="G782" s="40"/>
      <c r="H782" s="40"/>
      <c r="I782" s="40"/>
      <c r="J782" s="40"/>
      <c r="K782" s="40"/>
    </row>
    <row r="783">
      <c r="B783" s="40"/>
      <c r="C783" s="40"/>
      <c r="D783" s="40"/>
      <c r="E783" s="40"/>
      <c r="F783" s="40"/>
      <c r="G783" s="40"/>
      <c r="H783" s="40"/>
      <c r="I783" s="40"/>
      <c r="J783" s="40"/>
      <c r="K783" s="40"/>
    </row>
    <row r="784">
      <c r="B784" s="40"/>
      <c r="C784" s="40"/>
      <c r="D784" s="40"/>
      <c r="E784" s="40"/>
      <c r="F784" s="40"/>
      <c r="G784" s="40"/>
      <c r="H784" s="40"/>
      <c r="I784" s="40"/>
      <c r="J784" s="40"/>
      <c r="K784" s="40"/>
    </row>
    <row r="785">
      <c r="B785" s="40"/>
      <c r="C785" s="40"/>
      <c r="D785" s="40"/>
      <c r="E785" s="40"/>
      <c r="F785" s="40"/>
      <c r="G785" s="40"/>
      <c r="H785" s="40"/>
      <c r="I785" s="40"/>
      <c r="J785" s="40"/>
      <c r="K785" s="40"/>
    </row>
    <row r="786">
      <c r="B786" s="40"/>
      <c r="C786" s="40"/>
      <c r="D786" s="40"/>
      <c r="E786" s="40"/>
      <c r="F786" s="40"/>
      <c r="G786" s="40"/>
      <c r="H786" s="40"/>
      <c r="I786" s="40"/>
      <c r="J786" s="40"/>
      <c r="K786" s="40"/>
    </row>
    <row r="787">
      <c r="B787" s="40"/>
      <c r="C787" s="40"/>
      <c r="D787" s="40"/>
      <c r="E787" s="40"/>
      <c r="F787" s="40"/>
      <c r="G787" s="40"/>
      <c r="H787" s="40"/>
      <c r="I787" s="40"/>
      <c r="J787" s="40"/>
      <c r="K787" s="40"/>
    </row>
    <row r="788">
      <c r="B788" s="40"/>
      <c r="C788" s="40"/>
      <c r="D788" s="40"/>
      <c r="E788" s="40"/>
      <c r="F788" s="40"/>
      <c r="G788" s="40"/>
      <c r="H788" s="40"/>
      <c r="I788" s="40"/>
      <c r="J788" s="40"/>
      <c r="K788" s="40"/>
    </row>
    <row r="789">
      <c r="B789" s="40"/>
      <c r="C789" s="40"/>
      <c r="D789" s="40"/>
      <c r="E789" s="40"/>
      <c r="F789" s="40"/>
      <c r="G789" s="40"/>
      <c r="H789" s="40"/>
      <c r="I789" s="40"/>
      <c r="J789" s="40"/>
      <c r="K789" s="40"/>
    </row>
    <row r="790">
      <c r="B790" s="40"/>
      <c r="C790" s="40"/>
      <c r="D790" s="40"/>
      <c r="E790" s="40"/>
      <c r="F790" s="40"/>
      <c r="G790" s="40"/>
      <c r="H790" s="40"/>
      <c r="I790" s="40"/>
      <c r="J790" s="40"/>
      <c r="K790" s="40"/>
    </row>
    <row r="791">
      <c r="B791" s="40"/>
      <c r="C791" s="40"/>
      <c r="D791" s="40"/>
      <c r="E791" s="40"/>
      <c r="F791" s="40"/>
      <c r="G791" s="40"/>
      <c r="H791" s="40"/>
      <c r="I791" s="40"/>
      <c r="J791" s="40"/>
      <c r="K791" s="40"/>
    </row>
    <row r="792">
      <c r="B792" s="40"/>
      <c r="C792" s="40"/>
      <c r="D792" s="40"/>
      <c r="E792" s="40"/>
      <c r="F792" s="40"/>
      <c r="G792" s="40"/>
      <c r="H792" s="40"/>
      <c r="I792" s="40"/>
      <c r="J792" s="40"/>
      <c r="K792" s="40"/>
    </row>
    <row r="793">
      <c r="B793" s="40"/>
      <c r="C793" s="40"/>
      <c r="D793" s="40"/>
      <c r="E793" s="40"/>
      <c r="F793" s="40"/>
      <c r="G793" s="40"/>
      <c r="H793" s="40"/>
      <c r="I793" s="40"/>
      <c r="J793" s="40"/>
      <c r="K793" s="40"/>
    </row>
    <row r="794">
      <c r="B794" s="40"/>
      <c r="C794" s="40"/>
      <c r="D794" s="40"/>
      <c r="E794" s="40"/>
      <c r="F794" s="40"/>
      <c r="G794" s="40"/>
      <c r="H794" s="40"/>
      <c r="I794" s="40"/>
      <c r="J794" s="40"/>
      <c r="K794" s="40"/>
    </row>
    <row r="795">
      <c r="B795" s="40"/>
      <c r="C795" s="40"/>
      <c r="D795" s="40"/>
      <c r="E795" s="40"/>
      <c r="F795" s="40"/>
      <c r="G795" s="40"/>
      <c r="H795" s="40"/>
      <c r="I795" s="40"/>
      <c r="J795" s="40"/>
      <c r="K795" s="40"/>
    </row>
    <row r="796">
      <c r="B796" s="40"/>
      <c r="C796" s="40"/>
      <c r="D796" s="40"/>
      <c r="E796" s="40"/>
      <c r="F796" s="40"/>
      <c r="G796" s="40"/>
      <c r="H796" s="40"/>
      <c r="I796" s="40"/>
      <c r="J796" s="40"/>
      <c r="K796" s="40"/>
    </row>
    <row r="797">
      <c r="B797" s="40"/>
      <c r="C797" s="40"/>
      <c r="D797" s="40"/>
      <c r="E797" s="40"/>
      <c r="F797" s="40"/>
      <c r="G797" s="40"/>
      <c r="H797" s="40"/>
      <c r="I797" s="40"/>
      <c r="J797" s="40"/>
      <c r="K797" s="40"/>
    </row>
    <row r="798">
      <c r="B798" s="40"/>
      <c r="C798" s="40"/>
      <c r="D798" s="40"/>
      <c r="E798" s="40"/>
      <c r="F798" s="40"/>
      <c r="G798" s="40"/>
      <c r="H798" s="40"/>
      <c r="I798" s="40"/>
      <c r="J798" s="40"/>
      <c r="K798" s="40"/>
    </row>
    <row r="799">
      <c r="B799" s="40"/>
      <c r="C799" s="40"/>
      <c r="D799" s="40"/>
      <c r="E799" s="40"/>
      <c r="F799" s="40"/>
      <c r="G799" s="40"/>
      <c r="H799" s="40"/>
      <c r="I799" s="40"/>
      <c r="J799" s="40"/>
      <c r="K799" s="40"/>
    </row>
    <row r="800">
      <c r="B800" s="40"/>
      <c r="C800" s="40"/>
      <c r="D800" s="40"/>
      <c r="E800" s="40"/>
      <c r="F800" s="40"/>
      <c r="G800" s="40"/>
      <c r="H800" s="40"/>
      <c r="I800" s="40"/>
      <c r="J800" s="40"/>
      <c r="K800" s="40"/>
    </row>
    <row r="801">
      <c r="B801" s="40"/>
      <c r="C801" s="40"/>
      <c r="D801" s="40"/>
      <c r="E801" s="40"/>
      <c r="F801" s="40"/>
      <c r="G801" s="40"/>
      <c r="H801" s="40"/>
      <c r="I801" s="40"/>
      <c r="J801" s="40"/>
      <c r="K801" s="40"/>
    </row>
    <row r="802">
      <c r="B802" s="40"/>
      <c r="C802" s="40"/>
      <c r="D802" s="40"/>
      <c r="E802" s="40"/>
      <c r="F802" s="40"/>
      <c r="G802" s="40"/>
      <c r="H802" s="40"/>
      <c r="I802" s="40"/>
      <c r="J802" s="40"/>
      <c r="K802" s="40"/>
    </row>
    <row r="803">
      <c r="B803" s="40"/>
      <c r="C803" s="40"/>
      <c r="D803" s="40"/>
      <c r="E803" s="40"/>
      <c r="F803" s="40"/>
      <c r="G803" s="40"/>
      <c r="H803" s="40"/>
      <c r="I803" s="40"/>
      <c r="J803" s="40"/>
      <c r="K803" s="40"/>
    </row>
    <row r="804">
      <c r="B804" s="40"/>
      <c r="C804" s="40"/>
      <c r="D804" s="40"/>
      <c r="E804" s="40"/>
      <c r="F804" s="40"/>
      <c r="G804" s="40"/>
      <c r="H804" s="40"/>
      <c r="I804" s="40"/>
      <c r="J804" s="40"/>
      <c r="K804" s="40"/>
    </row>
    <row r="805">
      <c r="B805" s="40"/>
      <c r="C805" s="40"/>
      <c r="D805" s="40"/>
      <c r="E805" s="40"/>
      <c r="F805" s="40"/>
      <c r="G805" s="40"/>
      <c r="H805" s="40"/>
      <c r="I805" s="40"/>
      <c r="J805" s="40"/>
      <c r="K805" s="40"/>
    </row>
    <row r="806">
      <c r="B806" s="40"/>
      <c r="C806" s="40"/>
      <c r="D806" s="40"/>
      <c r="E806" s="40"/>
      <c r="F806" s="40"/>
      <c r="G806" s="40"/>
      <c r="H806" s="40"/>
      <c r="I806" s="40"/>
      <c r="J806" s="40"/>
      <c r="K806" s="40"/>
    </row>
    <row r="807">
      <c r="B807" s="40"/>
      <c r="C807" s="40"/>
      <c r="D807" s="40"/>
      <c r="E807" s="40"/>
      <c r="F807" s="40"/>
      <c r="G807" s="40"/>
      <c r="H807" s="40"/>
      <c r="I807" s="40"/>
      <c r="J807" s="40"/>
      <c r="K807" s="40"/>
    </row>
    <row r="808">
      <c r="B808" s="40"/>
      <c r="C808" s="40"/>
      <c r="D808" s="40"/>
      <c r="E808" s="40"/>
      <c r="F808" s="40"/>
      <c r="G808" s="40"/>
      <c r="H808" s="40"/>
      <c r="I808" s="40"/>
      <c r="J808" s="40"/>
      <c r="K808" s="40"/>
    </row>
    <row r="809">
      <c r="B809" s="40"/>
      <c r="C809" s="40"/>
      <c r="D809" s="40"/>
      <c r="E809" s="40"/>
      <c r="F809" s="40"/>
      <c r="G809" s="40"/>
      <c r="H809" s="40"/>
      <c r="I809" s="40"/>
      <c r="J809" s="40"/>
      <c r="K809" s="40"/>
    </row>
    <row r="810">
      <c r="B810" s="40"/>
      <c r="C810" s="40"/>
      <c r="D810" s="40"/>
      <c r="E810" s="40"/>
      <c r="F810" s="40"/>
      <c r="G810" s="40"/>
      <c r="H810" s="40"/>
      <c r="I810" s="40"/>
      <c r="J810" s="40"/>
      <c r="K810" s="40"/>
    </row>
    <row r="811">
      <c r="B811" s="40"/>
      <c r="C811" s="40"/>
      <c r="D811" s="40"/>
      <c r="E811" s="40"/>
      <c r="F811" s="40"/>
      <c r="G811" s="40"/>
      <c r="H811" s="40"/>
      <c r="I811" s="40"/>
      <c r="J811" s="40"/>
      <c r="K811" s="40"/>
    </row>
    <row r="812">
      <c r="B812" s="40"/>
      <c r="C812" s="40"/>
      <c r="D812" s="40"/>
      <c r="E812" s="40"/>
      <c r="F812" s="40"/>
      <c r="G812" s="40"/>
      <c r="H812" s="40"/>
      <c r="I812" s="40"/>
      <c r="J812" s="40"/>
      <c r="K812" s="40"/>
    </row>
    <row r="813">
      <c r="B813" s="40"/>
      <c r="C813" s="40"/>
      <c r="D813" s="40"/>
      <c r="E813" s="40"/>
      <c r="F813" s="40"/>
      <c r="G813" s="40"/>
      <c r="H813" s="40"/>
      <c r="I813" s="40"/>
      <c r="J813" s="40"/>
      <c r="K813" s="40"/>
    </row>
    <row r="814">
      <c r="B814" s="40"/>
      <c r="C814" s="40"/>
      <c r="D814" s="40"/>
      <c r="E814" s="40"/>
      <c r="F814" s="40"/>
      <c r="G814" s="40"/>
      <c r="H814" s="40"/>
      <c r="I814" s="40"/>
      <c r="J814" s="40"/>
      <c r="K814" s="40"/>
    </row>
    <row r="815">
      <c r="B815" s="40"/>
      <c r="C815" s="40"/>
      <c r="D815" s="40"/>
      <c r="E815" s="40"/>
      <c r="F815" s="40"/>
      <c r="G815" s="40"/>
      <c r="H815" s="40"/>
      <c r="I815" s="40"/>
      <c r="J815" s="40"/>
      <c r="K815" s="40"/>
    </row>
    <row r="816">
      <c r="B816" s="40"/>
      <c r="C816" s="40"/>
      <c r="D816" s="40"/>
      <c r="E816" s="40"/>
      <c r="F816" s="40"/>
      <c r="G816" s="40"/>
      <c r="H816" s="40"/>
      <c r="I816" s="40"/>
      <c r="J816" s="40"/>
      <c r="K816" s="40"/>
    </row>
    <row r="817">
      <c r="B817" s="40"/>
      <c r="C817" s="40"/>
      <c r="D817" s="40"/>
      <c r="E817" s="40"/>
      <c r="F817" s="40"/>
      <c r="G817" s="40"/>
      <c r="H817" s="40"/>
      <c r="I817" s="40"/>
      <c r="J817" s="40"/>
      <c r="K817" s="40"/>
    </row>
    <row r="818">
      <c r="B818" s="40"/>
      <c r="C818" s="40"/>
      <c r="D818" s="40"/>
      <c r="E818" s="40"/>
      <c r="F818" s="40"/>
      <c r="G818" s="40"/>
      <c r="H818" s="40"/>
      <c r="I818" s="40"/>
      <c r="J818" s="40"/>
      <c r="K818" s="40"/>
    </row>
    <row r="819">
      <c r="B819" s="40"/>
      <c r="C819" s="40"/>
      <c r="D819" s="40"/>
      <c r="E819" s="40"/>
      <c r="F819" s="40"/>
      <c r="G819" s="40"/>
      <c r="H819" s="40"/>
      <c r="I819" s="40"/>
      <c r="J819" s="40"/>
      <c r="K819" s="40"/>
    </row>
    <row r="820">
      <c r="B820" s="40"/>
      <c r="C820" s="40"/>
      <c r="D820" s="40"/>
      <c r="E820" s="40"/>
      <c r="F820" s="40"/>
      <c r="G820" s="40"/>
      <c r="H820" s="40"/>
      <c r="I820" s="40"/>
      <c r="J820" s="40"/>
      <c r="K820" s="40"/>
    </row>
    <row r="821">
      <c r="B821" s="40"/>
      <c r="C821" s="40"/>
      <c r="D821" s="40"/>
      <c r="E821" s="40"/>
      <c r="F821" s="40"/>
      <c r="G821" s="40"/>
      <c r="H821" s="40"/>
      <c r="I821" s="40"/>
      <c r="J821" s="40"/>
      <c r="K821" s="40"/>
    </row>
    <row r="822">
      <c r="B822" s="40"/>
      <c r="C822" s="40"/>
      <c r="D822" s="40"/>
      <c r="E822" s="40"/>
      <c r="F822" s="40"/>
      <c r="G822" s="40"/>
      <c r="H822" s="40"/>
      <c r="I822" s="40"/>
      <c r="J822" s="40"/>
      <c r="K822" s="40"/>
    </row>
    <row r="823">
      <c r="B823" s="40"/>
      <c r="C823" s="40"/>
      <c r="D823" s="40"/>
      <c r="E823" s="40"/>
      <c r="F823" s="40"/>
      <c r="G823" s="40"/>
      <c r="H823" s="40"/>
      <c r="I823" s="40"/>
      <c r="J823" s="40"/>
      <c r="K823" s="40"/>
    </row>
    <row r="824">
      <c r="B824" s="40"/>
      <c r="C824" s="40"/>
      <c r="D824" s="40"/>
      <c r="E824" s="40"/>
      <c r="F824" s="40"/>
      <c r="G824" s="40"/>
      <c r="H824" s="40"/>
      <c r="I824" s="40"/>
      <c r="J824" s="40"/>
      <c r="K824" s="40"/>
    </row>
    <row r="825">
      <c r="B825" s="40"/>
      <c r="C825" s="40"/>
      <c r="D825" s="40"/>
      <c r="E825" s="40"/>
      <c r="F825" s="40"/>
      <c r="G825" s="40"/>
      <c r="H825" s="40"/>
      <c r="I825" s="40"/>
      <c r="J825" s="40"/>
      <c r="K825" s="40"/>
    </row>
    <row r="826">
      <c r="B826" s="40"/>
      <c r="C826" s="40"/>
      <c r="D826" s="40"/>
      <c r="E826" s="40"/>
      <c r="F826" s="40"/>
      <c r="G826" s="40"/>
      <c r="H826" s="40"/>
      <c r="I826" s="40"/>
      <c r="J826" s="40"/>
      <c r="K826" s="40"/>
    </row>
    <row r="827">
      <c r="B827" s="40"/>
      <c r="C827" s="40"/>
      <c r="D827" s="40"/>
      <c r="E827" s="40"/>
      <c r="F827" s="40"/>
      <c r="G827" s="40"/>
      <c r="H827" s="40"/>
      <c r="I827" s="40"/>
      <c r="J827" s="40"/>
      <c r="K827" s="40"/>
    </row>
    <row r="828">
      <c r="B828" s="40"/>
      <c r="C828" s="40"/>
      <c r="D828" s="40"/>
      <c r="E828" s="40"/>
      <c r="F828" s="40"/>
      <c r="G828" s="40"/>
      <c r="H828" s="40"/>
      <c r="I828" s="40"/>
      <c r="J828" s="40"/>
      <c r="K828" s="40"/>
    </row>
    <row r="829">
      <c r="B829" s="40"/>
      <c r="C829" s="40"/>
      <c r="D829" s="40"/>
      <c r="E829" s="40"/>
      <c r="F829" s="40"/>
      <c r="G829" s="40"/>
      <c r="H829" s="40"/>
      <c r="I829" s="40"/>
      <c r="J829" s="40"/>
      <c r="K829" s="40"/>
    </row>
    <row r="830">
      <c r="B830" s="40"/>
      <c r="C830" s="40"/>
      <c r="D830" s="40"/>
      <c r="E830" s="40"/>
      <c r="F830" s="40"/>
      <c r="G830" s="40"/>
      <c r="H830" s="40"/>
      <c r="I830" s="40"/>
      <c r="J830" s="40"/>
      <c r="K830" s="40"/>
    </row>
    <row r="831">
      <c r="B831" s="40"/>
      <c r="C831" s="40"/>
      <c r="D831" s="40"/>
      <c r="E831" s="40"/>
      <c r="F831" s="40"/>
      <c r="G831" s="40"/>
      <c r="H831" s="40"/>
      <c r="I831" s="40"/>
      <c r="J831" s="40"/>
      <c r="K831" s="40"/>
    </row>
    <row r="832">
      <c r="B832" s="40"/>
      <c r="C832" s="40"/>
      <c r="D832" s="40"/>
      <c r="E832" s="40"/>
      <c r="F832" s="40"/>
      <c r="G832" s="40"/>
      <c r="H832" s="40"/>
      <c r="I832" s="40"/>
      <c r="J832" s="40"/>
      <c r="K832" s="40"/>
    </row>
    <row r="833">
      <c r="B833" s="40"/>
      <c r="C833" s="40"/>
      <c r="D833" s="40"/>
      <c r="E833" s="40"/>
      <c r="F833" s="40"/>
      <c r="G833" s="40"/>
      <c r="H833" s="40"/>
      <c r="I833" s="40"/>
      <c r="J833" s="40"/>
      <c r="K833" s="40"/>
    </row>
    <row r="834">
      <c r="B834" s="40"/>
      <c r="C834" s="40"/>
      <c r="D834" s="40"/>
      <c r="E834" s="40"/>
      <c r="F834" s="40"/>
      <c r="G834" s="40"/>
      <c r="H834" s="40"/>
      <c r="I834" s="40"/>
      <c r="J834" s="40"/>
      <c r="K834" s="40"/>
    </row>
    <row r="835">
      <c r="B835" s="40"/>
      <c r="C835" s="40"/>
      <c r="D835" s="40"/>
      <c r="E835" s="40"/>
      <c r="F835" s="40"/>
      <c r="G835" s="40"/>
      <c r="H835" s="40"/>
      <c r="I835" s="40"/>
      <c r="J835" s="40"/>
      <c r="K835" s="40"/>
    </row>
    <row r="836">
      <c r="B836" s="40"/>
      <c r="C836" s="40"/>
      <c r="D836" s="40"/>
      <c r="E836" s="40"/>
      <c r="F836" s="40"/>
      <c r="G836" s="40"/>
      <c r="H836" s="40"/>
      <c r="I836" s="40"/>
      <c r="J836" s="40"/>
      <c r="K836" s="40"/>
    </row>
    <row r="837">
      <c r="B837" s="40"/>
      <c r="C837" s="40"/>
      <c r="D837" s="40"/>
      <c r="E837" s="40"/>
      <c r="F837" s="40"/>
      <c r="G837" s="40"/>
      <c r="H837" s="40"/>
      <c r="I837" s="40"/>
      <c r="J837" s="40"/>
      <c r="K837" s="40"/>
    </row>
    <row r="838">
      <c r="B838" s="40"/>
      <c r="C838" s="40"/>
      <c r="D838" s="40"/>
      <c r="E838" s="40"/>
      <c r="F838" s="40"/>
      <c r="G838" s="40"/>
      <c r="H838" s="40"/>
      <c r="I838" s="40"/>
      <c r="J838" s="40"/>
      <c r="K838" s="40"/>
    </row>
    <row r="839">
      <c r="B839" s="40"/>
      <c r="C839" s="40"/>
      <c r="D839" s="40"/>
      <c r="E839" s="40"/>
      <c r="F839" s="40"/>
      <c r="G839" s="40"/>
      <c r="H839" s="40"/>
      <c r="I839" s="40"/>
      <c r="J839" s="40"/>
      <c r="K839" s="40"/>
    </row>
    <row r="840">
      <c r="B840" s="40"/>
      <c r="C840" s="40"/>
      <c r="D840" s="40"/>
      <c r="E840" s="40"/>
      <c r="F840" s="40"/>
      <c r="G840" s="40"/>
      <c r="H840" s="40"/>
      <c r="I840" s="40"/>
      <c r="J840" s="40"/>
      <c r="K840" s="40"/>
    </row>
    <row r="841">
      <c r="B841" s="40"/>
      <c r="C841" s="40"/>
      <c r="D841" s="40"/>
      <c r="E841" s="40"/>
      <c r="F841" s="40"/>
      <c r="G841" s="40"/>
      <c r="H841" s="40"/>
      <c r="I841" s="40"/>
      <c r="J841" s="40"/>
      <c r="K841" s="40"/>
    </row>
    <row r="842">
      <c r="B842" s="40"/>
      <c r="C842" s="40"/>
      <c r="D842" s="40"/>
      <c r="E842" s="40"/>
      <c r="F842" s="40"/>
      <c r="G842" s="40"/>
      <c r="H842" s="40"/>
      <c r="I842" s="40"/>
      <c r="J842" s="40"/>
      <c r="K842" s="40"/>
    </row>
    <row r="843">
      <c r="B843" s="40"/>
      <c r="C843" s="40"/>
      <c r="D843" s="40"/>
      <c r="E843" s="40"/>
      <c r="F843" s="40"/>
      <c r="G843" s="40"/>
      <c r="H843" s="40"/>
      <c r="I843" s="40"/>
      <c r="J843" s="40"/>
      <c r="K843" s="40"/>
    </row>
    <row r="844">
      <c r="B844" s="40"/>
      <c r="C844" s="40"/>
      <c r="D844" s="40"/>
      <c r="E844" s="40"/>
      <c r="F844" s="40"/>
      <c r="G844" s="40"/>
      <c r="H844" s="40"/>
      <c r="I844" s="40"/>
      <c r="J844" s="40"/>
      <c r="K844" s="40"/>
    </row>
    <row r="845">
      <c r="B845" s="40"/>
      <c r="C845" s="40"/>
      <c r="D845" s="40"/>
      <c r="E845" s="40"/>
      <c r="F845" s="40"/>
      <c r="G845" s="40"/>
      <c r="H845" s="40"/>
      <c r="I845" s="40"/>
      <c r="J845" s="40"/>
      <c r="K845" s="40"/>
    </row>
    <row r="846">
      <c r="B846" s="40"/>
      <c r="C846" s="40"/>
      <c r="D846" s="40"/>
      <c r="E846" s="40"/>
      <c r="F846" s="40"/>
      <c r="G846" s="40"/>
      <c r="H846" s="40"/>
      <c r="I846" s="40"/>
      <c r="J846" s="40"/>
      <c r="K846" s="40"/>
    </row>
    <row r="847">
      <c r="B847" s="40"/>
      <c r="C847" s="40"/>
      <c r="D847" s="40"/>
      <c r="E847" s="40"/>
      <c r="F847" s="40"/>
      <c r="G847" s="40"/>
      <c r="H847" s="40"/>
      <c r="I847" s="40"/>
      <c r="J847" s="40"/>
      <c r="K847" s="40"/>
    </row>
    <row r="848">
      <c r="B848" s="40"/>
      <c r="C848" s="40"/>
      <c r="D848" s="40"/>
      <c r="E848" s="40"/>
      <c r="F848" s="40"/>
      <c r="G848" s="40"/>
      <c r="H848" s="40"/>
      <c r="I848" s="40"/>
      <c r="J848" s="40"/>
      <c r="K848" s="40"/>
    </row>
    <row r="849">
      <c r="B849" s="40"/>
      <c r="C849" s="40"/>
      <c r="D849" s="40"/>
      <c r="E849" s="40"/>
      <c r="F849" s="40"/>
      <c r="G849" s="40"/>
      <c r="H849" s="40"/>
      <c r="I849" s="40"/>
      <c r="J849" s="40"/>
      <c r="K849" s="40"/>
    </row>
    <row r="850">
      <c r="B850" s="40"/>
      <c r="C850" s="40"/>
      <c r="D850" s="40"/>
      <c r="E850" s="40"/>
      <c r="F850" s="40"/>
      <c r="G850" s="40"/>
      <c r="H850" s="40"/>
      <c r="I850" s="40"/>
      <c r="J850" s="40"/>
      <c r="K850" s="40"/>
    </row>
    <row r="851">
      <c r="B851" s="40"/>
      <c r="C851" s="40"/>
      <c r="D851" s="40"/>
      <c r="E851" s="40"/>
      <c r="F851" s="40"/>
      <c r="G851" s="40"/>
      <c r="H851" s="40"/>
      <c r="I851" s="40"/>
      <c r="J851" s="40"/>
      <c r="K851" s="40"/>
    </row>
    <row r="852">
      <c r="B852" s="40"/>
      <c r="C852" s="40"/>
      <c r="D852" s="40"/>
      <c r="E852" s="40"/>
      <c r="F852" s="40"/>
      <c r="G852" s="40"/>
      <c r="H852" s="40"/>
      <c r="I852" s="40"/>
      <c r="J852" s="40"/>
      <c r="K852" s="40"/>
    </row>
    <row r="853">
      <c r="B853" s="40"/>
      <c r="C853" s="40"/>
      <c r="D853" s="40"/>
      <c r="E853" s="40"/>
      <c r="F853" s="40"/>
      <c r="G853" s="40"/>
      <c r="H853" s="40"/>
      <c r="I853" s="40"/>
      <c r="J853" s="40"/>
      <c r="K853" s="40"/>
    </row>
    <row r="854">
      <c r="B854" s="40"/>
      <c r="C854" s="40"/>
      <c r="D854" s="40"/>
      <c r="E854" s="40"/>
      <c r="F854" s="40"/>
      <c r="G854" s="40"/>
      <c r="H854" s="40"/>
      <c r="I854" s="40"/>
      <c r="J854" s="40"/>
      <c r="K854" s="40"/>
    </row>
    <row r="855">
      <c r="B855" s="40"/>
      <c r="C855" s="40"/>
      <c r="D855" s="40"/>
      <c r="E855" s="40"/>
      <c r="F855" s="40"/>
      <c r="G855" s="40"/>
      <c r="H855" s="40"/>
      <c r="I855" s="40"/>
      <c r="J855" s="40"/>
      <c r="K855" s="40"/>
    </row>
    <row r="856">
      <c r="B856" s="40"/>
      <c r="C856" s="40"/>
      <c r="D856" s="40"/>
      <c r="E856" s="40"/>
      <c r="F856" s="40"/>
      <c r="G856" s="40"/>
      <c r="H856" s="40"/>
      <c r="I856" s="40"/>
      <c r="J856" s="40"/>
      <c r="K856" s="40"/>
    </row>
    <row r="857">
      <c r="B857" s="40"/>
      <c r="C857" s="40"/>
      <c r="D857" s="40"/>
      <c r="E857" s="40"/>
      <c r="F857" s="40"/>
      <c r="G857" s="40"/>
      <c r="H857" s="40"/>
      <c r="I857" s="40"/>
      <c r="J857" s="40"/>
      <c r="K857" s="40"/>
    </row>
    <row r="858">
      <c r="B858" s="40"/>
      <c r="C858" s="40"/>
      <c r="D858" s="40"/>
      <c r="E858" s="40"/>
      <c r="F858" s="40"/>
      <c r="G858" s="40"/>
      <c r="H858" s="40"/>
      <c r="I858" s="40"/>
      <c r="J858" s="40"/>
      <c r="K858" s="40"/>
    </row>
    <row r="859">
      <c r="B859" s="40"/>
      <c r="C859" s="40"/>
      <c r="D859" s="40"/>
      <c r="E859" s="40"/>
      <c r="F859" s="40"/>
      <c r="G859" s="40"/>
      <c r="H859" s="40"/>
      <c r="I859" s="40"/>
      <c r="J859" s="40"/>
      <c r="K859" s="40"/>
    </row>
    <row r="860">
      <c r="B860" s="40"/>
      <c r="C860" s="40"/>
      <c r="D860" s="40"/>
      <c r="E860" s="40"/>
      <c r="F860" s="40"/>
      <c r="G860" s="40"/>
      <c r="H860" s="40"/>
      <c r="I860" s="40"/>
      <c r="J860" s="40"/>
      <c r="K860" s="40"/>
    </row>
    <row r="861">
      <c r="B861" s="40"/>
      <c r="C861" s="40"/>
      <c r="D861" s="40"/>
      <c r="E861" s="40"/>
      <c r="F861" s="40"/>
      <c r="G861" s="40"/>
      <c r="H861" s="40"/>
      <c r="I861" s="40"/>
      <c r="J861" s="40"/>
      <c r="K861" s="40"/>
    </row>
    <row r="862">
      <c r="B862" s="40"/>
      <c r="C862" s="40"/>
      <c r="D862" s="40"/>
      <c r="E862" s="40"/>
      <c r="F862" s="40"/>
      <c r="G862" s="40"/>
      <c r="H862" s="40"/>
      <c r="I862" s="40"/>
      <c r="J862" s="40"/>
      <c r="K862" s="40"/>
    </row>
    <row r="863">
      <c r="B863" s="40"/>
      <c r="C863" s="40"/>
      <c r="D863" s="40"/>
      <c r="E863" s="40"/>
      <c r="F863" s="40"/>
      <c r="G863" s="40"/>
      <c r="H863" s="40"/>
      <c r="I863" s="40"/>
      <c r="J863" s="40"/>
      <c r="K863" s="40"/>
    </row>
    <row r="864">
      <c r="B864" s="40"/>
      <c r="C864" s="40"/>
      <c r="D864" s="40"/>
      <c r="E864" s="40"/>
      <c r="F864" s="40"/>
      <c r="G864" s="40"/>
      <c r="H864" s="40"/>
      <c r="I864" s="40"/>
      <c r="J864" s="40"/>
      <c r="K864" s="40"/>
    </row>
    <row r="865">
      <c r="B865" s="40"/>
      <c r="C865" s="40"/>
      <c r="D865" s="40"/>
      <c r="E865" s="40"/>
      <c r="F865" s="40"/>
      <c r="G865" s="40"/>
      <c r="H865" s="40"/>
      <c r="I865" s="40"/>
      <c r="J865" s="40"/>
      <c r="K865" s="40"/>
    </row>
    <row r="866">
      <c r="B866" s="40"/>
      <c r="C866" s="40"/>
      <c r="D866" s="40"/>
      <c r="E866" s="40"/>
      <c r="F866" s="40"/>
      <c r="G866" s="40"/>
      <c r="H866" s="40"/>
      <c r="I866" s="40"/>
      <c r="J866" s="40"/>
      <c r="K866" s="40"/>
    </row>
    <row r="867">
      <c r="B867" s="40"/>
      <c r="C867" s="40"/>
      <c r="D867" s="40"/>
      <c r="E867" s="40"/>
      <c r="F867" s="40"/>
      <c r="G867" s="40"/>
      <c r="H867" s="40"/>
      <c r="I867" s="40"/>
      <c r="J867" s="40"/>
      <c r="K867" s="40"/>
    </row>
    <row r="868">
      <c r="B868" s="40"/>
      <c r="C868" s="40"/>
      <c r="D868" s="40"/>
      <c r="E868" s="40"/>
      <c r="F868" s="40"/>
      <c r="G868" s="40"/>
      <c r="H868" s="40"/>
      <c r="I868" s="40"/>
      <c r="J868" s="40"/>
      <c r="K868" s="40"/>
    </row>
    <row r="869">
      <c r="B869" s="40"/>
      <c r="C869" s="40"/>
      <c r="D869" s="40"/>
      <c r="E869" s="40"/>
      <c r="F869" s="40"/>
      <c r="G869" s="40"/>
      <c r="H869" s="40"/>
      <c r="I869" s="40"/>
      <c r="J869" s="40"/>
      <c r="K869" s="40"/>
    </row>
    <row r="870">
      <c r="B870" s="40"/>
      <c r="C870" s="40"/>
      <c r="D870" s="40"/>
      <c r="E870" s="40"/>
      <c r="F870" s="40"/>
      <c r="G870" s="40"/>
      <c r="H870" s="40"/>
      <c r="I870" s="40"/>
      <c r="J870" s="40"/>
      <c r="K870" s="40"/>
    </row>
    <row r="871">
      <c r="B871" s="40"/>
      <c r="C871" s="40"/>
      <c r="D871" s="40"/>
      <c r="E871" s="40"/>
      <c r="F871" s="40"/>
      <c r="G871" s="40"/>
      <c r="H871" s="40"/>
      <c r="I871" s="40"/>
      <c r="J871" s="40"/>
      <c r="K871" s="40"/>
    </row>
    <row r="872">
      <c r="B872" s="40"/>
      <c r="C872" s="40"/>
      <c r="D872" s="40"/>
      <c r="E872" s="40"/>
      <c r="F872" s="40"/>
      <c r="G872" s="40"/>
      <c r="H872" s="40"/>
      <c r="I872" s="40"/>
      <c r="J872" s="40"/>
      <c r="K872" s="40"/>
    </row>
    <row r="873">
      <c r="B873" s="40"/>
      <c r="C873" s="40"/>
      <c r="D873" s="40"/>
      <c r="E873" s="40"/>
      <c r="F873" s="40"/>
      <c r="G873" s="40"/>
      <c r="H873" s="40"/>
      <c r="I873" s="40"/>
      <c r="J873" s="40"/>
      <c r="K873" s="40"/>
    </row>
    <row r="874">
      <c r="B874" s="40"/>
      <c r="C874" s="40"/>
      <c r="D874" s="40"/>
      <c r="E874" s="40"/>
      <c r="F874" s="40"/>
      <c r="G874" s="40"/>
      <c r="H874" s="40"/>
      <c r="I874" s="40"/>
      <c r="J874" s="40"/>
      <c r="K874" s="40"/>
    </row>
    <row r="875">
      <c r="B875" s="40"/>
      <c r="C875" s="40"/>
      <c r="D875" s="40"/>
      <c r="E875" s="40"/>
      <c r="F875" s="40"/>
      <c r="G875" s="40"/>
      <c r="H875" s="40"/>
      <c r="I875" s="40"/>
      <c r="J875" s="40"/>
      <c r="K875" s="40"/>
    </row>
    <row r="876">
      <c r="B876" s="40"/>
      <c r="C876" s="40"/>
      <c r="D876" s="40"/>
      <c r="E876" s="40"/>
      <c r="F876" s="40"/>
      <c r="G876" s="40"/>
      <c r="H876" s="40"/>
      <c r="I876" s="40"/>
      <c r="J876" s="40"/>
      <c r="K876" s="40"/>
    </row>
    <row r="877">
      <c r="B877" s="40"/>
      <c r="C877" s="40"/>
      <c r="D877" s="40"/>
      <c r="E877" s="40"/>
      <c r="F877" s="40"/>
      <c r="G877" s="40"/>
      <c r="H877" s="40"/>
      <c r="I877" s="40"/>
      <c r="J877" s="40"/>
      <c r="K877" s="40"/>
    </row>
    <row r="878">
      <c r="B878" s="40"/>
      <c r="C878" s="40"/>
      <c r="D878" s="40"/>
      <c r="E878" s="40"/>
      <c r="F878" s="40"/>
      <c r="G878" s="40"/>
      <c r="H878" s="40"/>
      <c r="I878" s="40"/>
      <c r="J878" s="40"/>
      <c r="K878" s="40"/>
    </row>
    <row r="879">
      <c r="B879" s="40"/>
      <c r="C879" s="40"/>
      <c r="D879" s="40"/>
      <c r="E879" s="40"/>
      <c r="F879" s="40"/>
      <c r="G879" s="40"/>
      <c r="H879" s="40"/>
      <c r="I879" s="40"/>
      <c r="J879" s="40"/>
      <c r="K879" s="40"/>
    </row>
    <row r="880">
      <c r="B880" s="40"/>
      <c r="C880" s="40"/>
      <c r="D880" s="40"/>
      <c r="E880" s="40"/>
      <c r="F880" s="40"/>
      <c r="G880" s="40"/>
      <c r="H880" s="40"/>
      <c r="I880" s="40"/>
      <c r="J880" s="40"/>
      <c r="K880" s="40"/>
    </row>
    <row r="881">
      <c r="B881" s="40"/>
      <c r="C881" s="40"/>
      <c r="D881" s="40"/>
      <c r="E881" s="40"/>
      <c r="F881" s="40"/>
      <c r="G881" s="40"/>
      <c r="H881" s="40"/>
      <c r="I881" s="40"/>
      <c r="J881" s="40"/>
      <c r="K881" s="40"/>
    </row>
    <row r="882">
      <c r="B882" s="40"/>
      <c r="C882" s="40"/>
      <c r="D882" s="40"/>
      <c r="E882" s="40"/>
      <c r="F882" s="40"/>
      <c r="G882" s="40"/>
      <c r="H882" s="40"/>
      <c r="I882" s="40"/>
      <c r="J882" s="40"/>
      <c r="K882" s="40"/>
    </row>
    <row r="883">
      <c r="B883" s="40"/>
      <c r="C883" s="40"/>
      <c r="D883" s="40"/>
      <c r="E883" s="40"/>
      <c r="F883" s="40"/>
      <c r="G883" s="40"/>
      <c r="H883" s="40"/>
      <c r="I883" s="40"/>
      <c r="J883" s="40"/>
      <c r="K883" s="40"/>
    </row>
    <row r="884">
      <c r="B884" s="40"/>
      <c r="C884" s="40"/>
      <c r="D884" s="40"/>
      <c r="E884" s="40"/>
      <c r="F884" s="40"/>
      <c r="G884" s="40"/>
      <c r="H884" s="40"/>
      <c r="I884" s="40"/>
      <c r="J884" s="40"/>
      <c r="K884" s="40"/>
    </row>
    <row r="885">
      <c r="B885" s="40"/>
      <c r="C885" s="40"/>
      <c r="D885" s="40"/>
      <c r="E885" s="40"/>
      <c r="F885" s="40"/>
      <c r="G885" s="40"/>
      <c r="H885" s="40"/>
      <c r="I885" s="40"/>
      <c r="J885" s="40"/>
      <c r="K885" s="40"/>
    </row>
    <row r="886">
      <c r="B886" s="40"/>
      <c r="C886" s="40"/>
      <c r="D886" s="40"/>
      <c r="E886" s="40"/>
      <c r="F886" s="40"/>
      <c r="G886" s="40"/>
      <c r="H886" s="40"/>
      <c r="I886" s="40"/>
      <c r="J886" s="40"/>
      <c r="K886" s="40"/>
    </row>
    <row r="887">
      <c r="B887" s="40"/>
      <c r="C887" s="40"/>
      <c r="D887" s="40"/>
      <c r="E887" s="40"/>
      <c r="F887" s="40"/>
      <c r="G887" s="40"/>
      <c r="H887" s="40"/>
      <c r="I887" s="40"/>
      <c r="J887" s="40"/>
      <c r="K887" s="40"/>
    </row>
    <row r="888">
      <c r="B888" s="40"/>
      <c r="C888" s="40"/>
      <c r="D888" s="40"/>
      <c r="E888" s="40"/>
      <c r="F888" s="40"/>
      <c r="G888" s="40"/>
      <c r="H888" s="40"/>
      <c r="I888" s="40"/>
      <c r="J888" s="40"/>
      <c r="K888" s="40"/>
    </row>
    <row r="889">
      <c r="B889" s="40"/>
      <c r="C889" s="40"/>
      <c r="D889" s="40"/>
      <c r="E889" s="40"/>
      <c r="F889" s="40"/>
      <c r="G889" s="40"/>
      <c r="H889" s="40"/>
      <c r="I889" s="40"/>
      <c r="J889" s="40"/>
      <c r="K889" s="40"/>
    </row>
    <row r="890">
      <c r="B890" s="40"/>
      <c r="C890" s="40"/>
      <c r="D890" s="40"/>
      <c r="E890" s="40"/>
      <c r="F890" s="40"/>
      <c r="G890" s="40"/>
      <c r="H890" s="40"/>
      <c r="I890" s="40"/>
      <c r="J890" s="40"/>
      <c r="K890" s="40"/>
    </row>
    <row r="891">
      <c r="B891" s="40"/>
      <c r="C891" s="40"/>
      <c r="D891" s="40"/>
      <c r="E891" s="40"/>
      <c r="F891" s="40"/>
      <c r="G891" s="40"/>
      <c r="H891" s="40"/>
      <c r="I891" s="40"/>
      <c r="J891" s="40"/>
      <c r="K891" s="40"/>
    </row>
    <row r="892">
      <c r="B892" s="40"/>
      <c r="C892" s="40"/>
      <c r="D892" s="40"/>
      <c r="E892" s="40"/>
      <c r="F892" s="40"/>
      <c r="G892" s="40"/>
      <c r="H892" s="40"/>
      <c r="I892" s="40"/>
      <c r="J892" s="40"/>
      <c r="K892" s="40"/>
    </row>
    <row r="893">
      <c r="B893" s="40"/>
      <c r="C893" s="40"/>
      <c r="D893" s="40"/>
      <c r="E893" s="40"/>
      <c r="F893" s="40"/>
      <c r="G893" s="40"/>
      <c r="H893" s="40"/>
      <c r="I893" s="40"/>
      <c r="J893" s="40"/>
      <c r="K893" s="40"/>
    </row>
    <row r="894">
      <c r="B894" s="40"/>
      <c r="C894" s="40"/>
      <c r="D894" s="40"/>
      <c r="E894" s="40"/>
      <c r="F894" s="40"/>
      <c r="G894" s="40"/>
      <c r="H894" s="40"/>
      <c r="I894" s="40"/>
      <c r="J894" s="40"/>
      <c r="K894" s="40"/>
    </row>
    <row r="895">
      <c r="B895" s="40"/>
      <c r="C895" s="40"/>
      <c r="D895" s="40"/>
      <c r="E895" s="40"/>
      <c r="F895" s="40"/>
      <c r="G895" s="40"/>
      <c r="H895" s="40"/>
      <c r="I895" s="40"/>
      <c r="J895" s="40"/>
      <c r="K895" s="40"/>
    </row>
    <row r="896">
      <c r="B896" s="40"/>
      <c r="C896" s="40"/>
      <c r="D896" s="40"/>
      <c r="E896" s="40"/>
      <c r="F896" s="40"/>
      <c r="G896" s="40"/>
      <c r="H896" s="40"/>
      <c r="I896" s="40"/>
      <c r="J896" s="40"/>
      <c r="K896" s="40"/>
    </row>
    <row r="897">
      <c r="B897" s="40"/>
      <c r="C897" s="40"/>
      <c r="D897" s="40"/>
      <c r="E897" s="40"/>
      <c r="F897" s="40"/>
      <c r="G897" s="40"/>
      <c r="H897" s="40"/>
      <c r="I897" s="40"/>
      <c r="J897" s="40"/>
      <c r="K897" s="40"/>
    </row>
    <row r="898">
      <c r="B898" s="40"/>
      <c r="C898" s="40"/>
      <c r="D898" s="40"/>
      <c r="E898" s="40"/>
      <c r="F898" s="40"/>
      <c r="G898" s="40"/>
      <c r="H898" s="40"/>
      <c r="I898" s="40"/>
      <c r="J898" s="40"/>
      <c r="K898" s="40"/>
    </row>
    <row r="899">
      <c r="B899" s="40"/>
      <c r="C899" s="40"/>
      <c r="D899" s="40"/>
      <c r="E899" s="40"/>
      <c r="F899" s="40"/>
      <c r="G899" s="40"/>
      <c r="H899" s="40"/>
      <c r="I899" s="40"/>
      <c r="J899" s="40"/>
      <c r="K899" s="40"/>
    </row>
    <row r="900">
      <c r="B900" s="40"/>
      <c r="C900" s="40"/>
      <c r="D900" s="40"/>
      <c r="E900" s="40"/>
      <c r="F900" s="40"/>
      <c r="G900" s="40"/>
      <c r="H900" s="40"/>
      <c r="I900" s="40"/>
      <c r="J900" s="40"/>
      <c r="K900" s="40"/>
    </row>
    <row r="901">
      <c r="B901" s="40"/>
      <c r="C901" s="40"/>
      <c r="D901" s="40"/>
      <c r="E901" s="40"/>
      <c r="F901" s="40"/>
      <c r="G901" s="40"/>
      <c r="H901" s="40"/>
      <c r="I901" s="40"/>
      <c r="J901" s="40"/>
      <c r="K901" s="40"/>
    </row>
    <row r="902">
      <c r="B902" s="40"/>
      <c r="C902" s="40"/>
      <c r="D902" s="40"/>
      <c r="E902" s="40"/>
      <c r="F902" s="40"/>
      <c r="G902" s="40"/>
      <c r="H902" s="40"/>
      <c r="I902" s="40"/>
      <c r="J902" s="40"/>
      <c r="K902" s="40"/>
    </row>
    <row r="903">
      <c r="B903" s="40"/>
      <c r="C903" s="40"/>
      <c r="D903" s="40"/>
      <c r="E903" s="40"/>
      <c r="F903" s="40"/>
      <c r="G903" s="40"/>
      <c r="H903" s="40"/>
      <c r="I903" s="40"/>
      <c r="J903" s="40"/>
      <c r="K903" s="40"/>
    </row>
    <row r="904">
      <c r="B904" s="40"/>
      <c r="C904" s="40"/>
      <c r="D904" s="40"/>
      <c r="E904" s="40"/>
      <c r="F904" s="40"/>
      <c r="G904" s="40"/>
      <c r="H904" s="40"/>
      <c r="I904" s="40"/>
      <c r="J904" s="40"/>
      <c r="K904" s="40"/>
    </row>
    <row r="905">
      <c r="B905" s="40"/>
      <c r="C905" s="40"/>
      <c r="D905" s="40"/>
      <c r="E905" s="40"/>
      <c r="F905" s="40"/>
      <c r="G905" s="40"/>
      <c r="H905" s="40"/>
      <c r="I905" s="40"/>
      <c r="J905" s="40"/>
      <c r="K905" s="40"/>
    </row>
    <row r="906">
      <c r="B906" s="40"/>
      <c r="C906" s="40"/>
      <c r="D906" s="40"/>
      <c r="E906" s="40"/>
      <c r="F906" s="40"/>
      <c r="G906" s="40"/>
      <c r="H906" s="40"/>
      <c r="I906" s="40"/>
      <c r="J906" s="40"/>
      <c r="K906" s="40"/>
    </row>
    <row r="907">
      <c r="B907" s="40"/>
      <c r="C907" s="40"/>
      <c r="D907" s="40"/>
      <c r="E907" s="40"/>
      <c r="F907" s="40"/>
      <c r="G907" s="40"/>
      <c r="H907" s="40"/>
      <c r="I907" s="40"/>
      <c r="J907" s="40"/>
      <c r="K907" s="40"/>
    </row>
    <row r="908">
      <c r="B908" s="40"/>
      <c r="C908" s="40"/>
      <c r="D908" s="40"/>
      <c r="E908" s="40"/>
      <c r="F908" s="40"/>
      <c r="G908" s="40"/>
      <c r="H908" s="40"/>
      <c r="I908" s="40"/>
      <c r="J908" s="40"/>
      <c r="K908" s="40"/>
    </row>
    <row r="909">
      <c r="B909" s="40"/>
      <c r="C909" s="40"/>
      <c r="D909" s="40"/>
      <c r="E909" s="40"/>
      <c r="F909" s="40"/>
      <c r="G909" s="40"/>
      <c r="H909" s="40"/>
      <c r="I909" s="40"/>
      <c r="J909" s="40"/>
      <c r="K909" s="40"/>
    </row>
    <row r="910">
      <c r="B910" s="40"/>
      <c r="C910" s="40"/>
      <c r="D910" s="40"/>
      <c r="E910" s="40"/>
      <c r="F910" s="40"/>
      <c r="G910" s="40"/>
      <c r="H910" s="40"/>
      <c r="I910" s="40"/>
      <c r="J910" s="40"/>
      <c r="K910" s="40"/>
    </row>
    <row r="911">
      <c r="B911" s="40"/>
      <c r="C911" s="40"/>
      <c r="D911" s="40"/>
      <c r="E911" s="40"/>
      <c r="F911" s="40"/>
      <c r="G911" s="40"/>
      <c r="H911" s="40"/>
      <c r="I911" s="40"/>
      <c r="J911" s="40"/>
      <c r="K911" s="40"/>
    </row>
    <row r="912">
      <c r="B912" s="40"/>
      <c r="C912" s="40"/>
      <c r="D912" s="40"/>
      <c r="E912" s="40"/>
      <c r="F912" s="40"/>
      <c r="G912" s="40"/>
      <c r="H912" s="40"/>
      <c r="I912" s="40"/>
      <c r="J912" s="40"/>
      <c r="K912" s="40"/>
    </row>
    <row r="913">
      <c r="B913" s="40"/>
      <c r="C913" s="40"/>
      <c r="D913" s="40"/>
      <c r="E913" s="40"/>
      <c r="F913" s="40"/>
      <c r="G913" s="40"/>
      <c r="H913" s="40"/>
      <c r="I913" s="40"/>
      <c r="J913" s="40"/>
      <c r="K913" s="40"/>
    </row>
    <row r="914">
      <c r="B914" s="40"/>
      <c r="C914" s="40"/>
      <c r="D914" s="40"/>
      <c r="E914" s="40"/>
      <c r="F914" s="40"/>
      <c r="G914" s="40"/>
      <c r="H914" s="40"/>
      <c r="I914" s="40"/>
      <c r="J914" s="40"/>
      <c r="K914" s="40"/>
    </row>
    <row r="915">
      <c r="B915" s="40"/>
      <c r="C915" s="40"/>
      <c r="D915" s="40"/>
      <c r="E915" s="40"/>
      <c r="F915" s="40"/>
      <c r="G915" s="40"/>
      <c r="H915" s="40"/>
      <c r="I915" s="40"/>
      <c r="J915" s="40"/>
      <c r="K915" s="40"/>
    </row>
    <row r="916">
      <c r="B916" s="40"/>
      <c r="C916" s="40"/>
      <c r="D916" s="40"/>
      <c r="E916" s="40"/>
      <c r="F916" s="40"/>
      <c r="G916" s="40"/>
      <c r="H916" s="40"/>
      <c r="I916" s="40"/>
      <c r="J916" s="40"/>
      <c r="K916" s="40"/>
    </row>
    <row r="917">
      <c r="B917" s="40"/>
      <c r="C917" s="40"/>
      <c r="D917" s="40"/>
      <c r="E917" s="40"/>
      <c r="F917" s="40"/>
      <c r="G917" s="40"/>
      <c r="H917" s="40"/>
      <c r="I917" s="40"/>
      <c r="J917" s="40"/>
      <c r="K917" s="40"/>
    </row>
    <row r="918">
      <c r="B918" s="40"/>
      <c r="C918" s="40"/>
      <c r="D918" s="40"/>
      <c r="E918" s="40"/>
      <c r="F918" s="40"/>
      <c r="G918" s="40"/>
      <c r="H918" s="40"/>
      <c r="I918" s="40"/>
      <c r="J918" s="40"/>
      <c r="K918" s="40"/>
    </row>
    <row r="919">
      <c r="B919" s="40"/>
      <c r="C919" s="40"/>
      <c r="D919" s="40"/>
      <c r="E919" s="40"/>
      <c r="F919" s="40"/>
      <c r="G919" s="40"/>
      <c r="H919" s="40"/>
      <c r="I919" s="40"/>
      <c r="J919" s="40"/>
      <c r="K919" s="40"/>
    </row>
    <row r="920">
      <c r="B920" s="40"/>
      <c r="C920" s="40"/>
      <c r="D920" s="40"/>
      <c r="E920" s="40"/>
      <c r="F920" s="40"/>
      <c r="G920" s="40"/>
      <c r="H920" s="40"/>
      <c r="I920" s="40"/>
      <c r="J920" s="40"/>
      <c r="K920" s="40"/>
    </row>
    <row r="921">
      <c r="B921" s="40"/>
      <c r="C921" s="40"/>
      <c r="D921" s="40"/>
      <c r="E921" s="40"/>
      <c r="F921" s="40"/>
      <c r="G921" s="40"/>
      <c r="H921" s="40"/>
      <c r="I921" s="40"/>
      <c r="J921" s="40"/>
      <c r="K921" s="40"/>
    </row>
    <row r="922">
      <c r="B922" s="40"/>
      <c r="C922" s="40"/>
      <c r="D922" s="40"/>
      <c r="E922" s="40"/>
      <c r="F922" s="40"/>
      <c r="G922" s="40"/>
      <c r="H922" s="40"/>
      <c r="I922" s="40"/>
      <c r="J922" s="40"/>
      <c r="K922" s="40"/>
    </row>
    <row r="923">
      <c r="B923" s="40"/>
      <c r="C923" s="40"/>
      <c r="D923" s="40"/>
      <c r="E923" s="40"/>
      <c r="F923" s="40"/>
      <c r="G923" s="40"/>
      <c r="H923" s="40"/>
      <c r="I923" s="40"/>
      <c r="J923" s="40"/>
      <c r="K923" s="40"/>
    </row>
    <row r="924">
      <c r="B924" s="40"/>
      <c r="C924" s="40"/>
      <c r="D924" s="40"/>
      <c r="E924" s="40"/>
      <c r="F924" s="40"/>
      <c r="G924" s="40"/>
      <c r="H924" s="40"/>
      <c r="I924" s="40"/>
      <c r="J924" s="40"/>
      <c r="K924" s="40"/>
    </row>
    <row r="925">
      <c r="B925" s="40"/>
      <c r="C925" s="40"/>
      <c r="D925" s="40"/>
      <c r="E925" s="40"/>
      <c r="F925" s="40"/>
      <c r="G925" s="40"/>
      <c r="H925" s="40"/>
      <c r="I925" s="40"/>
      <c r="J925" s="40"/>
      <c r="K925" s="40"/>
    </row>
    <row r="926">
      <c r="B926" s="40"/>
      <c r="C926" s="40"/>
      <c r="D926" s="40"/>
      <c r="E926" s="40"/>
      <c r="F926" s="40"/>
      <c r="G926" s="40"/>
      <c r="H926" s="40"/>
      <c r="I926" s="40"/>
      <c r="J926" s="40"/>
      <c r="K926" s="40"/>
    </row>
    <row r="927">
      <c r="B927" s="40"/>
      <c r="C927" s="40"/>
      <c r="D927" s="40"/>
      <c r="E927" s="40"/>
      <c r="F927" s="40"/>
      <c r="G927" s="40"/>
      <c r="H927" s="40"/>
      <c r="I927" s="40"/>
      <c r="J927" s="40"/>
      <c r="K927" s="40"/>
    </row>
    <row r="928">
      <c r="B928" s="40"/>
      <c r="C928" s="40"/>
      <c r="D928" s="40"/>
      <c r="E928" s="40"/>
      <c r="F928" s="40"/>
      <c r="G928" s="40"/>
      <c r="H928" s="40"/>
      <c r="I928" s="40"/>
      <c r="J928" s="40"/>
      <c r="K928" s="40"/>
    </row>
    <row r="929">
      <c r="B929" s="40"/>
      <c r="C929" s="40"/>
      <c r="D929" s="40"/>
      <c r="E929" s="40"/>
      <c r="F929" s="40"/>
      <c r="G929" s="40"/>
      <c r="H929" s="40"/>
      <c r="I929" s="40"/>
      <c r="J929" s="40"/>
      <c r="K929" s="40"/>
    </row>
    <row r="930">
      <c r="B930" s="40"/>
      <c r="C930" s="40"/>
      <c r="D930" s="40"/>
      <c r="E930" s="40"/>
      <c r="F930" s="40"/>
      <c r="G930" s="40"/>
      <c r="H930" s="40"/>
      <c r="I930" s="40"/>
      <c r="J930" s="40"/>
      <c r="K930" s="40"/>
    </row>
    <row r="931">
      <c r="B931" s="40"/>
      <c r="C931" s="40"/>
      <c r="D931" s="40"/>
      <c r="E931" s="40"/>
      <c r="F931" s="40"/>
      <c r="G931" s="40"/>
      <c r="H931" s="40"/>
      <c r="I931" s="40"/>
      <c r="J931" s="40"/>
      <c r="K931" s="40"/>
    </row>
    <row r="932">
      <c r="B932" s="40"/>
      <c r="C932" s="40"/>
      <c r="D932" s="40"/>
      <c r="E932" s="40"/>
      <c r="F932" s="40"/>
      <c r="G932" s="40"/>
      <c r="H932" s="40"/>
      <c r="I932" s="40"/>
      <c r="J932" s="40"/>
      <c r="K932" s="40"/>
    </row>
    <row r="933">
      <c r="B933" s="40"/>
      <c r="C933" s="40"/>
      <c r="D933" s="40"/>
      <c r="E933" s="40"/>
      <c r="F933" s="40"/>
      <c r="G933" s="40"/>
      <c r="H933" s="40"/>
      <c r="I933" s="40"/>
      <c r="J933" s="40"/>
      <c r="K933" s="40"/>
    </row>
    <row r="934">
      <c r="B934" s="40"/>
      <c r="C934" s="40"/>
      <c r="D934" s="40"/>
      <c r="E934" s="40"/>
      <c r="F934" s="40"/>
      <c r="G934" s="40"/>
      <c r="H934" s="40"/>
      <c r="I934" s="40"/>
      <c r="J934" s="40"/>
      <c r="K934" s="40"/>
    </row>
    <row r="935">
      <c r="B935" s="40"/>
      <c r="C935" s="40"/>
      <c r="D935" s="40"/>
      <c r="E935" s="40"/>
      <c r="F935" s="40"/>
      <c r="G935" s="40"/>
      <c r="H935" s="40"/>
      <c r="I935" s="40"/>
      <c r="J935" s="40"/>
      <c r="K935" s="40"/>
    </row>
    <row r="936">
      <c r="B936" s="40"/>
      <c r="C936" s="40"/>
      <c r="D936" s="40"/>
      <c r="E936" s="40"/>
      <c r="F936" s="40"/>
      <c r="G936" s="40"/>
      <c r="H936" s="40"/>
      <c r="I936" s="40"/>
      <c r="J936" s="40"/>
      <c r="K936" s="40"/>
    </row>
    <row r="937">
      <c r="B937" s="40"/>
      <c r="C937" s="40"/>
      <c r="D937" s="40"/>
      <c r="E937" s="40"/>
      <c r="F937" s="40"/>
      <c r="G937" s="40"/>
      <c r="H937" s="40"/>
      <c r="I937" s="40"/>
      <c r="J937" s="40"/>
      <c r="K937" s="40"/>
    </row>
    <row r="938">
      <c r="B938" s="40"/>
      <c r="C938" s="40"/>
      <c r="D938" s="40"/>
      <c r="E938" s="40"/>
      <c r="F938" s="40"/>
      <c r="G938" s="40"/>
      <c r="H938" s="40"/>
      <c r="I938" s="40"/>
      <c r="J938" s="40"/>
      <c r="K938" s="40"/>
    </row>
    <row r="939">
      <c r="B939" s="40"/>
      <c r="C939" s="40"/>
      <c r="D939" s="40"/>
      <c r="E939" s="40"/>
      <c r="F939" s="40"/>
      <c r="G939" s="40"/>
      <c r="H939" s="40"/>
      <c r="I939" s="40"/>
      <c r="J939" s="40"/>
      <c r="K939" s="40"/>
    </row>
    <row r="940">
      <c r="B940" s="40"/>
      <c r="C940" s="40"/>
      <c r="D940" s="40"/>
      <c r="E940" s="40"/>
      <c r="F940" s="40"/>
      <c r="G940" s="40"/>
      <c r="H940" s="40"/>
      <c r="I940" s="40"/>
      <c r="J940" s="40"/>
      <c r="K940" s="40"/>
    </row>
    <row r="941">
      <c r="B941" s="40"/>
      <c r="C941" s="40"/>
      <c r="D941" s="40"/>
      <c r="E941" s="40"/>
      <c r="F941" s="40"/>
      <c r="G941" s="40"/>
      <c r="H941" s="40"/>
      <c r="I941" s="40"/>
      <c r="J941" s="40"/>
      <c r="K941" s="40"/>
    </row>
    <row r="942">
      <c r="B942" s="40"/>
      <c r="C942" s="40"/>
      <c r="D942" s="40"/>
      <c r="E942" s="40"/>
      <c r="F942" s="40"/>
      <c r="G942" s="40"/>
      <c r="H942" s="40"/>
      <c r="I942" s="40"/>
      <c r="J942" s="40"/>
      <c r="K942" s="40"/>
    </row>
    <row r="943">
      <c r="B943" s="40"/>
      <c r="C943" s="40"/>
      <c r="D943" s="40"/>
      <c r="E943" s="40"/>
      <c r="F943" s="40"/>
      <c r="G943" s="40"/>
      <c r="H943" s="40"/>
      <c r="I943" s="40"/>
      <c r="J943" s="40"/>
      <c r="K943" s="40"/>
    </row>
    <row r="944">
      <c r="B944" s="40"/>
      <c r="C944" s="40"/>
      <c r="D944" s="40"/>
      <c r="E944" s="40"/>
      <c r="F944" s="40"/>
      <c r="G944" s="40"/>
      <c r="H944" s="40"/>
      <c r="I944" s="40"/>
      <c r="J944" s="40"/>
      <c r="K944" s="40"/>
    </row>
    <row r="945">
      <c r="B945" s="40"/>
      <c r="C945" s="40"/>
      <c r="D945" s="40"/>
      <c r="E945" s="40"/>
      <c r="F945" s="40"/>
      <c r="G945" s="40"/>
      <c r="H945" s="40"/>
      <c r="I945" s="40"/>
      <c r="J945" s="40"/>
      <c r="K945" s="40"/>
    </row>
    <row r="946">
      <c r="B946" s="40"/>
      <c r="C946" s="40"/>
      <c r="D946" s="40"/>
      <c r="E946" s="40"/>
      <c r="F946" s="40"/>
      <c r="G946" s="40"/>
      <c r="H946" s="40"/>
      <c r="I946" s="40"/>
      <c r="J946" s="40"/>
      <c r="K946" s="40"/>
    </row>
    <row r="947">
      <c r="B947" s="40"/>
      <c r="C947" s="40"/>
      <c r="D947" s="40"/>
      <c r="E947" s="40"/>
      <c r="F947" s="40"/>
      <c r="G947" s="40"/>
      <c r="H947" s="40"/>
      <c r="I947" s="40"/>
      <c r="J947" s="40"/>
      <c r="K947" s="40"/>
    </row>
    <row r="948">
      <c r="B948" s="40"/>
      <c r="C948" s="40"/>
      <c r="D948" s="40"/>
      <c r="E948" s="40"/>
      <c r="F948" s="40"/>
      <c r="G948" s="40"/>
      <c r="H948" s="40"/>
      <c r="I948" s="40"/>
      <c r="J948" s="40"/>
      <c r="K948" s="40"/>
    </row>
    <row r="949">
      <c r="B949" s="40"/>
      <c r="C949" s="40"/>
      <c r="D949" s="40"/>
      <c r="E949" s="40"/>
      <c r="F949" s="40"/>
      <c r="G949" s="40"/>
      <c r="H949" s="40"/>
      <c r="I949" s="40"/>
      <c r="J949" s="40"/>
      <c r="K949" s="40"/>
    </row>
    <row r="950">
      <c r="B950" s="40"/>
      <c r="C950" s="40"/>
      <c r="D950" s="40"/>
      <c r="E950" s="40"/>
      <c r="F950" s="40"/>
      <c r="G950" s="40"/>
      <c r="H950" s="40"/>
      <c r="I950" s="40"/>
      <c r="J950" s="40"/>
      <c r="K950" s="40"/>
    </row>
    <row r="951">
      <c r="B951" s="40"/>
      <c r="C951" s="40"/>
      <c r="D951" s="40"/>
      <c r="E951" s="40"/>
      <c r="F951" s="40"/>
      <c r="G951" s="40"/>
      <c r="H951" s="40"/>
      <c r="I951" s="40"/>
      <c r="J951" s="40"/>
      <c r="K951" s="40"/>
    </row>
    <row r="952">
      <c r="B952" s="40"/>
      <c r="C952" s="40"/>
      <c r="D952" s="40"/>
      <c r="E952" s="40"/>
      <c r="F952" s="40"/>
      <c r="G952" s="40"/>
      <c r="H952" s="40"/>
      <c r="I952" s="40"/>
      <c r="J952" s="40"/>
      <c r="K952" s="40"/>
    </row>
    <row r="953">
      <c r="B953" s="40"/>
      <c r="C953" s="40"/>
      <c r="D953" s="40"/>
      <c r="E953" s="40"/>
      <c r="F953" s="40"/>
      <c r="G953" s="40"/>
      <c r="H953" s="40"/>
      <c r="I953" s="40"/>
      <c r="J953" s="40"/>
      <c r="K953" s="40"/>
    </row>
    <row r="954">
      <c r="B954" s="40"/>
      <c r="C954" s="40"/>
      <c r="D954" s="40"/>
      <c r="E954" s="40"/>
      <c r="F954" s="40"/>
      <c r="G954" s="40"/>
      <c r="H954" s="40"/>
      <c r="I954" s="40"/>
      <c r="J954" s="40"/>
      <c r="K954" s="40"/>
    </row>
    <row r="955">
      <c r="B955" s="40"/>
      <c r="C955" s="40"/>
      <c r="D955" s="40"/>
      <c r="E955" s="40"/>
      <c r="F955" s="40"/>
      <c r="G955" s="40"/>
      <c r="H955" s="40"/>
      <c r="I955" s="40"/>
      <c r="J955" s="40"/>
      <c r="K955" s="40"/>
    </row>
    <row r="956">
      <c r="B956" s="40"/>
      <c r="C956" s="40"/>
      <c r="D956" s="40"/>
      <c r="E956" s="40"/>
      <c r="F956" s="40"/>
      <c r="G956" s="40"/>
      <c r="H956" s="40"/>
      <c r="I956" s="40"/>
      <c r="J956" s="40"/>
      <c r="K956" s="40"/>
    </row>
    <row r="957">
      <c r="B957" s="40"/>
      <c r="C957" s="40"/>
      <c r="D957" s="40"/>
      <c r="E957" s="40"/>
      <c r="F957" s="40"/>
      <c r="G957" s="40"/>
      <c r="H957" s="40"/>
      <c r="I957" s="40"/>
      <c r="J957" s="40"/>
      <c r="K957" s="40"/>
    </row>
    <row r="958">
      <c r="B958" s="40"/>
      <c r="C958" s="40"/>
      <c r="D958" s="40"/>
      <c r="E958" s="40"/>
      <c r="F958" s="40"/>
      <c r="G958" s="40"/>
      <c r="H958" s="40"/>
      <c r="I958" s="40"/>
      <c r="J958" s="40"/>
      <c r="K958" s="40"/>
    </row>
    <row r="959">
      <c r="B959" s="40"/>
      <c r="C959" s="40"/>
      <c r="D959" s="40"/>
      <c r="E959" s="40"/>
      <c r="F959" s="40"/>
      <c r="G959" s="40"/>
      <c r="H959" s="40"/>
      <c r="I959" s="40"/>
      <c r="J959" s="40"/>
      <c r="K959" s="40"/>
    </row>
    <row r="960">
      <c r="B960" s="40"/>
      <c r="C960" s="40"/>
      <c r="D960" s="40"/>
      <c r="E960" s="40"/>
      <c r="F960" s="40"/>
      <c r="G960" s="40"/>
      <c r="H960" s="40"/>
      <c r="I960" s="40"/>
      <c r="J960" s="40"/>
      <c r="K960" s="40"/>
    </row>
    <row r="961">
      <c r="B961" s="40"/>
      <c r="C961" s="40"/>
      <c r="D961" s="40"/>
      <c r="E961" s="40"/>
      <c r="F961" s="40"/>
      <c r="G961" s="40"/>
      <c r="H961" s="40"/>
      <c r="I961" s="40"/>
      <c r="J961" s="40"/>
      <c r="K961" s="40"/>
    </row>
    <row r="962">
      <c r="B962" s="40"/>
      <c r="C962" s="40"/>
      <c r="D962" s="40"/>
      <c r="E962" s="40"/>
      <c r="F962" s="40"/>
      <c r="G962" s="40"/>
      <c r="H962" s="40"/>
      <c r="I962" s="40"/>
      <c r="J962" s="40"/>
      <c r="K962" s="40"/>
    </row>
    <row r="963">
      <c r="B963" s="40"/>
      <c r="C963" s="40"/>
      <c r="D963" s="40"/>
      <c r="E963" s="40"/>
      <c r="F963" s="40"/>
      <c r="G963" s="40"/>
      <c r="H963" s="40"/>
      <c r="I963" s="40"/>
      <c r="J963" s="40"/>
      <c r="K963" s="40"/>
    </row>
    <row r="964">
      <c r="B964" s="40"/>
      <c r="C964" s="40"/>
      <c r="D964" s="40"/>
      <c r="E964" s="40"/>
      <c r="F964" s="40"/>
      <c r="G964" s="40"/>
      <c r="H964" s="40"/>
      <c r="I964" s="40"/>
      <c r="J964" s="40"/>
      <c r="K964" s="40"/>
    </row>
    <row r="965">
      <c r="B965" s="40"/>
      <c r="C965" s="40"/>
      <c r="D965" s="40"/>
      <c r="E965" s="40"/>
      <c r="F965" s="40"/>
      <c r="G965" s="40"/>
      <c r="H965" s="40"/>
      <c r="I965" s="40"/>
      <c r="J965" s="40"/>
      <c r="K965" s="40"/>
    </row>
    <row r="966">
      <c r="B966" s="40"/>
      <c r="C966" s="40"/>
      <c r="D966" s="40"/>
      <c r="E966" s="40"/>
      <c r="F966" s="40"/>
      <c r="G966" s="40"/>
      <c r="H966" s="40"/>
      <c r="I966" s="40"/>
      <c r="J966" s="40"/>
      <c r="K966" s="40"/>
    </row>
    <row r="967">
      <c r="B967" s="40"/>
      <c r="C967" s="40"/>
      <c r="D967" s="40"/>
      <c r="E967" s="40"/>
      <c r="F967" s="40"/>
      <c r="G967" s="40"/>
      <c r="H967" s="40"/>
      <c r="I967" s="40"/>
      <c r="J967" s="40"/>
      <c r="K967" s="40"/>
    </row>
    <row r="968">
      <c r="B968" s="40"/>
      <c r="C968" s="40"/>
      <c r="D968" s="40"/>
      <c r="E968" s="40"/>
      <c r="F968" s="40"/>
      <c r="G968" s="40"/>
      <c r="H968" s="40"/>
      <c r="I968" s="40"/>
      <c r="J968" s="40"/>
      <c r="K968" s="40"/>
    </row>
    <row r="969">
      <c r="B969" s="40"/>
      <c r="C969" s="40"/>
      <c r="D969" s="40"/>
      <c r="E969" s="40"/>
      <c r="F969" s="40"/>
      <c r="G969" s="40"/>
      <c r="H969" s="40"/>
      <c r="I969" s="40"/>
      <c r="J969" s="40"/>
      <c r="K969" s="40"/>
    </row>
    <row r="970">
      <c r="B970" s="40"/>
      <c r="C970" s="40"/>
      <c r="D970" s="40"/>
      <c r="E970" s="40"/>
      <c r="F970" s="40"/>
      <c r="G970" s="40"/>
      <c r="H970" s="40"/>
      <c r="I970" s="40"/>
      <c r="J970" s="40"/>
      <c r="K970" s="40"/>
    </row>
    <row r="971">
      <c r="B971" s="40"/>
      <c r="C971" s="40"/>
      <c r="D971" s="40"/>
      <c r="E971" s="40"/>
      <c r="F971" s="40"/>
      <c r="G971" s="40"/>
      <c r="H971" s="40"/>
      <c r="I971" s="40"/>
      <c r="J971" s="40"/>
      <c r="K971" s="40"/>
    </row>
    <row r="972">
      <c r="B972" s="40"/>
      <c r="C972" s="40"/>
      <c r="D972" s="40"/>
      <c r="E972" s="40"/>
      <c r="F972" s="40"/>
      <c r="G972" s="40"/>
      <c r="H972" s="40"/>
      <c r="I972" s="40"/>
      <c r="J972" s="40"/>
      <c r="K972" s="40"/>
    </row>
    <row r="973">
      <c r="B973" s="40"/>
      <c r="C973" s="40"/>
      <c r="D973" s="40"/>
      <c r="E973" s="40"/>
      <c r="F973" s="40"/>
      <c r="G973" s="40"/>
      <c r="H973" s="40"/>
      <c r="I973" s="40"/>
      <c r="J973" s="40"/>
      <c r="K973" s="40"/>
    </row>
    <row r="974">
      <c r="B974" s="40"/>
      <c r="C974" s="40"/>
      <c r="D974" s="40"/>
      <c r="E974" s="40"/>
      <c r="F974" s="40"/>
      <c r="G974" s="40"/>
      <c r="H974" s="40"/>
      <c r="I974" s="40"/>
      <c r="J974" s="40"/>
      <c r="K974" s="40"/>
    </row>
    <row r="975">
      <c r="B975" s="40"/>
      <c r="C975" s="40"/>
      <c r="D975" s="40"/>
      <c r="E975" s="40"/>
      <c r="F975" s="40"/>
      <c r="G975" s="40"/>
      <c r="H975" s="40"/>
      <c r="I975" s="40"/>
      <c r="J975" s="40"/>
      <c r="K975" s="40"/>
    </row>
    <row r="976">
      <c r="B976" s="40"/>
      <c r="C976" s="40"/>
      <c r="D976" s="40"/>
      <c r="E976" s="40"/>
      <c r="F976" s="40"/>
      <c r="G976" s="40"/>
      <c r="H976" s="40"/>
      <c r="I976" s="40"/>
      <c r="J976" s="40"/>
      <c r="K976" s="40"/>
    </row>
    <row r="977">
      <c r="B977" s="40"/>
      <c r="C977" s="40"/>
      <c r="D977" s="40"/>
      <c r="E977" s="40"/>
      <c r="F977" s="40"/>
      <c r="G977" s="40"/>
      <c r="H977" s="40"/>
      <c r="I977" s="40"/>
      <c r="J977" s="40"/>
      <c r="K977" s="40"/>
    </row>
    <row r="978">
      <c r="B978" s="40"/>
      <c r="C978" s="40"/>
      <c r="D978" s="40"/>
      <c r="E978" s="40"/>
      <c r="F978" s="40"/>
      <c r="G978" s="40"/>
      <c r="H978" s="40"/>
      <c r="I978" s="40"/>
      <c r="J978" s="40"/>
      <c r="K978" s="40"/>
    </row>
    <row r="979">
      <c r="B979" s="40"/>
      <c r="C979" s="40"/>
      <c r="D979" s="40"/>
      <c r="E979" s="40"/>
      <c r="F979" s="40"/>
      <c r="G979" s="40"/>
      <c r="H979" s="40"/>
      <c r="I979" s="40"/>
      <c r="J979" s="40"/>
      <c r="K979" s="40"/>
    </row>
    <row r="980">
      <c r="B980" s="40"/>
      <c r="C980" s="40"/>
      <c r="D980" s="40"/>
      <c r="E980" s="40"/>
      <c r="F980" s="40"/>
      <c r="G980" s="40"/>
      <c r="H980" s="40"/>
      <c r="I980" s="40"/>
      <c r="J980" s="40"/>
      <c r="K980" s="40"/>
    </row>
    <row r="981">
      <c r="B981" s="40"/>
      <c r="C981" s="40"/>
      <c r="D981" s="40"/>
      <c r="E981" s="40"/>
      <c r="F981" s="40"/>
      <c r="G981" s="40"/>
      <c r="H981" s="40"/>
      <c r="I981" s="40"/>
      <c r="J981" s="40"/>
      <c r="K981" s="40"/>
    </row>
    <row r="982">
      <c r="B982" s="40"/>
      <c r="C982" s="40"/>
      <c r="D982" s="40"/>
      <c r="E982" s="40"/>
      <c r="F982" s="40"/>
      <c r="G982" s="40"/>
      <c r="H982" s="40"/>
      <c r="I982" s="40"/>
      <c r="J982" s="40"/>
      <c r="K982" s="40"/>
    </row>
    <row r="983">
      <c r="B983" s="40"/>
      <c r="C983" s="40"/>
      <c r="D983" s="40"/>
      <c r="E983" s="40"/>
      <c r="F983" s="40"/>
      <c r="G983" s="40"/>
      <c r="H983" s="40"/>
      <c r="I983" s="40"/>
      <c r="J983" s="40"/>
      <c r="K983" s="40"/>
    </row>
    <row r="984">
      <c r="B984" s="40"/>
      <c r="C984" s="40"/>
      <c r="D984" s="40"/>
      <c r="E984" s="40"/>
      <c r="F984" s="40"/>
      <c r="G984" s="40"/>
      <c r="H984" s="40"/>
      <c r="I984" s="40"/>
      <c r="J984" s="40"/>
      <c r="K984" s="40"/>
    </row>
    <row r="985">
      <c r="B985" s="40"/>
      <c r="C985" s="40"/>
      <c r="D985" s="40"/>
      <c r="E985" s="40"/>
      <c r="F985" s="40"/>
      <c r="G985" s="40"/>
      <c r="H985" s="40"/>
      <c r="I985" s="40"/>
      <c r="J985" s="40"/>
      <c r="K985" s="40"/>
    </row>
    <row r="986">
      <c r="B986" s="40"/>
      <c r="C986" s="40"/>
      <c r="D986" s="40"/>
      <c r="E986" s="40"/>
      <c r="F986" s="40"/>
      <c r="G986" s="40"/>
      <c r="H986" s="40"/>
      <c r="I986" s="40"/>
      <c r="J986" s="40"/>
      <c r="K986" s="40"/>
    </row>
    <row r="987">
      <c r="B987" s="40"/>
      <c r="C987" s="40"/>
      <c r="D987" s="40"/>
      <c r="E987" s="40"/>
      <c r="F987" s="40"/>
      <c r="G987" s="40"/>
      <c r="H987" s="40"/>
      <c r="I987" s="40"/>
      <c r="J987" s="40"/>
      <c r="K987" s="40"/>
    </row>
    <row r="988">
      <c r="B988" s="40"/>
      <c r="C988" s="40"/>
      <c r="D988" s="40"/>
      <c r="E988" s="40"/>
      <c r="F988" s="40"/>
      <c r="G988" s="40"/>
      <c r="H988" s="40"/>
      <c r="I988" s="40"/>
      <c r="J988" s="40"/>
      <c r="K988" s="40"/>
    </row>
    <row r="989">
      <c r="B989" s="40"/>
      <c r="C989" s="40"/>
      <c r="D989" s="40"/>
      <c r="E989" s="40"/>
      <c r="F989" s="40"/>
      <c r="G989" s="40"/>
      <c r="H989" s="40"/>
      <c r="I989" s="40"/>
      <c r="J989" s="40"/>
      <c r="K989" s="40"/>
    </row>
    <row r="990">
      <c r="B990" s="40"/>
      <c r="C990" s="40"/>
      <c r="D990" s="40"/>
      <c r="E990" s="40"/>
      <c r="F990" s="40"/>
      <c r="G990" s="40"/>
      <c r="H990" s="40"/>
      <c r="I990" s="40"/>
      <c r="J990" s="40"/>
      <c r="K990" s="40"/>
    </row>
    <row r="991">
      <c r="B991" s="40"/>
      <c r="C991" s="40"/>
      <c r="D991" s="40"/>
      <c r="E991" s="40"/>
      <c r="F991" s="40"/>
      <c r="G991" s="40"/>
      <c r="H991" s="40"/>
      <c r="I991" s="40"/>
      <c r="J991" s="40"/>
      <c r="K991" s="40"/>
    </row>
    <row r="992">
      <c r="B992" s="40"/>
      <c r="C992" s="40"/>
      <c r="D992" s="40"/>
      <c r="E992" s="40"/>
      <c r="F992" s="40"/>
      <c r="G992" s="40"/>
      <c r="H992" s="40"/>
      <c r="I992" s="40"/>
      <c r="J992" s="40"/>
      <c r="K992" s="40"/>
    </row>
    <row r="993">
      <c r="B993" s="40"/>
      <c r="C993" s="40"/>
      <c r="D993" s="40"/>
      <c r="E993" s="40"/>
      <c r="F993" s="40"/>
      <c r="G993" s="40"/>
      <c r="H993" s="40"/>
      <c r="I993" s="40"/>
      <c r="J993" s="40"/>
      <c r="K993" s="40"/>
    </row>
    <row r="994">
      <c r="B994" s="40"/>
      <c r="C994" s="40"/>
      <c r="D994" s="40"/>
      <c r="E994" s="40"/>
      <c r="F994" s="40"/>
      <c r="G994" s="40"/>
      <c r="H994" s="40"/>
      <c r="I994" s="40"/>
      <c r="J994" s="40"/>
      <c r="K994" s="40"/>
    </row>
    <row r="995">
      <c r="B995" s="40"/>
      <c r="C995" s="40"/>
      <c r="D995" s="40"/>
      <c r="E995" s="40"/>
      <c r="F995" s="40"/>
      <c r="G995" s="40"/>
      <c r="H995" s="40"/>
      <c r="I995" s="40"/>
      <c r="J995" s="40"/>
      <c r="K995" s="40"/>
    </row>
    <row r="996">
      <c r="B996" s="40"/>
      <c r="C996" s="40"/>
      <c r="D996" s="40"/>
      <c r="E996" s="40"/>
      <c r="F996" s="40"/>
      <c r="G996" s="40"/>
      <c r="H996" s="40"/>
      <c r="I996" s="40"/>
      <c r="J996" s="40"/>
      <c r="K996" s="40"/>
    </row>
    <row r="997">
      <c r="B997" s="40"/>
      <c r="C997" s="40"/>
      <c r="D997" s="40"/>
      <c r="E997" s="40"/>
      <c r="F997" s="40"/>
      <c r="G997" s="40"/>
      <c r="H997" s="40"/>
      <c r="I997" s="40"/>
      <c r="J997" s="40"/>
      <c r="K997" s="40"/>
    </row>
    <row r="998">
      <c r="B998" s="40"/>
      <c r="C998" s="40"/>
      <c r="D998" s="40"/>
      <c r="E998" s="40"/>
      <c r="F998" s="40"/>
      <c r="G998" s="40"/>
      <c r="H998" s="40"/>
      <c r="I998" s="40"/>
      <c r="J998" s="40"/>
      <c r="K998" s="40"/>
    </row>
    <row r="999">
      <c r="B999" s="40"/>
      <c r="C999" s="40"/>
      <c r="D999" s="40"/>
      <c r="E999" s="40"/>
      <c r="F999" s="40"/>
      <c r="G999" s="40"/>
      <c r="H999" s="40"/>
      <c r="I999" s="40"/>
      <c r="J999" s="40"/>
      <c r="K999" s="40"/>
    </row>
    <row r="1000"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</row>
    <row r="1001">
      <c r="B1001" s="40"/>
      <c r="C1001" s="40"/>
      <c r="D1001" s="40"/>
      <c r="E1001" s="40"/>
      <c r="F1001" s="40"/>
      <c r="G1001" s="40"/>
      <c r="H1001" s="40"/>
      <c r="I1001" s="40"/>
      <c r="J1001" s="40"/>
      <c r="K1001" s="40"/>
    </row>
    <row r="1002">
      <c r="B1002" s="40"/>
      <c r="C1002" s="40"/>
      <c r="D1002" s="40"/>
      <c r="E1002" s="40"/>
      <c r="F1002" s="40"/>
      <c r="G1002" s="40"/>
      <c r="H1002" s="40"/>
      <c r="I1002" s="40"/>
      <c r="J1002" s="40"/>
      <c r="K1002" s="4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5" width="17.88"/>
  </cols>
  <sheetData>
    <row r="1">
      <c r="A1" s="1" t="s">
        <v>0</v>
      </c>
      <c r="B1" s="1" t="s">
        <v>66</v>
      </c>
      <c r="C1" s="1" t="s">
        <v>1</v>
      </c>
      <c r="D1" s="1" t="s">
        <v>2</v>
      </c>
      <c r="E1" s="1" t="s">
        <v>67</v>
      </c>
      <c r="F1" s="41" t="s">
        <v>3</v>
      </c>
      <c r="G1" s="42" t="s">
        <v>5</v>
      </c>
      <c r="H1" s="42" t="s">
        <v>6</v>
      </c>
      <c r="I1" s="42" t="s">
        <v>7</v>
      </c>
      <c r="J1" s="42" t="s">
        <v>8</v>
      </c>
      <c r="K1" s="42" t="s">
        <v>9</v>
      </c>
      <c r="L1" s="42" t="s">
        <v>10</v>
      </c>
      <c r="M1" s="42" t="s">
        <v>11</v>
      </c>
      <c r="N1" s="42" t="s">
        <v>12</v>
      </c>
      <c r="O1" s="42" t="s">
        <v>13</v>
      </c>
      <c r="P1" s="42" t="s">
        <v>14</v>
      </c>
      <c r="Q1" s="42" t="s">
        <v>15</v>
      </c>
      <c r="R1" s="42" t="s">
        <v>16</v>
      </c>
      <c r="S1" s="42" t="s">
        <v>17</v>
      </c>
      <c r="T1" s="42" t="s">
        <v>19</v>
      </c>
      <c r="U1" s="42" t="s">
        <v>20</v>
      </c>
      <c r="V1" s="42" t="s">
        <v>21</v>
      </c>
    </row>
    <row r="2">
      <c r="A2" s="43" t="s">
        <v>68</v>
      </c>
      <c r="B2" s="1">
        <v>3.0</v>
      </c>
      <c r="C2" s="1">
        <v>2020.0</v>
      </c>
      <c r="D2" s="1" t="s">
        <v>25</v>
      </c>
      <c r="E2" s="1">
        <v>1.0</v>
      </c>
      <c r="F2" s="41">
        <v>6.3561931E7</v>
      </c>
      <c r="G2" s="42">
        <v>0.583</v>
      </c>
      <c r="H2" s="42">
        <v>4444444.0</v>
      </c>
      <c r="I2" s="42">
        <v>1.0628601E7</v>
      </c>
      <c r="J2" s="42">
        <v>1.2314815E7</v>
      </c>
      <c r="K2" s="42" t="s">
        <v>24</v>
      </c>
      <c r="L2" s="42">
        <v>2.3070432E7</v>
      </c>
      <c r="M2" s="42">
        <v>2.6952703E7</v>
      </c>
      <c r="N2" s="44">
        <v>7.0</v>
      </c>
      <c r="O2" s="44">
        <v>1.0</v>
      </c>
      <c r="P2" s="45">
        <v>6.0</v>
      </c>
      <c r="Q2" s="46">
        <v>3476000.0</v>
      </c>
      <c r="R2" s="45">
        <v>10.0</v>
      </c>
      <c r="S2" s="46">
        <v>1.1775E8</v>
      </c>
      <c r="T2" s="42">
        <v>28.2</v>
      </c>
      <c r="U2" s="42">
        <v>28.5</v>
      </c>
      <c r="V2" s="44">
        <v>6.0</v>
      </c>
      <c r="W2" s="2"/>
      <c r="AJ2" s="5"/>
      <c r="AK2" s="13"/>
      <c r="AN2" s="10"/>
    </row>
    <row r="3">
      <c r="A3" s="43" t="s">
        <v>69</v>
      </c>
      <c r="B3" s="1">
        <v>0.0</v>
      </c>
      <c r="C3" s="1">
        <v>2020.0</v>
      </c>
      <c r="D3" s="1" t="s">
        <v>27</v>
      </c>
      <c r="E3" s="1">
        <v>1.0</v>
      </c>
      <c r="F3" s="41">
        <v>8.421039E7</v>
      </c>
      <c r="G3" s="42">
        <v>0.4</v>
      </c>
      <c r="H3" s="42">
        <v>1988889.0</v>
      </c>
      <c r="I3" s="42">
        <v>8532441.0</v>
      </c>
      <c r="J3" s="42">
        <v>5584146.0</v>
      </c>
      <c r="K3" s="42">
        <v>8796296.0</v>
      </c>
      <c r="L3" s="42">
        <v>1.1169275E7</v>
      </c>
      <c r="M3" s="42">
        <v>2.3140616E7</v>
      </c>
      <c r="N3" s="44">
        <v>7.0</v>
      </c>
      <c r="O3" s="44">
        <v>9.0</v>
      </c>
      <c r="P3" s="45">
        <v>21.0</v>
      </c>
      <c r="Q3" s="46">
        <v>1.2147E7</v>
      </c>
      <c r="R3" s="45">
        <v>8.0</v>
      </c>
      <c r="S3" s="46">
        <v>1.91E7</v>
      </c>
      <c r="T3" s="42">
        <v>27.1</v>
      </c>
      <c r="U3" s="42">
        <v>29.1</v>
      </c>
      <c r="V3" s="44">
        <v>10.0</v>
      </c>
      <c r="W3" s="2"/>
      <c r="AJ3" s="5"/>
      <c r="AK3" s="13"/>
      <c r="AN3" s="10"/>
    </row>
    <row r="4">
      <c r="A4" s="43" t="s">
        <v>70</v>
      </c>
      <c r="B4" s="1">
        <v>1.0</v>
      </c>
      <c r="C4" s="1">
        <v>2020.0</v>
      </c>
      <c r="D4" s="1" t="s">
        <v>28</v>
      </c>
      <c r="E4" s="1">
        <v>1.0</v>
      </c>
      <c r="F4" s="41">
        <v>8.6596171E7</v>
      </c>
      <c r="G4" s="42">
        <v>0.567</v>
      </c>
      <c r="H4" s="42">
        <v>1885926.0</v>
      </c>
      <c r="I4" s="42">
        <v>1.7636185E7</v>
      </c>
      <c r="J4" s="42">
        <v>1.0947919E7</v>
      </c>
      <c r="K4" s="42" t="s">
        <v>24</v>
      </c>
      <c r="L4" s="42">
        <v>3.5646474E7</v>
      </c>
      <c r="M4" s="42">
        <v>-8269251.0</v>
      </c>
      <c r="N4" s="44">
        <v>7.0</v>
      </c>
      <c r="O4" s="44">
        <v>4.0</v>
      </c>
      <c r="P4" s="45">
        <v>9.0</v>
      </c>
      <c r="Q4" s="46">
        <v>5199500.0</v>
      </c>
      <c r="R4" s="45">
        <v>5.0</v>
      </c>
      <c r="S4" s="46">
        <v>3500000.0</v>
      </c>
      <c r="T4" s="42">
        <v>27.9</v>
      </c>
      <c r="U4" s="42">
        <v>30.3</v>
      </c>
      <c r="V4" s="44">
        <v>5.0</v>
      </c>
      <c r="W4" s="2"/>
      <c r="AJ4" s="5"/>
      <c r="AK4" s="13"/>
      <c r="AN4" s="10"/>
    </row>
    <row r="5">
      <c r="A5" s="43" t="s">
        <v>71</v>
      </c>
      <c r="B5" s="1">
        <v>1.0</v>
      </c>
      <c r="C5" s="1">
        <v>2020.0</v>
      </c>
      <c r="D5" s="1" t="s">
        <v>29</v>
      </c>
      <c r="E5" s="1">
        <v>1.0</v>
      </c>
      <c r="F5" s="41">
        <v>5.3665251E7</v>
      </c>
      <c r="G5" s="42">
        <v>0.583</v>
      </c>
      <c r="H5" s="42">
        <v>8759259.0</v>
      </c>
      <c r="I5" s="42">
        <v>8665374.0</v>
      </c>
      <c r="J5" s="42">
        <v>3175329.0</v>
      </c>
      <c r="K5" s="42">
        <v>6462963.0</v>
      </c>
      <c r="L5" s="42">
        <v>1.5971404E7</v>
      </c>
      <c r="M5" s="42">
        <v>2.9748328E7</v>
      </c>
      <c r="N5" s="44">
        <v>5.0</v>
      </c>
      <c r="O5" s="44">
        <v>2.0</v>
      </c>
      <c r="P5" s="45">
        <v>13.0</v>
      </c>
      <c r="Q5" s="46">
        <v>1.91256E8</v>
      </c>
      <c r="R5" s="45">
        <v>5.0</v>
      </c>
      <c r="S5" s="46">
        <v>1.515E8</v>
      </c>
      <c r="T5" s="42">
        <v>27.7</v>
      </c>
      <c r="U5" s="42">
        <v>27.6</v>
      </c>
      <c r="V5" s="44">
        <v>10.0</v>
      </c>
      <c r="W5" s="2"/>
      <c r="AJ5" s="5"/>
      <c r="AK5" s="13"/>
      <c r="AN5" s="10"/>
    </row>
    <row r="6">
      <c r="A6" s="43" t="s">
        <v>72</v>
      </c>
      <c r="B6" s="1">
        <v>0.0</v>
      </c>
      <c r="C6" s="1">
        <v>2020.0</v>
      </c>
      <c r="D6" s="1" t="s">
        <v>32</v>
      </c>
      <c r="E6" s="1">
        <v>1.0</v>
      </c>
      <c r="F6" s="41">
        <v>6.7808533E7</v>
      </c>
      <c r="G6" s="42">
        <v>0.433</v>
      </c>
      <c r="H6" s="42">
        <v>1287037.0</v>
      </c>
      <c r="I6" s="42">
        <v>7517693.0</v>
      </c>
      <c r="J6" s="42">
        <v>9548658.0</v>
      </c>
      <c r="K6" s="42" t="s">
        <v>24</v>
      </c>
      <c r="L6" s="42">
        <v>5586940.0</v>
      </c>
      <c r="M6" s="42">
        <v>3.6337601E7</v>
      </c>
      <c r="N6" s="44">
        <v>7.0</v>
      </c>
      <c r="O6" s="44">
        <v>0.0</v>
      </c>
      <c r="P6" s="45">
        <v>15.0</v>
      </c>
      <c r="Q6" s="46">
        <v>8533000.0</v>
      </c>
      <c r="R6" s="45">
        <v>2.0</v>
      </c>
      <c r="S6" s="46">
        <v>563500.0</v>
      </c>
      <c r="T6" s="42">
        <v>28.7</v>
      </c>
      <c r="U6" s="42">
        <v>27.3</v>
      </c>
      <c r="V6" s="44">
        <v>10.0</v>
      </c>
      <c r="W6" s="2"/>
      <c r="AJ6" s="5"/>
      <c r="AK6" s="13"/>
      <c r="AN6" s="10"/>
    </row>
    <row r="7">
      <c r="A7" s="43" t="s">
        <v>73</v>
      </c>
      <c r="B7" s="1">
        <v>3.0</v>
      </c>
      <c r="C7" s="1">
        <v>2020.0</v>
      </c>
      <c r="D7" s="1" t="s">
        <v>34</v>
      </c>
      <c r="E7" s="1">
        <v>1.0</v>
      </c>
      <c r="F7" s="41">
        <v>8.2890957E7</v>
      </c>
      <c r="G7" s="42">
        <v>0.483</v>
      </c>
      <c r="H7" s="42">
        <v>1546337.0</v>
      </c>
      <c r="I7" s="42">
        <v>2.6237596E7</v>
      </c>
      <c r="J7" s="42">
        <v>1.9570372E7</v>
      </c>
      <c r="K7" s="42" t="s">
        <v>24</v>
      </c>
      <c r="L7" s="42">
        <v>1.4050003E7</v>
      </c>
      <c r="M7" s="42">
        <v>-1.6319004E7</v>
      </c>
      <c r="N7" s="44">
        <v>7.0</v>
      </c>
      <c r="O7" s="44">
        <v>3.0</v>
      </c>
      <c r="P7" s="45">
        <v>11.0</v>
      </c>
      <c r="Q7" s="46">
        <v>6357700.0</v>
      </c>
      <c r="R7" s="45">
        <v>3.0</v>
      </c>
      <c r="S7" s="46">
        <v>1.565E7</v>
      </c>
      <c r="T7" s="42">
        <v>29.2</v>
      </c>
      <c r="U7" s="42">
        <v>27.0</v>
      </c>
      <c r="V7" s="44">
        <v>21.0</v>
      </c>
      <c r="W7" s="2"/>
      <c r="AJ7" s="5"/>
      <c r="AK7" s="13"/>
      <c r="AN7" s="10"/>
    </row>
    <row r="8">
      <c r="A8" s="43" t="s">
        <v>74</v>
      </c>
      <c r="B8" s="1">
        <v>0.0</v>
      </c>
      <c r="C8" s="1">
        <v>2020.0</v>
      </c>
      <c r="D8" s="1" t="s">
        <v>36</v>
      </c>
      <c r="E8" s="1">
        <v>1.0</v>
      </c>
      <c r="F8" s="41">
        <v>6.7040893E7</v>
      </c>
      <c r="G8" s="42">
        <v>0.433</v>
      </c>
      <c r="H8" s="42">
        <v>433356.0</v>
      </c>
      <c r="I8" s="42">
        <v>2.1288795E7</v>
      </c>
      <c r="J8" s="42">
        <v>2.2967793E7</v>
      </c>
      <c r="K8" s="42">
        <v>259259.0</v>
      </c>
      <c r="L8" s="42">
        <v>1.1872103E7</v>
      </c>
      <c r="M8" s="42">
        <v>2.5374994E7</v>
      </c>
      <c r="N8" s="44">
        <v>9.0</v>
      </c>
      <c r="O8" s="44">
        <v>4.0</v>
      </c>
      <c r="P8" s="45">
        <v>13.0</v>
      </c>
      <c r="Q8" s="46">
        <v>7585750.0</v>
      </c>
      <c r="R8" s="45">
        <v>3.0</v>
      </c>
      <c r="S8" s="46">
        <v>2.6085E8</v>
      </c>
      <c r="T8" s="42">
        <v>28.5</v>
      </c>
      <c r="U8" s="42">
        <v>27.4</v>
      </c>
      <c r="V8" s="44">
        <v>8.0</v>
      </c>
      <c r="W8" s="2"/>
      <c r="AJ8" s="5"/>
      <c r="AK8" s="13"/>
      <c r="AN8" s="10"/>
    </row>
    <row r="9">
      <c r="A9" s="43" t="s">
        <v>75</v>
      </c>
      <c r="B9" s="1">
        <v>1.0</v>
      </c>
      <c r="C9" s="1">
        <v>2020.0</v>
      </c>
      <c r="D9" s="1" t="s">
        <v>40</v>
      </c>
      <c r="E9" s="1">
        <v>1.0</v>
      </c>
      <c r="F9" s="41">
        <v>5.5679689E7</v>
      </c>
      <c r="G9" s="42">
        <v>0.6</v>
      </c>
      <c r="H9" s="42">
        <v>1925189.0</v>
      </c>
      <c r="I9" s="42">
        <v>1.3390494E7</v>
      </c>
      <c r="J9" s="42">
        <v>6541667.0</v>
      </c>
      <c r="K9" s="42">
        <v>4444444.0</v>
      </c>
      <c r="L9" s="42">
        <v>1.8755764E7</v>
      </c>
      <c r="M9" s="42">
        <v>3.9680978E7</v>
      </c>
      <c r="N9" s="44">
        <v>9.0</v>
      </c>
      <c r="O9" s="44">
        <v>3.0</v>
      </c>
      <c r="P9" s="45">
        <v>9.0</v>
      </c>
      <c r="Q9" s="46">
        <v>3.46585E7</v>
      </c>
      <c r="R9" s="45">
        <v>7.0</v>
      </c>
      <c r="S9" s="46">
        <v>1.34E8</v>
      </c>
      <c r="T9" s="42">
        <v>28.8</v>
      </c>
      <c r="U9" s="42">
        <v>30.0</v>
      </c>
      <c r="V9" s="44">
        <v>11.0</v>
      </c>
      <c r="W9" s="2"/>
      <c r="AJ9" s="5"/>
      <c r="AK9" s="13"/>
      <c r="AN9" s="10"/>
    </row>
    <row r="10">
      <c r="A10" s="43" t="s">
        <v>76</v>
      </c>
      <c r="B10" s="1">
        <v>0.0</v>
      </c>
      <c r="C10" s="1">
        <v>2020.0</v>
      </c>
      <c r="D10" s="1" t="s">
        <v>47</v>
      </c>
      <c r="E10" s="1">
        <v>1.0</v>
      </c>
      <c r="F10" s="41">
        <v>7.3408817E7</v>
      </c>
      <c r="G10" s="42">
        <v>0.483</v>
      </c>
      <c r="H10" s="42">
        <v>227395.0</v>
      </c>
      <c r="I10" s="42">
        <v>2.0940529E7</v>
      </c>
      <c r="J10" s="42">
        <v>854165.0</v>
      </c>
      <c r="K10" s="42" t="s">
        <v>24</v>
      </c>
      <c r="L10" s="42">
        <v>1.8540125E7</v>
      </c>
      <c r="M10" s="42">
        <v>5.3223957E7</v>
      </c>
      <c r="N10" s="44">
        <v>3.0</v>
      </c>
      <c r="O10" s="44">
        <v>2.0</v>
      </c>
      <c r="P10" s="45">
        <v>24.0</v>
      </c>
      <c r="Q10" s="46">
        <v>6.66317E7</v>
      </c>
      <c r="R10" s="45">
        <v>4.0</v>
      </c>
      <c r="S10" s="46">
        <v>6550000.0</v>
      </c>
      <c r="T10" s="42">
        <v>29.8</v>
      </c>
      <c r="U10" s="42">
        <v>29.0</v>
      </c>
      <c r="V10" s="44">
        <v>10.0</v>
      </c>
      <c r="W10" s="2"/>
      <c r="AJ10" s="5"/>
      <c r="AK10" s="13"/>
      <c r="AN10" s="10"/>
    </row>
    <row r="11">
      <c r="A11" s="43" t="s">
        <v>77</v>
      </c>
      <c r="B11" s="1">
        <v>1.0</v>
      </c>
      <c r="C11" s="1">
        <v>2020.0</v>
      </c>
      <c r="D11" s="1" t="s">
        <v>49</v>
      </c>
      <c r="E11" s="1">
        <v>1.0</v>
      </c>
      <c r="F11" s="41">
        <v>7.3246343E7</v>
      </c>
      <c r="G11" s="42">
        <v>0.517</v>
      </c>
      <c r="H11" s="42">
        <v>8148148.0</v>
      </c>
      <c r="I11" s="42">
        <v>2.4468889E7</v>
      </c>
      <c r="J11" s="42">
        <v>8365656.0</v>
      </c>
      <c r="K11" s="42" t="s">
        <v>24</v>
      </c>
      <c r="L11" s="42">
        <v>1.0775167E7</v>
      </c>
      <c r="M11" s="42">
        <v>2.9630792E7</v>
      </c>
      <c r="N11" s="44">
        <v>1.0</v>
      </c>
      <c r="O11" s="44">
        <v>3.0</v>
      </c>
      <c r="P11" s="45">
        <v>14.0</v>
      </c>
      <c r="Q11" s="46">
        <v>8101500.0</v>
      </c>
      <c r="R11" s="45">
        <v>2.0</v>
      </c>
      <c r="S11" s="46">
        <v>7000000.0</v>
      </c>
      <c r="T11" s="42">
        <v>28.9</v>
      </c>
      <c r="U11" s="42">
        <v>27.6</v>
      </c>
      <c r="V11" s="44">
        <v>9.0</v>
      </c>
      <c r="W11" s="2"/>
      <c r="AJ11" s="5"/>
      <c r="AK11" s="13"/>
      <c r="AN11" s="10"/>
    </row>
    <row r="12">
      <c r="A12" s="43" t="s">
        <v>78</v>
      </c>
      <c r="B12" s="1">
        <v>0.0</v>
      </c>
      <c r="C12" s="1">
        <v>2020.0</v>
      </c>
      <c r="D12" s="1" t="s">
        <v>51</v>
      </c>
      <c r="E12" s="1">
        <v>1.0</v>
      </c>
      <c r="F12" s="41">
        <v>6.4214137E7</v>
      </c>
      <c r="G12" s="42">
        <v>0.367</v>
      </c>
      <c r="H12" s="42">
        <v>1167181.0</v>
      </c>
      <c r="I12" s="42">
        <v>4578681.0</v>
      </c>
      <c r="J12" s="42">
        <v>1971049.0</v>
      </c>
      <c r="K12" s="42">
        <v>7777778.0</v>
      </c>
      <c r="L12" s="42">
        <v>1.5383236E7</v>
      </c>
      <c r="M12" s="42">
        <v>3.6449897E7</v>
      </c>
      <c r="N12" s="44">
        <v>5.0</v>
      </c>
      <c r="O12" s="44">
        <v>4.0</v>
      </c>
      <c r="P12" s="45">
        <v>11.0</v>
      </c>
      <c r="Q12" s="46">
        <v>6282000.0</v>
      </c>
      <c r="R12" s="45">
        <v>5.0</v>
      </c>
      <c r="S12" s="46">
        <v>6.125E7</v>
      </c>
      <c r="T12" s="42">
        <v>27.5</v>
      </c>
      <c r="U12" s="42">
        <v>28.7</v>
      </c>
      <c r="V12" s="44">
        <v>11.0</v>
      </c>
      <c r="W12" s="2"/>
      <c r="AJ12" s="5"/>
      <c r="AK12" s="13"/>
      <c r="AN12" s="10"/>
    </row>
    <row r="13">
      <c r="A13" s="43" t="s">
        <v>79</v>
      </c>
      <c r="B13" s="1">
        <v>1.0</v>
      </c>
      <c r="C13" s="1">
        <v>2020.0</v>
      </c>
      <c r="D13" s="1" t="s">
        <v>52</v>
      </c>
      <c r="E13" s="1">
        <v>1.0</v>
      </c>
      <c r="F13" s="41">
        <v>5.499706E7</v>
      </c>
      <c r="G13" s="42">
        <v>0.533</v>
      </c>
      <c r="H13" s="42">
        <v>264988.0</v>
      </c>
      <c r="I13" s="42">
        <v>3334260.0</v>
      </c>
      <c r="J13" s="42">
        <v>8134198.0</v>
      </c>
      <c r="K13" s="42">
        <v>223037.0</v>
      </c>
      <c r="L13" s="42">
        <v>2.1510569E7</v>
      </c>
      <c r="M13" s="42">
        <v>7.4538711E7</v>
      </c>
      <c r="N13" s="44">
        <v>4.0</v>
      </c>
      <c r="O13" s="44">
        <v>1.0</v>
      </c>
      <c r="P13" s="45">
        <v>28.0</v>
      </c>
      <c r="Q13" s="46">
        <v>1.60689E7</v>
      </c>
      <c r="R13" s="45">
        <v>4.0</v>
      </c>
      <c r="S13" s="46">
        <v>1.09E8</v>
      </c>
      <c r="T13" s="42">
        <v>25.9</v>
      </c>
      <c r="U13" s="42">
        <v>29.5</v>
      </c>
      <c r="V13" s="44">
        <v>13.0</v>
      </c>
      <c r="W13" s="2"/>
      <c r="AJ13" s="5"/>
      <c r="AK13" s="13"/>
      <c r="AN13" s="10"/>
    </row>
    <row r="14">
      <c r="A14" s="43" t="s">
        <v>80</v>
      </c>
      <c r="B14" s="1">
        <v>5.0</v>
      </c>
      <c r="C14" s="1">
        <v>2021.0</v>
      </c>
      <c r="D14" s="1" t="s">
        <v>25</v>
      </c>
      <c r="E14" s="1">
        <v>1.0</v>
      </c>
      <c r="F14" s="41">
        <v>1.52753755E8</v>
      </c>
      <c r="G14" s="42">
        <v>0.547</v>
      </c>
      <c r="H14" s="42">
        <v>8285231.0</v>
      </c>
      <c r="I14" s="42">
        <v>3.3790206E7</v>
      </c>
      <c r="J14" s="42">
        <v>1.143018E7</v>
      </c>
      <c r="K14" s="42">
        <v>2813172.0</v>
      </c>
      <c r="L14" s="42">
        <v>5.9035831E7</v>
      </c>
      <c r="M14" s="42">
        <v>3.7369296E7</v>
      </c>
      <c r="N14" s="44">
        <v>7.0</v>
      </c>
      <c r="O14" s="44">
        <v>10.0</v>
      </c>
      <c r="P14" s="45">
        <v>5.0</v>
      </c>
      <c r="Q14" s="46">
        <v>2967500.0</v>
      </c>
      <c r="R14" s="45">
        <v>5.0</v>
      </c>
      <c r="S14" s="46">
        <v>9.325E7</v>
      </c>
      <c r="T14" s="42">
        <v>28.2</v>
      </c>
      <c r="U14" s="42">
        <v>29.5</v>
      </c>
      <c r="V14" s="44">
        <v>3.0</v>
      </c>
      <c r="Z14" s="2"/>
      <c r="AA14" s="2"/>
      <c r="AI14" s="5"/>
      <c r="AJ14" s="13"/>
      <c r="AM14" s="10"/>
    </row>
    <row r="15">
      <c r="A15" s="43" t="s">
        <v>81</v>
      </c>
      <c r="B15" s="1">
        <v>3.0</v>
      </c>
      <c r="C15" s="1">
        <v>2021.0</v>
      </c>
      <c r="D15" s="1" t="s">
        <v>27</v>
      </c>
      <c r="E15" s="1">
        <v>1.0</v>
      </c>
      <c r="F15" s="41">
        <v>1.87100784E8</v>
      </c>
      <c r="G15" s="42">
        <v>0.568</v>
      </c>
      <c r="H15" s="42">
        <v>7850000.0</v>
      </c>
      <c r="I15" s="42">
        <v>3.0709494E7</v>
      </c>
      <c r="J15" s="42">
        <v>6808959.0</v>
      </c>
      <c r="K15" s="42">
        <v>1.935E7</v>
      </c>
      <c r="L15" s="42">
        <v>7.6734278E7</v>
      </c>
      <c r="M15" s="42">
        <v>2359529.0</v>
      </c>
      <c r="N15" s="44">
        <v>6.0</v>
      </c>
      <c r="O15" s="44">
        <v>12.0</v>
      </c>
      <c r="P15" s="45">
        <v>6.0</v>
      </c>
      <c r="Q15" s="46">
        <v>3573500.0</v>
      </c>
      <c r="R15" s="45">
        <v>8.0</v>
      </c>
      <c r="S15" s="46">
        <v>3.895E7</v>
      </c>
      <c r="T15" s="42">
        <v>28.0</v>
      </c>
      <c r="U15" s="42">
        <v>29.7</v>
      </c>
      <c r="V15" s="44">
        <v>8.0</v>
      </c>
      <c r="Z15" s="2"/>
      <c r="AA15" s="2"/>
      <c r="AI15" s="5"/>
      <c r="AJ15" s="13"/>
      <c r="AM15" s="10"/>
    </row>
    <row r="16">
      <c r="A16" s="43" t="s">
        <v>82</v>
      </c>
      <c r="B16" s="1">
        <v>0.0</v>
      </c>
      <c r="C16" s="1">
        <v>2021.0</v>
      </c>
      <c r="D16" s="1" t="s">
        <v>28</v>
      </c>
      <c r="E16" s="1">
        <v>1.0</v>
      </c>
      <c r="F16" s="41">
        <v>1.4403717E8</v>
      </c>
      <c r="G16" s="42">
        <v>0.438</v>
      </c>
      <c r="H16" s="42">
        <v>12268.0</v>
      </c>
      <c r="I16" s="42">
        <v>1576596.0</v>
      </c>
      <c r="J16" s="42">
        <v>4621390.0</v>
      </c>
      <c r="K16" s="42" t="s">
        <v>24</v>
      </c>
      <c r="L16" s="42">
        <v>2.7130135E7</v>
      </c>
      <c r="M16" s="42">
        <v>4.4334355E7</v>
      </c>
      <c r="N16" s="44">
        <v>8.0</v>
      </c>
      <c r="O16" s="44">
        <v>19.0</v>
      </c>
      <c r="P16" s="45">
        <v>3.0</v>
      </c>
      <c r="Q16" s="46">
        <v>1785500.0</v>
      </c>
      <c r="R16" s="45">
        <v>11.0</v>
      </c>
      <c r="S16" s="46">
        <v>2.55E7</v>
      </c>
      <c r="T16" s="42">
        <v>29.1</v>
      </c>
      <c r="U16" s="42">
        <v>29.4</v>
      </c>
      <c r="V16" s="44">
        <v>21.0</v>
      </c>
      <c r="Z16" s="2"/>
      <c r="AA16" s="2"/>
      <c r="AI16" s="5"/>
      <c r="AJ16" s="13"/>
      <c r="AM16" s="10"/>
    </row>
    <row r="17">
      <c r="A17" s="43" t="s">
        <v>83</v>
      </c>
      <c r="B17" s="1">
        <v>2.0</v>
      </c>
      <c r="C17" s="1">
        <v>2021.0</v>
      </c>
      <c r="D17" s="1" t="s">
        <v>29</v>
      </c>
      <c r="E17" s="1">
        <v>1.0</v>
      </c>
      <c r="F17" s="41">
        <v>1.40926169E8</v>
      </c>
      <c r="G17" s="42">
        <v>0.574</v>
      </c>
      <c r="H17" s="42">
        <v>1.8772379E7</v>
      </c>
      <c r="I17" s="42">
        <v>3.3697088E7</v>
      </c>
      <c r="J17" s="42">
        <v>1.01955E7</v>
      </c>
      <c r="K17" s="42">
        <v>4333333.0</v>
      </c>
      <c r="L17" s="42">
        <v>5.8831069E7</v>
      </c>
      <c r="M17" s="42">
        <v>3.2162173E7</v>
      </c>
      <c r="N17" s="44">
        <v>5.0</v>
      </c>
      <c r="O17" s="44">
        <v>4.0</v>
      </c>
      <c r="P17" s="45">
        <v>0.0</v>
      </c>
      <c r="Q17" s="46" t="s">
        <v>24</v>
      </c>
      <c r="R17" s="45">
        <v>3.0</v>
      </c>
      <c r="S17" s="46">
        <v>6.5E7</v>
      </c>
      <c r="T17" s="42">
        <v>28.1</v>
      </c>
      <c r="U17" s="42">
        <v>28.3</v>
      </c>
      <c r="V17" s="44">
        <v>11.0</v>
      </c>
      <c r="Z17" s="2"/>
      <c r="AA17" s="2"/>
      <c r="AI17" s="5"/>
      <c r="AJ17" s="13"/>
      <c r="AM17" s="10"/>
    </row>
    <row r="18">
      <c r="A18" s="43" t="s">
        <v>84</v>
      </c>
      <c r="B18" s="1">
        <v>0.0</v>
      </c>
      <c r="C18" s="1">
        <v>2021.0</v>
      </c>
      <c r="D18" s="1" t="s">
        <v>32</v>
      </c>
      <c r="E18" s="1">
        <v>1.0</v>
      </c>
      <c r="F18" s="41">
        <v>1.16408966E8</v>
      </c>
      <c r="G18" s="42">
        <v>0.46</v>
      </c>
      <c r="H18" s="42">
        <v>1872500.0</v>
      </c>
      <c r="I18" s="42">
        <v>2.3107675E7</v>
      </c>
      <c r="J18" s="42">
        <v>2.4196173E7</v>
      </c>
      <c r="K18" s="42" t="s">
        <v>24</v>
      </c>
      <c r="L18" s="42">
        <v>3.0719074E7</v>
      </c>
      <c r="M18" s="42">
        <v>9.2789607E7</v>
      </c>
      <c r="N18" s="44">
        <v>11.0</v>
      </c>
      <c r="O18" s="44">
        <v>11.0</v>
      </c>
      <c r="P18" s="45">
        <v>3.0</v>
      </c>
      <c r="Q18" s="46">
        <v>1731500.0</v>
      </c>
      <c r="R18" s="45">
        <v>1.0</v>
      </c>
      <c r="S18" s="46" t="s">
        <v>24</v>
      </c>
      <c r="T18" s="42">
        <v>28.1</v>
      </c>
      <c r="U18" s="42">
        <v>28.3</v>
      </c>
      <c r="V18" s="44">
        <v>14.0</v>
      </c>
      <c r="Z18" s="2"/>
      <c r="AA18" s="2"/>
      <c r="AI18" s="5"/>
      <c r="AJ18" s="13"/>
      <c r="AM18" s="10"/>
    </row>
    <row r="19">
      <c r="A19" s="43" t="s">
        <v>85</v>
      </c>
      <c r="B19" s="1">
        <v>4.0</v>
      </c>
      <c r="C19" s="1">
        <v>2021.0</v>
      </c>
      <c r="D19" s="1" t="s">
        <v>34</v>
      </c>
      <c r="E19" s="1">
        <v>1.0</v>
      </c>
      <c r="F19" s="41">
        <v>1.94222042E8</v>
      </c>
      <c r="G19" s="42">
        <v>0.586</v>
      </c>
      <c r="H19" s="42">
        <v>7000000.0</v>
      </c>
      <c r="I19" s="42">
        <v>6.5285876E7</v>
      </c>
      <c r="J19" s="42">
        <v>1.7483098E7</v>
      </c>
      <c r="K19" s="42">
        <v>609000.0</v>
      </c>
      <c r="L19" s="42">
        <v>5.6499752E7</v>
      </c>
      <c r="M19" s="42">
        <v>3358791.0</v>
      </c>
      <c r="N19" s="44">
        <v>3.0</v>
      </c>
      <c r="O19" s="44">
        <v>6.0</v>
      </c>
      <c r="P19" s="45">
        <v>9.0</v>
      </c>
      <c r="Q19" s="46">
        <v>8.99138E7</v>
      </c>
      <c r="R19" s="45">
        <v>5.0</v>
      </c>
      <c r="S19" s="46">
        <v>7.61E7</v>
      </c>
      <c r="T19" s="42">
        <v>28.9</v>
      </c>
      <c r="U19" s="42">
        <v>28.7</v>
      </c>
      <c r="V19" s="44">
        <v>11.0</v>
      </c>
      <c r="Z19" s="2"/>
      <c r="AA19" s="2"/>
      <c r="AI19" s="5"/>
      <c r="AJ19" s="13"/>
      <c r="AM19" s="10"/>
    </row>
    <row r="20">
      <c r="A20" s="43" t="s">
        <v>86</v>
      </c>
      <c r="B20" s="1">
        <v>0.0</v>
      </c>
      <c r="C20" s="1">
        <v>2021.0</v>
      </c>
      <c r="D20" s="1" t="s">
        <v>36</v>
      </c>
      <c r="E20" s="1">
        <v>1.0</v>
      </c>
      <c r="F20" s="41">
        <v>1.8384956E8</v>
      </c>
      <c r="G20" s="42">
        <v>0.475</v>
      </c>
      <c r="H20" s="42">
        <v>3100000.0</v>
      </c>
      <c r="I20" s="42">
        <v>7587196.0</v>
      </c>
      <c r="J20" s="42">
        <v>1452479.0</v>
      </c>
      <c r="K20" s="42" t="s">
        <v>24</v>
      </c>
      <c r="L20" s="42">
        <v>2.1827413E7</v>
      </c>
      <c r="M20" s="42">
        <v>1.1015084E7</v>
      </c>
      <c r="N20" s="44">
        <v>6.0</v>
      </c>
      <c r="O20" s="44">
        <v>14.0</v>
      </c>
      <c r="P20" s="45">
        <v>7.0</v>
      </c>
      <c r="Q20" s="46">
        <v>4178000.0</v>
      </c>
      <c r="R20" s="45">
        <v>6.0</v>
      </c>
      <c r="S20" s="46">
        <v>1.2625E7</v>
      </c>
      <c r="T20" s="42">
        <v>29.1</v>
      </c>
      <c r="U20" s="42">
        <v>28.6</v>
      </c>
      <c r="V20" s="44">
        <v>9.0</v>
      </c>
      <c r="Z20" s="2"/>
      <c r="AA20" s="2"/>
      <c r="AI20" s="5"/>
      <c r="AJ20" s="13"/>
      <c r="AM20" s="10"/>
    </row>
    <row r="21">
      <c r="A21" s="43" t="s">
        <v>87</v>
      </c>
      <c r="B21" s="1">
        <v>0.0</v>
      </c>
      <c r="C21" s="1">
        <v>2021.0</v>
      </c>
      <c r="D21" s="1" t="s">
        <v>40</v>
      </c>
      <c r="E21" s="1">
        <v>1.0</v>
      </c>
      <c r="F21" s="41">
        <v>1.20084606E8</v>
      </c>
      <c r="G21" s="42">
        <v>0.451</v>
      </c>
      <c r="H21" s="42">
        <v>2851010.0</v>
      </c>
      <c r="I21" s="42">
        <v>4.7849178E7</v>
      </c>
      <c r="J21" s="42">
        <v>1.2523066E7</v>
      </c>
      <c r="K21" s="42" t="s">
        <v>24</v>
      </c>
      <c r="L21" s="42">
        <v>2.0386241E7</v>
      </c>
      <c r="M21" s="42">
        <v>6.4488753E7</v>
      </c>
      <c r="N21" s="44">
        <v>6.0</v>
      </c>
      <c r="O21" s="44">
        <v>8.0</v>
      </c>
      <c r="P21" s="45">
        <v>5.0</v>
      </c>
      <c r="Q21" s="46">
        <v>1.17345E7</v>
      </c>
      <c r="R21" s="45">
        <v>6.0</v>
      </c>
      <c r="S21" s="46">
        <v>4.175E7</v>
      </c>
      <c r="T21" s="42">
        <v>28.3</v>
      </c>
      <c r="U21" s="42">
        <v>29.8</v>
      </c>
      <c r="V21" s="44">
        <v>12.0</v>
      </c>
      <c r="Z21" s="2"/>
      <c r="AA21" s="2"/>
      <c r="AI21" s="5"/>
      <c r="AJ21" s="13"/>
      <c r="AM21" s="10"/>
    </row>
    <row r="22">
      <c r="A22" s="43" t="s">
        <v>88</v>
      </c>
      <c r="B22" s="1">
        <v>2.0</v>
      </c>
      <c r="C22" s="1">
        <v>2021.0</v>
      </c>
      <c r="D22" s="1" t="s">
        <v>47</v>
      </c>
      <c r="E22" s="1">
        <v>1.0</v>
      </c>
      <c r="F22" s="41">
        <v>1.71890308E8</v>
      </c>
      <c r="G22" s="42">
        <v>0.66</v>
      </c>
      <c r="H22" s="42">
        <v>2.4202777E7</v>
      </c>
      <c r="I22" s="42">
        <v>4.8039535E7</v>
      </c>
      <c r="J22" s="42">
        <v>4668889.0</v>
      </c>
      <c r="K22" s="42" t="s">
        <v>24</v>
      </c>
      <c r="L22" s="42">
        <v>5.7475595E7</v>
      </c>
      <c r="M22" s="42">
        <v>3.6518547E7</v>
      </c>
      <c r="N22" s="44">
        <v>8.0</v>
      </c>
      <c r="O22" s="44">
        <v>8.0</v>
      </c>
      <c r="P22" s="45">
        <v>4.0</v>
      </c>
      <c r="Q22" s="46">
        <v>2343500.0</v>
      </c>
      <c r="R22" s="45">
        <v>4.0</v>
      </c>
      <c r="S22" s="46">
        <v>2.105E7</v>
      </c>
      <c r="T22" s="42">
        <v>30.6</v>
      </c>
      <c r="U22" s="42">
        <v>29.7</v>
      </c>
      <c r="V22" s="44">
        <v>10.0</v>
      </c>
      <c r="Z22" s="2"/>
      <c r="AA22" s="2"/>
      <c r="AI22" s="5"/>
      <c r="AJ22" s="13"/>
      <c r="AM22" s="10"/>
    </row>
    <row r="23">
      <c r="A23" s="43" t="s">
        <v>89</v>
      </c>
      <c r="B23" s="1">
        <v>1.0</v>
      </c>
      <c r="C23" s="1">
        <v>2021.0</v>
      </c>
      <c r="D23" s="1" t="s">
        <v>49</v>
      </c>
      <c r="E23" s="1">
        <v>1.0</v>
      </c>
      <c r="F23" s="41">
        <v>1.51469994E8</v>
      </c>
      <c r="G23" s="42">
        <v>0.556</v>
      </c>
      <c r="H23" s="42">
        <v>9579200.0</v>
      </c>
      <c r="I23" s="42">
        <v>5.0798575E7</v>
      </c>
      <c r="J23" s="42">
        <v>3435562.0</v>
      </c>
      <c r="K23" s="42" t="s">
        <v>24</v>
      </c>
      <c r="L23" s="42">
        <v>5.2205223E7</v>
      </c>
      <c r="M23" s="42">
        <v>1.1649766E7</v>
      </c>
      <c r="N23" s="44">
        <v>5.0</v>
      </c>
      <c r="O23" s="44">
        <v>6.0</v>
      </c>
      <c r="P23" s="45">
        <v>3.0</v>
      </c>
      <c r="Q23" s="46">
        <v>1784700.0</v>
      </c>
      <c r="R23" s="45">
        <v>2.0</v>
      </c>
      <c r="S23" s="46">
        <v>1.7E7</v>
      </c>
      <c r="T23" s="42">
        <v>28.5</v>
      </c>
      <c r="U23" s="42">
        <v>30.1</v>
      </c>
      <c r="V23" s="44">
        <v>12.0</v>
      </c>
      <c r="Z23" s="2"/>
      <c r="AA23" s="2"/>
      <c r="AI23" s="5"/>
      <c r="AJ23" s="13"/>
      <c r="AM23" s="10"/>
    </row>
    <row r="24">
      <c r="A24" s="43" t="s">
        <v>90</v>
      </c>
      <c r="B24" s="1">
        <v>0.0</v>
      </c>
      <c r="C24" s="1">
        <v>2021.0</v>
      </c>
      <c r="D24" s="1" t="s">
        <v>51</v>
      </c>
      <c r="E24" s="1">
        <v>1.0</v>
      </c>
      <c r="F24" s="41">
        <v>9.5788819E7</v>
      </c>
      <c r="G24" s="42">
        <v>0.37</v>
      </c>
      <c r="H24" s="42">
        <v>1158000.0</v>
      </c>
      <c r="I24" s="42">
        <v>6871851.0</v>
      </c>
      <c r="J24" s="42">
        <v>1007336.0</v>
      </c>
      <c r="K24" s="42">
        <v>593000.0</v>
      </c>
      <c r="L24" s="42">
        <v>1.5212845E7</v>
      </c>
      <c r="M24" s="42">
        <v>9.8690192E7</v>
      </c>
      <c r="N24" s="44">
        <v>2.0</v>
      </c>
      <c r="O24" s="44">
        <v>21.0</v>
      </c>
      <c r="P24" s="45">
        <v>8.0</v>
      </c>
      <c r="Q24" s="46">
        <v>4698250.0</v>
      </c>
      <c r="R24" s="45">
        <v>5.0</v>
      </c>
      <c r="S24" s="46">
        <v>6565500.0</v>
      </c>
      <c r="T24" s="42">
        <v>26.8</v>
      </c>
      <c r="U24" s="42">
        <v>27.8</v>
      </c>
      <c r="V24" s="44">
        <v>26.0</v>
      </c>
      <c r="Z24" s="2"/>
      <c r="AA24" s="2"/>
      <c r="AI24" s="5"/>
      <c r="AJ24" s="13"/>
      <c r="AM24" s="10"/>
    </row>
    <row r="25">
      <c r="A25" s="43" t="s">
        <v>91</v>
      </c>
      <c r="B25" s="1">
        <v>0.0</v>
      </c>
      <c r="C25" s="1">
        <v>2021.0</v>
      </c>
      <c r="D25" s="1" t="s">
        <v>52</v>
      </c>
      <c r="E25" s="1">
        <v>1.0</v>
      </c>
      <c r="F25" s="41">
        <v>1.50140253E8</v>
      </c>
      <c r="G25" s="42">
        <v>0.562</v>
      </c>
      <c r="H25" s="42">
        <v>1629106.0</v>
      </c>
      <c r="I25" s="42">
        <v>2.0539414E7</v>
      </c>
      <c r="J25" s="42">
        <v>4.0476975E7</v>
      </c>
      <c r="K25" s="42">
        <v>4325000.0</v>
      </c>
      <c r="L25" s="42">
        <v>4.2932254E7</v>
      </c>
      <c r="M25" s="42">
        <v>4.3945833E7</v>
      </c>
      <c r="N25" s="44">
        <v>2.0</v>
      </c>
      <c r="O25" s="44">
        <v>11.0</v>
      </c>
      <c r="P25" s="45">
        <v>0.0</v>
      </c>
      <c r="Q25" s="46" t="s">
        <v>24</v>
      </c>
      <c r="R25" s="45">
        <v>6.0</v>
      </c>
      <c r="S25" s="46">
        <v>1.8625E8</v>
      </c>
      <c r="T25" s="42">
        <v>26.8</v>
      </c>
      <c r="U25" s="42">
        <v>29.1</v>
      </c>
      <c r="V25" s="44">
        <v>11.0</v>
      </c>
      <c r="Z25" s="2"/>
      <c r="AA25" s="2"/>
      <c r="AI25" s="5"/>
      <c r="AJ25" s="13"/>
      <c r="AM25" s="10"/>
    </row>
    <row r="26">
      <c r="A26" s="43" t="s">
        <v>92</v>
      </c>
      <c r="B26" s="1">
        <v>2.0</v>
      </c>
      <c r="C26" s="1">
        <v>2022.0</v>
      </c>
      <c r="D26" s="1" t="s">
        <v>25</v>
      </c>
      <c r="E26" s="1">
        <v>1.0</v>
      </c>
      <c r="F26" s="41">
        <v>1.79938888E8</v>
      </c>
      <c r="G26" s="42">
        <v>0.623</v>
      </c>
      <c r="H26" s="42">
        <v>8667071.0</v>
      </c>
      <c r="I26" s="42">
        <v>3.1301106E7</v>
      </c>
      <c r="J26" s="42">
        <v>2.7258252E7</v>
      </c>
      <c r="K26" s="42">
        <v>1.6E7</v>
      </c>
      <c r="L26" s="42">
        <v>6.0407303E7</v>
      </c>
      <c r="M26" s="42">
        <v>1.5907495E7</v>
      </c>
      <c r="N26" s="44">
        <v>11.0</v>
      </c>
      <c r="O26" s="44">
        <v>11.0</v>
      </c>
      <c r="P26" s="45">
        <v>7.0</v>
      </c>
      <c r="Q26" s="46">
        <v>7280000.0</v>
      </c>
      <c r="R26" s="45">
        <v>7.0</v>
      </c>
      <c r="S26" s="46">
        <v>6.215E7</v>
      </c>
      <c r="T26" s="42">
        <v>27.5</v>
      </c>
      <c r="U26" s="42">
        <v>30.0</v>
      </c>
      <c r="V26" s="44">
        <v>8.0</v>
      </c>
      <c r="W26" s="1"/>
      <c r="X26" s="1"/>
      <c r="Y26" s="1"/>
      <c r="Z26" s="1"/>
      <c r="AA26" s="1"/>
      <c r="AB26" s="5"/>
      <c r="AC26" s="13"/>
      <c r="AD26" s="1"/>
      <c r="AE26" s="1"/>
      <c r="AF26" s="10"/>
      <c r="AG26" s="1"/>
      <c r="AH26" s="1"/>
      <c r="AI26" s="1"/>
      <c r="AJ26" s="1"/>
      <c r="AK26" s="1"/>
      <c r="AL26" s="1"/>
      <c r="AM26" s="1"/>
      <c r="AN26" s="1"/>
      <c r="AO26" s="1"/>
    </row>
    <row r="27">
      <c r="A27" s="43" t="s">
        <v>93</v>
      </c>
      <c r="B27" s="1">
        <v>0.0</v>
      </c>
      <c r="C27" s="1">
        <v>2022.0</v>
      </c>
      <c r="D27" s="1" t="s">
        <v>27</v>
      </c>
      <c r="E27" s="1">
        <v>1.0</v>
      </c>
      <c r="F27" s="41">
        <v>2.11812131E8</v>
      </c>
      <c r="G27" s="42">
        <v>0.481</v>
      </c>
      <c r="H27" s="42">
        <v>454008.0</v>
      </c>
      <c r="I27" s="42">
        <v>3.3251746E7</v>
      </c>
      <c r="J27" s="42">
        <v>1.055E7</v>
      </c>
      <c r="K27" s="42">
        <v>1.935E7</v>
      </c>
      <c r="L27" s="42">
        <v>4.6163402E7</v>
      </c>
      <c r="M27" s="42">
        <v>-6149678.0</v>
      </c>
      <c r="N27" s="44">
        <v>7.0</v>
      </c>
      <c r="O27" s="44">
        <v>11.0</v>
      </c>
      <c r="P27" s="45">
        <v>6.0</v>
      </c>
      <c r="Q27" s="46">
        <v>4272000.0</v>
      </c>
      <c r="R27" s="45">
        <v>6.0</v>
      </c>
      <c r="S27" s="46">
        <v>1.73E8</v>
      </c>
      <c r="T27" s="42">
        <v>28.8</v>
      </c>
      <c r="U27" s="42">
        <v>30.2</v>
      </c>
      <c r="V27" s="44">
        <v>13.0</v>
      </c>
      <c r="W27" s="1"/>
      <c r="X27" s="1"/>
      <c r="Y27" s="1"/>
      <c r="Z27" s="1"/>
      <c r="AA27" s="1"/>
      <c r="AB27" s="5"/>
      <c r="AC27" s="13"/>
      <c r="AD27" s="1"/>
      <c r="AE27" s="1"/>
      <c r="AF27" s="10"/>
      <c r="AG27" s="1"/>
      <c r="AH27" s="1"/>
      <c r="AI27" s="1"/>
      <c r="AJ27" s="1"/>
      <c r="AK27" s="1"/>
      <c r="AL27" s="1"/>
      <c r="AM27" s="1"/>
      <c r="AN27" s="1"/>
      <c r="AO27" s="1"/>
    </row>
    <row r="28">
      <c r="A28" s="43" t="s">
        <v>94</v>
      </c>
      <c r="B28" s="1">
        <v>0.0</v>
      </c>
      <c r="C28" s="1">
        <v>2022.0</v>
      </c>
      <c r="D28" s="1" t="s">
        <v>28</v>
      </c>
      <c r="E28" s="1">
        <v>1.0</v>
      </c>
      <c r="F28" s="41">
        <v>1.51054737E8</v>
      </c>
      <c r="G28" s="42">
        <v>0.457</v>
      </c>
      <c r="H28" s="42">
        <v>1.6148056E7</v>
      </c>
      <c r="I28" s="42">
        <v>4853440.0</v>
      </c>
      <c r="J28" s="42">
        <v>1.58115E7</v>
      </c>
      <c r="K28" s="42">
        <v>1450000.0</v>
      </c>
      <c r="L28" s="42">
        <v>4.4965508E7</v>
      </c>
      <c r="M28" s="42">
        <v>4.9487662E7</v>
      </c>
      <c r="N28" s="44">
        <v>2.0</v>
      </c>
      <c r="O28" s="44">
        <v>8.0</v>
      </c>
      <c r="P28" s="45">
        <v>16.0</v>
      </c>
      <c r="Q28" s="46">
        <v>1.14615E7</v>
      </c>
      <c r="R28" s="45">
        <v>12.0</v>
      </c>
      <c r="S28" s="46">
        <v>1.15707E8</v>
      </c>
      <c r="T28" s="42">
        <v>27.9</v>
      </c>
      <c r="U28" s="42">
        <v>29.5</v>
      </c>
      <c r="V28" s="44">
        <v>11.0</v>
      </c>
      <c r="W28" s="1"/>
      <c r="X28" s="1"/>
      <c r="Y28" s="1"/>
      <c r="Z28" s="1"/>
      <c r="AA28" s="1"/>
      <c r="AB28" s="5"/>
      <c r="AC28" s="13"/>
      <c r="AD28" s="1"/>
      <c r="AE28" s="1"/>
      <c r="AF28" s="10"/>
      <c r="AG28" s="1"/>
      <c r="AH28" s="1"/>
      <c r="AI28" s="1"/>
      <c r="AJ28" s="1"/>
      <c r="AK28" s="1"/>
      <c r="AL28" s="1"/>
      <c r="AM28" s="1"/>
      <c r="AN28" s="1"/>
      <c r="AO28" s="1"/>
    </row>
    <row r="29">
      <c r="A29" s="43" t="s">
        <v>95</v>
      </c>
      <c r="B29" s="1">
        <v>0.0</v>
      </c>
      <c r="C29" s="1">
        <v>2022.0</v>
      </c>
      <c r="D29" s="1" t="s">
        <v>29</v>
      </c>
      <c r="E29" s="1">
        <v>1.0</v>
      </c>
      <c r="F29" s="41">
        <v>2.03205326E8</v>
      </c>
      <c r="G29" s="42">
        <v>0.5</v>
      </c>
      <c r="H29" s="42">
        <v>1.8319228E7</v>
      </c>
      <c r="I29" s="42">
        <v>4.333973E7</v>
      </c>
      <c r="J29" s="42">
        <v>2.3887177E7</v>
      </c>
      <c r="K29" s="42">
        <v>1386067.0</v>
      </c>
      <c r="L29" s="42">
        <v>6.7765527E7</v>
      </c>
      <c r="M29" s="42">
        <v>1.43687E7</v>
      </c>
      <c r="N29" s="44">
        <v>3.0</v>
      </c>
      <c r="O29" s="44">
        <v>4.0</v>
      </c>
      <c r="P29" s="45">
        <v>15.0</v>
      </c>
      <c r="Q29" s="46">
        <v>1.07034E7</v>
      </c>
      <c r="R29" s="45">
        <v>6.0</v>
      </c>
      <c r="S29" s="46">
        <v>6.725E7</v>
      </c>
      <c r="T29" s="42">
        <v>29.3</v>
      </c>
      <c r="U29" s="42">
        <v>29.6</v>
      </c>
      <c r="V29" s="44">
        <v>11.0</v>
      </c>
      <c r="W29" s="1"/>
      <c r="X29" s="1"/>
      <c r="Y29" s="1"/>
      <c r="Z29" s="1"/>
      <c r="AA29" s="1"/>
      <c r="AB29" s="5"/>
      <c r="AC29" s="13"/>
      <c r="AD29" s="1"/>
      <c r="AE29" s="1"/>
      <c r="AF29" s="10"/>
      <c r="AG29" s="1"/>
      <c r="AH29" s="1"/>
      <c r="AI29" s="1"/>
      <c r="AJ29" s="1"/>
      <c r="AK29" s="1"/>
      <c r="AL29" s="1"/>
      <c r="AM29" s="1"/>
      <c r="AN29" s="1"/>
      <c r="AO29" s="1"/>
    </row>
    <row r="30">
      <c r="A30" s="43" t="s">
        <v>96</v>
      </c>
      <c r="B30" s="1">
        <v>0.0</v>
      </c>
      <c r="C30" s="1">
        <v>2022.0</v>
      </c>
      <c r="D30" s="1" t="s">
        <v>32</v>
      </c>
      <c r="E30" s="1">
        <v>1.0</v>
      </c>
      <c r="F30" s="41">
        <v>1.40012218E8</v>
      </c>
      <c r="G30" s="42">
        <v>0.42</v>
      </c>
      <c r="H30" s="42">
        <v>3542286.0</v>
      </c>
      <c r="I30" s="42">
        <v>2.0884733E7</v>
      </c>
      <c r="J30" s="42">
        <v>1.1038333E7</v>
      </c>
      <c r="K30" s="42" t="s">
        <v>24</v>
      </c>
      <c r="L30" s="42">
        <v>3.1494677E7</v>
      </c>
      <c r="M30" s="42">
        <v>5.7748642E7</v>
      </c>
      <c r="N30" s="44">
        <v>8.0</v>
      </c>
      <c r="O30" s="44">
        <v>2.0</v>
      </c>
      <c r="P30" s="45">
        <v>14.0</v>
      </c>
      <c r="Q30" s="46">
        <v>2.37635E7</v>
      </c>
      <c r="R30" s="45">
        <v>5.0</v>
      </c>
      <c r="S30" s="46">
        <v>1.9535E8</v>
      </c>
      <c r="T30" s="42">
        <v>29.0</v>
      </c>
      <c r="U30" s="42">
        <v>29.1</v>
      </c>
      <c r="V30" s="44">
        <v>10.0</v>
      </c>
      <c r="W30" s="1"/>
      <c r="X30" s="1"/>
      <c r="Y30" s="1"/>
      <c r="Z30" s="1"/>
      <c r="AA30" s="1"/>
      <c r="AB30" s="5"/>
      <c r="AC30" s="13"/>
      <c r="AD30" s="1"/>
      <c r="AE30" s="1"/>
      <c r="AF30" s="10"/>
      <c r="AG30" s="1"/>
      <c r="AH30" s="1"/>
      <c r="AI30" s="1"/>
      <c r="AJ30" s="1"/>
      <c r="AK30" s="1"/>
      <c r="AL30" s="1"/>
      <c r="AM30" s="1"/>
      <c r="AN30" s="1"/>
      <c r="AO30" s="1"/>
    </row>
    <row r="31">
      <c r="A31" s="43" t="s">
        <v>97</v>
      </c>
      <c r="B31" s="1">
        <v>5.0</v>
      </c>
      <c r="C31" s="1">
        <v>2022.0</v>
      </c>
      <c r="D31" s="1" t="s">
        <v>34</v>
      </c>
      <c r="E31" s="1">
        <v>1.0</v>
      </c>
      <c r="F31" s="41">
        <v>1.83791796E8</v>
      </c>
      <c r="G31" s="42">
        <v>0.654</v>
      </c>
      <c r="H31" s="42">
        <v>7461568.0</v>
      </c>
      <c r="I31" s="42">
        <v>5.8005501E7</v>
      </c>
      <c r="J31" s="42">
        <v>2615540.0</v>
      </c>
      <c r="K31" s="42">
        <v>764600.0</v>
      </c>
      <c r="L31" s="42">
        <v>7.6567521E7</v>
      </c>
      <c r="M31" s="42">
        <v>1.931377E7</v>
      </c>
      <c r="N31" s="44">
        <v>6.0</v>
      </c>
      <c r="O31" s="44">
        <v>6.0</v>
      </c>
      <c r="P31" s="45">
        <v>15.0</v>
      </c>
      <c r="Q31" s="46">
        <v>4.0754E7</v>
      </c>
      <c r="R31" s="45">
        <v>3.0</v>
      </c>
      <c r="S31" s="46">
        <v>6.91E7</v>
      </c>
      <c r="T31" s="42">
        <v>29.3</v>
      </c>
      <c r="U31" s="42">
        <v>29.4</v>
      </c>
      <c r="V31" s="44">
        <v>5.0</v>
      </c>
      <c r="W31" s="1"/>
      <c r="X31" s="1"/>
      <c r="Y31" s="1"/>
      <c r="Z31" s="1"/>
      <c r="AA31" s="1"/>
      <c r="AB31" s="5"/>
      <c r="AC31" s="13"/>
      <c r="AD31" s="1"/>
      <c r="AE31" s="1"/>
      <c r="AF31" s="10"/>
      <c r="AG31" s="1"/>
      <c r="AH31" s="1"/>
      <c r="AI31" s="1"/>
      <c r="AJ31" s="1"/>
      <c r="AK31" s="1"/>
      <c r="AL31" s="1"/>
      <c r="AM31" s="1"/>
      <c r="AN31" s="1"/>
      <c r="AO31" s="1"/>
    </row>
    <row r="32">
      <c r="A32" s="43" t="s">
        <v>98</v>
      </c>
      <c r="B32" s="1">
        <v>0.0</v>
      </c>
      <c r="C32" s="1">
        <v>2022.0</v>
      </c>
      <c r="D32" s="1" t="s">
        <v>36</v>
      </c>
      <c r="E32" s="1">
        <v>1.0</v>
      </c>
      <c r="F32" s="41">
        <v>1.79877811E8</v>
      </c>
      <c r="G32" s="42">
        <v>0.451</v>
      </c>
      <c r="H32" s="42">
        <v>4776922.0</v>
      </c>
      <c r="I32" s="42">
        <v>4.307908E7</v>
      </c>
      <c r="J32" s="42">
        <v>3.8415343E7</v>
      </c>
      <c r="K32" s="42" t="s">
        <v>24</v>
      </c>
      <c r="L32" s="42">
        <v>3.1832908E7</v>
      </c>
      <c r="M32" s="42">
        <v>3.6730956E7</v>
      </c>
      <c r="N32" s="44">
        <v>3.0</v>
      </c>
      <c r="O32" s="44">
        <v>8.0</v>
      </c>
      <c r="P32" s="42">
        <v>18.0</v>
      </c>
      <c r="Q32" s="42">
        <v>1.3025E7</v>
      </c>
      <c r="R32" s="42">
        <v>8.0</v>
      </c>
      <c r="S32" s="42">
        <v>1.2375E8</v>
      </c>
      <c r="T32" s="42">
        <v>28.0</v>
      </c>
      <c r="U32" s="42">
        <v>27.4</v>
      </c>
      <c r="V32" s="44">
        <v>11.0</v>
      </c>
      <c r="W32" s="1"/>
      <c r="X32" s="1"/>
      <c r="Y32" s="1"/>
      <c r="Z32" s="1"/>
      <c r="AA32" s="1"/>
      <c r="AB32" s="5"/>
      <c r="AC32" s="13"/>
      <c r="AD32" s="1"/>
      <c r="AE32" s="1"/>
      <c r="AF32" s="10"/>
      <c r="AG32" s="1"/>
      <c r="AH32" s="1"/>
      <c r="AI32" s="1"/>
      <c r="AJ32" s="1"/>
      <c r="AK32" s="1"/>
      <c r="AL32" s="1"/>
      <c r="AM32" s="1"/>
      <c r="AN32" s="1"/>
      <c r="AO32" s="1"/>
    </row>
    <row r="33">
      <c r="A33" s="43" t="s">
        <v>99</v>
      </c>
      <c r="B33" s="1">
        <v>0.0</v>
      </c>
      <c r="C33" s="1">
        <v>2022.0</v>
      </c>
      <c r="D33" s="1" t="s">
        <v>40</v>
      </c>
      <c r="E33" s="1">
        <v>1.0</v>
      </c>
      <c r="F33" s="41">
        <v>1.49030158E8</v>
      </c>
      <c r="G33" s="42">
        <v>0.481</v>
      </c>
      <c r="H33" s="42">
        <v>9713050.0</v>
      </c>
      <c r="I33" s="42">
        <v>4.507793E7</v>
      </c>
      <c r="J33" s="42">
        <v>8422040.0</v>
      </c>
      <c r="K33" s="42" t="s">
        <v>24</v>
      </c>
      <c r="L33" s="42">
        <v>1.3845166E7</v>
      </c>
      <c r="M33" s="42">
        <v>5.6801435E7</v>
      </c>
      <c r="N33" s="44">
        <v>7.0</v>
      </c>
      <c r="O33" s="44">
        <v>12.0</v>
      </c>
      <c r="P33" s="42">
        <v>12.0</v>
      </c>
      <c r="Q33" s="42">
        <v>1.077775E8</v>
      </c>
      <c r="R33" s="42">
        <v>4.0</v>
      </c>
      <c r="S33" s="42">
        <v>1.1655E8</v>
      </c>
      <c r="T33" s="42">
        <v>26.9</v>
      </c>
      <c r="U33" s="42">
        <v>28.9</v>
      </c>
      <c r="V33" s="44">
        <v>10.0</v>
      </c>
      <c r="W33" s="1"/>
      <c r="X33" s="1"/>
      <c r="Y33" s="1"/>
      <c r="Z33" s="1"/>
      <c r="AA33" s="1"/>
      <c r="AB33" s="5"/>
      <c r="AC33" s="13"/>
      <c r="AD33" s="1"/>
      <c r="AE33" s="1"/>
      <c r="AF33" s="10"/>
      <c r="AG33" s="1"/>
      <c r="AH33" s="1"/>
      <c r="AI33" s="1"/>
      <c r="AJ33" s="1"/>
      <c r="AK33" s="1"/>
      <c r="AL33" s="1"/>
      <c r="AM33" s="1"/>
      <c r="AN33" s="1"/>
      <c r="AO33" s="1"/>
    </row>
    <row r="34">
      <c r="A34" s="43" t="s">
        <v>100</v>
      </c>
      <c r="B34" s="1">
        <v>0.0</v>
      </c>
      <c r="C34" s="1">
        <v>2022.0</v>
      </c>
      <c r="D34" s="1" t="s">
        <v>47</v>
      </c>
      <c r="E34" s="1">
        <v>1.0</v>
      </c>
      <c r="F34" s="41">
        <v>1.62453046E8</v>
      </c>
      <c r="G34" s="42">
        <v>0.5</v>
      </c>
      <c r="H34" s="42">
        <v>1071820.0</v>
      </c>
      <c r="I34" s="42">
        <v>1.8170156E7</v>
      </c>
      <c r="J34" s="42">
        <v>6376150.0</v>
      </c>
      <c r="K34" s="42">
        <v>3500000.0</v>
      </c>
      <c r="L34" s="42">
        <v>1.4128074E7</v>
      </c>
      <c r="M34" s="42">
        <v>5.8576893E7</v>
      </c>
      <c r="N34" s="44">
        <v>7.0</v>
      </c>
      <c r="O34" s="44">
        <v>21.0</v>
      </c>
      <c r="P34" s="42">
        <v>14.0</v>
      </c>
      <c r="Q34" s="42">
        <v>1.68429E7</v>
      </c>
      <c r="R34" s="42">
        <v>2.0</v>
      </c>
      <c r="S34" s="42">
        <v>1.17E8</v>
      </c>
      <c r="T34" s="42">
        <v>30.0</v>
      </c>
      <c r="U34" s="42">
        <v>29.1</v>
      </c>
      <c r="V34" s="44">
        <v>9.0</v>
      </c>
      <c r="W34" s="1"/>
      <c r="X34" s="1"/>
      <c r="Y34" s="1"/>
      <c r="Z34" s="1"/>
      <c r="AA34" s="1"/>
      <c r="AB34" s="5"/>
      <c r="AC34" s="13"/>
      <c r="AD34" s="1"/>
      <c r="AE34" s="1"/>
      <c r="AF34" s="10"/>
      <c r="AG34" s="1"/>
      <c r="AH34" s="1"/>
      <c r="AI34" s="1"/>
      <c r="AJ34" s="1"/>
      <c r="AK34" s="1"/>
      <c r="AL34" s="1"/>
      <c r="AM34" s="1"/>
      <c r="AN34" s="1"/>
      <c r="AO34" s="1"/>
    </row>
    <row r="35">
      <c r="A35" s="43" t="s">
        <v>101</v>
      </c>
      <c r="B35" s="1">
        <v>1.0</v>
      </c>
      <c r="C35" s="1">
        <v>2022.0</v>
      </c>
      <c r="D35" s="1" t="s">
        <v>49</v>
      </c>
      <c r="E35" s="1">
        <v>1.0</v>
      </c>
      <c r="F35" s="41">
        <v>1.56428325E8</v>
      </c>
      <c r="G35" s="42">
        <v>0.574</v>
      </c>
      <c r="H35" s="42">
        <v>1.07183E7</v>
      </c>
      <c r="I35" s="42">
        <v>5.6619066E7</v>
      </c>
      <c r="J35" s="42">
        <v>7110821.0</v>
      </c>
      <c r="K35" s="42">
        <v>3080750.0</v>
      </c>
      <c r="L35" s="42">
        <v>5.7194604E7</v>
      </c>
      <c r="M35" s="42">
        <v>5.5560333E7</v>
      </c>
      <c r="N35" s="44">
        <v>7.0</v>
      </c>
      <c r="O35" s="44">
        <v>4.0</v>
      </c>
      <c r="P35" s="42">
        <v>11.0</v>
      </c>
      <c r="Q35" s="42">
        <v>9635350.0</v>
      </c>
      <c r="R35" s="42">
        <v>5.0</v>
      </c>
      <c r="S35" s="42">
        <v>5.82E7</v>
      </c>
      <c r="T35" s="42">
        <v>28.8</v>
      </c>
      <c r="U35" s="42">
        <v>29.4</v>
      </c>
      <c r="V35" s="44">
        <v>9.0</v>
      </c>
      <c r="W35" s="1"/>
      <c r="X35" s="1"/>
      <c r="Y35" s="1"/>
      <c r="Z35" s="1"/>
      <c r="AA35" s="1"/>
      <c r="AB35" s="5"/>
      <c r="AC35" s="13"/>
      <c r="AD35" s="1"/>
      <c r="AE35" s="1"/>
      <c r="AF35" s="10"/>
      <c r="AG35" s="1"/>
      <c r="AH35" s="1"/>
      <c r="AI35" s="1"/>
      <c r="AJ35" s="1"/>
      <c r="AK35" s="1"/>
      <c r="AL35" s="1"/>
      <c r="AM35" s="1"/>
      <c r="AN35" s="1"/>
      <c r="AO35" s="1"/>
    </row>
    <row r="36">
      <c r="A36" s="43" t="s">
        <v>102</v>
      </c>
      <c r="B36" s="1">
        <v>0.0</v>
      </c>
      <c r="C36" s="1">
        <v>2022.0</v>
      </c>
      <c r="D36" s="1" t="s">
        <v>51</v>
      </c>
      <c r="E36" s="1">
        <v>1.0</v>
      </c>
      <c r="F36" s="41">
        <v>1.50037446E8</v>
      </c>
      <c r="G36" s="42">
        <v>0.42</v>
      </c>
      <c r="H36" s="42">
        <v>1025526.0</v>
      </c>
      <c r="I36" s="42">
        <v>6.1185202E7</v>
      </c>
      <c r="J36" s="42">
        <v>6590896.0</v>
      </c>
      <c r="K36" s="42" t="s">
        <v>24</v>
      </c>
      <c r="L36" s="42">
        <v>3.1737462E7</v>
      </c>
      <c r="M36" s="42">
        <v>6.9494854E7</v>
      </c>
      <c r="N36" s="44">
        <v>4.0</v>
      </c>
      <c r="O36" s="44">
        <v>10.0</v>
      </c>
      <c r="P36" s="42">
        <v>19.0</v>
      </c>
      <c r="Q36" s="42">
        <v>1.44705E7</v>
      </c>
      <c r="R36" s="42">
        <v>7.0</v>
      </c>
      <c r="S36" s="42">
        <v>5.807E8</v>
      </c>
      <c r="T36" s="42">
        <v>28.0</v>
      </c>
      <c r="U36" s="42">
        <v>28.3</v>
      </c>
      <c r="V36" s="44">
        <v>12.0</v>
      </c>
      <c r="W36" s="1"/>
      <c r="X36" s="1"/>
      <c r="Y36" s="1"/>
      <c r="Z36" s="1"/>
      <c r="AA36" s="1"/>
      <c r="AB36" s="5"/>
      <c r="AC36" s="13"/>
      <c r="AD36" s="1"/>
      <c r="AE36" s="1"/>
      <c r="AF36" s="10"/>
      <c r="AG36" s="1"/>
      <c r="AH36" s="1"/>
      <c r="AI36" s="1"/>
      <c r="AJ36" s="1"/>
      <c r="AK36" s="1"/>
      <c r="AL36" s="1"/>
      <c r="AM36" s="1"/>
      <c r="AN36" s="1"/>
      <c r="AO36" s="1"/>
    </row>
    <row r="37">
      <c r="A37" s="43" t="s">
        <v>103</v>
      </c>
      <c r="B37" s="1">
        <v>1.0</v>
      </c>
      <c r="C37" s="1">
        <v>2022.0</v>
      </c>
      <c r="D37" s="1" t="s">
        <v>52</v>
      </c>
      <c r="E37" s="1">
        <v>1.0</v>
      </c>
      <c r="F37" s="41">
        <v>1.7701398E8</v>
      </c>
      <c r="G37" s="42">
        <v>0.568</v>
      </c>
      <c r="H37" s="42">
        <v>2890914.0</v>
      </c>
      <c r="I37" s="42">
        <v>2.663264E7</v>
      </c>
      <c r="J37" s="42">
        <v>3.4100179E7</v>
      </c>
      <c r="K37" s="42">
        <v>1.065E7</v>
      </c>
      <c r="L37" s="42">
        <v>6.7401081E7</v>
      </c>
      <c r="M37" s="42">
        <v>3.1456213E7</v>
      </c>
      <c r="N37" s="44">
        <v>12.0</v>
      </c>
      <c r="O37" s="44">
        <v>13.0</v>
      </c>
      <c r="P37" s="42">
        <v>23.0</v>
      </c>
      <c r="Q37" s="42">
        <v>1.4682485E8</v>
      </c>
      <c r="R37" s="42">
        <v>4.0</v>
      </c>
      <c r="S37" s="42">
        <v>1.57E8</v>
      </c>
      <c r="T37" s="42">
        <v>27.1</v>
      </c>
      <c r="U37" s="42">
        <v>29.7</v>
      </c>
      <c r="V37" s="44">
        <v>3.0</v>
      </c>
      <c r="W37" s="1"/>
      <c r="X37" s="1"/>
      <c r="Y37" s="1"/>
      <c r="Z37" s="1"/>
      <c r="AA37" s="1"/>
      <c r="AB37" s="5"/>
      <c r="AC37" s="13"/>
      <c r="AD37" s="1"/>
      <c r="AE37" s="1"/>
      <c r="AF37" s="10"/>
      <c r="AG37" s="1"/>
      <c r="AH37" s="1"/>
      <c r="AI37" s="1"/>
      <c r="AJ37" s="1"/>
      <c r="AK37" s="1"/>
      <c r="AL37" s="1"/>
      <c r="AM37" s="1"/>
      <c r="AN37" s="1"/>
      <c r="AO37" s="1"/>
    </row>
    <row r="38">
      <c r="A38" s="1" t="s">
        <v>104</v>
      </c>
      <c r="B38" s="1">
        <v>2.0</v>
      </c>
      <c r="C38" s="1">
        <v>2023.0</v>
      </c>
      <c r="D38" s="1" t="s">
        <v>25</v>
      </c>
      <c r="E38" s="1">
        <v>1.0</v>
      </c>
      <c r="F38" s="41">
        <v>2.06239131E8</v>
      </c>
      <c r="G38" s="42">
        <v>0.642</v>
      </c>
      <c r="H38" s="42">
        <v>1.2E7</v>
      </c>
      <c r="I38" s="42">
        <v>4.6893307E7</v>
      </c>
      <c r="J38" s="42">
        <v>5.0224518E7</v>
      </c>
      <c r="K38" s="42" t="s">
        <v>24</v>
      </c>
      <c r="L38" s="42">
        <v>4.9068682E7</v>
      </c>
      <c r="M38" s="42">
        <v>-1.5797681E7</v>
      </c>
      <c r="N38" s="42">
        <v>8.0</v>
      </c>
      <c r="O38" s="44">
        <v>14.0</v>
      </c>
      <c r="P38" s="47">
        <v>6.0</v>
      </c>
      <c r="Q38" s="48">
        <v>4480000.0</v>
      </c>
      <c r="R38" s="47">
        <v>3.0</v>
      </c>
      <c r="S38" s="48">
        <v>3015000.0</v>
      </c>
      <c r="T38" s="42">
        <v>27.9</v>
      </c>
      <c r="U38" s="42">
        <v>29.9</v>
      </c>
      <c r="V38" s="42">
        <v>2.0</v>
      </c>
      <c r="AA38" s="10"/>
    </row>
    <row r="39">
      <c r="A39" s="1" t="s">
        <v>105</v>
      </c>
      <c r="B39" s="1">
        <v>0.0</v>
      </c>
      <c r="C39" s="1">
        <v>2023.0</v>
      </c>
      <c r="D39" s="1" t="s">
        <v>27</v>
      </c>
      <c r="E39" s="1">
        <v>1.0</v>
      </c>
      <c r="F39" s="41">
        <v>1.82926796E8</v>
      </c>
      <c r="G39" s="42">
        <v>0.481</v>
      </c>
      <c r="H39" s="42">
        <v>1947000.0</v>
      </c>
      <c r="I39" s="42">
        <v>4.899754E7</v>
      </c>
      <c r="J39" s="42">
        <v>3.1432265E7</v>
      </c>
      <c r="K39" s="42" t="s">
        <v>24</v>
      </c>
      <c r="L39" s="42">
        <v>4.5687052E7</v>
      </c>
      <c r="M39" s="42">
        <v>7232680.0</v>
      </c>
      <c r="N39" s="42">
        <v>8.0</v>
      </c>
      <c r="O39" s="44">
        <v>11.0</v>
      </c>
      <c r="P39" s="47">
        <v>10.0</v>
      </c>
      <c r="Q39" s="48">
        <v>7299000.0</v>
      </c>
      <c r="R39" s="47">
        <v>7.0</v>
      </c>
      <c r="S39" s="48">
        <v>8.705E7</v>
      </c>
      <c r="T39" s="42">
        <v>28.6</v>
      </c>
      <c r="U39" s="42">
        <v>30.0</v>
      </c>
      <c r="V39" s="42">
        <v>11.0</v>
      </c>
      <c r="AA39" s="10"/>
      <c r="AE39" s="10"/>
    </row>
    <row r="40">
      <c r="A40" s="1" t="s">
        <v>106</v>
      </c>
      <c r="B40" s="1">
        <v>0.0</v>
      </c>
      <c r="C40" s="1">
        <v>2023.0</v>
      </c>
      <c r="D40" s="1" t="s">
        <v>28</v>
      </c>
      <c r="E40" s="1">
        <v>1.0</v>
      </c>
      <c r="F40" s="41">
        <v>1.88909358E8</v>
      </c>
      <c r="G40" s="42">
        <v>0.512</v>
      </c>
      <c r="H40" s="42">
        <v>6995488.0</v>
      </c>
      <c r="I40" s="42">
        <v>1.7353556E7</v>
      </c>
      <c r="J40" s="42">
        <v>4.2530326E7</v>
      </c>
      <c r="K40" s="42" t="s">
        <v>24</v>
      </c>
      <c r="L40" s="42">
        <v>6.7371735E7</v>
      </c>
      <c r="M40" s="42">
        <v>2697158.0</v>
      </c>
      <c r="N40" s="42">
        <v>6.0</v>
      </c>
      <c r="O40" s="44">
        <v>5.0</v>
      </c>
      <c r="P40" s="47">
        <v>12.0</v>
      </c>
      <c r="Q40" s="48">
        <v>8808750.0</v>
      </c>
      <c r="R40" s="47">
        <v>10.0</v>
      </c>
      <c r="S40" s="48">
        <v>3.1052E8</v>
      </c>
      <c r="T40" s="42">
        <v>28.4</v>
      </c>
      <c r="U40" s="42">
        <v>29.6</v>
      </c>
      <c r="V40" s="42">
        <v>11.0</v>
      </c>
      <c r="AA40" s="10"/>
      <c r="AE40" s="10"/>
    </row>
    <row r="41">
      <c r="A41" s="1" t="s">
        <v>107</v>
      </c>
      <c r="B41" s="1">
        <v>0.0</v>
      </c>
      <c r="C41" s="1">
        <v>2023.0</v>
      </c>
      <c r="D41" s="1" t="s">
        <v>29</v>
      </c>
      <c r="E41" s="1">
        <v>1.0</v>
      </c>
      <c r="F41" s="41">
        <v>1.62863836E8</v>
      </c>
      <c r="G41" s="42">
        <v>0.377</v>
      </c>
      <c r="H41" s="42">
        <v>1.8664197E7</v>
      </c>
      <c r="I41" s="42">
        <v>3.471807E7</v>
      </c>
      <c r="J41" s="42">
        <v>9841740.0</v>
      </c>
      <c r="K41" s="42">
        <v>1.0333333E7</v>
      </c>
      <c r="L41" s="42">
        <v>2.0335276E7</v>
      </c>
      <c r="M41" s="42">
        <v>3.2424642E7</v>
      </c>
      <c r="N41" s="42">
        <v>5.0</v>
      </c>
      <c r="O41" s="44">
        <v>11.0</v>
      </c>
      <c r="P41" s="47">
        <v>7.0</v>
      </c>
      <c r="Q41" s="48">
        <v>5097000.0</v>
      </c>
      <c r="R41" s="47">
        <v>3.0</v>
      </c>
      <c r="S41" s="48">
        <v>9.0E7</v>
      </c>
      <c r="T41" s="42">
        <v>27.9</v>
      </c>
      <c r="U41" s="42">
        <v>29.2</v>
      </c>
      <c r="V41" s="42">
        <v>8.0</v>
      </c>
      <c r="AA41" s="10"/>
      <c r="AE41" s="10"/>
    </row>
    <row r="42">
      <c r="A42" s="1" t="s">
        <v>108</v>
      </c>
      <c r="B42" s="1">
        <v>0.0</v>
      </c>
      <c r="C42" s="1">
        <v>2023.0</v>
      </c>
      <c r="D42" s="1" t="s">
        <v>32</v>
      </c>
      <c r="E42" s="1">
        <v>1.0</v>
      </c>
      <c r="F42" s="41">
        <v>1.71026607E8</v>
      </c>
      <c r="G42" s="42">
        <v>0.364</v>
      </c>
      <c r="H42" s="42">
        <v>6212264.0</v>
      </c>
      <c r="I42" s="42">
        <v>1.6049748E7</v>
      </c>
      <c r="J42" s="42">
        <v>4.3952694E7</v>
      </c>
      <c r="K42" s="42" t="s">
        <v>24</v>
      </c>
      <c r="L42" s="42">
        <v>8967035.0</v>
      </c>
      <c r="M42" s="42">
        <v>3.8518049E7</v>
      </c>
      <c r="N42" s="42">
        <v>5.0</v>
      </c>
      <c r="O42" s="44">
        <v>12.0</v>
      </c>
      <c r="P42" s="47">
        <v>12.0</v>
      </c>
      <c r="Q42" s="48">
        <v>8678000.0</v>
      </c>
      <c r="R42" s="47">
        <v>4.0</v>
      </c>
      <c r="S42" s="48">
        <v>1.825E7</v>
      </c>
      <c r="T42" s="42">
        <v>28.2</v>
      </c>
      <c r="U42" s="42">
        <v>29.7</v>
      </c>
      <c r="V42" s="42">
        <v>10.0</v>
      </c>
      <c r="AA42" s="10"/>
      <c r="AE42" s="10"/>
    </row>
    <row r="43">
      <c r="A43" s="1" t="s">
        <v>109</v>
      </c>
      <c r="B43" s="1">
        <v>3.0</v>
      </c>
      <c r="C43" s="1">
        <v>2023.0</v>
      </c>
      <c r="D43" s="1" t="s">
        <v>34</v>
      </c>
      <c r="E43" s="1">
        <v>1.0</v>
      </c>
      <c r="F43" s="41">
        <v>2.37107748E8</v>
      </c>
      <c r="G43" s="42">
        <v>0.556</v>
      </c>
      <c r="H43" s="42">
        <v>4720300.0</v>
      </c>
      <c r="I43" s="42">
        <v>8.1820712E7</v>
      </c>
      <c r="J43" s="42">
        <v>2.6317833E7</v>
      </c>
      <c r="K43" s="42" t="s">
        <v>24</v>
      </c>
      <c r="L43" s="42">
        <v>9.8411565E7</v>
      </c>
      <c r="M43" s="42">
        <v>6727295.0</v>
      </c>
      <c r="N43" s="42">
        <v>8.0</v>
      </c>
      <c r="O43" s="44">
        <v>5.0</v>
      </c>
      <c r="P43" s="47">
        <v>13.0</v>
      </c>
      <c r="Q43" s="48">
        <v>9528900.0</v>
      </c>
      <c r="R43" s="47">
        <v>3.0</v>
      </c>
      <c r="S43" s="48">
        <v>1.05E8</v>
      </c>
      <c r="T43" s="42">
        <v>28.8</v>
      </c>
      <c r="U43" s="42">
        <v>29.2</v>
      </c>
      <c r="V43" s="42">
        <v>12.0</v>
      </c>
      <c r="AA43" s="10"/>
      <c r="AE43" s="10"/>
    </row>
    <row r="44">
      <c r="A44" s="1" t="s">
        <v>110</v>
      </c>
      <c r="B44" s="1">
        <v>0.0</v>
      </c>
      <c r="C44" s="1">
        <v>2023.0</v>
      </c>
      <c r="D44" s="1" t="s">
        <v>36</v>
      </c>
      <c r="E44" s="1">
        <v>1.0</v>
      </c>
      <c r="F44" s="41">
        <v>2.30534276E8</v>
      </c>
      <c r="G44" s="42">
        <v>0.451</v>
      </c>
      <c r="H44" s="42">
        <v>2073876.0</v>
      </c>
      <c r="I44" s="42">
        <v>1.6265168E7</v>
      </c>
      <c r="J44" s="42">
        <v>1.2443019E7</v>
      </c>
      <c r="K44" s="42" t="s">
        <v>24</v>
      </c>
      <c r="L44" s="42">
        <v>1.2987096E7</v>
      </c>
      <c r="M44" s="42">
        <v>28654.0</v>
      </c>
      <c r="N44" s="42">
        <v>9.0</v>
      </c>
      <c r="O44" s="44">
        <v>9.0</v>
      </c>
      <c r="P44" s="47">
        <v>11.0</v>
      </c>
      <c r="Q44" s="48">
        <v>8140000.0</v>
      </c>
      <c r="R44" s="47">
        <v>5.0</v>
      </c>
      <c r="S44" s="48">
        <v>7.825E7</v>
      </c>
      <c r="T44" s="42">
        <v>28.6</v>
      </c>
      <c r="U44" s="42">
        <v>28.0</v>
      </c>
      <c r="V44" s="42">
        <v>14.0</v>
      </c>
      <c r="AA44" s="10"/>
      <c r="AE44" s="10"/>
    </row>
    <row r="45">
      <c r="A45" s="1" t="s">
        <v>111</v>
      </c>
      <c r="B45" s="1">
        <v>2.0</v>
      </c>
      <c r="C45" s="1">
        <v>2023.0</v>
      </c>
      <c r="D45" s="1" t="s">
        <v>40</v>
      </c>
      <c r="E45" s="1">
        <v>1.0</v>
      </c>
      <c r="F45" s="41">
        <v>1.5610454E8</v>
      </c>
      <c r="G45" s="42">
        <v>0.537</v>
      </c>
      <c r="H45" s="42">
        <v>1.074165E7</v>
      </c>
      <c r="I45" s="42">
        <v>1.822344E7</v>
      </c>
      <c r="J45" s="42">
        <v>1.4328365E7</v>
      </c>
      <c r="K45" s="42" t="s">
        <v>24</v>
      </c>
      <c r="L45" s="42">
        <v>3.4674066E7</v>
      </c>
      <c r="M45" s="42">
        <v>5.5899675E7</v>
      </c>
      <c r="N45" s="42">
        <v>8.0</v>
      </c>
      <c r="O45" s="44">
        <v>9.0</v>
      </c>
      <c r="P45" s="47">
        <v>11.0</v>
      </c>
      <c r="Q45" s="48">
        <v>8048000.0</v>
      </c>
      <c r="R45" s="47">
        <v>4.0</v>
      </c>
      <c r="S45" s="48">
        <v>2.43E8</v>
      </c>
      <c r="T45" s="42">
        <v>28.5</v>
      </c>
      <c r="U45" s="42">
        <v>29.0</v>
      </c>
      <c r="V45" s="42">
        <v>7.0</v>
      </c>
      <c r="AA45" s="10"/>
      <c r="AE45" s="10"/>
    </row>
    <row r="46">
      <c r="A46" s="1" t="s">
        <v>112</v>
      </c>
      <c r="B46" s="1">
        <v>0.0</v>
      </c>
      <c r="C46" s="1">
        <v>2023.0</v>
      </c>
      <c r="D46" s="1" t="s">
        <v>47</v>
      </c>
      <c r="E46" s="1">
        <v>1.0</v>
      </c>
      <c r="F46" s="41">
        <v>1.87398165E8</v>
      </c>
      <c r="G46" s="42">
        <v>0.488</v>
      </c>
      <c r="H46" s="42">
        <v>1242585.0</v>
      </c>
      <c r="I46" s="42">
        <v>2.5307424E7</v>
      </c>
      <c r="J46" s="42">
        <v>4.8696616E7</v>
      </c>
      <c r="K46" s="42" t="s">
        <v>24</v>
      </c>
      <c r="L46" s="42">
        <v>5.5319206E7</v>
      </c>
      <c r="M46" s="42">
        <v>1.4547017E7</v>
      </c>
      <c r="N46" s="42">
        <v>10.0</v>
      </c>
      <c r="O46" s="44">
        <v>10.0</v>
      </c>
      <c r="P46" s="47">
        <v>10.0</v>
      </c>
      <c r="Q46" s="48">
        <v>7368400.0</v>
      </c>
      <c r="R46" s="47">
        <v>3.0</v>
      </c>
      <c r="S46" s="48">
        <v>8920000.0</v>
      </c>
      <c r="T46" s="42">
        <v>28.5</v>
      </c>
      <c r="U46" s="42">
        <v>30.0</v>
      </c>
      <c r="V46" s="42">
        <v>14.0</v>
      </c>
      <c r="AA46" s="10"/>
      <c r="AE46" s="10"/>
    </row>
    <row r="47">
      <c r="A47" s="1" t="s">
        <v>113</v>
      </c>
      <c r="B47" s="1">
        <v>0.0</v>
      </c>
      <c r="C47" s="1">
        <v>2023.0</v>
      </c>
      <c r="D47" s="1" t="s">
        <v>49</v>
      </c>
      <c r="E47" s="1">
        <v>1.0</v>
      </c>
      <c r="F47" s="41">
        <v>1.53793028E8</v>
      </c>
      <c r="G47" s="42">
        <v>0.438</v>
      </c>
      <c r="H47" s="42">
        <v>1220001.0</v>
      </c>
      <c r="I47" s="42">
        <v>3.1852917E7</v>
      </c>
      <c r="J47" s="42">
        <v>941434.0</v>
      </c>
      <c r="K47" s="42" t="s">
        <v>24</v>
      </c>
      <c r="L47" s="42">
        <v>4.989448E7</v>
      </c>
      <c r="M47" s="42">
        <v>4.653435E7</v>
      </c>
      <c r="N47" s="42">
        <v>10.0</v>
      </c>
      <c r="O47" s="44">
        <v>11.0</v>
      </c>
      <c r="P47" s="47">
        <v>12.0</v>
      </c>
      <c r="Q47" s="48">
        <v>4.801435E7</v>
      </c>
      <c r="R47" s="47">
        <v>2.0</v>
      </c>
      <c r="S47" s="48">
        <v>8.822E7</v>
      </c>
      <c r="T47" s="42">
        <v>27.5</v>
      </c>
      <c r="U47" s="42">
        <v>29.7</v>
      </c>
      <c r="V47" s="42">
        <v>8.0</v>
      </c>
      <c r="AA47" s="10"/>
      <c r="AE47" s="10"/>
    </row>
    <row r="48">
      <c r="A48" s="1" t="s">
        <v>114</v>
      </c>
      <c r="B48" s="1">
        <v>5.0</v>
      </c>
      <c r="C48" s="1">
        <v>2023.0</v>
      </c>
      <c r="D48" s="1" t="s">
        <v>51</v>
      </c>
      <c r="E48" s="1">
        <v>1.0</v>
      </c>
      <c r="F48" s="41">
        <v>2.51332754E8</v>
      </c>
      <c r="G48" s="42">
        <v>0.556</v>
      </c>
      <c r="H48" s="42">
        <v>6285462.0</v>
      </c>
      <c r="I48" s="42">
        <v>6.772275E7</v>
      </c>
      <c r="J48" s="42">
        <v>4820238.0</v>
      </c>
      <c r="K48" s="42" t="s">
        <v>24</v>
      </c>
      <c r="L48" s="42">
        <v>6.9999738E7</v>
      </c>
      <c r="M48" s="42">
        <v>-9135712.0</v>
      </c>
      <c r="N48" s="42">
        <v>5.0</v>
      </c>
      <c r="O48" s="44">
        <v>8.0</v>
      </c>
      <c r="P48" s="47">
        <v>12.0</v>
      </c>
      <c r="Q48" s="48">
        <v>8791330.0</v>
      </c>
      <c r="R48" s="47">
        <v>5.0</v>
      </c>
      <c r="S48" s="48">
        <v>2.475E8</v>
      </c>
      <c r="T48" s="42">
        <v>28.3</v>
      </c>
      <c r="U48" s="42">
        <v>30.4</v>
      </c>
      <c r="V48" s="42">
        <v>5.0</v>
      </c>
      <c r="AA48" s="10"/>
      <c r="AE48" s="10"/>
    </row>
    <row r="49">
      <c r="A49" s="1" t="s">
        <v>115</v>
      </c>
      <c r="B49" s="1">
        <v>1.0</v>
      </c>
      <c r="C49" s="1">
        <v>2023.0</v>
      </c>
      <c r="D49" s="1" t="s">
        <v>52</v>
      </c>
      <c r="E49" s="1">
        <v>1.0</v>
      </c>
      <c r="F49" s="41">
        <v>2.14630885E8</v>
      </c>
      <c r="G49" s="42">
        <v>0.549</v>
      </c>
      <c r="H49" s="42">
        <v>987947.0</v>
      </c>
      <c r="I49" s="42">
        <v>5.2107851E7</v>
      </c>
      <c r="J49" s="42">
        <v>3.6259247E7</v>
      </c>
      <c r="K49" s="42" t="s">
        <v>24</v>
      </c>
      <c r="L49" s="42">
        <v>1.04845809E8</v>
      </c>
      <c r="M49" s="42">
        <v>-2.4798413E7</v>
      </c>
      <c r="N49" s="42">
        <v>12.0</v>
      </c>
      <c r="O49" s="44">
        <v>9.0</v>
      </c>
      <c r="P49" s="47">
        <v>5.0</v>
      </c>
      <c r="Q49" s="48">
        <v>3752500.0</v>
      </c>
      <c r="R49" s="47">
        <v>4.0</v>
      </c>
      <c r="S49" s="48">
        <v>8.98E7</v>
      </c>
      <c r="T49" s="42">
        <v>28.8</v>
      </c>
      <c r="U49" s="42">
        <v>30.6</v>
      </c>
      <c r="V49" s="42">
        <v>3.0</v>
      </c>
      <c r="AA49" s="10"/>
      <c r="AE49" s="10"/>
    </row>
    <row r="50">
      <c r="A50" s="43" t="s">
        <v>116</v>
      </c>
      <c r="B50" s="1">
        <v>0.0</v>
      </c>
      <c r="C50" s="1">
        <v>2020.0</v>
      </c>
      <c r="D50" s="1" t="s">
        <v>23</v>
      </c>
      <c r="E50" s="1">
        <v>2.0</v>
      </c>
      <c r="F50" s="41">
        <v>6.5598752E7</v>
      </c>
      <c r="G50" s="42">
        <v>0.417</v>
      </c>
      <c r="H50" s="42">
        <v>1325154.0</v>
      </c>
      <c r="I50" s="42">
        <v>7240612.0</v>
      </c>
      <c r="J50" s="42">
        <v>5633112.0</v>
      </c>
      <c r="K50" s="42" t="s">
        <v>24</v>
      </c>
      <c r="L50" s="42">
        <v>6084819.0</v>
      </c>
      <c r="M50" s="42">
        <v>7.8426691E7</v>
      </c>
      <c r="N50" s="44">
        <v>7.0</v>
      </c>
      <c r="O50" s="44">
        <v>2.0</v>
      </c>
      <c r="P50" s="42">
        <v>13.0</v>
      </c>
      <c r="Q50" s="42">
        <v>7540500.0</v>
      </c>
      <c r="R50" s="42">
        <v>5.0</v>
      </c>
      <c r="S50" s="42">
        <v>1.0965E8</v>
      </c>
      <c r="T50" s="42">
        <v>29.1</v>
      </c>
      <c r="U50" s="42">
        <v>27.7</v>
      </c>
      <c r="V50" s="44">
        <v>7.0</v>
      </c>
      <c r="W50" s="2"/>
    </row>
    <row r="51">
      <c r="A51" s="43" t="s">
        <v>117</v>
      </c>
      <c r="B51" s="1">
        <v>0.0</v>
      </c>
      <c r="C51" s="1">
        <v>2020.0</v>
      </c>
      <c r="D51" s="1" t="s">
        <v>26</v>
      </c>
      <c r="E51" s="1">
        <v>2.0</v>
      </c>
      <c r="F51" s="41">
        <v>2.3478635E7</v>
      </c>
      <c r="G51" s="42">
        <v>0.417</v>
      </c>
      <c r="H51" s="42">
        <v>609170.0</v>
      </c>
      <c r="I51" s="42">
        <v>2341271.0</v>
      </c>
      <c r="J51" s="42">
        <v>528817.0</v>
      </c>
      <c r="K51" s="42" t="s">
        <v>24</v>
      </c>
      <c r="L51" s="42">
        <v>6773020.0</v>
      </c>
      <c r="M51" s="42">
        <v>1.28480532E8</v>
      </c>
      <c r="N51" s="44">
        <v>5.0</v>
      </c>
      <c r="O51" s="44">
        <v>5.0</v>
      </c>
      <c r="P51" s="42">
        <v>23.0</v>
      </c>
      <c r="Q51" s="42">
        <v>1.31219E7</v>
      </c>
      <c r="R51" s="42">
        <v>2.0</v>
      </c>
      <c r="S51" s="42">
        <v>3800000.0</v>
      </c>
      <c r="T51" s="42">
        <v>26.3</v>
      </c>
      <c r="U51" s="42">
        <v>28.3</v>
      </c>
      <c r="V51" s="44">
        <v>12.0</v>
      </c>
      <c r="W51" s="2"/>
      <c r="AJ51" s="5"/>
      <c r="AK51" s="13"/>
      <c r="AN51" s="10"/>
    </row>
    <row r="52">
      <c r="A52" s="43" t="s">
        <v>118</v>
      </c>
      <c r="B52" s="1">
        <v>1.0</v>
      </c>
      <c r="C52" s="1">
        <v>2020.0</v>
      </c>
      <c r="D52" s="1" t="s">
        <v>30</v>
      </c>
      <c r="E52" s="1">
        <v>2.0</v>
      </c>
      <c r="F52" s="41">
        <v>5.553589E7</v>
      </c>
      <c r="G52" s="42">
        <v>0.517</v>
      </c>
      <c r="H52" s="42">
        <v>2486944.0</v>
      </c>
      <c r="I52" s="42">
        <v>1.8830158E7</v>
      </c>
      <c r="J52" s="42">
        <v>8837342.0</v>
      </c>
      <c r="K52" s="42" t="s">
        <v>24</v>
      </c>
      <c r="L52" s="42">
        <v>2.1699882E7</v>
      </c>
      <c r="M52" s="42">
        <v>4.248635E7</v>
      </c>
      <c r="N52" s="44">
        <v>6.0</v>
      </c>
      <c r="O52" s="44">
        <v>3.0</v>
      </c>
      <c r="P52" s="42">
        <v>17.0</v>
      </c>
      <c r="Q52" s="42">
        <v>9962993.0</v>
      </c>
      <c r="R52" s="42">
        <v>4.0</v>
      </c>
      <c r="S52" s="42">
        <v>1.44825E8</v>
      </c>
      <c r="T52" s="42">
        <v>29.2</v>
      </c>
      <c r="U52" s="42">
        <v>28.6</v>
      </c>
      <c r="V52" s="44">
        <v>3.0</v>
      </c>
      <c r="W52" s="2"/>
      <c r="AJ52" s="5"/>
      <c r="AK52" s="13"/>
      <c r="AN52" s="10"/>
    </row>
    <row r="53">
      <c r="A53" s="43" t="s">
        <v>119</v>
      </c>
      <c r="B53" s="1">
        <v>1.0</v>
      </c>
      <c r="C53" s="1">
        <v>2020.0</v>
      </c>
      <c r="D53" s="1" t="s">
        <v>31</v>
      </c>
      <c r="E53" s="1">
        <v>2.0</v>
      </c>
      <c r="F53" s="41">
        <v>3.9299107E7</v>
      </c>
      <c r="G53" s="42">
        <v>0.583</v>
      </c>
      <c r="H53" s="42">
        <v>2718982.0</v>
      </c>
      <c r="I53" s="42">
        <v>2.0238412E7</v>
      </c>
      <c r="J53" s="42">
        <v>1612269.0</v>
      </c>
      <c r="K53" s="42">
        <v>217185.0</v>
      </c>
      <c r="L53" s="42">
        <v>9684222.0</v>
      </c>
      <c r="M53" s="42">
        <v>1.01205748E8</v>
      </c>
      <c r="N53" s="44">
        <v>6.0</v>
      </c>
      <c r="O53" s="44">
        <v>3.0</v>
      </c>
      <c r="P53" s="42">
        <v>0.0</v>
      </c>
      <c r="Q53" s="42" t="s">
        <v>24</v>
      </c>
      <c r="R53" s="42">
        <v>0.0</v>
      </c>
      <c r="S53" s="42" t="s">
        <v>24</v>
      </c>
      <c r="T53" s="42">
        <v>28.0</v>
      </c>
      <c r="U53" s="42">
        <v>27.6</v>
      </c>
      <c r="V53" s="44">
        <v>9.0</v>
      </c>
      <c r="W53" s="2"/>
      <c r="AJ53" s="5"/>
      <c r="AK53" s="13"/>
      <c r="AN53" s="10"/>
    </row>
    <row r="54">
      <c r="A54" s="43" t="s">
        <v>120</v>
      </c>
      <c r="B54" s="1">
        <v>0.0</v>
      </c>
      <c r="C54" s="1">
        <v>2020.0</v>
      </c>
      <c r="D54" s="1" t="s">
        <v>33</v>
      </c>
      <c r="E54" s="1">
        <v>2.0</v>
      </c>
      <c r="F54" s="41">
        <v>4.316488E7</v>
      </c>
      <c r="G54" s="42">
        <v>0.397</v>
      </c>
      <c r="H54" s="42">
        <v>1577662.0</v>
      </c>
      <c r="I54" s="42">
        <v>891971.0</v>
      </c>
      <c r="J54" s="42">
        <v>477331.0</v>
      </c>
      <c r="K54" s="42">
        <v>1.1111111E7</v>
      </c>
      <c r="L54" s="42">
        <v>1.5578619E7</v>
      </c>
      <c r="M54" s="42">
        <v>8.8139513E7</v>
      </c>
      <c r="N54" s="44">
        <v>5.0</v>
      </c>
      <c r="O54" s="44">
        <v>3.0</v>
      </c>
      <c r="P54" s="42">
        <v>17.0</v>
      </c>
      <c r="Q54" s="42">
        <v>9829100.0</v>
      </c>
      <c r="R54" s="42">
        <v>6.0</v>
      </c>
      <c r="S54" s="42">
        <v>2.085E7</v>
      </c>
      <c r="T54" s="42">
        <v>27.6</v>
      </c>
      <c r="U54" s="42">
        <v>26.6</v>
      </c>
      <c r="V54" s="44">
        <v>12.0</v>
      </c>
      <c r="W54" s="2"/>
      <c r="AJ54" s="5"/>
      <c r="AK54" s="13"/>
      <c r="AN54" s="10"/>
    </row>
    <row r="55">
      <c r="A55" s="43" t="s">
        <v>121</v>
      </c>
      <c r="B55" s="1">
        <v>0.0</v>
      </c>
      <c r="C55" s="1">
        <v>2020.0</v>
      </c>
      <c r="D55" s="1" t="s">
        <v>35</v>
      </c>
      <c r="E55" s="1">
        <v>2.0</v>
      </c>
      <c r="F55" s="41">
        <v>3.4812194E7</v>
      </c>
      <c r="G55" s="42">
        <v>0.433</v>
      </c>
      <c r="H55" s="42">
        <v>6229815.0</v>
      </c>
      <c r="I55" s="42">
        <v>2131741.0</v>
      </c>
      <c r="J55" s="42">
        <v>4010818.0</v>
      </c>
      <c r="K55" s="42">
        <v>2703704.0</v>
      </c>
      <c r="L55" s="42">
        <v>1.024407E7</v>
      </c>
      <c r="M55" s="42">
        <v>1.12568587E8</v>
      </c>
      <c r="N55" s="44">
        <v>2.0</v>
      </c>
      <c r="O55" s="44">
        <v>2.0</v>
      </c>
      <c r="P55" s="42">
        <v>21.0</v>
      </c>
      <c r="Q55" s="42">
        <v>1.2310325E7</v>
      </c>
      <c r="R55" s="42">
        <v>3.0</v>
      </c>
      <c r="S55" s="42">
        <v>7550000.0</v>
      </c>
      <c r="T55" s="42">
        <v>27.8</v>
      </c>
      <c r="U55" s="42">
        <v>27.1</v>
      </c>
      <c r="V55" s="44">
        <v>13.0</v>
      </c>
      <c r="W55" s="2"/>
      <c r="AJ55" s="5"/>
      <c r="AK55" s="13"/>
      <c r="AN55" s="10"/>
    </row>
    <row r="56">
      <c r="A56" s="43" t="s">
        <v>122</v>
      </c>
      <c r="B56" s="1">
        <v>2.0</v>
      </c>
      <c r="C56" s="1">
        <v>2020.0</v>
      </c>
      <c r="D56" s="1" t="s">
        <v>38</v>
      </c>
      <c r="E56" s="1">
        <v>2.0</v>
      </c>
      <c r="F56" s="41">
        <v>3.422226E7</v>
      </c>
      <c r="G56" s="42">
        <v>0.517</v>
      </c>
      <c r="H56" s="42">
        <v>429074.0</v>
      </c>
      <c r="I56" s="42">
        <v>6222994.0</v>
      </c>
      <c r="J56" s="42">
        <v>5466730.0</v>
      </c>
      <c r="K56" s="42" t="s">
        <v>24</v>
      </c>
      <c r="L56" s="42">
        <v>5269801.0</v>
      </c>
      <c r="M56" s="42">
        <v>1.1813813E8</v>
      </c>
      <c r="N56" s="44">
        <v>4.0</v>
      </c>
      <c r="O56" s="44">
        <v>5.0</v>
      </c>
      <c r="P56" s="42">
        <v>20.0</v>
      </c>
      <c r="Q56" s="42">
        <v>1.15887E7</v>
      </c>
      <c r="R56" s="42">
        <v>5.0</v>
      </c>
      <c r="S56" s="42">
        <v>2.535E7</v>
      </c>
      <c r="T56" s="42">
        <v>29.0</v>
      </c>
      <c r="U56" s="42">
        <v>27.5</v>
      </c>
      <c r="V56" s="44">
        <v>0.0</v>
      </c>
      <c r="AJ56" s="5"/>
      <c r="AK56" s="13"/>
      <c r="AN56" s="10"/>
    </row>
    <row r="57">
      <c r="A57" s="43" t="s">
        <v>123</v>
      </c>
      <c r="B57" s="1">
        <v>1.0</v>
      </c>
      <c r="C57" s="1">
        <v>2020.0</v>
      </c>
      <c r="D57" s="1" t="s">
        <v>39</v>
      </c>
      <c r="E57" s="1">
        <v>2.0</v>
      </c>
      <c r="F57" s="41">
        <v>4.1434086E7</v>
      </c>
      <c r="G57" s="42">
        <v>0.483</v>
      </c>
      <c r="H57" s="42">
        <v>1124514.0</v>
      </c>
      <c r="I57" s="42">
        <v>9763737.0</v>
      </c>
      <c r="J57" s="42">
        <v>7553473.0</v>
      </c>
      <c r="K57" s="42">
        <v>80275.0</v>
      </c>
      <c r="L57" s="42">
        <v>9942820.0</v>
      </c>
      <c r="M57" s="42">
        <v>8.7749822E7</v>
      </c>
      <c r="N57" s="44">
        <v>6.0</v>
      </c>
      <c r="O57" s="44">
        <v>4.0</v>
      </c>
      <c r="P57" s="42">
        <v>11.0</v>
      </c>
      <c r="Q57" s="42">
        <v>2.092157E8</v>
      </c>
      <c r="R57" s="42">
        <v>10.0</v>
      </c>
      <c r="S57" s="42">
        <v>5.3125E7</v>
      </c>
      <c r="T57" s="42">
        <v>28.5</v>
      </c>
      <c r="U57" s="42">
        <v>28.0</v>
      </c>
      <c r="V57" s="44">
        <v>7.0</v>
      </c>
      <c r="W57" s="2"/>
      <c r="AJ57" s="5"/>
      <c r="AK57" s="13"/>
      <c r="AN57" s="10"/>
    </row>
    <row r="58">
      <c r="A58" s="43" t="s">
        <v>124</v>
      </c>
      <c r="B58" s="1">
        <v>2.0</v>
      </c>
      <c r="C58" s="1">
        <v>2020.0</v>
      </c>
      <c r="D58" s="1" t="s">
        <v>43</v>
      </c>
      <c r="E58" s="1">
        <v>2.0</v>
      </c>
      <c r="F58" s="41">
        <v>3.6720178E7</v>
      </c>
      <c r="G58" s="42">
        <v>0.6</v>
      </c>
      <c r="H58" s="42">
        <v>317729.0</v>
      </c>
      <c r="I58" s="42">
        <v>6115449.0</v>
      </c>
      <c r="J58" s="42">
        <v>7043890.0</v>
      </c>
      <c r="K58" s="42">
        <v>6203704.0</v>
      </c>
      <c r="L58" s="42">
        <v>1.5603103E7</v>
      </c>
      <c r="M58" s="42">
        <v>9.8843017E7</v>
      </c>
      <c r="N58" s="44">
        <v>8.0</v>
      </c>
      <c r="O58" s="44">
        <v>5.0</v>
      </c>
      <c r="P58" s="42">
        <v>18.0</v>
      </c>
      <c r="Q58" s="42">
        <v>1.04356E7</v>
      </c>
      <c r="R58" s="42">
        <v>1.0</v>
      </c>
      <c r="S58" s="42">
        <v>7500000.0</v>
      </c>
      <c r="T58" s="42">
        <v>28.1</v>
      </c>
      <c r="U58" s="42">
        <v>29.9</v>
      </c>
      <c r="V58" s="44">
        <v>6.0</v>
      </c>
      <c r="W58" s="2"/>
      <c r="AJ58" s="5"/>
      <c r="AK58" s="13"/>
      <c r="AN58" s="10"/>
    </row>
    <row r="59">
      <c r="A59" s="43" t="s">
        <v>125</v>
      </c>
      <c r="B59" s="1">
        <v>0.0</v>
      </c>
      <c r="C59" s="1">
        <v>2020.0</v>
      </c>
      <c r="D59" s="1" t="s">
        <v>45</v>
      </c>
      <c r="E59" s="1">
        <v>2.0</v>
      </c>
      <c r="F59" s="41">
        <v>2.5337837E7</v>
      </c>
      <c r="G59" s="42">
        <v>0.317</v>
      </c>
      <c r="H59" s="42">
        <v>216142.0</v>
      </c>
      <c r="I59" s="42">
        <v>3861760.0</v>
      </c>
      <c r="J59" s="42">
        <v>3803101.0</v>
      </c>
      <c r="K59" s="42" t="s">
        <v>24</v>
      </c>
      <c r="L59" s="42">
        <v>4857839.0</v>
      </c>
      <c r="M59" s="42">
        <v>1.38210243E8</v>
      </c>
      <c r="N59" s="44">
        <v>9.0</v>
      </c>
      <c r="O59" s="44">
        <v>2.0</v>
      </c>
      <c r="P59" s="42">
        <v>14.0</v>
      </c>
      <c r="Q59" s="42">
        <v>8224500.0</v>
      </c>
      <c r="R59" s="42">
        <v>3.0</v>
      </c>
      <c r="S59" s="42">
        <v>3900000.0</v>
      </c>
      <c r="T59" s="42">
        <v>27.1</v>
      </c>
      <c r="U59" s="42">
        <v>27.7</v>
      </c>
      <c r="V59" s="44">
        <v>7.0</v>
      </c>
      <c r="W59" s="2"/>
      <c r="AJ59" s="5"/>
      <c r="AK59" s="13"/>
      <c r="AN59" s="10"/>
    </row>
    <row r="60">
      <c r="A60" s="43" t="s">
        <v>126</v>
      </c>
      <c r="B60" s="1">
        <v>0.0</v>
      </c>
      <c r="C60" s="1">
        <v>2020.0</v>
      </c>
      <c r="D60" s="1" t="s">
        <v>48</v>
      </c>
      <c r="E60" s="1">
        <v>2.0</v>
      </c>
      <c r="F60" s="41">
        <v>5.1433829E7</v>
      </c>
      <c r="G60" s="42">
        <v>0.45</v>
      </c>
      <c r="H60" s="42">
        <v>236740.0</v>
      </c>
      <c r="I60" s="42">
        <v>1.3944545E7</v>
      </c>
      <c r="J60" s="42">
        <v>338239.0</v>
      </c>
      <c r="K60" s="42" t="s">
        <v>24</v>
      </c>
      <c r="L60" s="42">
        <v>1.1345612E7</v>
      </c>
      <c r="M60" s="42">
        <v>9.5248845E7</v>
      </c>
      <c r="N60" s="44">
        <v>3.0</v>
      </c>
      <c r="O60" s="44">
        <v>2.0</v>
      </c>
      <c r="P60" s="42">
        <v>15.0</v>
      </c>
      <c r="Q60" s="42">
        <v>8592500.0</v>
      </c>
      <c r="R60" s="42">
        <v>5.0</v>
      </c>
      <c r="S60" s="42">
        <v>2.4025E7</v>
      </c>
      <c r="T60" s="42">
        <v>26.7</v>
      </c>
      <c r="U60" s="42">
        <v>26.6</v>
      </c>
      <c r="V60" s="44">
        <v>16.0</v>
      </c>
      <c r="W60" s="2"/>
      <c r="AJ60" s="5"/>
      <c r="AK60" s="13"/>
      <c r="AN60" s="10"/>
    </row>
    <row r="61">
      <c r="A61" s="43" t="s">
        <v>127</v>
      </c>
      <c r="B61" s="1">
        <v>4.0</v>
      </c>
      <c r="C61" s="1">
        <v>2020.0</v>
      </c>
      <c r="D61" s="1" t="s">
        <v>50</v>
      </c>
      <c r="E61" s="1">
        <v>2.0</v>
      </c>
      <c r="F61" s="41">
        <v>2.8290689E7</v>
      </c>
      <c r="G61" s="42">
        <v>0.667</v>
      </c>
      <c r="H61" s="42">
        <v>2025932.0</v>
      </c>
      <c r="I61" s="42">
        <v>1717331.0</v>
      </c>
      <c r="J61" s="42">
        <v>6314001.0</v>
      </c>
      <c r="K61" s="42" t="s">
        <v>24</v>
      </c>
      <c r="L61" s="42">
        <v>1.1712199E7</v>
      </c>
      <c r="M61" s="42">
        <v>1.18097509E8</v>
      </c>
      <c r="N61" s="44">
        <v>7.0</v>
      </c>
      <c r="O61" s="44">
        <v>11.0</v>
      </c>
      <c r="P61" s="42">
        <v>15.0</v>
      </c>
      <c r="Q61" s="42">
        <v>8885300.0</v>
      </c>
      <c r="R61" s="42">
        <v>1.0</v>
      </c>
      <c r="S61" s="42">
        <v>4500000.0</v>
      </c>
      <c r="T61" s="42">
        <v>27.1</v>
      </c>
      <c r="U61" s="42">
        <v>28.1</v>
      </c>
      <c r="V61" s="44">
        <v>13.0</v>
      </c>
      <c r="W61" s="2"/>
      <c r="AJ61" s="5"/>
      <c r="AK61" s="13"/>
      <c r="AN61" s="10"/>
    </row>
    <row r="62">
      <c r="A62" s="43" t="s">
        <v>128</v>
      </c>
      <c r="B62" s="1">
        <v>0.0</v>
      </c>
      <c r="C62" s="1">
        <v>2020.0</v>
      </c>
      <c r="D62" s="1" t="s">
        <v>53</v>
      </c>
      <c r="E62" s="1">
        <v>2.0</v>
      </c>
      <c r="F62" s="41">
        <v>7.5067703E7</v>
      </c>
      <c r="G62" s="42">
        <v>0.433</v>
      </c>
      <c r="H62" s="42">
        <v>3703703.0</v>
      </c>
      <c r="I62" s="42">
        <v>5606789.0</v>
      </c>
      <c r="J62" s="42">
        <v>1805633.0</v>
      </c>
      <c r="K62" s="42" t="s">
        <v>24</v>
      </c>
      <c r="L62" s="42">
        <v>3.4548738E7</v>
      </c>
      <c r="M62" s="42">
        <v>1.2893347E7</v>
      </c>
      <c r="N62" s="44">
        <v>6.0</v>
      </c>
      <c r="O62" s="44">
        <v>1.0</v>
      </c>
      <c r="P62" s="42">
        <v>8.0</v>
      </c>
      <c r="Q62" s="42">
        <v>4648800.0</v>
      </c>
      <c r="R62" s="42">
        <v>9.0</v>
      </c>
      <c r="S62" s="42">
        <v>3.1675E8</v>
      </c>
      <c r="T62" s="42">
        <v>28.6</v>
      </c>
      <c r="U62" s="42">
        <v>30.8</v>
      </c>
      <c r="V62" s="44">
        <v>8.0</v>
      </c>
      <c r="W62" s="2"/>
      <c r="AJ62" s="5"/>
      <c r="AK62" s="13"/>
      <c r="AN62" s="10"/>
    </row>
    <row r="63">
      <c r="A63" s="43" t="s">
        <v>129</v>
      </c>
      <c r="B63" s="1">
        <v>0.0</v>
      </c>
      <c r="C63" s="1">
        <v>2021.0</v>
      </c>
      <c r="D63" s="1" t="s">
        <v>23</v>
      </c>
      <c r="E63" s="1">
        <v>2.0</v>
      </c>
      <c r="F63" s="41">
        <v>9.1632929E7</v>
      </c>
      <c r="G63" s="42">
        <v>0.321</v>
      </c>
      <c r="H63" s="42">
        <v>1700000.0</v>
      </c>
      <c r="I63" s="42">
        <v>1835361.0</v>
      </c>
      <c r="J63" s="42">
        <v>2.3087732E7</v>
      </c>
      <c r="K63" s="42" t="s">
        <v>24</v>
      </c>
      <c r="L63" s="42">
        <v>2.7606785E7</v>
      </c>
      <c r="M63" s="42">
        <v>1.00612868E8</v>
      </c>
      <c r="N63" s="44">
        <v>3.0</v>
      </c>
      <c r="O63" s="44">
        <v>5.0</v>
      </c>
      <c r="P63" s="42">
        <v>1.0</v>
      </c>
      <c r="Q63" s="42">
        <v>596400.0</v>
      </c>
      <c r="R63" s="42">
        <v>4.0</v>
      </c>
      <c r="S63" s="42">
        <v>8500000.0</v>
      </c>
      <c r="T63" s="42">
        <v>28.9</v>
      </c>
      <c r="U63" s="42">
        <v>28.5</v>
      </c>
      <c r="V63" s="44">
        <v>19.0</v>
      </c>
      <c r="Z63" s="2"/>
      <c r="AA63" s="2"/>
      <c r="AI63" s="5"/>
      <c r="AJ63" s="13"/>
      <c r="AM63" s="10"/>
    </row>
    <row r="64">
      <c r="A64" s="43" t="s">
        <v>130</v>
      </c>
      <c r="B64" s="1">
        <v>0.0</v>
      </c>
      <c r="C64" s="1">
        <v>2021.0</v>
      </c>
      <c r="D64" s="1" t="s">
        <v>26</v>
      </c>
      <c r="E64" s="1">
        <v>2.0</v>
      </c>
      <c r="F64" s="41">
        <v>4.242187E7</v>
      </c>
      <c r="G64" s="42">
        <v>0.321</v>
      </c>
      <c r="H64" s="42">
        <v>2235978.0</v>
      </c>
      <c r="I64" s="42">
        <v>1822319.0</v>
      </c>
      <c r="J64" s="42">
        <v>1541942.0</v>
      </c>
      <c r="K64" s="42">
        <v>4750000.0</v>
      </c>
      <c r="L64" s="42">
        <v>3488451.0</v>
      </c>
      <c r="M64" s="42">
        <v>1.33651206E8</v>
      </c>
      <c r="N64" s="44">
        <v>4.0</v>
      </c>
      <c r="O64" s="44">
        <v>6.0</v>
      </c>
      <c r="P64" s="42">
        <v>0.0</v>
      </c>
      <c r="Q64" s="42" t="s">
        <v>24</v>
      </c>
      <c r="R64" s="42">
        <v>3.0</v>
      </c>
      <c r="S64" s="42">
        <v>3300000.0</v>
      </c>
      <c r="T64" s="42">
        <v>26.7</v>
      </c>
      <c r="U64" s="42">
        <v>28.1</v>
      </c>
      <c r="V64" s="44">
        <v>18.0</v>
      </c>
      <c r="Z64" s="2"/>
      <c r="AA64" s="2"/>
      <c r="AI64" s="5"/>
      <c r="AJ64" s="13"/>
      <c r="AM64" s="10"/>
    </row>
    <row r="65">
      <c r="A65" s="43" t="s">
        <v>131</v>
      </c>
      <c r="B65" s="1">
        <v>0.0</v>
      </c>
      <c r="C65" s="1">
        <v>2021.0</v>
      </c>
      <c r="D65" s="1" t="s">
        <v>30</v>
      </c>
      <c r="E65" s="1">
        <v>2.0</v>
      </c>
      <c r="F65" s="41">
        <v>1.26587447E8</v>
      </c>
      <c r="G65" s="42">
        <v>0.512</v>
      </c>
      <c r="H65" s="42">
        <v>4758000.0</v>
      </c>
      <c r="I65" s="42">
        <v>3.7684784E7</v>
      </c>
      <c r="J65" s="42">
        <v>1.4572645E7</v>
      </c>
      <c r="K65" s="42" t="s">
        <v>24</v>
      </c>
      <c r="L65" s="42">
        <v>2.8310008E7</v>
      </c>
      <c r="M65" s="42">
        <v>6.5751109E7</v>
      </c>
      <c r="N65" s="44">
        <v>6.0</v>
      </c>
      <c r="O65" s="44">
        <v>14.0</v>
      </c>
      <c r="P65" s="42">
        <v>2.0</v>
      </c>
      <c r="Q65" s="42">
        <v>1184000.0</v>
      </c>
      <c r="R65" s="42">
        <v>1.0</v>
      </c>
      <c r="S65" s="42">
        <v>1500000.0</v>
      </c>
      <c r="T65" s="42">
        <v>28.9</v>
      </c>
      <c r="U65" s="42">
        <v>28.9</v>
      </c>
      <c r="V65" s="44">
        <v>16.0</v>
      </c>
      <c r="Z65" s="2"/>
      <c r="AA65" s="2"/>
      <c r="AI65" s="5"/>
      <c r="AJ65" s="13"/>
      <c r="AM65" s="10"/>
    </row>
    <row r="66">
      <c r="A66" s="43" t="s">
        <v>132</v>
      </c>
      <c r="B66" s="1">
        <v>0.0</v>
      </c>
      <c r="C66" s="1">
        <v>2021.0</v>
      </c>
      <c r="D66" s="1" t="s">
        <v>31</v>
      </c>
      <c r="E66" s="1">
        <v>2.0</v>
      </c>
      <c r="F66" s="41">
        <v>5.0670534E7</v>
      </c>
      <c r="G66" s="42">
        <v>0.494</v>
      </c>
      <c r="H66" s="42">
        <v>8780000.0</v>
      </c>
      <c r="I66" s="42">
        <v>1.2972775E7</v>
      </c>
      <c r="J66" s="42">
        <v>1386706.0</v>
      </c>
      <c r="K66" s="42">
        <v>602400.0</v>
      </c>
      <c r="L66" s="42">
        <v>1.194043E7</v>
      </c>
      <c r="M66" s="42">
        <v>1.47787166E8</v>
      </c>
      <c r="N66" s="44">
        <v>4.0</v>
      </c>
      <c r="O66" s="44">
        <v>9.0</v>
      </c>
      <c r="P66" s="42">
        <v>0.0</v>
      </c>
      <c r="Q66" s="42" t="s">
        <v>24</v>
      </c>
      <c r="R66" s="42">
        <v>0.0</v>
      </c>
      <c r="S66" s="42" t="s">
        <v>24</v>
      </c>
      <c r="T66" s="42">
        <v>26.7</v>
      </c>
      <c r="U66" s="42">
        <v>26.3</v>
      </c>
      <c r="V66" s="44">
        <v>23.0</v>
      </c>
      <c r="Z66" s="2"/>
      <c r="AA66" s="2"/>
      <c r="AI66" s="5"/>
      <c r="AJ66" s="13"/>
      <c r="AM66" s="10"/>
    </row>
    <row r="67">
      <c r="A67" s="43" t="s">
        <v>133</v>
      </c>
      <c r="B67" s="1">
        <v>0.0</v>
      </c>
      <c r="C67" s="1">
        <v>2021.0</v>
      </c>
      <c r="D67" s="1" t="s">
        <v>33</v>
      </c>
      <c r="E67" s="1">
        <v>2.0</v>
      </c>
      <c r="F67" s="41">
        <v>8.6348945E7</v>
      </c>
      <c r="G67" s="42">
        <v>0.475</v>
      </c>
      <c r="H67" s="42">
        <v>582730.0</v>
      </c>
      <c r="I67" s="42">
        <v>1.1048483E7</v>
      </c>
      <c r="J67" s="42">
        <v>6361865.0</v>
      </c>
      <c r="K67" s="42">
        <v>3.0E7</v>
      </c>
      <c r="L67" s="42">
        <v>1.3415075E7</v>
      </c>
      <c r="M67" s="42">
        <v>1.06120333E8</v>
      </c>
      <c r="N67" s="44">
        <v>9.0</v>
      </c>
      <c r="O67" s="44">
        <v>2.0</v>
      </c>
      <c r="P67" s="42">
        <v>8.0</v>
      </c>
      <c r="Q67" s="42">
        <v>4640200.0</v>
      </c>
      <c r="R67" s="42">
        <v>5.0</v>
      </c>
      <c r="S67" s="42">
        <v>2.15E7</v>
      </c>
      <c r="T67" s="42">
        <v>28.1</v>
      </c>
      <c r="U67" s="42">
        <v>27.3</v>
      </c>
      <c r="V67" s="44">
        <v>19.0</v>
      </c>
      <c r="Z67" s="2"/>
      <c r="AA67" s="2"/>
      <c r="AI67" s="5"/>
      <c r="AJ67" s="13"/>
      <c r="AM67" s="10"/>
    </row>
    <row r="68">
      <c r="A68" s="43" t="s">
        <v>134</v>
      </c>
      <c r="B68" s="1">
        <v>0.0</v>
      </c>
      <c r="C68" s="1">
        <v>2021.0</v>
      </c>
      <c r="D68" s="1" t="s">
        <v>35</v>
      </c>
      <c r="E68" s="1">
        <v>2.0</v>
      </c>
      <c r="F68" s="41">
        <v>9.1595545E7</v>
      </c>
      <c r="G68" s="42">
        <v>0.457</v>
      </c>
      <c r="H68" s="42">
        <v>1.4978819E7</v>
      </c>
      <c r="I68" s="42">
        <v>1.4948813E7</v>
      </c>
      <c r="J68" s="42">
        <v>1.3381881E7</v>
      </c>
      <c r="K68" s="42" t="s">
        <v>24</v>
      </c>
      <c r="L68" s="42">
        <v>9205419.0</v>
      </c>
      <c r="M68" s="42">
        <v>1.01973231E8</v>
      </c>
      <c r="N68" s="44">
        <v>7.0</v>
      </c>
      <c r="O68" s="44">
        <v>5.0</v>
      </c>
      <c r="P68" s="42">
        <v>11.0</v>
      </c>
      <c r="Q68" s="42">
        <v>1.128341E8</v>
      </c>
      <c r="R68" s="42">
        <v>5.0</v>
      </c>
      <c r="S68" s="42">
        <v>4.15E7</v>
      </c>
      <c r="T68" s="42">
        <v>29.3</v>
      </c>
      <c r="U68" s="42">
        <v>27.9</v>
      </c>
      <c r="V68" s="44">
        <v>11.0</v>
      </c>
      <c r="Z68" s="2"/>
      <c r="AA68" s="2"/>
      <c r="AI68" s="5"/>
      <c r="AJ68" s="13"/>
      <c r="AM68" s="10"/>
    </row>
    <row r="69">
      <c r="A69" s="43" t="s">
        <v>135</v>
      </c>
      <c r="B69" s="1">
        <v>0.0</v>
      </c>
      <c r="C69" s="1">
        <v>2021.0</v>
      </c>
      <c r="D69" s="1" t="s">
        <v>38</v>
      </c>
      <c r="E69" s="1">
        <v>2.0</v>
      </c>
      <c r="F69" s="41">
        <v>5.81579E7</v>
      </c>
      <c r="G69" s="42">
        <v>0.414</v>
      </c>
      <c r="H69" s="42">
        <v>1409809.0</v>
      </c>
      <c r="I69" s="42">
        <v>5872316.0</v>
      </c>
      <c r="J69" s="42">
        <v>1212438.0</v>
      </c>
      <c r="K69" s="42" t="s">
        <v>24</v>
      </c>
      <c r="L69" s="42">
        <v>7809660.0</v>
      </c>
      <c r="M69" s="42">
        <v>1.27667771E8</v>
      </c>
      <c r="N69" s="44">
        <v>7.0</v>
      </c>
      <c r="O69" s="44">
        <v>13.0</v>
      </c>
      <c r="P69" s="42">
        <v>8.0</v>
      </c>
      <c r="Q69" s="42">
        <v>4756750.0</v>
      </c>
      <c r="R69" s="42">
        <v>3.0</v>
      </c>
      <c r="S69" s="42">
        <v>1.085E7</v>
      </c>
      <c r="T69" s="42">
        <v>28.2</v>
      </c>
      <c r="U69" s="42">
        <v>27.3</v>
      </c>
      <c r="V69" s="44">
        <v>24.0</v>
      </c>
      <c r="Z69" s="2"/>
      <c r="AA69" s="2"/>
      <c r="AI69" s="5"/>
      <c r="AJ69" s="13"/>
      <c r="AM69" s="10"/>
    </row>
    <row r="70">
      <c r="A70" s="43" t="s">
        <v>136</v>
      </c>
      <c r="B70" s="1">
        <v>2.0</v>
      </c>
      <c r="C70" s="1">
        <v>2021.0</v>
      </c>
      <c r="D70" s="1" t="s">
        <v>39</v>
      </c>
      <c r="E70" s="1">
        <v>2.0</v>
      </c>
      <c r="F70" s="41">
        <v>9.9377415E7</v>
      </c>
      <c r="G70" s="42">
        <v>0.586</v>
      </c>
      <c r="H70" s="42">
        <v>4150000.0</v>
      </c>
      <c r="I70" s="42">
        <v>7851693.0</v>
      </c>
      <c r="J70" s="42">
        <v>4.7722318E7</v>
      </c>
      <c r="K70" s="42" t="s">
        <v>24</v>
      </c>
      <c r="L70" s="42">
        <v>2.021361E7</v>
      </c>
      <c r="M70" s="42">
        <v>7.8009864E7</v>
      </c>
      <c r="N70" s="44">
        <v>6.0</v>
      </c>
      <c r="O70" s="44">
        <v>13.0</v>
      </c>
      <c r="P70" s="42">
        <v>5.0</v>
      </c>
      <c r="Q70" s="42">
        <v>3002700.0</v>
      </c>
      <c r="R70" s="42">
        <v>5.0</v>
      </c>
      <c r="S70" s="42">
        <v>4.6225E7</v>
      </c>
      <c r="T70" s="42">
        <v>28.7</v>
      </c>
      <c r="U70" s="42">
        <v>28.1</v>
      </c>
      <c r="V70" s="44">
        <v>9.0</v>
      </c>
      <c r="Z70" s="2"/>
      <c r="AA70" s="2"/>
      <c r="AI70" s="5"/>
      <c r="AJ70" s="13"/>
      <c r="AM70" s="10"/>
    </row>
    <row r="71">
      <c r="A71" s="43" t="s">
        <v>137</v>
      </c>
      <c r="B71" s="1">
        <v>0.0</v>
      </c>
      <c r="C71" s="1">
        <v>2021.0</v>
      </c>
      <c r="D71" s="1" t="s">
        <v>43</v>
      </c>
      <c r="E71" s="1">
        <v>2.0</v>
      </c>
      <c r="F71" s="41">
        <v>9.0400598E7</v>
      </c>
      <c r="G71" s="42">
        <v>0.531</v>
      </c>
      <c r="H71" s="42">
        <v>2672270.0</v>
      </c>
      <c r="I71" s="42">
        <v>1.5710366E7</v>
      </c>
      <c r="J71" s="42">
        <v>7415720.0</v>
      </c>
      <c r="K71" s="42">
        <v>98144.0</v>
      </c>
      <c r="L71" s="42">
        <v>2.531371E7</v>
      </c>
      <c r="M71" s="42">
        <v>1.07774337E8</v>
      </c>
      <c r="N71" s="44">
        <v>10.0</v>
      </c>
      <c r="O71" s="44">
        <v>11.0</v>
      </c>
      <c r="P71" s="42">
        <v>4.0</v>
      </c>
      <c r="Q71" s="42">
        <v>2312000.0</v>
      </c>
      <c r="R71" s="42">
        <v>5.0</v>
      </c>
      <c r="S71" s="42">
        <v>2.13E7</v>
      </c>
      <c r="T71" s="42">
        <v>30.1</v>
      </c>
      <c r="U71" s="42">
        <v>30.1</v>
      </c>
      <c r="V71" s="44">
        <v>4.0</v>
      </c>
      <c r="Z71" s="2"/>
      <c r="AA71" s="2"/>
      <c r="AI71" s="5"/>
      <c r="AJ71" s="13"/>
      <c r="AM71" s="10"/>
    </row>
    <row r="72">
      <c r="A72" s="43" t="s">
        <v>138</v>
      </c>
      <c r="B72" s="1">
        <v>0.0</v>
      </c>
      <c r="C72" s="1">
        <v>2021.0</v>
      </c>
      <c r="D72" s="1" t="s">
        <v>45</v>
      </c>
      <c r="E72" s="1">
        <v>2.0</v>
      </c>
      <c r="F72" s="41">
        <v>5.4356609E7</v>
      </c>
      <c r="G72" s="42">
        <v>0.377</v>
      </c>
      <c r="H72" s="42">
        <v>1891500.0</v>
      </c>
      <c r="I72" s="42">
        <v>6022778.0</v>
      </c>
      <c r="J72" s="42">
        <v>2166701.0</v>
      </c>
      <c r="K72" s="42" t="s">
        <v>24</v>
      </c>
      <c r="L72" s="42">
        <v>7716862.0</v>
      </c>
      <c r="M72" s="42">
        <v>1.48187859E8</v>
      </c>
      <c r="N72" s="44">
        <v>10.0</v>
      </c>
      <c r="O72" s="44">
        <v>27.0</v>
      </c>
      <c r="P72" s="42">
        <v>3.0</v>
      </c>
      <c r="Q72" s="42">
        <v>1788500.0</v>
      </c>
      <c r="R72" s="42">
        <v>1.0</v>
      </c>
      <c r="S72" s="42">
        <v>1500000.0</v>
      </c>
      <c r="T72" s="42">
        <v>27.5</v>
      </c>
      <c r="U72" s="42">
        <v>27.4</v>
      </c>
      <c r="V72" s="44">
        <v>18.0</v>
      </c>
      <c r="Z72" s="2"/>
      <c r="AA72" s="2"/>
      <c r="AI72" s="5"/>
      <c r="AJ72" s="13"/>
      <c r="AM72" s="10"/>
    </row>
    <row r="73">
      <c r="A73" s="43" t="s">
        <v>139</v>
      </c>
      <c r="B73" s="1">
        <v>0.0</v>
      </c>
      <c r="C73" s="1">
        <v>2021.0</v>
      </c>
      <c r="D73" s="1" t="s">
        <v>48</v>
      </c>
      <c r="E73" s="1">
        <v>2.0</v>
      </c>
      <c r="F73" s="41">
        <v>8.3822113E7</v>
      </c>
      <c r="G73" s="42">
        <v>0.556</v>
      </c>
      <c r="H73" s="42">
        <v>1635270.0</v>
      </c>
      <c r="I73" s="42">
        <v>2.1854894E7</v>
      </c>
      <c r="J73" s="42">
        <v>3901068.0</v>
      </c>
      <c r="K73" s="42">
        <v>587500.0</v>
      </c>
      <c r="L73" s="42">
        <v>2.9031542E7</v>
      </c>
      <c r="M73" s="42">
        <v>1.07320826E8</v>
      </c>
      <c r="N73" s="44">
        <v>4.0</v>
      </c>
      <c r="O73" s="44">
        <v>7.0</v>
      </c>
      <c r="P73" s="42">
        <v>4.0</v>
      </c>
      <c r="Q73" s="42">
        <v>2349000.0</v>
      </c>
      <c r="R73" s="42">
        <v>10.0</v>
      </c>
      <c r="S73" s="42">
        <v>4.135E7</v>
      </c>
      <c r="T73" s="42">
        <v>27.0</v>
      </c>
      <c r="U73" s="42">
        <v>28.0</v>
      </c>
      <c r="V73" s="44">
        <v>18.0</v>
      </c>
      <c r="Z73" s="2"/>
      <c r="AA73" s="2"/>
      <c r="AI73" s="5"/>
      <c r="AJ73" s="13"/>
      <c r="AM73" s="10"/>
    </row>
    <row r="74">
      <c r="A74" s="43" t="s">
        <v>140</v>
      </c>
      <c r="B74" s="1">
        <v>2.0</v>
      </c>
      <c r="C74" s="1">
        <v>2021.0</v>
      </c>
      <c r="D74" s="1" t="s">
        <v>50</v>
      </c>
      <c r="E74" s="1">
        <v>2.0</v>
      </c>
      <c r="F74" s="41">
        <v>7.0836327E7</v>
      </c>
      <c r="G74" s="42">
        <v>0.617</v>
      </c>
      <c r="H74" s="42">
        <v>2586300.0</v>
      </c>
      <c r="I74" s="42">
        <v>8104801.0</v>
      </c>
      <c r="J74" s="42">
        <v>1.6232266E7</v>
      </c>
      <c r="K74" s="42">
        <v>5693516.0</v>
      </c>
      <c r="L74" s="42">
        <v>1.1671768E7</v>
      </c>
      <c r="M74" s="42">
        <v>1.20166348E8</v>
      </c>
      <c r="N74" s="44">
        <v>6.0</v>
      </c>
      <c r="O74" s="44">
        <v>25.0</v>
      </c>
      <c r="P74" s="42">
        <v>7.0</v>
      </c>
      <c r="Q74" s="42">
        <v>4088600.0</v>
      </c>
      <c r="R74" s="42">
        <v>7.0</v>
      </c>
      <c r="S74" s="42">
        <v>1.8725E7</v>
      </c>
      <c r="T74" s="42">
        <v>27.7</v>
      </c>
      <c r="U74" s="42">
        <v>28.8</v>
      </c>
      <c r="V74" s="44">
        <v>11.0</v>
      </c>
      <c r="Z74" s="2"/>
      <c r="AA74" s="2"/>
      <c r="AI74" s="5"/>
      <c r="AJ74" s="13"/>
      <c r="AM74" s="10"/>
    </row>
    <row r="75">
      <c r="A75" s="43" t="s">
        <v>141</v>
      </c>
      <c r="B75" s="1">
        <v>0.0</v>
      </c>
      <c r="C75" s="1">
        <v>2021.0</v>
      </c>
      <c r="D75" s="1" t="s">
        <v>53</v>
      </c>
      <c r="E75" s="1">
        <v>2.0</v>
      </c>
      <c r="F75" s="41">
        <v>1.44415187E8</v>
      </c>
      <c r="G75" s="42">
        <v>0.401</v>
      </c>
      <c r="H75" s="42">
        <v>1877241.0</v>
      </c>
      <c r="I75" s="42">
        <v>8859122.0</v>
      </c>
      <c r="J75" s="42">
        <v>1.0436455E7</v>
      </c>
      <c r="K75" s="42" t="s">
        <v>24</v>
      </c>
      <c r="L75" s="42">
        <v>2.8903327E7</v>
      </c>
      <c r="M75" s="42">
        <v>3.5417883E7</v>
      </c>
      <c r="N75" s="44">
        <v>4.0</v>
      </c>
      <c r="O75" s="44">
        <v>13.0</v>
      </c>
      <c r="P75" s="42">
        <v>4.0</v>
      </c>
      <c r="Q75" s="42">
        <v>2386100.0</v>
      </c>
      <c r="R75" s="42">
        <v>6.0</v>
      </c>
      <c r="S75" s="42">
        <v>2.8575E7</v>
      </c>
      <c r="T75" s="42">
        <v>28.6</v>
      </c>
      <c r="U75" s="42">
        <v>30.1</v>
      </c>
      <c r="V75" s="44">
        <v>10.0</v>
      </c>
      <c r="Z75" s="2"/>
      <c r="AA75" s="2"/>
      <c r="AI75" s="5"/>
      <c r="AJ75" s="13"/>
      <c r="AM75" s="10"/>
    </row>
    <row r="76">
      <c r="A76" s="43" t="s">
        <v>142</v>
      </c>
      <c r="B76" s="1">
        <v>0.0</v>
      </c>
      <c r="C76" s="1">
        <v>2022.0</v>
      </c>
      <c r="D76" s="1" t="s">
        <v>23</v>
      </c>
      <c r="E76" s="1">
        <v>2.0</v>
      </c>
      <c r="F76" s="41">
        <v>8.596409E7</v>
      </c>
      <c r="G76" s="42">
        <v>0.457</v>
      </c>
      <c r="H76" s="42">
        <v>3325000.0</v>
      </c>
      <c r="I76" s="42">
        <v>4588526.0</v>
      </c>
      <c r="J76" s="42">
        <v>3589743.0</v>
      </c>
      <c r="K76" s="42">
        <v>523056.0</v>
      </c>
      <c r="L76" s="42">
        <v>4.1150478E7</v>
      </c>
      <c r="M76" s="42">
        <v>1.11709796E8</v>
      </c>
      <c r="N76" s="44">
        <v>7.0</v>
      </c>
      <c r="O76" s="44">
        <v>7.0</v>
      </c>
      <c r="P76" s="42">
        <v>16.0</v>
      </c>
      <c r="Q76" s="42">
        <v>1.13985E7</v>
      </c>
      <c r="R76" s="42">
        <v>3.0</v>
      </c>
      <c r="S76" s="42">
        <v>2.325E7</v>
      </c>
      <c r="T76" s="42">
        <v>26.5</v>
      </c>
      <c r="U76" s="42">
        <v>30.0</v>
      </c>
      <c r="V76" s="44">
        <v>19.0</v>
      </c>
      <c r="W76" s="1"/>
      <c r="X76" s="1"/>
      <c r="Y76" s="1"/>
      <c r="Z76" s="1"/>
      <c r="AA76" s="1"/>
      <c r="AB76" s="5"/>
      <c r="AC76" s="13"/>
      <c r="AD76" s="1"/>
      <c r="AE76" s="1"/>
      <c r="AF76" s="10"/>
      <c r="AG76" s="1"/>
      <c r="AH76" s="1"/>
      <c r="AI76" s="1"/>
      <c r="AJ76" s="1"/>
      <c r="AK76" s="1"/>
      <c r="AL76" s="1"/>
      <c r="AM76" s="1"/>
      <c r="AN76" s="1"/>
      <c r="AO76" s="1"/>
    </row>
    <row r="77">
      <c r="A77" s="43" t="s">
        <v>143</v>
      </c>
      <c r="B77" s="1">
        <v>0.0</v>
      </c>
      <c r="C77" s="1">
        <v>2022.0</v>
      </c>
      <c r="D77" s="1" t="s">
        <v>26</v>
      </c>
      <c r="E77" s="1">
        <v>2.0</v>
      </c>
      <c r="F77" s="41">
        <v>4.4888388E7</v>
      </c>
      <c r="G77" s="42">
        <v>0.512</v>
      </c>
      <c r="H77" s="42">
        <v>1636902.0</v>
      </c>
      <c r="I77" s="42">
        <v>3124306.0</v>
      </c>
      <c r="J77" s="42">
        <v>5937098.0</v>
      </c>
      <c r="K77" s="42" t="s">
        <v>24</v>
      </c>
      <c r="L77" s="42">
        <v>1.478984E7</v>
      </c>
      <c r="M77" s="42">
        <v>1.47101977E8</v>
      </c>
      <c r="N77" s="44">
        <v>6.0</v>
      </c>
      <c r="O77" s="44">
        <v>9.0</v>
      </c>
      <c r="P77" s="42">
        <v>19.0</v>
      </c>
      <c r="Q77" s="42">
        <v>1.35015E7</v>
      </c>
      <c r="R77" s="42">
        <v>3.0</v>
      </c>
      <c r="S77" s="42">
        <v>7900000.0</v>
      </c>
      <c r="T77" s="42">
        <v>27.0</v>
      </c>
      <c r="U77" s="42">
        <v>27.7</v>
      </c>
      <c r="V77" s="44">
        <v>22.0</v>
      </c>
      <c r="W77" s="1"/>
      <c r="X77" s="1"/>
      <c r="Y77" s="1"/>
      <c r="Z77" s="1"/>
      <c r="AA77" s="1"/>
      <c r="AB77" s="5"/>
      <c r="AC77" s="13"/>
      <c r="AD77" s="1"/>
      <c r="AE77" s="1"/>
      <c r="AF77" s="10"/>
      <c r="AG77" s="1"/>
      <c r="AH77" s="1"/>
      <c r="AI77" s="1"/>
      <c r="AJ77" s="1"/>
      <c r="AK77" s="1"/>
      <c r="AL77" s="1"/>
      <c r="AM77" s="1"/>
      <c r="AN77" s="1"/>
      <c r="AO77" s="1"/>
    </row>
    <row r="78">
      <c r="A78" s="43" t="s">
        <v>144</v>
      </c>
      <c r="B78" s="1">
        <v>0.0</v>
      </c>
      <c r="C78" s="1">
        <v>2022.0</v>
      </c>
      <c r="D78" s="1" t="s">
        <v>30</v>
      </c>
      <c r="E78" s="1">
        <v>2.0</v>
      </c>
      <c r="F78" s="41">
        <v>1.15467321E8</v>
      </c>
      <c r="G78" s="42">
        <v>0.383</v>
      </c>
      <c r="H78" s="42">
        <v>415368.0</v>
      </c>
      <c r="I78" s="42">
        <v>1.0078264E7</v>
      </c>
      <c r="J78" s="42">
        <v>1650084.0</v>
      </c>
      <c r="K78" s="42" t="s">
        <v>24</v>
      </c>
      <c r="L78" s="42">
        <v>1.0402296E7</v>
      </c>
      <c r="M78" s="42">
        <v>1.04978503E8</v>
      </c>
      <c r="N78" s="44">
        <v>8.0</v>
      </c>
      <c r="O78" s="44">
        <v>18.0</v>
      </c>
      <c r="P78" s="42">
        <v>19.0</v>
      </c>
      <c r="Q78" s="42">
        <v>1.38275E7</v>
      </c>
      <c r="R78" s="42">
        <v>5.0</v>
      </c>
      <c r="S78" s="42">
        <v>1.4825E7</v>
      </c>
      <c r="T78" s="42">
        <v>29.4</v>
      </c>
      <c r="U78" s="42">
        <v>27.9</v>
      </c>
      <c r="V78" s="44">
        <v>22.0</v>
      </c>
      <c r="W78" s="1"/>
      <c r="X78" s="1"/>
      <c r="Y78" s="1"/>
      <c r="Z78" s="1"/>
      <c r="AA78" s="1"/>
      <c r="AB78" s="5"/>
      <c r="AC78" s="13"/>
      <c r="AD78" s="1"/>
      <c r="AE78" s="1"/>
      <c r="AF78" s="10"/>
      <c r="AG78" s="1"/>
      <c r="AH78" s="1"/>
      <c r="AI78" s="1"/>
      <c r="AJ78" s="1"/>
      <c r="AK78" s="1"/>
      <c r="AL78" s="1"/>
      <c r="AM78" s="1"/>
      <c r="AN78" s="1"/>
      <c r="AO78" s="1"/>
    </row>
    <row r="79">
      <c r="A79" s="43" t="s">
        <v>145</v>
      </c>
      <c r="B79" s="1">
        <v>2.0</v>
      </c>
      <c r="C79" s="1">
        <v>2022.0</v>
      </c>
      <c r="D79" s="1" t="s">
        <v>31</v>
      </c>
      <c r="E79" s="1">
        <v>2.0</v>
      </c>
      <c r="F79" s="41">
        <v>6.6477492E7</v>
      </c>
      <c r="G79" s="42">
        <v>0.568</v>
      </c>
      <c r="H79" s="42">
        <v>4915384.0</v>
      </c>
      <c r="I79" s="42">
        <v>2.9623082E7</v>
      </c>
      <c r="J79" s="42">
        <v>3161506.0</v>
      </c>
      <c r="K79" s="42" t="s">
        <v>24</v>
      </c>
      <c r="L79" s="42">
        <v>1.8807906E7</v>
      </c>
      <c r="M79" s="42">
        <v>1.38407119E8</v>
      </c>
      <c r="N79" s="44">
        <v>7.0</v>
      </c>
      <c r="O79" s="44">
        <v>5.0</v>
      </c>
      <c r="P79" s="42">
        <v>21.0</v>
      </c>
      <c r="Q79" s="42">
        <v>1.563789E8</v>
      </c>
      <c r="R79" s="42">
        <v>2.0</v>
      </c>
      <c r="S79" s="42">
        <v>3900000.0</v>
      </c>
      <c r="T79" s="42">
        <v>25.9</v>
      </c>
      <c r="U79" s="42">
        <v>26.3</v>
      </c>
      <c r="V79" s="44">
        <v>9.0</v>
      </c>
      <c r="W79" s="1"/>
      <c r="X79" s="1"/>
      <c r="Y79" s="1"/>
      <c r="Z79" s="1"/>
      <c r="AA79" s="1"/>
      <c r="AB79" s="5"/>
      <c r="AC79" s="13"/>
      <c r="AD79" s="1"/>
      <c r="AE79" s="1"/>
      <c r="AF79" s="10"/>
      <c r="AG79" s="1"/>
      <c r="AH79" s="1"/>
      <c r="AI79" s="1"/>
      <c r="AJ79" s="1"/>
      <c r="AK79" s="1"/>
      <c r="AL79" s="1"/>
      <c r="AM79" s="1"/>
      <c r="AN79" s="1"/>
      <c r="AO79" s="1"/>
    </row>
    <row r="80">
      <c r="A80" s="43" t="s">
        <v>146</v>
      </c>
      <c r="B80" s="1">
        <v>0.0</v>
      </c>
      <c r="C80" s="1">
        <v>2022.0</v>
      </c>
      <c r="D80" s="1" t="s">
        <v>33</v>
      </c>
      <c r="E80" s="1">
        <v>2.0</v>
      </c>
      <c r="F80" s="41">
        <v>1.36287588E8</v>
      </c>
      <c r="G80" s="42">
        <v>0.407</v>
      </c>
      <c r="H80" s="42">
        <v>8460400.0</v>
      </c>
      <c r="I80" s="42">
        <v>3.567111E7</v>
      </c>
      <c r="J80" s="42">
        <v>2294770.0</v>
      </c>
      <c r="K80" s="42">
        <v>3.2E7</v>
      </c>
      <c r="L80" s="42">
        <v>2.733658E7</v>
      </c>
      <c r="M80" s="42">
        <v>7.7640718E7</v>
      </c>
      <c r="N80" s="44">
        <v>8.0</v>
      </c>
      <c r="O80" s="44">
        <v>4.0</v>
      </c>
      <c r="P80" s="42">
        <v>16.0</v>
      </c>
      <c r="Q80" s="42">
        <v>1.13235E7</v>
      </c>
      <c r="R80" s="42">
        <v>4.0</v>
      </c>
      <c r="S80" s="42">
        <v>2.355E8</v>
      </c>
      <c r="T80" s="42">
        <v>27.9</v>
      </c>
      <c r="U80" s="42">
        <v>27.5</v>
      </c>
      <c r="V80" s="44">
        <v>13.0</v>
      </c>
      <c r="W80" s="1"/>
      <c r="X80" s="1"/>
      <c r="Y80" s="1"/>
      <c r="Z80" s="1"/>
      <c r="AA80" s="1"/>
      <c r="AB80" s="5"/>
      <c r="AC80" s="13"/>
      <c r="AD80" s="1"/>
      <c r="AE80" s="1"/>
      <c r="AF80" s="10"/>
      <c r="AG80" s="1"/>
      <c r="AH80" s="1"/>
      <c r="AI80" s="1"/>
      <c r="AJ80" s="1"/>
      <c r="AK80" s="1"/>
      <c r="AL80" s="1"/>
      <c r="AM80" s="1"/>
      <c r="AN80" s="1"/>
      <c r="AO80" s="1"/>
    </row>
    <row r="81">
      <c r="A81" s="43" t="s">
        <v>147</v>
      </c>
      <c r="B81" s="1">
        <v>0.0</v>
      </c>
      <c r="C81" s="1">
        <v>2022.0</v>
      </c>
      <c r="D81" s="1" t="s">
        <v>35</v>
      </c>
      <c r="E81" s="1">
        <v>2.0</v>
      </c>
      <c r="F81" s="41">
        <v>9.2613711E7</v>
      </c>
      <c r="G81" s="42">
        <v>0.401</v>
      </c>
      <c r="H81" s="42">
        <v>1.8476904E7</v>
      </c>
      <c r="I81" s="42">
        <v>9942282.0</v>
      </c>
      <c r="J81" s="42">
        <v>6218984.0</v>
      </c>
      <c r="K81" s="42">
        <v>603822.0</v>
      </c>
      <c r="L81" s="42">
        <v>2.7486836E7</v>
      </c>
      <c r="M81" s="42">
        <v>1.15675699E8</v>
      </c>
      <c r="N81" s="44">
        <v>8.0</v>
      </c>
      <c r="O81" s="44">
        <v>17.0</v>
      </c>
      <c r="P81" s="42">
        <v>14.0</v>
      </c>
      <c r="Q81" s="42">
        <v>9920900.0</v>
      </c>
      <c r="R81" s="42">
        <v>2.0</v>
      </c>
      <c r="S81" s="42">
        <v>1.3975E7</v>
      </c>
      <c r="T81" s="42">
        <v>27.1</v>
      </c>
      <c r="U81" s="42">
        <v>27.3</v>
      </c>
      <c r="V81" s="44">
        <v>19.0</v>
      </c>
      <c r="W81" s="1"/>
      <c r="X81" s="1"/>
      <c r="Y81" s="1"/>
      <c r="Z81" s="1"/>
      <c r="AA81" s="1"/>
      <c r="AB81" s="5"/>
      <c r="AC81" s="13"/>
      <c r="AD81" s="1"/>
      <c r="AE81" s="1"/>
      <c r="AF81" s="10"/>
      <c r="AG81" s="1"/>
      <c r="AH81" s="1"/>
      <c r="AI81" s="1"/>
      <c r="AJ81" s="1"/>
      <c r="AK81" s="1"/>
      <c r="AL81" s="1"/>
      <c r="AM81" s="1"/>
      <c r="AN81" s="1"/>
      <c r="AO81" s="1"/>
    </row>
    <row r="82">
      <c r="A82" s="43" t="s">
        <v>148</v>
      </c>
      <c r="B82" s="1">
        <v>0.0</v>
      </c>
      <c r="C82" s="1">
        <v>2022.0</v>
      </c>
      <c r="D82" s="1" t="s">
        <v>38</v>
      </c>
      <c r="E82" s="1">
        <v>2.0</v>
      </c>
      <c r="F82" s="41">
        <v>8.2954422E7</v>
      </c>
      <c r="G82" s="42">
        <v>0.426</v>
      </c>
      <c r="H82" s="42">
        <v>2953826.0</v>
      </c>
      <c r="I82" s="42">
        <v>1.6363436E7</v>
      </c>
      <c r="J82" s="42">
        <v>1.359633E7</v>
      </c>
      <c r="K82" s="42" t="s">
        <v>24</v>
      </c>
      <c r="L82" s="42">
        <v>1.6428388E7</v>
      </c>
      <c r="M82" s="42">
        <v>1.15651827E8</v>
      </c>
      <c r="N82" s="44">
        <v>10.0</v>
      </c>
      <c r="O82" s="44">
        <v>9.0</v>
      </c>
      <c r="P82" s="42">
        <v>14.0</v>
      </c>
      <c r="Q82" s="42">
        <v>6.5223E7</v>
      </c>
      <c r="R82" s="42">
        <v>2.0</v>
      </c>
      <c r="S82" s="42">
        <v>8.9E7</v>
      </c>
      <c r="T82" s="42">
        <v>28.9</v>
      </c>
      <c r="U82" s="42">
        <v>27.6</v>
      </c>
      <c r="V82" s="44">
        <v>16.0</v>
      </c>
      <c r="W82" s="1"/>
      <c r="X82" s="1"/>
      <c r="Y82" s="1"/>
      <c r="Z82" s="1"/>
      <c r="AA82" s="1"/>
      <c r="AB82" s="5"/>
      <c r="AC82" s="13"/>
      <c r="AD82" s="1"/>
      <c r="AE82" s="1"/>
      <c r="AF82" s="10"/>
      <c r="AG82" s="1"/>
      <c r="AH82" s="1"/>
      <c r="AI82" s="1"/>
      <c r="AJ82" s="1"/>
      <c r="AK82" s="1"/>
      <c r="AL82" s="1"/>
      <c r="AM82" s="1"/>
      <c r="AN82" s="1"/>
      <c r="AO82" s="1"/>
    </row>
    <row r="83">
      <c r="A83" s="43" t="s">
        <v>149</v>
      </c>
      <c r="B83" s="1">
        <v>0.0</v>
      </c>
      <c r="C83" s="1">
        <v>2022.0</v>
      </c>
      <c r="D83" s="1" t="s">
        <v>39</v>
      </c>
      <c r="E83" s="1">
        <v>2.0</v>
      </c>
      <c r="F83" s="41">
        <v>1.30769325E8</v>
      </c>
      <c r="G83" s="42">
        <v>0.531</v>
      </c>
      <c r="H83" s="42">
        <v>7000000.0</v>
      </c>
      <c r="I83" s="42">
        <v>2.0706302E7</v>
      </c>
      <c r="J83" s="42">
        <v>3.0511094E7</v>
      </c>
      <c r="K83" s="42">
        <v>8500000.0</v>
      </c>
      <c r="L83" s="42">
        <v>2.7025693E7</v>
      </c>
      <c r="M83" s="42">
        <v>7.699365E7</v>
      </c>
      <c r="N83" s="44">
        <v>13.0</v>
      </c>
      <c r="O83" s="44">
        <v>11.0</v>
      </c>
      <c r="P83" s="42">
        <v>9.0</v>
      </c>
      <c r="Q83" s="42">
        <v>8205200.0</v>
      </c>
      <c r="R83" s="42">
        <v>3.0</v>
      </c>
      <c r="S83" s="42">
        <v>1.29E7</v>
      </c>
      <c r="T83" s="42">
        <v>29.1</v>
      </c>
      <c r="U83" s="42">
        <v>28.6</v>
      </c>
      <c r="V83" s="44">
        <v>6.0</v>
      </c>
      <c r="W83" s="1"/>
      <c r="X83" s="1"/>
      <c r="Y83" s="1"/>
      <c r="Z83" s="1"/>
      <c r="AA83" s="1"/>
      <c r="AB83" s="5"/>
      <c r="AC83" s="13"/>
      <c r="AD83" s="1"/>
      <c r="AE83" s="1"/>
      <c r="AF83" s="10"/>
      <c r="AG83" s="1"/>
      <c r="AH83" s="1"/>
      <c r="AI83" s="1"/>
      <c r="AJ83" s="1"/>
      <c r="AK83" s="1"/>
      <c r="AL83" s="1"/>
      <c r="AM83" s="1"/>
      <c r="AN83" s="1"/>
      <c r="AO83" s="1"/>
    </row>
    <row r="84">
      <c r="A84" s="43" t="s">
        <v>150</v>
      </c>
      <c r="B84" s="1">
        <v>0.0</v>
      </c>
      <c r="C84" s="1">
        <v>2022.0</v>
      </c>
      <c r="D84" s="1" t="s">
        <v>43</v>
      </c>
      <c r="E84" s="1">
        <v>2.0</v>
      </c>
      <c r="F84" s="41">
        <v>4.84439E7</v>
      </c>
      <c r="G84" s="42">
        <v>0.37</v>
      </c>
      <c r="H84" s="42">
        <v>1867300.0</v>
      </c>
      <c r="I84" s="42">
        <v>3553854.0</v>
      </c>
      <c r="J84" s="42">
        <v>3967513.0</v>
      </c>
      <c r="K84" s="42">
        <v>162637.0</v>
      </c>
      <c r="L84" s="42">
        <v>5645656.0</v>
      </c>
      <c r="M84" s="42">
        <v>1.64674635E8</v>
      </c>
      <c r="N84" s="44">
        <v>7.0</v>
      </c>
      <c r="O84" s="44">
        <v>19.0</v>
      </c>
      <c r="P84" s="42">
        <v>19.0</v>
      </c>
      <c r="Q84" s="42">
        <v>1.337E7</v>
      </c>
      <c r="R84" s="42">
        <v>2.0</v>
      </c>
      <c r="S84" s="42">
        <v>1700000.0</v>
      </c>
      <c r="T84" s="42">
        <v>28.3</v>
      </c>
      <c r="U84" s="42">
        <v>28.0</v>
      </c>
      <c r="V84" s="44">
        <v>31.0</v>
      </c>
      <c r="W84" s="1"/>
      <c r="X84" s="1"/>
      <c r="Y84" s="1"/>
      <c r="Z84" s="1"/>
      <c r="AA84" s="1"/>
      <c r="AB84" s="5"/>
      <c r="AC84" s="13"/>
      <c r="AD84" s="1"/>
      <c r="AE84" s="1"/>
      <c r="AF84" s="10"/>
      <c r="AG84" s="1"/>
      <c r="AH84" s="1"/>
      <c r="AI84" s="1"/>
      <c r="AJ84" s="1"/>
      <c r="AK84" s="1"/>
      <c r="AL84" s="1"/>
      <c r="AM84" s="1"/>
      <c r="AN84" s="1"/>
      <c r="AO84" s="1"/>
    </row>
    <row r="85">
      <c r="A85" s="43" t="s">
        <v>151</v>
      </c>
      <c r="B85" s="1">
        <v>0.0</v>
      </c>
      <c r="C85" s="1">
        <v>2022.0</v>
      </c>
      <c r="D85" s="1" t="s">
        <v>45</v>
      </c>
      <c r="E85" s="1">
        <v>2.0</v>
      </c>
      <c r="F85" s="41">
        <v>5.6184032E7</v>
      </c>
      <c r="G85" s="42">
        <v>0.383</v>
      </c>
      <c r="H85" s="42">
        <v>903810.0</v>
      </c>
      <c r="I85" s="42">
        <v>1.365598E7</v>
      </c>
      <c r="J85" s="42">
        <v>9357660.0</v>
      </c>
      <c r="K85" s="42" t="s">
        <v>24</v>
      </c>
      <c r="L85" s="42">
        <v>6555053.0</v>
      </c>
      <c r="M85" s="42">
        <v>1.54600611E8</v>
      </c>
      <c r="N85" s="44">
        <v>4.0</v>
      </c>
      <c r="O85" s="44">
        <v>12.0</v>
      </c>
      <c r="P85" s="42">
        <v>23.0</v>
      </c>
      <c r="Q85" s="42">
        <v>1.65368E7</v>
      </c>
      <c r="R85" s="42">
        <v>7.0</v>
      </c>
      <c r="S85" s="42">
        <v>1.6225E7</v>
      </c>
      <c r="T85" s="42">
        <v>26.3</v>
      </c>
      <c r="U85" s="42">
        <v>27.3</v>
      </c>
      <c r="V85" s="44">
        <v>18.0</v>
      </c>
      <c r="W85" s="1"/>
      <c r="X85" s="1"/>
      <c r="Y85" s="1"/>
      <c r="Z85" s="1"/>
      <c r="AA85" s="1"/>
      <c r="AB85" s="5"/>
      <c r="AC85" s="13"/>
      <c r="AD85" s="1"/>
      <c r="AE85" s="1"/>
      <c r="AF85" s="10"/>
      <c r="AG85" s="1"/>
      <c r="AH85" s="1"/>
      <c r="AI85" s="1"/>
      <c r="AJ85" s="1"/>
      <c r="AK85" s="1"/>
      <c r="AL85" s="1"/>
      <c r="AM85" s="1"/>
      <c r="AN85" s="1"/>
      <c r="AO85" s="1"/>
    </row>
    <row r="86">
      <c r="A86" s="43" t="s">
        <v>152</v>
      </c>
      <c r="B86" s="1">
        <v>2.0</v>
      </c>
      <c r="C86" s="1">
        <v>2022.0</v>
      </c>
      <c r="D86" s="1" t="s">
        <v>48</v>
      </c>
      <c r="E86" s="1">
        <v>2.0</v>
      </c>
      <c r="F86" s="41">
        <v>1.15838907E8</v>
      </c>
      <c r="G86" s="42">
        <v>0.556</v>
      </c>
      <c r="H86" s="42">
        <v>2797878.0</v>
      </c>
      <c r="I86" s="42">
        <v>3.0183281E7</v>
      </c>
      <c r="J86" s="42">
        <v>1.1049366E7</v>
      </c>
      <c r="K86" s="42" t="s">
        <v>24</v>
      </c>
      <c r="L86" s="42">
        <v>4.2815383E7</v>
      </c>
      <c r="M86" s="42">
        <v>8.486205E7</v>
      </c>
      <c r="N86" s="44">
        <v>11.0</v>
      </c>
      <c r="O86" s="44">
        <v>14.0</v>
      </c>
      <c r="P86" s="42">
        <v>12.0</v>
      </c>
      <c r="Q86" s="42">
        <v>8626500.0</v>
      </c>
      <c r="R86" s="42">
        <v>6.0</v>
      </c>
      <c r="S86" s="42">
        <v>1.362E8</v>
      </c>
      <c r="T86" s="42">
        <v>27.6</v>
      </c>
      <c r="U86" s="42">
        <v>27.9</v>
      </c>
      <c r="V86" s="44">
        <v>7.0</v>
      </c>
      <c r="W86" s="1"/>
      <c r="X86" s="1"/>
      <c r="Y86" s="1"/>
      <c r="Z86" s="1"/>
      <c r="AA86" s="1"/>
      <c r="AB86" s="5"/>
      <c r="AC86" s="13"/>
      <c r="AD86" s="1"/>
      <c r="AE86" s="1"/>
      <c r="AF86" s="10"/>
      <c r="AG86" s="1"/>
      <c r="AH86" s="1"/>
      <c r="AI86" s="1"/>
      <c r="AJ86" s="1"/>
      <c r="AK86" s="1"/>
      <c r="AL86" s="1"/>
      <c r="AM86" s="1"/>
      <c r="AN86" s="1"/>
      <c r="AO86" s="1"/>
    </row>
    <row r="87">
      <c r="A87" s="43" t="s">
        <v>153</v>
      </c>
      <c r="B87" s="1">
        <v>1.0</v>
      </c>
      <c r="C87" s="1">
        <v>2022.0</v>
      </c>
      <c r="D87" s="1" t="s">
        <v>50</v>
      </c>
      <c r="E87" s="1">
        <v>2.0</v>
      </c>
      <c r="F87" s="41">
        <v>9.8342073E7</v>
      </c>
      <c r="G87" s="42">
        <v>0.531</v>
      </c>
      <c r="H87" s="42">
        <v>2043438.0</v>
      </c>
      <c r="I87" s="42">
        <v>9177735.0</v>
      </c>
      <c r="J87" s="42">
        <v>1.0391075E7</v>
      </c>
      <c r="K87" s="42" t="s">
        <v>24</v>
      </c>
      <c r="L87" s="42">
        <v>2.9256768E7</v>
      </c>
      <c r="M87" s="42">
        <v>1.0473834E8</v>
      </c>
      <c r="N87" s="44">
        <v>14.0</v>
      </c>
      <c r="O87" s="44">
        <v>15.0</v>
      </c>
      <c r="P87" s="42">
        <v>16.0</v>
      </c>
      <c r="Q87" s="42">
        <v>2.111729E8</v>
      </c>
      <c r="R87" s="42">
        <v>3.0</v>
      </c>
      <c r="S87" s="42">
        <v>1.89E7</v>
      </c>
      <c r="T87" s="42">
        <v>27.0</v>
      </c>
      <c r="U87" s="42">
        <v>29.1</v>
      </c>
      <c r="V87" s="44">
        <v>9.0</v>
      </c>
      <c r="W87" s="1"/>
      <c r="X87" s="1"/>
      <c r="Y87" s="1"/>
      <c r="Z87" s="1"/>
      <c r="AA87" s="1"/>
      <c r="AB87" s="5"/>
      <c r="AC87" s="13"/>
      <c r="AD87" s="1"/>
      <c r="AE87" s="1"/>
      <c r="AF87" s="10"/>
      <c r="AG87" s="1"/>
      <c r="AH87" s="1"/>
      <c r="AI87" s="1"/>
      <c r="AJ87" s="1"/>
      <c r="AK87" s="1"/>
      <c r="AL87" s="1"/>
      <c r="AM87" s="1"/>
      <c r="AN87" s="1"/>
      <c r="AO87" s="1"/>
    </row>
    <row r="88">
      <c r="A88" s="43" t="s">
        <v>154</v>
      </c>
      <c r="B88" s="1">
        <v>0.0</v>
      </c>
      <c r="C88" s="1">
        <v>2022.0</v>
      </c>
      <c r="D88" s="1" t="s">
        <v>53</v>
      </c>
      <c r="E88" s="1">
        <v>2.0</v>
      </c>
      <c r="F88" s="41">
        <v>1.26809535E8</v>
      </c>
      <c r="G88" s="42">
        <v>0.34</v>
      </c>
      <c r="H88" s="42">
        <v>935505.0</v>
      </c>
      <c r="I88" s="42">
        <v>6126886.0</v>
      </c>
      <c r="J88" s="42">
        <v>2797182.0</v>
      </c>
      <c r="K88" s="42">
        <v>1.391648E7</v>
      </c>
      <c r="L88" s="42">
        <v>3.5212456E7</v>
      </c>
      <c r="M88" s="42">
        <v>6.9499647E7</v>
      </c>
      <c r="N88" s="44">
        <v>8.0</v>
      </c>
      <c r="O88" s="44">
        <v>7.0</v>
      </c>
      <c r="P88" s="42">
        <v>14.0</v>
      </c>
      <c r="Q88" s="42">
        <v>9932700.0</v>
      </c>
      <c r="R88" s="42">
        <v>5.0</v>
      </c>
      <c r="S88" s="42">
        <v>2.375E7</v>
      </c>
      <c r="T88" s="42">
        <v>28.7</v>
      </c>
      <c r="U88" s="42">
        <v>29.7</v>
      </c>
      <c r="V88" s="44">
        <v>8.0</v>
      </c>
      <c r="W88" s="1"/>
      <c r="X88" s="1"/>
      <c r="Y88" s="1"/>
      <c r="Z88" s="1"/>
      <c r="AA88" s="1"/>
      <c r="AB88" s="5"/>
      <c r="AC88" s="13"/>
      <c r="AD88" s="1"/>
      <c r="AE88" s="1"/>
      <c r="AF88" s="10"/>
      <c r="AG88" s="1"/>
      <c r="AH88" s="1"/>
      <c r="AI88" s="1"/>
      <c r="AJ88" s="1"/>
      <c r="AK88" s="1"/>
      <c r="AL88" s="1"/>
      <c r="AM88" s="1"/>
      <c r="AN88" s="1"/>
      <c r="AO88" s="1"/>
    </row>
    <row r="89">
      <c r="A89" s="1" t="s">
        <v>155</v>
      </c>
      <c r="B89" s="1">
        <v>4.0</v>
      </c>
      <c r="C89" s="1">
        <v>2023.0</v>
      </c>
      <c r="D89" s="1" t="s">
        <v>23</v>
      </c>
      <c r="E89" s="1">
        <v>2.0</v>
      </c>
      <c r="F89" s="41">
        <v>1.19257651E8</v>
      </c>
      <c r="G89" s="42">
        <v>0.519</v>
      </c>
      <c r="H89" s="42">
        <v>819275.0</v>
      </c>
      <c r="I89" s="42">
        <v>2.5969601E7</v>
      </c>
      <c r="J89" s="42">
        <v>9819142.0</v>
      </c>
      <c r="K89" s="42" t="s">
        <v>24</v>
      </c>
      <c r="L89" s="42">
        <v>2.365598E7</v>
      </c>
      <c r="M89" s="42">
        <v>7.8393015E7</v>
      </c>
      <c r="N89" s="42">
        <v>6.0</v>
      </c>
      <c r="O89" s="44">
        <v>12.0</v>
      </c>
      <c r="P89" s="47">
        <v>13.0</v>
      </c>
      <c r="Q89" s="49">
        <v>1.19783E8</v>
      </c>
      <c r="R89" s="47">
        <v>5.0</v>
      </c>
      <c r="S89" s="49">
        <v>2.5E7</v>
      </c>
      <c r="T89" s="42">
        <v>27.4</v>
      </c>
      <c r="U89" s="42">
        <v>28.5</v>
      </c>
      <c r="V89" s="42">
        <v>11.0</v>
      </c>
    </row>
    <row r="90">
      <c r="A90" s="1" t="s">
        <v>156</v>
      </c>
      <c r="B90" s="1">
        <v>2.0</v>
      </c>
      <c r="C90" s="1">
        <v>2023.0</v>
      </c>
      <c r="D90" s="1" t="s">
        <v>26</v>
      </c>
      <c r="E90" s="1">
        <v>2.0</v>
      </c>
      <c r="F90" s="41">
        <v>7.1061047E7</v>
      </c>
      <c r="G90" s="42">
        <v>0.623</v>
      </c>
      <c r="H90" s="42">
        <v>1733900.0</v>
      </c>
      <c r="I90" s="42">
        <v>1.3971787E7</v>
      </c>
      <c r="J90" s="42">
        <v>1.5245811E7</v>
      </c>
      <c r="K90" s="42" t="s">
        <v>24</v>
      </c>
      <c r="L90" s="42">
        <v>2.2208236E7</v>
      </c>
      <c r="M90" s="42">
        <v>1.43591713E8</v>
      </c>
      <c r="N90" s="42">
        <v>6.0</v>
      </c>
      <c r="O90" s="44">
        <v>10.0</v>
      </c>
      <c r="P90" s="47">
        <v>18.0</v>
      </c>
      <c r="Q90" s="48">
        <v>1.32849E7</v>
      </c>
      <c r="R90" s="47">
        <v>3.0</v>
      </c>
      <c r="S90" s="48">
        <v>2.3E7</v>
      </c>
      <c r="T90" s="42">
        <v>27.2</v>
      </c>
      <c r="U90" s="42">
        <v>28.4</v>
      </c>
      <c r="V90" s="42">
        <v>6.0</v>
      </c>
      <c r="AA90" s="10"/>
      <c r="AE90" s="10"/>
    </row>
    <row r="91">
      <c r="A91" s="1" t="s">
        <v>157</v>
      </c>
      <c r="B91" s="1">
        <v>0.0</v>
      </c>
      <c r="C91" s="1">
        <v>2023.0</v>
      </c>
      <c r="D91" s="1" t="s">
        <v>30</v>
      </c>
      <c r="E91" s="1">
        <v>2.0</v>
      </c>
      <c r="F91" s="41">
        <v>9.6577288E7</v>
      </c>
      <c r="G91" s="42">
        <v>0.506</v>
      </c>
      <c r="H91" s="42">
        <v>1915000.0</v>
      </c>
      <c r="I91" s="42">
        <v>2.7393556E7</v>
      </c>
      <c r="J91" s="42">
        <v>4711222.0</v>
      </c>
      <c r="K91" s="42" t="s">
        <v>24</v>
      </c>
      <c r="L91" s="42">
        <v>1.0796067E7</v>
      </c>
      <c r="M91" s="42">
        <v>1.19970643E8</v>
      </c>
      <c r="N91" s="42">
        <v>7.0</v>
      </c>
      <c r="O91" s="44">
        <v>6.0</v>
      </c>
      <c r="P91" s="47">
        <v>19.0</v>
      </c>
      <c r="Q91" s="48">
        <v>1.38575E7</v>
      </c>
      <c r="R91" s="47">
        <v>4.0</v>
      </c>
      <c r="S91" s="48">
        <v>1.3925E7</v>
      </c>
      <c r="T91" s="42">
        <v>26.8</v>
      </c>
      <c r="U91" s="42">
        <v>27.7</v>
      </c>
      <c r="V91" s="42">
        <v>13.0</v>
      </c>
      <c r="AA91" s="10"/>
      <c r="AE91" s="10"/>
    </row>
    <row r="92">
      <c r="A92" s="1" t="s">
        <v>158</v>
      </c>
      <c r="B92" s="1">
        <v>0.0</v>
      </c>
      <c r="C92" s="1">
        <v>2023.0</v>
      </c>
      <c r="D92" s="1" t="s">
        <v>31</v>
      </c>
      <c r="E92" s="1">
        <v>2.0</v>
      </c>
      <c r="F92" s="41">
        <v>9.1861627E7</v>
      </c>
      <c r="G92" s="42">
        <v>0.469</v>
      </c>
      <c r="H92" s="42">
        <v>1664197.0</v>
      </c>
      <c r="I92" s="42">
        <v>1.9804017E7</v>
      </c>
      <c r="J92" s="42">
        <v>5928563.0</v>
      </c>
      <c r="K92" s="42" t="s">
        <v>24</v>
      </c>
      <c r="L92" s="42">
        <v>2.7485135E7</v>
      </c>
      <c r="M92" s="42">
        <v>9.6336198E7</v>
      </c>
      <c r="N92" s="42">
        <v>7.0</v>
      </c>
      <c r="O92" s="44">
        <v>10.0</v>
      </c>
      <c r="P92" s="47">
        <v>15.0</v>
      </c>
      <c r="Q92" s="48">
        <v>1.166932E8</v>
      </c>
      <c r="R92" s="47">
        <v>2.0</v>
      </c>
      <c r="S92" s="48">
        <v>3.9E7</v>
      </c>
      <c r="T92" s="42">
        <v>26.7</v>
      </c>
      <c r="U92" s="42">
        <v>26.1</v>
      </c>
      <c r="V92" s="42">
        <v>17.0</v>
      </c>
      <c r="AA92" s="10"/>
      <c r="AE92" s="10"/>
    </row>
    <row r="93">
      <c r="A93" s="1" t="s">
        <v>159</v>
      </c>
      <c r="B93" s="1">
        <v>0.0</v>
      </c>
      <c r="C93" s="1">
        <v>2023.0</v>
      </c>
      <c r="D93" s="1" t="s">
        <v>33</v>
      </c>
      <c r="E93" s="1">
        <v>2.0</v>
      </c>
      <c r="F93" s="41">
        <v>1.21494514E8</v>
      </c>
      <c r="G93" s="42">
        <v>0.481</v>
      </c>
      <c r="H93" s="42">
        <v>892453.0</v>
      </c>
      <c r="I93" s="42">
        <v>2.5088555E7</v>
      </c>
      <c r="J93" s="42">
        <v>2292031.0</v>
      </c>
      <c r="K93" s="42">
        <v>3.2E7</v>
      </c>
      <c r="L93" s="42">
        <v>2.2220496E7</v>
      </c>
      <c r="M93" s="42">
        <v>8.6520261E7</v>
      </c>
      <c r="N93" s="42">
        <v>4.0</v>
      </c>
      <c r="O93" s="44">
        <v>11.0</v>
      </c>
      <c r="P93" s="47">
        <v>17.0</v>
      </c>
      <c r="Q93" s="48">
        <v>1.23625E7</v>
      </c>
      <c r="R93" s="47">
        <v>2.0</v>
      </c>
      <c r="S93" s="48">
        <v>1.85E7</v>
      </c>
      <c r="T93" s="42">
        <v>27.4</v>
      </c>
      <c r="U93" s="42">
        <v>27.7</v>
      </c>
      <c r="V93" s="42">
        <v>10.0</v>
      </c>
      <c r="AA93" s="10"/>
      <c r="AE93" s="10"/>
    </row>
    <row r="94">
      <c r="A94" s="1" t="s">
        <v>160</v>
      </c>
      <c r="B94" s="1">
        <v>0.0</v>
      </c>
      <c r="C94" s="1">
        <v>2023.0</v>
      </c>
      <c r="D94" s="1" t="s">
        <v>35</v>
      </c>
      <c r="E94" s="1">
        <v>2.0</v>
      </c>
      <c r="F94" s="41">
        <v>9.6083853E7</v>
      </c>
      <c r="G94" s="42">
        <v>0.346</v>
      </c>
      <c r="H94" s="42">
        <v>2.007742E7</v>
      </c>
      <c r="I94" s="42">
        <v>4322348.0</v>
      </c>
      <c r="J94" s="42">
        <v>3472534.0</v>
      </c>
      <c r="K94" s="42" t="s">
        <v>24</v>
      </c>
      <c r="L94" s="42">
        <v>2.6369699E7</v>
      </c>
      <c r="M94" s="42">
        <v>1.1356288E8</v>
      </c>
      <c r="N94" s="42">
        <v>9.0</v>
      </c>
      <c r="O94" s="44">
        <v>14.0</v>
      </c>
      <c r="P94" s="47">
        <v>15.0</v>
      </c>
      <c r="Q94" s="48">
        <v>1.09206E7</v>
      </c>
      <c r="R94" s="47">
        <v>5.0</v>
      </c>
      <c r="S94" s="48">
        <v>3.415E7</v>
      </c>
      <c r="T94" s="42">
        <v>26.3</v>
      </c>
      <c r="U94" s="42">
        <v>29.1</v>
      </c>
      <c r="V94" s="42">
        <v>11.0</v>
      </c>
      <c r="AA94" s="10"/>
      <c r="AE94" s="10"/>
    </row>
    <row r="95">
      <c r="A95" s="1" t="s">
        <v>161</v>
      </c>
      <c r="B95" s="1">
        <v>1.0</v>
      </c>
      <c r="C95" s="1">
        <v>2023.0</v>
      </c>
      <c r="D95" s="1" t="s">
        <v>38</v>
      </c>
      <c r="E95" s="1">
        <v>2.0</v>
      </c>
      <c r="F95" s="41">
        <v>1.05435809E8</v>
      </c>
      <c r="G95" s="42">
        <v>0.519</v>
      </c>
      <c r="H95" s="42">
        <v>4080000.0</v>
      </c>
      <c r="I95" s="42">
        <v>2.1863899E7</v>
      </c>
      <c r="J95" s="42">
        <v>2223500.0</v>
      </c>
      <c r="K95" s="42">
        <v>1.9E7</v>
      </c>
      <c r="L95" s="42">
        <v>2.0815118E7</v>
      </c>
      <c r="M95" s="42">
        <v>9.8090834E7</v>
      </c>
      <c r="N95" s="42">
        <v>9.0</v>
      </c>
      <c r="O95" s="44">
        <v>15.0</v>
      </c>
      <c r="P95" s="47">
        <v>15.0</v>
      </c>
      <c r="Q95" s="48">
        <v>1.1E7</v>
      </c>
      <c r="R95" s="47">
        <v>2.0</v>
      </c>
      <c r="S95" s="48">
        <v>2.55E7</v>
      </c>
      <c r="T95" s="42">
        <v>29.4</v>
      </c>
      <c r="U95" s="42">
        <v>27.6</v>
      </c>
      <c r="V95" s="42">
        <v>6.0</v>
      </c>
      <c r="AA95" s="10"/>
      <c r="AE95" s="10"/>
    </row>
    <row r="96">
      <c r="A96" s="1" t="s">
        <v>162</v>
      </c>
      <c r="B96" s="1">
        <v>1.0</v>
      </c>
      <c r="C96" s="1">
        <v>2023.0</v>
      </c>
      <c r="D96" s="1" t="s">
        <v>39</v>
      </c>
      <c r="E96" s="1">
        <v>2.0</v>
      </c>
      <c r="F96" s="41">
        <v>1.25338345E8</v>
      </c>
      <c r="G96" s="42">
        <v>0.568</v>
      </c>
      <c r="H96" s="42">
        <v>3539000.0</v>
      </c>
      <c r="I96" s="42">
        <v>1.7515018E7</v>
      </c>
      <c r="J96" s="42">
        <v>2.4210674E7</v>
      </c>
      <c r="K96" s="42" t="s">
        <v>24</v>
      </c>
      <c r="L96" s="42">
        <v>4.1074865E7</v>
      </c>
      <c r="M96" s="42">
        <v>8.1214931E7</v>
      </c>
      <c r="N96" s="42">
        <v>14.0</v>
      </c>
      <c r="O96" s="44">
        <v>20.0</v>
      </c>
      <c r="P96" s="47">
        <v>11.0</v>
      </c>
      <c r="Q96" s="48">
        <v>8016300.0</v>
      </c>
      <c r="R96" s="47">
        <v>5.0</v>
      </c>
      <c r="S96" s="48">
        <v>1.172E7</v>
      </c>
      <c r="T96" s="42">
        <v>27.7</v>
      </c>
      <c r="U96" s="42">
        <v>29.3</v>
      </c>
      <c r="V96" s="42">
        <v>8.0</v>
      </c>
      <c r="AA96" s="10"/>
      <c r="AE96" s="10"/>
    </row>
    <row r="97">
      <c r="A97" s="1" t="s">
        <v>163</v>
      </c>
      <c r="B97" s="1">
        <v>0.0</v>
      </c>
      <c r="C97" s="1">
        <v>2023.0</v>
      </c>
      <c r="D97" s="1" t="s">
        <v>43</v>
      </c>
      <c r="E97" s="1">
        <v>2.0</v>
      </c>
      <c r="F97" s="41">
        <v>6.2243227E7</v>
      </c>
      <c r="G97" s="42">
        <v>0.309</v>
      </c>
      <c r="H97" s="42">
        <v>1723228.0</v>
      </c>
      <c r="I97" s="42">
        <v>1.2530495E7</v>
      </c>
      <c r="J97" s="42">
        <v>2956942.0</v>
      </c>
      <c r="K97" s="42" t="s">
        <v>24</v>
      </c>
      <c r="L97" s="42">
        <v>1.3985732E7</v>
      </c>
      <c r="M97" s="42">
        <v>1.51240148E8</v>
      </c>
      <c r="N97" s="42">
        <v>3.0</v>
      </c>
      <c r="O97" s="44">
        <v>13.0</v>
      </c>
      <c r="P97" s="47">
        <v>18.0</v>
      </c>
      <c r="Q97" s="48">
        <v>1.301E7</v>
      </c>
      <c r="R97" s="47">
        <v>6.0</v>
      </c>
      <c r="S97" s="48">
        <v>3.85E7</v>
      </c>
      <c r="T97" s="42">
        <v>27.1</v>
      </c>
      <c r="U97" s="42">
        <v>28.0</v>
      </c>
      <c r="V97" s="42">
        <v>23.0</v>
      </c>
      <c r="AA97" s="10"/>
      <c r="AE97" s="10"/>
    </row>
    <row r="98">
      <c r="A98" s="1" t="s">
        <v>164</v>
      </c>
      <c r="B98" s="1">
        <v>0.0</v>
      </c>
      <c r="C98" s="1">
        <v>2023.0</v>
      </c>
      <c r="D98" s="1" t="s">
        <v>45</v>
      </c>
      <c r="E98" s="1">
        <v>2.0</v>
      </c>
      <c r="F98" s="41">
        <v>7.5695975E7</v>
      </c>
      <c r="G98" s="42">
        <v>0.469</v>
      </c>
      <c r="H98" s="42">
        <v>1358721.0</v>
      </c>
      <c r="I98" s="42">
        <v>1.325646E7</v>
      </c>
      <c r="J98" s="42">
        <v>8978714.0</v>
      </c>
      <c r="K98" s="42" t="s">
        <v>24</v>
      </c>
      <c r="L98" s="42">
        <v>7352166.0</v>
      </c>
      <c r="M98" s="42">
        <v>1.43225066E8</v>
      </c>
      <c r="N98" s="42">
        <v>6.0</v>
      </c>
      <c r="O98" s="44">
        <v>15.0</v>
      </c>
      <c r="P98" s="47">
        <v>16.0</v>
      </c>
      <c r="Q98" s="48">
        <v>1.177E7</v>
      </c>
      <c r="R98" s="47">
        <v>6.0</v>
      </c>
      <c r="S98" s="48">
        <v>3.0375E7</v>
      </c>
      <c r="T98" s="42">
        <v>27.3</v>
      </c>
      <c r="U98" s="42">
        <v>27.6</v>
      </c>
      <c r="V98" s="42">
        <v>12.0</v>
      </c>
      <c r="AA98" s="10"/>
      <c r="AE98" s="10"/>
    </row>
    <row r="99">
      <c r="A99" s="1" t="s">
        <v>165</v>
      </c>
      <c r="B99" s="1">
        <v>0.0</v>
      </c>
      <c r="C99" s="1">
        <v>2023.0</v>
      </c>
      <c r="D99" s="1" t="s">
        <v>48</v>
      </c>
      <c r="E99" s="1">
        <v>2.0</v>
      </c>
      <c r="F99" s="41">
        <v>1.27966903E8</v>
      </c>
      <c r="G99" s="42">
        <v>0.543</v>
      </c>
      <c r="H99" s="42">
        <v>831849.0</v>
      </c>
      <c r="I99" s="42">
        <v>3.0875714E7</v>
      </c>
      <c r="J99" s="42">
        <v>2.0906902E7</v>
      </c>
      <c r="K99" s="42" t="s">
        <v>24</v>
      </c>
      <c r="L99" s="42">
        <v>1.9532483E7</v>
      </c>
      <c r="M99" s="42">
        <v>4.9638184E7</v>
      </c>
      <c r="N99" s="42">
        <v>6.0</v>
      </c>
      <c r="O99" s="44">
        <v>12.0</v>
      </c>
      <c r="P99" s="47">
        <v>7.0</v>
      </c>
      <c r="Q99" s="48">
        <v>5107500.0</v>
      </c>
      <c r="R99" s="47">
        <v>6.0</v>
      </c>
      <c r="S99" s="48">
        <v>1.74E8</v>
      </c>
      <c r="T99" s="42">
        <v>27.8</v>
      </c>
      <c r="U99" s="42">
        <v>27.4</v>
      </c>
      <c r="V99" s="42">
        <v>11.0</v>
      </c>
      <c r="AA99" s="10"/>
      <c r="AE99" s="10"/>
    </row>
    <row r="100">
      <c r="A100" s="1" t="s">
        <v>166</v>
      </c>
      <c r="B100" s="1">
        <v>1.0</v>
      </c>
      <c r="C100" s="1">
        <v>2023.0</v>
      </c>
      <c r="D100" s="1" t="s">
        <v>50</v>
      </c>
      <c r="E100" s="1">
        <v>2.0</v>
      </c>
      <c r="F100" s="41">
        <v>7.9354272E7</v>
      </c>
      <c r="G100" s="42">
        <v>0.611</v>
      </c>
      <c r="H100" s="42">
        <v>1628712.0</v>
      </c>
      <c r="I100" s="42">
        <v>8116799.0</v>
      </c>
      <c r="J100" s="42">
        <v>1.411191E7</v>
      </c>
      <c r="K100" s="42" t="s">
        <v>24</v>
      </c>
      <c r="L100" s="42">
        <v>2.8887289E7</v>
      </c>
      <c r="M100" s="42">
        <v>1.01157249E8</v>
      </c>
      <c r="N100" s="42">
        <v>14.0</v>
      </c>
      <c r="O100" s="44">
        <v>15.0</v>
      </c>
      <c r="P100" s="47">
        <v>10.0</v>
      </c>
      <c r="Q100" s="48">
        <v>7256900.0</v>
      </c>
      <c r="R100" s="47">
        <v>1.0</v>
      </c>
      <c r="S100" s="48">
        <v>4.0E7</v>
      </c>
      <c r="T100" s="42">
        <v>26.8</v>
      </c>
      <c r="U100" s="42">
        <v>28.5</v>
      </c>
      <c r="V100" s="42">
        <v>4.0</v>
      </c>
      <c r="AA100" s="10"/>
      <c r="AE100" s="10"/>
    </row>
    <row r="101">
      <c r="A101" s="1" t="s">
        <v>167</v>
      </c>
      <c r="B101" s="1">
        <v>0.0</v>
      </c>
      <c r="C101" s="1">
        <v>2023.0</v>
      </c>
      <c r="D101" s="1" t="s">
        <v>53</v>
      </c>
      <c r="E101" s="1">
        <v>2.0</v>
      </c>
      <c r="F101" s="41">
        <v>9.3378663E7</v>
      </c>
      <c r="G101" s="42">
        <v>0.44</v>
      </c>
      <c r="H101" s="42">
        <v>1506614.0</v>
      </c>
      <c r="I101" s="42">
        <v>6605492.0</v>
      </c>
      <c r="J101" s="42">
        <v>3126839.0</v>
      </c>
      <c r="K101" s="42" t="s">
        <v>24</v>
      </c>
      <c r="L101" s="42">
        <v>3.8710071E7</v>
      </c>
      <c r="M101" s="42">
        <v>9.8351758E7</v>
      </c>
      <c r="N101" s="42">
        <v>8.0</v>
      </c>
      <c r="O101" s="44">
        <v>3.0</v>
      </c>
      <c r="P101" s="47">
        <v>12.0</v>
      </c>
      <c r="Q101" s="48">
        <v>8699600.0</v>
      </c>
      <c r="R101" s="47">
        <v>6.0</v>
      </c>
      <c r="S101" s="48">
        <v>2.397E7</v>
      </c>
      <c r="T101" s="42">
        <v>26.8</v>
      </c>
      <c r="U101" s="42">
        <v>28.0</v>
      </c>
      <c r="V101" s="42">
        <v>7.0</v>
      </c>
      <c r="AA101" s="10"/>
      <c r="AE101" s="10"/>
    </row>
    <row r="102">
      <c r="A102" s="43" t="s">
        <v>168</v>
      </c>
      <c r="B102" s="1">
        <v>5.0</v>
      </c>
      <c r="C102" s="1">
        <v>2020.0</v>
      </c>
      <c r="D102" s="1" t="s">
        <v>37</v>
      </c>
      <c r="E102" s="1">
        <v>3.0</v>
      </c>
      <c r="F102" s="41">
        <v>1.24917397E8</v>
      </c>
      <c r="G102" s="42">
        <v>0.717</v>
      </c>
      <c r="H102" s="42">
        <v>619814.0</v>
      </c>
      <c r="I102" s="42">
        <v>1.5102925E7</v>
      </c>
      <c r="J102" s="42">
        <v>4.3759258E7</v>
      </c>
      <c r="K102" s="42" t="s">
        <v>24</v>
      </c>
      <c r="L102" s="42">
        <v>3.4683964E7</v>
      </c>
      <c r="M102" s="42">
        <v>3346349.0</v>
      </c>
      <c r="N102" s="44">
        <v>11.0</v>
      </c>
      <c r="O102" s="44">
        <v>5.0</v>
      </c>
      <c r="P102" s="42">
        <v>14.0</v>
      </c>
      <c r="Q102" s="42">
        <v>3.97922E8</v>
      </c>
      <c r="R102" s="42">
        <v>4.0</v>
      </c>
      <c r="S102" s="42">
        <v>1.58135E7</v>
      </c>
      <c r="T102" s="42">
        <v>28.0</v>
      </c>
      <c r="U102" s="42">
        <v>27.6</v>
      </c>
      <c r="V102" s="44">
        <v>12.0</v>
      </c>
      <c r="W102" s="2"/>
      <c r="AJ102" s="5"/>
      <c r="AK102" s="13"/>
      <c r="AN102" s="10"/>
    </row>
    <row r="103">
      <c r="A103" s="43" t="s">
        <v>169</v>
      </c>
      <c r="B103" s="1">
        <v>0.0</v>
      </c>
      <c r="C103" s="1">
        <v>2020.0</v>
      </c>
      <c r="D103" s="1" t="s">
        <v>41</v>
      </c>
      <c r="E103" s="1">
        <v>3.0</v>
      </c>
      <c r="F103" s="41">
        <v>8.1945598E7</v>
      </c>
      <c r="G103" s="42">
        <v>0.433</v>
      </c>
      <c r="H103" s="42">
        <v>5315920.0</v>
      </c>
      <c r="I103" s="42">
        <v>9142910.0</v>
      </c>
      <c r="J103" s="42">
        <v>1095473.0</v>
      </c>
      <c r="K103" s="42" t="s">
        <v>24</v>
      </c>
      <c r="L103" s="42">
        <v>3.0806103E7</v>
      </c>
      <c r="M103" s="42">
        <v>1.4881462E7</v>
      </c>
      <c r="N103" s="44">
        <v>9.0</v>
      </c>
      <c r="O103" s="44">
        <v>1.0</v>
      </c>
      <c r="P103" s="42">
        <v>10.0</v>
      </c>
      <c r="Q103" s="42">
        <v>5892171.0</v>
      </c>
      <c r="R103" s="42">
        <v>5.0</v>
      </c>
      <c r="S103" s="42">
        <v>2.63E7</v>
      </c>
      <c r="T103" s="42">
        <v>27.7</v>
      </c>
      <c r="U103" s="42">
        <v>29.2</v>
      </c>
      <c r="V103" s="44">
        <v>3.0</v>
      </c>
      <c r="W103" s="2"/>
      <c r="AJ103" s="5"/>
      <c r="AK103" s="13"/>
      <c r="AN103" s="10"/>
    </row>
    <row r="104">
      <c r="A104" s="43" t="s">
        <v>170</v>
      </c>
      <c r="B104" s="1">
        <v>2.0</v>
      </c>
      <c r="C104" s="1">
        <v>2020.0</v>
      </c>
      <c r="D104" s="1" t="s">
        <v>42</v>
      </c>
      <c r="E104" s="1">
        <v>3.0</v>
      </c>
      <c r="F104" s="41">
        <v>1.11939081E8</v>
      </c>
      <c r="G104" s="42">
        <v>0.55</v>
      </c>
      <c r="H104" s="42">
        <v>2348295.0</v>
      </c>
      <c r="I104" s="42">
        <v>6062000.0</v>
      </c>
      <c r="J104" s="42">
        <v>1.2674885E7</v>
      </c>
      <c r="K104" s="42">
        <v>9629630.0</v>
      </c>
      <c r="L104" s="42">
        <v>4.6500884E7</v>
      </c>
      <c r="M104" s="42">
        <v>-3.182327E7</v>
      </c>
      <c r="N104" s="44">
        <v>9.0</v>
      </c>
      <c r="O104" s="44">
        <v>1.0</v>
      </c>
      <c r="P104" s="42">
        <v>10.0</v>
      </c>
      <c r="Q104" s="42">
        <v>5.3455625E7</v>
      </c>
      <c r="R104" s="42">
        <v>2.0</v>
      </c>
      <c r="S104" s="42">
        <v>3.365E8</v>
      </c>
      <c r="T104" s="42">
        <v>28.5</v>
      </c>
      <c r="U104" s="42">
        <v>29.2</v>
      </c>
      <c r="V104" s="44">
        <v>6.0</v>
      </c>
      <c r="W104" s="2"/>
      <c r="AJ104" s="5"/>
      <c r="AK104" s="13"/>
      <c r="AN104" s="10"/>
    </row>
    <row r="105">
      <c r="A105" s="43" t="s">
        <v>171</v>
      </c>
      <c r="B105" s="1">
        <v>0.0</v>
      </c>
      <c r="C105" s="1">
        <v>2020.0</v>
      </c>
      <c r="D105" s="1" t="s">
        <v>44</v>
      </c>
      <c r="E105" s="1">
        <v>3.0</v>
      </c>
      <c r="F105" s="41">
        <v>7.3543547E7</v>
      </c>
      <c r="G105" s="42">
        <v>0.467</v>
      </c>
      <c r="H105" s="42">
        <v>4013392.0</v>
      </c>
      <c r="I105" s="42">
        <v>1.2224772E7</v>
      </c>
      <c r="J105" s="42">
        <v>1.9534203E7</v>
      </c>
      <c r="K105" s="42" t="s">
        <v>24</v>
      </c>
      <c r="L105" s="42">
        <v>2.1333034E7</v>
      </c>
      <c r="M105" s="42">
        <v>664103.0</v>
      </c>
      <c r="N105" s="44">
        <v>7.0</v>
      </c>
      <c r="O105" s="44">
        <v>2.0</v>
      </c>
      <c r="P105" s="42">
        <v>10.0</v>
      </c>
      <c r="Q105" s="42">
        <v>5921000.0</v>
      </c>
      <c r="R105" s="42">
        <v>4.0</v>
      </c>
      <c r="S105" s="42">
        <v>1.3435E8</v>
      </c>
      <c r="T105" s="42">
        <v>28.5</v>
      </c>
      <c r="U105" s="42">
        <v>29.1</v>
      </c>
      <c r="V105" s="44">
        <v>5.0</v>
      </c>
      <c r="W105" s="2"/>
      <c r="AJ105" s="5"/>
      <c r="AK105" s="13"/>
      <c r="AN105" s="10"/>
    </row>
    <row r="106">
      <c r="A106" s="43" t="s">
        <v>172</v>
      </c>
      <c r="B106" s="1">
        <v>2.0</v>
      </c>
      <c r="C106" s="1">
        <v>2020.0</v>
      </c>
      <c r="D106" s="1" t="s">
        <v>46</v>
      </c>
      <c r="E106" s="1">
        <v>3.0</v>
      </c>
      <c r="F106" s="41">
        <v>7.3097954E7</v>
      </c>
      <c r="G106" s="42">
        <v>0.617</v>
      </c>
      <c r="H106" s="42">
        <v>1189609.0</v>
      </c>
      <c r="I106" s="42">
        <v>2.5222558E7</v>
      </c>
      <c r="J106" s="42">
        <v>1.3043259E7</v>
      </c>
      <c r="K106" s="42" t="s">
        <v>24</v>
      </c>
      <c r="L106" s="42">
        <v>1.4838532E7</v>
      </c>
      <c r="M106" s="42">
        <v>3.8316613E7</v>
      </c>
      <c r="N106" s="44">
        <v>9.0</v>
      </c>
      <c r="O106" s="44">
        <v>8.0</v>
      </c>
      <c r="P106" s="42">
        <v>17.0</v>
      </c>
      <c r="Q106" s="42">
        <v>9761100.0</v>
      </c>
      <c r="R106" s="42">
        <v>3.0</v>
      </c>
      <c r="S106" s="42">
        <v>4.8E7</v>
      </c>
      <c r="T106" s="42">
        <v>26.7</v>
      </c>
      <c r="U106" s="42">
        <v>27.8</v>
      </c>
      <c r="V106" s="44">
        <v>9.0</v>
      </c>
      <c r="W106" s="2"/>
      <c r="AJ106" s="5"/>
      <c r="AK106" s="13"/>
      <c r="AN106" s="10"/>
    </row>
    <row r="107">
      <c r="A107" s="43" t="s">
        <v>173</v>
      </c>
      <c r="B107" s="1">
        <v>3.0</v>
      </c>
      <c r="C107" s="1">
        <v>2021.0</v>
      </c>
      <c r="D107" s="1" t="s">
        <v>37</v>
      </c>
      <c r="E107" s="1">
        <v>3.0</v>
      </c>
      <c r="F107" s="41">
        <v>2.6534339E8</v>
      </c>
      <c r="G107" s="42">
        <v>0.654</v>
      </c>
      <c r="H107" s="42">
        <v>2240500.0</v>
      </c>
      <c r="I107" s="42">
        <v>4.8175134E7</v>
      </c>
      <c r="J107" s="42">
        <v>5.66E7</v>
      </c>
      <c r="K107" s="42">
        <v>426313.0</v>
      </c>
      <c r="L107" s="42">
        <v>6.7219595E7</v>
      </c>
      <c r="M107" s="42">
        <v>-7.5599944E7</v>
      </c>
      <c r="N107" s="44">
        <v>8.0</v>
      </c>
      <c r="O107" s="44">
        <v>13.0</v>
      </c>
      <c r="P107" s="42">
        <v>6.0</v>
      </c>
      <c r="Q107" s="42">
        <v>3523000.0</v>
      </c>
      <c r="R107" s="42">
        <v>4.0</v>
      </c>
      <c r="S107" s="42">
        <v>1.5875E8</v>
      </c>
      <c r="T107" s="42">
        <v>29.2</v>
      </c>
      <c r="U107" s="42">
        <v>28.8</v>
      </c>
      <c r="V107" s="44">
        <v>14.0</v>
      </c>
      <c r="Z107" s="2"/>
      <c r="AA107" s="2"/>
      <c r="AI107" s="5"/>
      <c r="AJ107" s="13"/>
      <c r="AM107" s="10"/>
    </row>
    <row r="108">
      <c r="A108" s="43" t="s">
        <v>174</v>
      </c>
      <c r="B108" s="1">
        <v>0.0</v>
      </c>
      <c r="C108" s="1">
        <v>2021.0</v>
      </c>
      <c r="D108" s="1" t="s">
        <v>41</v>
      </c>
      <c r="E108" s="1">
        <v>3.0</v>
      </c>
      <c r="F108" s="41">
        <v>2.01189189E8</v>
      </c>
      <c r="G108" s="42">
        <v>0.475</v>
      </c>
      <c r="H108" s="42">
        <v>8364690.0</v>
      </c>
      <c r="I108" s="42">
        <v>2.4909097E7</v>
      </c>
      <c r="J108" s="42">
        <v>2.665E7</v>
      </c>
      <c r="K108" s="42" t="s">
        <v>24</v>
      </c>
      <c r="L108" s="42">
        <v>1.16641967E8</v>
      </c>
      <c r="M108" s="42">
        <v>2271224.0</v>
      </c>
      <c r="N108" s="44">
        <v>13.0</v>
      </c>
      <c r="O108" s="44">
        <v>15.0</v>
      </c>
      <c r="P108" s="42">
        <v>5.0</v>
      </c>
      <c r="Q108" s="42">
        <v>3.43511876E8</v>
      </c>
      <c r="R108" s="42">
        <v>9.0</v>
      </c>
      <c r="S108" s="42">
        <v>9.415E7</v>
      </c>
      <c r="T108" s="42">
        <v>28.2</v>
      </c>
      <c r="U108" s="42">
        <v>29.5</v>
      </c>
      <c r="V108" s="44">
        <v>6.0</v>
      </c>
      <c r="Z108" s="2"/>
      <c r="AA108" s="2"/>
      <c r="AI108" s="5"/>
      <c r="AJ108" s="13"/>
      <c r="AM108" s="10"/>
    </row>
    <row r="109">
      <c r="A109" s="43" t="s">
        <v>175</v>
      </c>
      <c r="B109" s="1">
        <v>1.0</v>
      </c>
      <c r="C109" s="1">
        <v>2021.0</v>
      </c>
      <c r="D109" s="1" t="s">
        <v>42</v>
      </c>
      <c r="E109" s="1">
        <v>3.0</v>
      </c>
      <c r="F109" s="41">
        <v>2.05669863E8</v>
      </c>
      <c r="G109" s="42">
        <v>0.568</v>
      </c>
      <c r="H109" s="42">
        <v>7253767.0</v>
      </c>
      <c r="I109" s="42">
        <v>9298409.0</v>
      </c>
      <c r="J109" s="42">
        <v>1.308634E7</v>
      </c>
      <c r="K109" s="42">
        <v>2.9E7</v>
      </c>
      <c r="L109" s="42">
        <v>8.2880237E7</v>
      </c>
      <c r="M109" s="42">
        <v>1581460.0</v>
      </c>
      <c r="N109" s="44">
        <v>11.0</v>
      </c>
      <c r="O109" s="44">
        <v>11.0</v>
      </c>
      <c r="P109" s="42">
        <v>6.0</v>
      </c>
      <c r="Q109" s="42">
        <v>3675675.0</v>
      </c>
      <c r="R109" s="42">
        <v>5.0</v>
      </c>
      <c r="S109" s="42">
        <v>1.1445E8</v>
      </c>
      <c r="T109" s="42">
        <v>29.3</v>
      </c>
      <c r="U109" s="42">
        <v>29.3</v>
      </c>
      <c r="V109" s="44">
        <v>2.0</v>
      </c>
      <c r="Z109" s="2"/>
      <c r="AA109" s="2"/>
      <c r="AI109" s="5"/>
      <c r="AJ109" s="13"/>
      <c r="AM109" s="10"/>
    </row>
    <row r="110">
      <c r="A110" s="43" t="s">
        <v>176</v>
      </c>
      <c r="B110" s="1">
        <v>0.0</v>
      </c>
      <c r="C110" s="1">
        <v>2021.0</v>
      </c>
      <c r="D110" s="1" t="s">
        <v>44</v>
      </c>
      <c r="E110" s="1">
        <v>3.0</v>
      </c>
      <c r="F110" s="41">
        <v>1.97513223E8</v>
      </c>
      <c r="G110" s="42">
        <v>0.506</v>
      </c>
      <c r="H110" s="42">
        <v>1100000.0</v>
      </c>
      <c r="I110" s="42">
        <v>3.3134784E7</v>
      </c>
      <c r="J110" s="42">
        <v>5.8950651E7</v>
      </c>
      <c r="K110" s="42" t="s">
        <v>24</v>
      </c>
      <c r="L110" s="42">
        <v>5.4828611E7</v>
      </c>
      <c r="M110" s="42">
        <v>629499.0</v>
      </c>
      <c r="N110" s="44">
        <v>8.0</v>
      </c>
      <c r="O110" s="44">
        <v>8.0</v>
      </c>
      <c r="P110" s="42">
        <v>3.0</v>
      </c>
      <c r="Q110" s="42">
        <v>1731500.0</v>
      </c>
      <c r="R110" s="42">
        <v>7.0</v>
      </c>
      <c r="S110" s="42">
        <v>1.618E8</v>
      </c>
      <c r="T110" s="42">
        <v>29.1</v>
      </c>
      <c r="U110" s="42">
        <v>28.8</v>
      </c>
      <c r="V110" s="44">
        <v>13.0</v>
      </c>
      <c r="Z110" s="2"/>
      <c r="AA110" s="2"/>
      <c r="AI110" s="5"/>
      <c r="AJ110" s="13"/>
      <c r="AM110" s="10"/>
    </row>
    <row r="111">
      <c r="A111" s="43" t="s">
        <v>177</v>
      </c>
      <c r="B111" s="1">
        <v>0.0</v>
      </c>
      <c r="C111" s="1">
        <v>2021.0</v>
      </c>
      <c r="D111" s="1" t="s">
        <v>46</v>
      </c>
      <c r="E111" s="1">
        <v>3.0</v>
      </c>
      <c r="F111" s="41">
        <v>1.79764272E8</v>
      </c>
      <c r="G111" s="42">
        <v>0.488</v>
      </c>
      <c r="H111" s="42">
        <v>1499355.0</v>
      </c>
      <c r="I111" s="42">
        <v>6.2513875E7</v>
      </c>
      <c r="J111" s="42">
        <v>3.6671973E7</v>
      </c>
      <c r="K111" s="42" t="s">
        <v>24</v>
      </c>
      <c r="L111" s="42">
        <v>2.5292381E7</v>
      </c>
      <c r="M111" s="42">
        <v>-6467691.0</v>
      </c>
      <c r="N111" s="44">
        <v>8.0</v>
      </c>
      <c r="O111" s="44">
        <v>9.0</v>
      </c>
      <c r="P111" s="42">
        <v>9.0</v>
      </c>
      <c r="Q111" s="42">
        <v>3.555941E8</v>
      </c>
      <c r="R111" s="42">
        <v>4.0</v>
      </c>
      <c r="S111" s="42">
        <v>2.585E7</v>
      </c>
      <c r="T111" s="42">
        <v>28.0</v>
      </c>
      <c r="U111" s="42">
        <v>29.6</v>
      </c>
      <c r="V111" s="44">
        <v>9.0</v>
      </c>
      <c r="Z111" s="2"/>
      <c r="AA111" s="2"/>
      <c r="AI111" s="5"/>
      <c r="AJ111" s="13"/>
      <c r="AM111" s="10"/>
    </row>
    <row r="112">
      <c r="A112" s="43" t="s">
        <v>178</v>
      </c>
      <c r="B112" s="1">
        <v>2.0</v>
      </c>
      <c r="C112" s="1">
        <v>2022.0</v>
      </c>
      <c r="D112" s="1" t="s">
        <v>37</v>
      </c>
      <c r="E112" s="1">
        <v>3.0</v>
      </c>
      <c r="F112" s="41">
        <v>2.70381426E8</v>
      </c>
      <c r="G112" s="42">
        <v>0.685</v>
      </c>
      <c r="H112" s="42">
        <v>3480000.0</v>
      </c>
      <c r="I112" s="42">
        <v>7.022384E7</v>
      </c>
      <c r="J112" s="42">
        <v>5.852086E7</v>
      </c>
      <c r="K112" s="42">
        <v>1.3E7</v>
      </c>
      <c r="L112" s="42">
        <v>8.5779222E7</v>
      </c>
      <c r="M112" s="42">
        <v>-6.3330382E7</v>
      </c>
      <c r="N112" s="44">
        <v>4.0</v>
      </c>
      <c r="O112" s="44">
        <v>8.0</v>
      </c>
      <c r="P112" s="42">
        <v>12.0</v>
      </c>
      <c r="Q112" s="42">
        <v>8640000.0</v>
      </c>
      <c r="R112" s="42">
        <v>9.0</v>
      </c>
      <c r="S112" s="42">
        <v>2.678E8</v>
      </c>
      <c r="T112" s="42">
        <v>29.6</v>
      </c>
      <c r="U112" s="42">
        <v>28.8</v>
      </c>
      <c r="V112" s="44">
        <v>0.0</v>
      </c>
      <c r="W112" s="1"/>
      <c r="X112" s="1"/>
      <c r="Y112" s="1"/>
      <c r="Z112" s="1"/>
      <c r="AA112" s="1"/>
      <c r="AB112" s="5"/>
      <c r="AC112" s="13"/>
      <c r="AD112" s="1"/>
      <c r="AE112" s="1"/>
      <c r="AF112" s="10"/>
      <c r="AG112" s="1"/>
      <c r="AH112" s="1"/>
      <c r="AI112" s="1"/>
      <c r="AJ112" s="1"/>
      <c r="AK112" s="1"/>
      <c r="AL112" s="1"/>
      <c r="AM112" s="1"/>
      <c r="AN112" s="1"/>
      <c r="AO112" s="1"/>
    </row>
    <row r="113">
      <c r="A113" s="43" t="s">
        <v>179</v>
      </c>
      <c r="B113" s="1">
        <v>1.0</v>
      </c>
      <c r="C113" s="1">
        <v>2022.0</v>
      </c>
      <c r="D113" s="1" t="s">
        <v>41</v>
      </c>
      <c r="E113" s="1">
        <v>3.0</v>
      </c>
      <c r="F113" s="41">
        <v>2.68292506E8</v>
      </c>
      <c r="G113" s="42">
        <v>0.623</v>
      </c>
      <c r="H113" s="42">
        <v>9059230.0</v>
      </c>
      <c r="I113" s="42">
        <v>5.547115E7</v>
      </c>
      <c r="J113" s="42">
        <v>3.5551276E7</v>
      </c>
      <c r="K113" s="42">
        <v>2888496.0</v>
      </c>
      <c r="L113" s="42">
        <v>1.28092737E8</v>
      </c>
      <c r="M113" s="42">
        <v>-6.9842423E7</v>
      </c>
      <c r="N113" s="44">
        <v>14.0</v>
      </c>
      <c r="O113" s="44">
        <v>9.0</v>
      </c>
      <c r="P113" s="42">
        <v>3.0</v>
      </c>
      <c r="Q113" s="42">
        <v>2130000.0</v>
      </c>
      <c r="R113" s="42">
        <v>7.0</v>
      </c>
      <c r="S113" s="42">
        <v>2.5927E8</v>
      </c>
      <c r="T113" s="42">
        <v>29.7</v>
      </c>
      <c r="U113" s="42">
        <v>31.2</v>
      </c>
      <c r="V113" s="44">
        <v>4.0</v>
      </c>
      <c r="W113" s="1"/>
      <c r="X113" s="1"/>
      <c r="Y113" s="1"/>
      <c r="Z113" s="1"/>
      <c r="AA113" s="1"/>
      <c r="AB113" s="5"/>
      <c r="AC113" s="13"/>
      <c r="AD113" s="1"/>
      <c r="AE113" s="1"/>
      <c r="AF113" s="10"/>
      <c r="AG113" s="1"/>
      <c r="AH113" s="1"/>
      <c r="AI113" s="1"/>
      <c r="AJ113" s="1"/>
      <c r="AK113" s="1"/>
      <c r="AL113" s="1"/>
      <c r="AM113" s="1"/>
      <c r="AN113" s="1"/>
      <c r="AO113" s="1"/>
    </row>
    <row r="114">
      <c r="A114" s="43" t="s">
        <v>180</v>
      </c>
      <c r="B114" s="1">
        <v>3.0</v>
      </c>
      <c r="C114" s="1">
        <v>2022.0</v>
      </c>
      <c r="D114" s="1" t="s">
        <v>42</v>
      </c>
      <c r="E114" s="1">
        <v>3.0</v>
      </c>
      <c r="F114" s="41">
        <v>2.529572E8</v>
      </c>
      <c r="G114" s="42">
        <v>0.611</v>
      </c>
      <c r="H114" s="42">
        <v>1655000.0</v>
      </c>
      <c r="I114" s="42">
        <v>4.4869766E7</v>
      </c>
      <c r="J114" s="42">
        <v>6.043845E7</v>
      </c>
      <c r="K114" s="42">
        <v>2.3E7</v>
      </c>
      <c r="L114" s="42">
        <v>8.4713587E7</v>
      </c>
      <c r="M114" s="42">
        <v>-3.7753417E7</v>
      </c>
      <c r="N114" s="44">
        <v>14.0</v>
      </c>
      <c r="O114" s="44">
        <v>15.0</v>
      </c>
      <c r="P114" s="42">
        <v>7.0</v>
      </c>
      <c r="Q114" s="42">
        <v>4972500.0</v>
      </c>
      <c r="R114" s="42">
        <v>3.0</v>
      </c>
      <c r="S114" s="42">
        <v>3.54E7</v>
      </c>
      <c r="T114" s="42">
        <v>30.3</v>
      </c>
      <c r="U114" s="42">
        <v>29.2</v>
      </c>
      <c r="V114" s="44">
        <v>6.0</v>
      </c>
      <c r="W114" s="1"/>
      <c r="X114" s="1"/>
      <c r="Y114" s="1"/>
      <c r="Z114" s="1"/>
      <c r="AA114" s="1"/>
      <c r="AB114" s="5"/>
      <c r="AC114" s="13"/>
      <c r="AD114" s="1"/>
      <c r="AE114" s="1"/>
      <c r="AF114" s="10"/>
      <c r="AG114" s="1"/>
      <c r="AH114" s="1"/>
      <c r="AI114" s="1"/>
      <c r="AJ114" s="1"/>
      <c r="AK114" s="1"/>
      <c r="AL114" s="1"/>
      <c r="AM114" s="1"/>
      <c r="AN114" s="1"/>
      <c r="AO114" s="1"/>
    </row>
    <row r="115">
      <c r="A115" s="43" t="s">
        <v>181</v>
      </c>
      <c r="B115" s="1">
        <v>4.0</v>
      </c>
      <c r="C115" s="1">
        <v>2022.0</v>
      </c>
      <c r="D115" s="1" t="s">
        <v>44</v>
      </c>
      <c r="E115" s="1">
        <v>3.0</v>
      </c>
      <c r="F115" s="41">
        <v>2.44484097E8</v>
      </c>
      <c r="G115" s="42">
        <v>0.537</v>
      </c>
      <c r="H115" s="42">
        <v>2.45795E7</v>
      </c>
      <c r="I115" s="42">
        <v>2.499753E7</v>
      </c>
      <c r="J115" s="42">
        <v>3.9864676E7</v>
      </c>
      <c r="K115" s="42">
        <v>2.7638462E7</v>
      </c>
      <c r="L115" s="42">
        <v>7.4677627E7</v>
      </c>
      <c r="M115" s="42">
        <v>-1.4413284E7</v>
      </c>
      <c r="N115" s="44">
        <v>4.0</v>
      </c>
      <c r="O115" s="44">
        <v>11.0</v>
      </c>
      <c r="P115" s="42">
        <v>15.0</v>
      </c>
      <c r="Q115" s="42">
        <v>1.06029E7</v>
      </c>
      <c r="R115" s="42">
        <v>7.0</v>
      </c>
      <c r="S115" s="42">
        <v>2.0415E8</v>
      </c>
      <c r="T115" s="42">
        <v>28.2</v>
      </c>
      <c r="U115" s="42">
        <v>29.2</v>
      </c>
      <c r="V115" s="44">
        <v>8.0</v>
      </c>
      <c r="W115" s="1"/>
      <c r="X115" s="1"/>
      <c r="Y115" s="1"/>
      <c r="Z115" s="1"/>
      <c r="AA115" s="1"/>
      <c r="AB115" s="5"/>
      <c r="AC115" s="13"/>
      <c r="AD115" s="1"/>
      <c r="AE115" s="1"/>
      <c r="AF115" s="10"/>
      <c r="AG115" s="1"/>
      <c r="AH115" s="1"/>
      <c r="AI115" s="1"/>
      <c r="AJ115" s="1"/>
      <c r="AK115" s="1"/>
      <c r="AL115" s="1"/>
      <c r="AM115" s="1"/>
      <c r="AN115" s="1"/>
      <c r="AO115" s="1"/>
    </row>
    <row r="116">
      <c r="A116" s="43" t="s">
        <v>182</v>
      </c>
      <c r="B116" s="1">
        <v>3.0</v>
      </c>
      <c r="C116" s="1">
        <v>2022.0</v>
      </c>
      <c r="D116" s="1" t="s">
        <v>46</v>
      </c>
      <c r="E116" s="1">
        <v>3.0</v>
      </c>
      <c r="F116" s="41">
        <v>2.24511694E8</v>
      </c>
      <c r="G116" s="42">
        <v>0.549</v>
      </c>
      <c r="H116" s="42">
        <v>3632662.0</v>
      </c>
      <c r="I116" s="42">
        <v>4.3620928E7</v>
      </c>
      <c r="J116" s="42">
        <v>3.7137333E7</v>
      </c>
      <c r="K116" s="42" t="s">
        <v>24</v>
      </c>
      <c r="L116" s="42">
        <v>8.9543109E7</v>
      </c>
      <c r="M116" s="42">
        <v>-5082125.0</v>
      </c>
      <c r="N116" s="44">
        <v>9.0</v>
      </c>
      <c r="O116" s="44">
        <v>18.0</v>
      </c>
      <c r="P116" s="42">
        <v>11.0</v>
      </c>
      <c r="Q116" s="42">
        <v>7879000.0</v>
      </c>
      <c r="R116" s="42">
        <v>2.0</v>
      </c>
      <c r="S116" s="42">
        <v>3.25E7</v>
      </c>
      <c r="T116" s="42">
        <v>28.2</v>
      </c>
      <c r="U116" s="42">
        <v>30.3</v>
      </c>
      <c r="V116" s="44">
        <v>14.0</v>
      </c>
      <c r="W116" s="1"/>
      <c r="X116" s="1"/>
      <c r="Y116" s="1"/>
      <c r="Z116" s="1"/>
      <c r="AA116" s="1"/>
      <c r="AB116" s="5"/>
      <c r="AC116" s="13"/>
      <c r="AD116" s="1"/>
      <c r="AE116" s="1"/>
      <c r="AF116" s="10"/>
      <c r="AG116" s="1"/>
      <c r="AH116" s="1"/>
      <c r="AI116" s="1"/>
      <c r="AJ116" s="1"/>
      <c r="AK116" s="1"/>
      <c r="AL116" s="1"/>
      <c r="AM116" s="1"/>
      <c r="AN116" s="1"/>
      <c r="AO116" s="1"/>
    </row>
    <row r="117">
      <c r="A117" s="1" t="s">
        <v>183</v>
      </c>
      <c r="B117" s="1">
        <v>2.0</v>
      </c>
      <c r="C117" s="1">
        <v>2023.0</v>
      </c>
      <c r="D117" s="1" t="s">
        <v>37</v>
      </c>
      <c r="E117" s="1">
        <v>3.0</v>
      </c>
      <c r="F117" s="41">
        <v>2.40278296E8</v>
      </c>
      <c r="G117" s="42">
        <v>0.617</v>
      </c>
      <c r="H117" s="42">
        <v>8750000.0</v>
      </c>
      <c r="I117" s="42">
        <v>8.8735961E7</v>
      </c>
      <c r="J117" s="42">
        <v>9442500.0</v>
      </c>
      <c r="K117" s="42">
        <v>1.0E7</v>
      </c>
      <c r="L117" s="42">
        <v>3.2777507E7</v>
      </c>
      <c r="M117" s="42">
        <v>-3.5198867E7</v>
      </c>
      <c r="N117" s="42">
        <v>10.0</v>
      </c>
      <c r="O117" s="44">
        <v>10.0</v>
      </c>
      <c r="P117" s="47">
        <v>10.0</v>
      </c>
      <c r="Q117" s="48">
        <v>1.76025E7</v>
      </c>
      <c r="R117" s="47">
        <v>7.0</v>
      </c>
      <c r="S117" s="48">
        <v>5.33E7</v>
      </c>
      <c r="T117" s="42">
        <v>30.9</v>
      </c>
      <c r="U117" s="42">
        <v>28.1</v>
      </c>
      <c r="V117" s="42">
        <v>13.0</v>
      </c>
      <c r="AA117" s="10"/>
      <c r="AE117" s="10"/>
    </row>
    <row r="118">
      <c r="A118" s="1" t="s">
        <v>184</v>
      </c>
      <c r="B118" s="1">
        <v>0.0</v>
      </c>
      <c r="C118" s="1">
        <v>2023.0</v>
      </c>
      <c r="D118" s="1" t="s">
        <v>41</v>
      </c>
      <c r="E118" s="1">
        <v>3.0</v>
      </c>
      <c r="F118" s="41">
        <v>3.43605067E8</v>
      </c>
      <c r="G118" s="42">
        <v>0.463</v>
      </c>
      <c r="H118" s="42">
        <v>8731613.0</v>
      </c>
      <c r="I118" s="42">
        <v>5.1703852E7</v>
      </c>
      <c r="J118" s="42">
        <v>1980650.0</v>
      </c>
      <c r="K118" s="42">
        <v>1500000.0</v>
      </c>
      <c r="L118" s="42">
        <v>4.0241491E7</v>
      </c>
      <c r="M118" s="42">
        <v>-1.41676003E8</v>
      </c>
      <c r="N118" s="42">
        <v>8.0</v>
      </c>
      <c r="O118" s="44">
        <v>18.0</v>
      </c>
      <c r="P118" s="47">
        <v>5.0</v>
      </c>
      <c r="Q118" s="48">
        <v>3655000.0</v>
      </c>
      <c r="R118" s="47">
        <v>9.0</v>
      </c>
      <c r="S118" s="48">
        <v>4.23166666E8</v>
      </c>
      <c r="T118" s="42">
        <v>28.9</v>
      </c>
      <c r="U118" s="42">
        <v>31.9</v>
      </c>
      <c r="V118" s="42">
        <v>9.0</v>
      </c>
      <c r="AA118" s="10"/>
      <c r="AE118" s="10"/>
    </row>
    <row r="119">
      <c r="A119" s="1" t="s">
        <v>185</v>
      </c>
      <c r="B119" s="1">
        <v>0.0</v>
      </c>
      <c r="C119" s="1">
        <v>2023.0</v>
      </c>
      <c r="D119" s="1" t="s">
        <v>42</v>
      </c>
      <c r="E119" s="1">
        <v>3.0</v>
      </c>
      <c r="F119" s="41">
        <v>2.7865115E8</v>
      </c>
      <c r="G119" s="42">
        <v>0.506</v>
      </c>
      <c r="H119" s="42">
        <v>2077105.0</v>
      </c>
      <c r="I119" s="42">
        <v>3.2602911E7</v>
      </c>
      <c r="J119" s="42">
        <v>7.291107E7</v>
      </c>
      <c r="K119" s="42" t="s">
        <v>24</v>
      </c>
      <c r="L119" s="42">
        <v>7.3975539E7</v>
      </c>
      <c r="M119" s="42">
        <v>-6.3332629E7</v>
      </c>
      <c r="N119" s="42">
        <v>12.0</v>
      </c>
      <c r="O119" s="44">
        <v>5.0</v>
      </c>
      <c r="P119" s="47">
        <v>8.0</v>
      </c>
      <c r="Q119" s="48">
        <v>5877975.0</v>
      </c>
      <c r="R119" s="47">
        <v>5.0</v>
      </c>
      <c r="S119" s="48">
        <v>5.745E8</v>
      </c>
      <c r="T119" s="42">
        <v>28.5</v>
      </c>
      <c r="U119" s="42">
        <v>29.1</v>
      </c>
      <c r="V119" s="42">
        <v>8.0</v>
      </c>
      <c r="AA119" s="10"/>
      <c r="AE119" s="10"/>
    </row>
    <row r="120">
      <c r="A120" s="1" t="s">
        <v>186</v>
      </c>
      <c r="B120" s="1">
        <v>3.0</v>
      </c>
      <c r="C120" s="1">
        <v>2023.0</v>
      </c>
      <c r="D120" s="1" t="s">
        <v>44</v>
      </c>
      <c r="E120" s="1">
        <v>3.0</v>
      </c>
      <c r="F120" s="41">
        <v>2.45419295E8</v>
      </c>
      <c r="G120" s="42">
        <v>0.556</v>
      </c>
      <c r="H120" s="42">
        <v>2.4616E7</v>
      </c>
      <c r="I120" s="42">
        <v>5.7317238E7</v>
      </c>
      <c r="J120" s="42">
        <v>4.2749019E7</v>
      </c>
      <c r="K120" s="42" t="s">
        <v>24</v>
      </c>
      <c r="L120" s="42">
        <v>9.3927296E7</v>
      </c>
      <c r="M120" s="42">
        <v>-2.2327012E7</v>
      </c>
      <c r="N120" s="42">
        <v>8.0</v>
      </c>
      <c r="O120" s="44">
        <v>8.0</v>
      </c>
      <c r="P120" s="47">
        <v>15.0</v>
      </c>
      <c r="Q120" s="48">
        <v>1.109825E7</v>
      </c>
      <c r="R120" s="47">
        <v>5.0</v>
      </c>
      <c r="S120" s="48">
        <v>3.99E8</v>
      </c>
      <c r="T120" s="42">
        <v>28.4</v>
      </c>
      <c r="U120" s="42">
        <v>29.8</v>
      </c>
      <c r="V120" s="42">
        <v>4.0</v>
      </c>
      <c r="AA120" s="10"/>
      <c r="AE120" s="10"/>
    </row>
    <row r="121">
      <c r="A121" s="1" t="s">
        <v>187</v>
      </c>
      <c r="B121" s="1">
        <v>0.0</v>
      </c>
      <c r="C121" s="1">
        <v>2023.0</v>
      </c>
      <c r="D121" s="1" t="s">
        <v>46</v>
      </c>
      <c r="E121" s="1">
        <v>3.0</v>
      </c>
      <c r="F121" s="41">
        <v>2.56045688E8</v>
      </c>
      <c r="G121" s="42">
        <v>0.506</v>
      </c>
      <c r="H121" s="42">
        <v>313551.0</v>
      </c>
      <c r="I121" s="42">
        <v>5.3307559E7</v>
      </c>
      <c r="J121" s="42">
        <v>3.3058632E7</v>
      </c>
      <c r="K121" s="42" t="s">
        <v>24</v>
      </c>
      <c r="L121" s="42">
        <v>7.7943813E7</v>
      </c>
      <c r="M121" s="42">
        <v>-5.8204162E7</v>
      </c>
      <c r="N121" s="42">
        <v>8.0</v>
      </c>
      <c r="O121" s="44">
        <v>5.0</v>
      </c>
      <c r="P121" s="47">
        <v>9.0</v>
      </c>
      <c r="Q121" s="48">
        <v>4.631058E8</v>
      </c>
      <c r="R121" s="47">
        <v>8.0</v>
      </c>
      <c r="S121" s="48">
        <v>3.81E8</v>
      </c>
      <c r="T121" s="42">
        <v>28.4</v>
      </c>
      <c r="U121" s="42">
        <v>30.7</v>
      </c>
      <c r="V121" s="42">
        <v>12.0</v>
      </c>
      <c r="AA121" s="10"/>
      <c r="AE121" s="10"/>
    </row>
    <row r="122">
      <c r="F122" s="50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AJ122" s="5"/>
      <c r="AK122" s="13"/>
      <c r="AN122" s="10"/>
    </row>
    <row r="123">
      <c r="F123" s="50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</row>
    <row r="124">
      <c r="F124" s="50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</row>
    <row r="125">
      <c r="F125" s="50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</row>
    <row r="126">
      <c r="F126" s="50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</row>
    <row r="127">
      <c r="F127" s="50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</row>
    <row r="128">
      <c r="F128" s="50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</row>
    <row r="129">
      <c r="F129" s="50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</row>
    <row r="130">
      <c r="F130" s="50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</row>
    <row r="131">
      <c r="F131" s="50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</row>
    <row r="132">
      <c r="F132" s="50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</row>
    <row r="133">
      <c r="F133" s="50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</row>
    <row r="134">
      <c r="F134" s="50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</row>
    <row r="135">
      <c r="F135" s="50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</row>
    <row r="136">
      <c r="F136" s="50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</row>
    <row r="137">
      <c r="F137" s="50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</row>
    <row r="138">
      <c r="F138" s="50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</row>
    <row r="139">
      <c r="F139" s="50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</row>
    <row r="140">
      <c r="F140" s="50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</row>
    <row r="141">
      <c r="F141" s="50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</row>
    <row r="142">
      <c r="F142" s="50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</row>
    <row r="143">
      <c r="F143" s="50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</row>
    <row r="144">
      <c r="F144" s="50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</row>
    <row r="145">
      <c r="F145" s="50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</row>
    <row r="146">
      <c r="F146" s="50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</row>
    <row r="147">
      <c r="F147" s="50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</row>
    <row r="148">
      <c r="F148" s="50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</row>
    <row r="149">
      <c r="F149" s="50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</row>
    <row r="150">
      <c r="F150" s="50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</row>
    <row r="151">
      <c r="F151" s="50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</row>
    <row r="152">
      <c r="F152" s="50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</row>
    <row r="153">
      <c r="F153" s="50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</row>
    <row r="154">
      <c r="F154" s="50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</row>
    <row r="155">
      <c r="F155" s="50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</row>
    <row r="156">
      <c r="F156" s="50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</row>
    <row r="157">
      <c r="F157" s="50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</row>
    <row r="158">
      <c r="F158" s="50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</row>
    <row r="159">
      <c r="F159" s="50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</row>
    <row r="160">
      <c r="F160" s="50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</row>
    <row r="161">
      <c r="F161" s="50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</row>
    <row r="162">
      <c r="F162" s="50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</row>
    <row r="163">
      <c r="F163" s="50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</row>
    <row r="164">
      <c r="F164" s="50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</row>
    <row r="165">
      <c r="F165" s="50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</row>
    <row r="166">
      <c r="F166" s="50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</row>
    <row r="167">
      <c r="F167" s="50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</row>
    <row r="168">
      <c r="F168" s="50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</row>
    <row r="169">
      <c r="F169" s="50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</row>
    <row r="170">
      <c r="F170" s="50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</row>
    <row r="171">
      <c r="F171" s="50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</row>
    <row r="172">
      <c r="F172" s="50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</row>
    <row r="173">
      <c r="F173" s="50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</row>
    <row r="174">
      <c r="F174" s="50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</row>
    <row r="175">
      <c r="F175" s="50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</row>
    <row r="176">
      <c r="F176" s="50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</row>
    <row r="177">
      <c r="F177" s="50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</row>
    <row r="178">
      <c r="F178" s="50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</row>
    <row r="179">
      <c r="F179" s="50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</row>
    <row r="180">
      <c r="F180" s="50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</row>
    <row r="181">
      <c r="F181" s="50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</row>
    <row r="182">
      <c r="F182" s="50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</row>
    <row r="183">
      <c r="F183" s="50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</row>
    <row r="184">
      <c r="F184" s="50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</row>
    <row r="185">
      <c r="F185" s="50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</row>
    <row r="186">
      <c r="F186" s="50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</row>
    <row r="187">
      <c r="F187" s="50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</row>
    <row r="188">
      <c r="F188" s="50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</row>
    <row r="189">
      <c r="F189" s="50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</row>
    <row r="190">
      <c r="F190" s="50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</row>
    <row r="191">
      <c r="F191" s="50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</row>
    <row r="192">
      <c r="F192" s="50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</row>
    <row r="193">
      <c r="F193" s="50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</row>
    <row r="194">
      <c r="F194" s="50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</row>
    <row r="195">
      <c r="F195" s="50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</row>
    <row r="196">
      <c r="F196" s="50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</row>
    <row r="197">
      <c r="F197" s="50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</row>
    <row r="198">
      <c r="F198" s="50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</row>
    <row r="199">
      <c r="F199" s="50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</row>
    <row r="200">
      <c r="F200" s="50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</row>
    <row r="201">
      <c r="F201" s="50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</row>
    <row r="202">
      <c r="F202" s="50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</row>
    <row r="203">
      <c r="F203" s="50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</row>
    <row r="204">
      <c r="F204" s="50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</row>
    <row r="205">
      <c r="F205" s="50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</row>
    <row r="206">
      <c r="F206" s="50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</row>
    <row r="207">
      <c r="F207" s="50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</row>
    <row r="208">
      <c r="F208" s="50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</row>
    <row r="209">
      <c r="F209" s="50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</row>
    <row r="210">
      <c r="F210" s="50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</row>
    <row r="211">
      <c r="F211" s="50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</row>
    <row r="212">
      <c r="F212" s="50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</row>
    <row r="213">
      <c r="F213" s="50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</row>
    <row r="214">
      <c r="F214" s="50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</row>
    <row r="215">
      <c r="F215" s="50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</row>
    <row r="216">
      <c r="F216" s="50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</row>
    <row r="217">
      <c r="F217" s="50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</row>
    <row r="218">
      <c r="F218" s="50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</row>
    <row r="219">
      <c r="F219" s="50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</row>
    <row r="220">
      <c r="F220" s="50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</row>
    <row r="221">
      <c r="F221" s="50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</row>
    <row r="222">
      <c r="F222" s="50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</row>
    <row r="223">
      <c r="F223" s="50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</row>
    <row r="224">
      <c r="F224" s="50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</row>
    <row r="225">
      <c r="F225" s="50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</row>
    <row r="226">
      <c r="F226" s="50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</row>
    <row r="227">
      <c r="F227" s="50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</row>
    <row r="228">
      <c r="F228" s="50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</row>
    <row r="229">
      <c r="F229" s="50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</row>
    <row r="230">
      <c r="F230" s="50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</row>
    <row r="231">
      <c r="F231" s="50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</row>
    <row r="232">
      <c r="F232" s="50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</row>
    <row r="233">
      <c r="F233" s="50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</row>
    <row r="234">
      <c r="F234" s="50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</row>
    <row r="235">
      <c r="F235" s="50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</row>
    <row r="236">
      <c r="F236" s="50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</row>
    <row r="237">
      <c r="F237" s="50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</row>
    <row r="238">
      <c r="F238" s="50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</row>
    <row r="239">
      <c r="F239" s="50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</row>
    <row r="240">
      <c r="F240" s="50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</row>
    <row r="241">
      <c r="F241" s="50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</row>
    <row r="242">
      <c r="F242" s="50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</row>
    <row r="243">
      <c r="F243" s="50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</row>
    <row r="244">
      <c r="F244" s="50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</row>
    <row r="245">
      <c r="F245" s="50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</row>
    <row r="246">
      <c r="F246" s="50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</row>
    <row r="247">
      <c r="F247" s="50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</row>
    <row r="248">
      <c r="F248" s="50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</row>
    <row r="249">
      <c r="F249" s="50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</row>
    <row r="250">
      <c r="F250" s="50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</row>
    <row r="251">
      <c r="F251" s="50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</row>
    <row r="252">
      <c r="F252" s="50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</row>
    <row r="253">
      <c r="F253" s="50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</row>
    <row r="254">
      <c r="F254" s="50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</row>
    <row r="255">
      <c r="F255" s="50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</row>
    <row r="256">
      <c r="F256" s="50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</row>
    <row r="257">
      <c r="F257" s="50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</row>
    <row r="258">
      <c r="F258" s="50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</row>
    <row r="259">
      <c r="F259" s="50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</row>
    <row r="260">
      <c r="F260" s="50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</row>
    <row r="261">
      <c r="F261" s="50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</row>
    <row r="262">
      <c r="F262" s="50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</row>
    <row r="263">
      <c r="F263" s="50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</row>
    <row r="264">
      <c r="F264" s="50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</row>
    <row r="265">
      <c r="F265" s="50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</row>
    <row r="266">
      <c r="F266" s="50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</row>
    <row r="267">
      <c r="F267" s="50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</row>
    <row r="268">
      <c r="F268" s="50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</row>
    <row r="269">
      <c r="F269" s="50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</row>
    <row r="270">
      <c r="F270" s="50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</row>
    <row r="271">
      <c r="F271" s="50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</row>
    <row r="272">
      <c r="F272" s="50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</row>
    <row r="273">
      <c r="F273" s="50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</row>
    <row r="274">
      <c r="F274" s="50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</row>
    <row r="275">
      <c r="F275" s="50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</row>
    <row r="276">
      <c r="F276" s="50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</row>
    <row r="277">
      <c r="F277" s="50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</row>
    <row r="278">
      <c r="F278" s="50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</row>
    <row r="279">
      <c r="F279" s="50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</row>
    <row r="280">
      <c r="F280" s="50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</row>
    <row r="281">
      <c r="F281" s="50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</row>
    <row r="282">
      <c r="F282" s="50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</row>
    <row r="283">
      <c r="F283" s="50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</row>
    <row r="284">
      <c r="F284" s="50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</row>
    <row r="285">
      <c r="F285" s="50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</row>
    <row r="286">
      <c r="F286" s="50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</row>
    <row r="287">
      <c r="F287" s="50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</row>
    <row r="288">
      <c r="F288" s="50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</row>
    <row r="289">
      <c r="F289" s="50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</row>
    <row r="290">
      <c r="F290" s="50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</row>
    <row r="291">
      <c r="F291" s="50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</row>
    <row r="292">
      <c r="F292" s="50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</row>
    <row r="293">
      <c r="F293" s="50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</row>
    <row r="294">
      <c r="F294" s="50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</row>
    <row r="295">
      <c r="F295" s="50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</row>
    <row r="296">
      <c r="F296" s="50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</row>
    <row r="297">
      <c r="F297" s="50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</row>
    <row r="298">
      <c r="F298" s="50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</row>
    <row r="299">
      <c r="F299" s="50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</row>
    <row r="300">
      <c r="F300" s="50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</row>
    <row r="301">
      <c r="F301" s="50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</row>
    <row r="302">
      <c r="F302" s="50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</row>
    <row r="303">
      <c r="F303" s="50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</row>
    <row r="304">
      <c r="F304" s="50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</row>
    <row r="305">
      <c r="F305" s="50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</row>
    <row r="306">
      <c r="F306" s="50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</row>
    <row r="307">
      <c r="F307" s="50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</row>
    <row r="308">
      <c r="F308" s="50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</row>
    <row r="309">
      <c r="F309" s="50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</row>
    <row r="310">
      <c r="F310" s="50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</row>
    <row r="311">
      <c r="F311" s="50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</row>
    <row r="312">
      <c r="F312" s="50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</row>
    <row r="313">
      <c r="F313" s="50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</row>
    <row r="314">
      <c r="F314" s="50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</row>
    <row r="315">
      <c r="F315" s="50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</row>
    <row r="316">
      <c r="F316" s="50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</row>
    <row r="317">
      <c r="F317" s="50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</row>
    <row r="318">
      <c r="F318" s="50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</row>
    <row r="319">
      <c r="F319" s="50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</row>
    <row r="320">
      <c r="F320" s="50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</row>
    <row r="321">
      <c r="F321" s="50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</row>
    <row r="322">
      <c r="F322" s="50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</row>
    <row r="323">
      <c r="F323" s="50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</row>
    <row r="324">
      <c r="F324" s="50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</row>
    <row r="325">
      <c r="F325" s="50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</row>
    <row r="326">
      <c r="F326" s="50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</row>
    <row r="327">
      <c r="F327" s="50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</row>
    <row r="328">
      <c r="F328" s="50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</row>
    <row r="329">
      <c r="F329" s="50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</row>
    <row r="330">
      <c r="F330" s="50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</row>
    <row r="331">
      <c r="F331" s="50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</row>
    <row r="332">
      <c r="F332" s="50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</row>
    <row r="333">
      <c r="F333" s="50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</row>
    <row r="334">
      <c r="F334" s="50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</row>
    <row r="335">
      <c r="F335" s="50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</row>
    <row r="336">
      <c r="F336" s="50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</row>
    <row r="337">
      <c r="F337" s="50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</row>
    <row r="338">
      <c r="F338" s="50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</row>
    <row r="339">
      <c r="F339" s="50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</row>
    <row r="340">
      <c r="F340" s="50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</row>
    <row r="341">
      <c r="F341" s="50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</row>
    <row r="342">
      <c r="F342" s="50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</row>
    <row r="343">
      <c r="F343" s="50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</row>
    <row r="344">
      <c r="F344" s="50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</row>
    <row r="345">
      <c r="F345" s="50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</row>
    <row r="346">
      <c r="F346" s="50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</row>
    <row r="347">
      <c r="F347" s="50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</row>
    <row r="348">
      <c r="F348" s="50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</row>
    <row r="349">
      <c r="F349" s="50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</row>
    <row r="350">
      <c r="F350" s="50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</row>
    <row r="351">
      <c r="F351" s="50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</row>
    <row r="352">
      <c r="F352" s="50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</row>
    <row r="353">
      <c r="F353" s="50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</row>
    <row r="354">
      <c r="F354" s="50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</row>
    <row r="355">
      <c r="F355" s="50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</row>
    <row r="356">
      <c r="F356" s="50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</row>
    <row r="357">
      <c r="F357" s="50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</row>
    <row r="358">
      <c r="F358" s="50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</row>
    <row r="359">
      <c r="F359" s="50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</row>
    <row r="360">
      <c r="F360" s="50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</row>
    <row r="361">
      <c r="F361" s="50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</row>
    <row r="362">
      <c r="F362" s="50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</row>
    <row r="363">
      <c r="F363" s="50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</row>
    <row r="364">
      <c r="F364" s="50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</row>
    <row r="365">
      <c r="F365" s="50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</row>
    <row r="366">
      <c r="F366" s="50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</row>
    <row r="367">
      <c r="F367" s="50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</row>
    <row r="368">
      <c r="F368" s="50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</row>
    <row r="369">
      <c r="F369" s="50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</row>
    <row r="370">
      <c r="F370" s="50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</row>
    <row r="371">
      <c r="F371" s="50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</row>
    <row r="372">
      <c r="F372" s="50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</row>
    <row r="373">
      <c r="F373" s="50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</row>
    <row r="374">
      <c r="F374" s="50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</row>
    <row r="375">
      <c r="F375" s="50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</row>
    <row r="376">
      <c r="F376" s="50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</row>
    <row r="377">
      <c r="F377" s="50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</row>
    <row r="378">
      <c r="F378" s="50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</row>
    <row r="379">
      <c r="F379" s="50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</row>
    <row r="380">
      <c r="F380" s="50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</row>
    <row r="381">
      <c r="F381" s="50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</row>
    <row r="382">
      <c r="F382" s="50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</row>
    <row r="383">
      <c r="F383" s="50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</row>
    <row r="384">
      <c r="F384" s="50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</row>
    <row r="385">
      <c r="F385" s="50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</row>
    <row r="386">
      <c r="F386" s="50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</row>
    <row r="387">
      <c r="F387" s="50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</row>
    <row r="388">
      <c r="F388" s="50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</row>
    <row r="389">
      <c r="F389" s="50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</row>
    <row r="390">
      <c r="F390" s="50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</row>
    <row r="391">
      <c r="F391" s="50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</row>
    <row r="392">
      <c r="F392" s="50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</row>
    <row r="393">
      <c r="F393" s="50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</row>
    <row r="394">
      <c r="F394" s="50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</row>
    <row r="395">
      <c r="F395" s="50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</row>
    <row r="396">
      <c r="F396" s="50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</row>
    <row r="397">
      <c r="F397" s="50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</row>
    <row r="398">
      <c r="F398" s="50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</row>
    <row r="399">
      <c r="F399" s="50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</row>
    <row r="400">
      <c r="F400" s="50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</row>
    <row r="401">
      <c r="F401" s="50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</row>
    <row r="402">
      <c r="F402" s="50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</row>
    <row r="403">
      <c r="F403" s="50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</row>
    <row r="404">
      <c r="F404" s="50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</row>
    <row r="405">
      <c r="F405" s="50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</row>
    <row r="406">
      <c r="F406" s="50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</row>
    <row r="407">
      <c r="F407" s="50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</row>
    <row r="408">
      <c r="F408" s="50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</row>
    <row r="409">
      <c r="F409" s="50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</row>
    <row r="410">
      <c r="F410" s="50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</row>
    <row r="411">
      <c r="F411" s="50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</row>
    <row r="412">
      <c r="F412" s="50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</row>
    <row r="413">
      <c r="F413" s="50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</row>
    <row r="414">
      <c r="F414" s="50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</row>
    <row r="415">
      <c r="F415" s="50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</row>
    <row r="416">
      <c r="F416" s="50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</row>
    <row r="417">
      <c r="F417" s="50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</row>
    <row r="418">
      <c r="F418" s="50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</row>
    <row r="419">
      <c r="F419" s="50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</row>
    <row r="420">
      <c r="F420" s="50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</row>
    <row r="421">
      <c r="F421" s="50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</row>
    <row r="422">
      <c r="F422" s="50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</row>
    <row r="423">
      <c r="F423" s="50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</row>
    <row r="424">
      <c r="F424" s="50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</row>
    <row r="425">
      <c r="F425" s="50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</row>
    <row r="426">
      <c r="F426" s="50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</row>
    <row r="427">
      <c r="F427" s="50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</row>
    <row r="428">
      <c r="F428" s="50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</row>
    <row r="429">
      <c r="F429" s="50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</row>
    <row r="430">
      <c r="F430" s="50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</row>
    <row r="431">
      <c r="F431" s="50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</row>
    <row r="432">
      <c r="F432" s="50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</row>
    <row r="433">
      <c r="F433" s="50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</row>
    <row r="434">
      <c r="F434" s="50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</row>
    <row r="435">
      <c r="F435" s="50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</row>
    <row r="436">
      <c r="F436" s="50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</row>
    <row r="437">
      <c r="F437" s="50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</row>
    <row r="438">
      <c r="F438" s="50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</row>
    <row r="439">
      <c r="F439" s="50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</row>
    <row r="440">
      <c r="F440" s="50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</row>
    <row r="441">
      <c r="F441" s="50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</row>
    <row r="442">
      <c r="F442" s="50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</row>
    <row r="443">
      <c r="F443" s="50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</row>
    <row r="444">
      <c r="F444" s="50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</row>
    <row r="445">
      <c r="F445" s="50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</row>
    <row r="446">
      <c r="F446" s="50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</row>
    <row r="447">
      <c r="F447" s="50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</row>
    <row r="448">
      <c r="F448" s="50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</row>
    <row r="449">
      <c r="F449" s="50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</row>
    <row r="450">
      <c r="F450" s="50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</row>
    <row r="451">
      <c r="F451" s="50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</row>
    <row r="452">
      <c r="F452" s="50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</row>
    <row r="453">
      <c r="F453" s="50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</row>
    <row r="454">
      <c r="F454" s="50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</row>
    <row r="455">
      <c r="F455" s="50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</row>
    <row r="456">
      <c r="F456" s="50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</row>
    <row r="457">
      <c r="F457" s="50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</row>
    <row r="458">
      <c r="F458" s="50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</row>
    <row r="459">
      <c r="F459" s="50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</row>
    <row r="460">
      <c r="F460" s="50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</row>
    <row r="461">
      <c r="F461" s="50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</row>
    <row r="462">
      <c r="F462" s="50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</row>
    <row r="463">
      <c r="F463" s="50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</row>
    <row r="464">
      <c r="F464" s="50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</row>
    <row r="465">
      <c r="F465" s="50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</row>
    <row r="466">
      <c r="F466" s="50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</row>
    <row r="467">
      <c r="F467" s="50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</row>
    <row r="468">
      <c r="F468" s="50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</row>
    <row r="469">
      <c r="F469" s="50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</row>
    <row r="470">
      <c r="F470" s="50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</row>
    <row r="471">
      <c r="F471" s="50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</row>
    <row r="472">
      <c r="F472" s="50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</row>
    <row r="473">
      <c r="F473" s="50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</row>
    <row r="474">
      <c r="F474" s="50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</row>
    <row r="475">
      <c r="F475" s="50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</row>
    <row r="476">
      <c r="F476" s="50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</row>
    <row r="477">
      <c r="F477" s="50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</row>
    <row r="478">
      <c r="F478" s="50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</row>
    <row r="479">
      <c r="F479" s="50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</row>
    <row r="480">
      <c r="F480" s="50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</row>
    <row r="481">
      <c r="F481" s="50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</row>
    <row r="482">
      <c r="F482" s="50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</row>
    <row r="483">
      <c r="F483" s="50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</row>
    <row r="484">
      <c r="F484" s="50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</row>
    <row r="485">
      <c r="F485" s="50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</row>
    <row r="486">
      <c r="F486" s="50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</row>
    <row r="487">
      <c r="F487" s="50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</row>
    <row r="488">
      <c r="F488" s="50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</row>
    <row r="489">
      <c r="F489" s="50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</row>
    <row r="490">
      <c r="F490" s="50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</row>
    <row r="491">
      <c r="F491" s="50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</row>
    <row r="492">
      <c r="F492" s="50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</row>
    <row r="493">
      <c r="F493" s="50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</row>
    <row r="494">
      <c r="F494" s="50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</row>
    <row r="495">
      <c r="F495" s="50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</row>
    <row r="496">
      <c r="F496" s="50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</row>
    <row r="497">
      <c r="F497" s="50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</row>
    <row r="498">
      <c r="F498" s="50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</row>
    <row r="499">
      <c r="F499" s="50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</row>
    <row r="500">
      <c r="F500" s="50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</row>
    <row r="501">
      <c r="F501" s="50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</row>
    <row r="502">
      <c r="F502" s="50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</row>
    <row r="503">
      <c r="F503" s="50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</row>
    <row r="504">
      <c r="F504" s="50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</row>
    <row r="505">
      <c r="F505" s="50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</row>
    <row r="506">
      <c r="F506" s="50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</row>
    <row r="507">
      <c r="F507" s="50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</row>
    <row r="508">
      <c r="F508" s="50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</row>
    <row r="509">
      <c r="F509" s="50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</row>
    <row r="510">
      <c r="F510" s="50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</row>
    <row r="511">
      <c r="F511" s="50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</row>
    <row r="512">
      <c r="F512" s="50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</row>
    <row r="513">
      <c r="F513" s="50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</row>
    <row r="514">
      <c r="F514" s="50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</row>
    <row r="515">
      <c r="F515" s="50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</row>
    <row r="516">
      <c r="F516" s="50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</row>
    <row r="517">
      <c r="F517" s="50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</row>
    <row r="518">
      <c r="F518" s="50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</row>
    <row r="519">
      <c r="F519" s="50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</row>
    <row r="520">
      <c r="F520" s="50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</row>
    <row r="521">
      <c r="F521" s="50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</row>
    <row r="522">
      <c r="F522" s="50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</row>
    <row r="523">
      <c r="F523" s="50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</row>
    <row r="524">
      <c r="F524" s="50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</row>
    <row r="525">
      <c r="F525" s="50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</row>
    <row r="526">
      <c r="F526" s="50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</row>
    <row r="527">
      <c r="F527" s="50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</row>
    <row r="528">
      <c r="F528" s="50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</row>
    <row r="529">
      <c r="F529" s="50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</row>
    <row r="530">
      <c r="F530" s="50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</row>
    <row r="531">
      <c r="F531" s="50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</row>
    <row r="532">
      <c r="F532" s="50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</row>
    <row r="533">
      <c r="F533" s="50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</row>
    <row r="534">
      <c r="F534" s="50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</row>
    <row r="535">
      <c r="F535" s="50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</row>
    <row r="536">
      <c r="F536" s="50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</row>
    <row r="537">
      <c r="F537" s="50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</row>
    <row r="538">
      <c r="F538" s="50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</row>
    <row r="539">
      <c r="F539" s="50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</row>
    <row r="540">
      <c r="F540" s="50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</row>
    <row r="541">
      <c r="F541" s="50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</row>
    <row r="542">
      <c r="F542" s="50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</row>
    <row r="543">
      <c r="F543" s="50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</row>
    <row r="544">
      <c r="F544" s="50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</row>
    <row r="545">
      <c r="F545" s="50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</row>
    <row r="546">
      <c r="F546" s="50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</row>
    <row r="547">
      <c r="F547" s="50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</row>
    <row r="548">
      <c r="F548" s="50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</row>
    <row r="549">
      <c r="F549" s="50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</row>
    <row r="550">
      <c r="F550" s="50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</row>
    <row r="551">
      <c r="F551" s="50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</row>
    <row r="552">
      <c r="F552" s="50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</row>
    <row r="553">
      <c r="F553" s="50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</row>
    <row r="554">
      <c r="F554" s="50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</row>
    <row r="555">
      <c r="F555" s="50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</row>
    <row r="556">
      <c r="F556" s="50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</row>
    <row r="557">
      <c r="F557" s="50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</row>
    <row r="558">
      <c r="F558" s="50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</row>
    <row r="559">
      <c r="F559" s="50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</row>
    <row r="560">
      <c r="F560" s="50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</row>
    <row r="561">
      <c r="F561" s="50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</row>
    <row r="562">
      <c r="F562" s="50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</row>
    <row r="563">
      <c r="F563" s="50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</row>
    <row r="564">
      <c r="F564" s="50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</row>
    <row r="565">
      <c r="F565" s="50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</row>
    <row r="566">
      <c r="F566" s="50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</row>
    <row r="567">
      <c r="F567" s="50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</row>
    <row r="568">
      <c r="F568" s="50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</row>
    <row r="569">
      <c r="F569" s="50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</row>
    <row r="570">
      <c r="F570" s="50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</row>
    <row r="571">
      <c r="F571" s="50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</row>
    <row r="572">
      <c r="F572" s="50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</row>
    <row r="573">
      <c r="F573" s="50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</row>
    <row r="574">
      <c r="F574" s="50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</row>
    <row r="575">
      <c r="F575" s="50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</row>
    <row r="576">
      <c r="F576" s="50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</row>
    <row r="577">
      <c r="F577" s="50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</row>
    <row r="578">
      <c r="F578" s="50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</row>
    <row r="579">
      <c r="F579" s="50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</row>
    <row r="580">
      <c r="F580" s="50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</row>
    <row r="581">
      <c r="F581" s="50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</row>
    <row r="582">
      <c r="F582" s="50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</row>
    <row r="583">
      <c r="F583" s="50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</row>
    <row r="584">
      <c r="F584" s="50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</row>
    <row r="585">
      <c r="F585" s="50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</row>
    <row r="586">
      <c r="F586" s="50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</row>
    <row r="587">
      <c r="F587" s="50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</row>
    <row r="588">
      <c r="F588" s="50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</row>
    <row r="589">
      <c r="F589" s="50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</row>
    <row r="590">
      <c r="F590" s="50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</row>
    <row r="591">
      <c r="F591" s="50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</row>
    <row r="592">
      <c r="F592" s="50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</row>
    <row r="593">
      <c r="F593" s="50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</row>
    <row r="594">
      <c r="F594" s="50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</row>
    <row r="595">
      <c r="F595" s="50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</row>
    <row r="596">
      <c r="F596" s="50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</row>
    <row r="597">
      <c r="F597" s="50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</row>
    <row r="598">
      <c r="F598" s="50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</row>
    <row r="599">
      <c r="F599" s="50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</row>
    <row r="600">
      <c r="F600" s="50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</row>
    <row r="601">
      <c r="F601" s="50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</row>
    <row r="602">
      <c r="F602" s="50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</row>
    <row r="603">
      <c r="F603" s="50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</row>
    <row r="604">
      <c r="F604" s="50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</row>
    <row r="605">
      <c r="F605" s="50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</row>
    <row r="606">
      <c r="F606" s="50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</row>
    <row r="607">
      <c r="F607" s="50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</row>
    <row r="608">
      <c r="F608" s="50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</row>
    <row r="609">
      <c r="F609" s="50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</row>
    <row r="610">
      <c r="F610" s="50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</row>
    <row r="611">
      <c r="F611" s="50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</row>
    <row r="612">
      <c r="F612" s="50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</row>
    <row r="613">
      <c r="F613" s="50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</row>
    <row r="614">
      <c r="F614" s="50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</row>
    <row r="615">
      <c r="F615" s="50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</row>
    <row r="616">
      <c r="F616" s="50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</row>
    <row r="617">
      <c r="F617" s="50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</row>
    <row r="618">
      <c r="F618" s="50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</row>
    <row r="619">
      <c r="F619" s="50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</row>
    <row r="620">
      <c r="F620" s="50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</row>
    <row r="621">
      <c r="F621" s="50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</row>
    <row r="622">
      <c r="F622" s="50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</row>
    <row r="623">
      <c r="F623" s="50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</row>
    <row r="624">
      <c r="F624" s="50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</row>
    <row r="625">
      <c r="F625" s="50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</row>
    <row r="626">
      <c r="F626" s="50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</row>
    <row r="627">
      <c r="F627" s="50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</row>
    <row r="628">
      <c r="F628" s="50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</row>
    <row r="629">
      <c r="F629" s="50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</row>
    <row r="630">
      <c r="F630" s="50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</row>
    <row r="631">
      <c r="F631" s="50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</row>
    <row r="632">
      <c r="F632" s="50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</row>
    <row r="633">
      <c r="F633" s="50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</row>
    <row r="634">
      <c r="F634" s="50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</row>
    <row r="635">
      <c r="F635" s="50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</row>
    <row r="636">
      <c r="F636" s="50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</row>
    <row r="637">
      <c r="F637" s="50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</row>
    <row r="638">
      <c r="F638" s="50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</row>
    <row r="639">
      <c r="F639" s="50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</row>
    <row r="640">
      <c r="F640" s="50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</row>
    <row r="641">
      <c r="F641" s="50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</row>
    <row r="642">
      <c r="F642" s="50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</row>
    <row r="643">
      <c r="F643" s="50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</row>
    <row r="644">
      <c r="F644" s="50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</row>
    <row r="645">
      <c r="F645" s="50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</row>
    <row r="646">
      <c r="F646" s="50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</row>
    <row r="647">
      <c r="F647" s="50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</row>
    <row r="648">
      <c r="F648" s="50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</row>
    <row r="649">
      <c r="F649" s="50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</row>
    <row r="650">
      <c r="F650" s="50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</row>
    <row r="651">
      <c r="F651" s="50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</row>
    <row r="652">
      <c r="F652" s="50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</row>
    <row r="653">
      <c r="F653" s="50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</row>
    <row r="654">
      <c r="F654" s="50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</row>
    <row r="655">
      <c r="F655" s="50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</row>
    <row r="656">
      <c r="F656" s="50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</row>
    <row r="657">
      <c r="F657" s="50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</row>
    <row r="658">
      <c r="F658" s="50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</row>
    <row r="659">
      <c r="F659" s="50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</row>
    <row r="660">
      <c r="F660" s="50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</row>
    <row r="661">
      <c r="F661" s="50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</row>
    <row r="662">
      <c r="F662" s="50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</row>
    <row r="663">
      <c r="F663" s="50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</row>
    <row r="664">
      <c r="F664" s="50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</row>
    <row r="665">
      <c r="F665" s="50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</row>
    <row r="666">
      <c r="F666" s="50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</row>
    <row r="667">
      <c r="F667" s="50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</row>
    <row r="668">
      <c r="F668" s="50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</row>
    <row r="669">
      <c r="F669" s="50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</row>
    <row r="670">
      <c r="F670" s="50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</row>
    <row r="671">
      <c r="F671" s="50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</row>
    <row r="672">
      <c r="F672" s="50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</row>
    <row r="673">
      <c r="F673" s="50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</row>
    <row r="674">
      <c r="F674" s="50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</row>
    <row r="675">
      <c r="F675" s="50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</row>
    <row r="676">
      <c r="F676" s="50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</row>
    <row r="677">
      <c r="F677" s="50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</row>
    <row r="678">
      <c r="F678" s="50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</row>
    <row r="679">
      <c r="F679" s="50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</row>
    <row r="680">
      <c r="F680" s="50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</row>
    <row r="681">
      <c r="F681" s="50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</row>
    <row r="682">
      <c r="F682" s="50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</row>
    <row r="683">
      <c r="F683" s="50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</row>
    <row r="684">
      <c r="F684" s="50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</row>
    <row r="685">
      <c r="F685" s="50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</row>
    <row r="686">
      <c r="F686" s="50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</row>
    <row r="687">
      <c r="F687" s="50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</row>
    <row r="688">
      <c r="F688" s="50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</row>
    <row r="689">
      <c r="F689" s="50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</row>
    <row r="690">
      <c r="F690" s="50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</row>
    <row r="691">
      <c r="F691" s="50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</row>
    <row r="692">
      <c r="F692" s="50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</row>
    <row r="693">
      <c r="F693" s="50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</row>
    <row r="694">
      <c r="F694" s="50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</row>
    <row r="695">
      <c r="F695" s="50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</row>
    <row r="696">
      <c r="F696" s="50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</row>
    <row r="697">
      <c r="F697" s="50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</row>
    <row r="698">
      <c r="F698" s="50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</row>
    <row r="699">
      <c r="F699" s="50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</row>
    <row r="700">
      <c r="F700" s="50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</row>
    <row r="701">
      <c r="F701" s="50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</row>
    <row r="702">
      <c r="F702" s="50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</row>
    <row r="703">
      <c r="F703" s="50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</row>
    <row r="704">
      <c r="F704" s="50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</row>
    <row r="705">
      <c r="F705" s="50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</row>
    <row r="706">
      <c r="F706" s="50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</row>
    <row r="707">
      <c r="F707" s="50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</row>
    <row r="708">
      <c r="F708" s="50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</row>
    <row r="709">
      <c r="F709" s="50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</row>
    <row r="710">
      <c r="F710" s="50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</row>
    <row r="711">
      <c r="F711" s="50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</row>
    <row r="712">
      <c r="F712" s="50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</row>
    <row r="713">
      <c r="F713" s="50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</row>
    <row r="714">
      <c r="F714" s="50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</row>
    <row r="715">
      <c r="F715" s="50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</row>
    <row r="716">
      <c r="F716" s="50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</row>
    <row r="717">
      <c r="F717" s="50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</row>
    <row r="718">
      <c r="F718" s="50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</row>
    <row r="719">
      <c r="F719" s="50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</row>
    <row r="720">
      <c r="F720" s="50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</row>
    <row r="721">
      <c r="F721" s="50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</row>
    <row r="722">
      <c r="F722" s="50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</row>
    <row r="723">
      <c r="F723" s="50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</row>
    <row r="724">
      <c r="F724" s="50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</row>
    <row r="725">
      <c r="F725" s="50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</row>
    <row r="726">
      <c r="F726" s="50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</row>
    <row r="727">
      <c r="F727" s="50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</row>
    <row r="728">
      <c r="F728" s="50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</row>
    <row r="729">
      <c r="F729" s="50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</row>
    <row r="730">
      <c r="F730" s="50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</row>
    <row r="731">
      <c r="F731" s="50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</row>
    <row r="732">
      <c r="F732" s="50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</row>
    <row r="733">
      <c r="F733" s="50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</row>
    <row r="734">
      <c r="F734" s="50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</row>
    <row r="735">
      <c r="F735" s="50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</row>
    <row r="736">
      <c r="F736" s="50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</row>
    <row r="737">
      <c r="F737" s="50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</row>
    <row r="738">
      <c r="F738" s="50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</row>
    <row r="739">
      <c r="F739" s="50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</row>
    <row r="740">
      <c r="F740" s="50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</row>
    <row r="741">
      <c r="F741" s="50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</row>
    <row r="742">
      <c r="F742" s="50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</row>
    <row r="743">
      <c r="F743" s="50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</row>
    <row r="744">
      <c r="F744" s="50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</row>
    <row r="745">
      <c r="F745" s="50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</row>
    <row r="746">
      <c r="F746" s="50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</row>
    <row r="747">
      <c r="F747" s="50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</row>
    <row r="748">
      <c r="F748" s="50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</row>
    <row r="749">
      <c r="F749" s="50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</row>
    <row r="750">
      <c r="F750" s="50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</row>
    <row r="751">
      <c r="F751" s="50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</row>
    <row r="752">
      <c r="F752" s="50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</row>
    <row r="753">
      <c r="F753" s="50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</row>
    <row r="754">
      <c r="F754" s="50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</row>
    <row r="755">
      <c r="F755" s="50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</row>
    <row r="756">
      <c r="F756" s="50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</row>
    <row r="757">
      <c r="F757" s="50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</row>
    <row r="758">
      <c r="F758" s="50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</row>
    <row r="759">
      <c r="F759" s="50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</row>
    <row r="760">
      <c r="F760" s="50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</row>
    <row r="761">
      <c r="F761" s="50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</row>
    <row r="762">
      <c r="F762" s="50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</row>
    <row r="763">
      <c r="F763" s="50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</row>
    <row r="764">
      <c r="F764" s="50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</row>
    <row r="765">
      <c r="F765" s="50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</row>
    <row r="766">
      <c r="F766" s="50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</row>
    <row r="767">
      <c r="F767" s="50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</row>
    <row r="768">
      <c r="F768" s="50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</row>
    <row r="769">
      <c r="F769" s="50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</row>
    <row r="770">
      <c r="F770" s="50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</row>
    <row r="771">
      <c r="F771" s="50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</row>
    <row r="772">
      <c r="F772" s="50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</row>
    <row r="773">
      <c r="F773" s="50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</row>
    <row r="774">
      <c r="F774" s="50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</row>
    <row r="775">
      <c r="F775" s="50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</row>
    <row r="776">
      <c r="F776" s="50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</row>
    <row r="777">
      <c r="F777" s="50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</row>
    <row r="778">
      <c r="F778" s="50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</row>
    <row r="779">
      <c r="F779" s="50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</row>
    <row r="780">
      <c r="F780" s="50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</row>
    <row r="781">
      <c r="F781" s="50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</row>
    <row r="782">
      <c r="F782" s="50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</row>
    <row r="783">
      <c r="F783" s="50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</row>
    <row r="784">
      <c r="F784" s="50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</row>
    <row r="785">
      <c r="F785" s="50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</row>
    <row r="786">
      <c r="F786" s="50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</row>
    <row r="787">
      <c r="F787" s="50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</row>
    <row r="788">
      <c r="F788" s="50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</row>
    <row r="789">
      <c r="F789" s="50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</row>
    <row r="790">
      <c r="F790" s="50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</row>
    <row r="791">
      <c r="F791" s="50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</row>
    <row r="792">
      <c r="F792" s="50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</row>
    <row r="793">
      <c r="F793" s="50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</row>
    <row r="794">
      <c r="F794" s="50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</row>
    <row r="795">
      <c r="F795" s="50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</row>
    <row r="796">
      <c r="F796" s="50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</row>
    <row r="797">
      <c r="F797" s="50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</row>
    <row r="798">
      <c r="F798" s="50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</row>
    <row r="799">
      <c r="F799" s="50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</row>
    <row r="800">
      <c r="F800" s="50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</row>
    <row r="801">
      <c r="F801" s="50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</row>
    <row r="802">
      <c r="F802" s="50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</row>
    <row r="803">
      <c r="F803" s="50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</row>
    <row r="804">
      <c r="F804" s="50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</row>
    <row r="805">
      <c r="F805" s="50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</row>
    <row r="806">
      <c r="F806" s="50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</row>
    <row r="807">
      <c r="F807" s="50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</row>
    <row r="808">
      <c r="F808" s="50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</row>
    <row r="809">
      <c r="F809" s="50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</row>
    <row r="810">
      <c r="F810" s="50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</row>
    <row r="811">
      <c r="F811" s="50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</row>
    <row r="812">
      <c r="F812" s="50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</row>
    <row r="813">
      <c r="F813" s="50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</row>
    <row r="814">
      <c r="F814" s="50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</row>
    <row r="815">
      <c r="F815" s="50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</row>
    <row r="816">
      <c r="F816" s="50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</row>
    <row r="817">
      <c r="F817" s="50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</row>
    <row r="818">
      <c r="F818" s="50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</row>
    <row r="819">
      <c r="F819" s="50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</row>
    <row r="820">
      <c r="F820" s="50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</row>
    <row r="821">
      <c r="F821" s="50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</row>
    <row r="822">
      <c r="F822" s="50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</row>
    <row r="823">
      <c r="F823" s="50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</row>
    <row r="824">
      <c r="F824" s="50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</row>
    <row r="825">
      <c r="F825" s="50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</row>
    <row r="826">
      <c r="F826" s="50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</row>
    <row r="827">
      <c r="F827" s="50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</row>
    <row r="828">
      <c r="F828" s="50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</row>
    <row r="829">
      <c r="F829" s="50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</row>
    <row r="830">
      <c r="F830" s="50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</row>
    <row r="831">
      <c r="F831" s="50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</row>
    <row r="832">
      <c r="F832" s="50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</row>
    <row r="833">
      <c r="F833" s="50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</row>
    <row r="834">
      <c r="F834" s="50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</row>
    <row r="835">
      <c r="F835" s="50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</row>
    <row r="836">
      <c r="F836" s="50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</row>
    <row r="837">
      <c r="F837" s="50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</row>
    <row r="838">
      <c r="F838" s="50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</row>
    <row r="839">
      <c r="F839" s="50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</row>
    <row r="840">
      <c r="F840" s="50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</row>
    <row r="841">
      <c r="F841" s="50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</row>
    <row r="842">
      <c r="F842" s="50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</row>
    <row r="843">
      <c r="F843" s="50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</row>
    <row r="844">
      <c r="F844" s="50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</row>
    <row r="845">
      <c r="F845" s="50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</row>
    <row r="846">
      <c r="F846" s="50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</row>
    <row r="847">
      <c r="F847" s="50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</row>
    <row r="848">
      <c r="F848" s="50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</row>
    <row r="849">
      <c r="F849" s="50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</row>
    <row r="850">
      <c r="F850" s="50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</row>
    <row r="851">
      <c r="F851" s="50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</row>
    <row r="852">
      <c r="F852" s="50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</row>
    <row r="853">
      <c r="F853" s="50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</row>
    <row r="854">
      <c r="F854" s="50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</row>
    <row r="855">
      <c r="F855" s="50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</row>
    <row r="856">
      <c r="F856" s="50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</row>
    <row r="857">
      <c r="F857" s="50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</row>
    <row r="858">
      <c r="F858" s="50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</row>
    <row r="859">
      <c r="F859" s="50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</row>
    <row r="860">
      <c r="F860" s="50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</row>
    <row r="861">
      <c r="F861" s="50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</row>
    <row r="862">
      <c r="F862" s="50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</row>
    <row r="863">
      <c r="F863" s="50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</row>
    <row r="864">
      <c r="F864" s="50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</row>
    <row r="865">
      <c r="F865" s="50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</row>
    <row r="866">
      <c r="F866" s="50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</row>
    <row r="867">
      <c r="F867" s="50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</row>
    <row r="868">
      <c r="F868" s="50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</row>
    <row r="869">
      <c r="F869" s="50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</row>
    <row r="870">
      <c r="F870" s="50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</row>
    <row r="871">
      <c r="F871" s="50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</row>
    <row r="872">
      <c r="F872" s="50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</row>
    <row r="873">
      <c r="F873" s="50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</row>
    <row r="874">
      <c r="F874" s="50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</row>
    <row r="875">
      <c r="F875" s="50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</row>
    <row r="876">
      <c r="F876" s="50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</row>
    <row r="877">
      <c r="F877" s="50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</row>
    <row r="878">
      <c r="F878" s="50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</row>
    <row r="879">
      <c r="F879" s="50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</row>
    <row r="880">
      <c r="F880" s="50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</row>
    <row r="881">
      <c r="F881" s="50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</row>
    <row r="882">
      <c r="F882" s="50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</row>
    <row r="883">
      <c r="F883" s="50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</row>
    <row r="884">
      <c r="F884" s="50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</row>
    <row r="885">
      <c r="F885" s="50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</row>
    <row r="886">
      <c r="F886" s="50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</row>
    <row r="887">
      <c r="F887" s="50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</row>
    <row r="888">
      <c r="F888" s="50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</row>
    <row r="889">
      <c r="F889" s="50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</row>
    <row r="890">
      <c r="F890" s="50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</row>
    <row r="891">
      <c r="F891" s="50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</row>
    <row r="892">
      <c r="F892" s="50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</row>
    <row r="893">
      <c r="F893" s="50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</row>
    <row r="894">
      <c r="F894" s="50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</row>
    <row r="895">
      <c r="F895" s="50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</row>
    <row r="896">
      <c r="F896" s="50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</row>
    <row r="897">
      <c r="F897" s="50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</row>
    <row r="898">
      <c r="F898" s="50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</row>
    <row r="899">
      <c r="F899" s="50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</row>
    <row r="900">
      <c r="F900" s="50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</row>
    <row r="901">
      <c r="F901" s="50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</row>
    <row r="902">
      <c r="F902" s="50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</row>
    <row r="903">
      <c r="F903" s="50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</row>
    <row r="904">
      <c r="F904" s="50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</row>
    <row r="905">
      <c r="F905" s="50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</row>
    <row r="906">
      <c r="F906" s="50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</row>
    <row r="907">
      <c r="F907" s="50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</row>
    <row r="908">
      <c r="F908" s="50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</row>
    <row r="909">
      <c r="F909" s="50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</row>
    <row r="910">
      <c r="F910" s="50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</row>
    <row r="911">
      <c r="F911" s="50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</row>
    <row r="912">
      <c r="F912" s="50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</row>
    <row r="913">
      <c r="F913" s="50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</row>
    <row r="914">
      <c r="F914" s="50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</row>
    <row r="915">
      <c r="F915" s="50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</row>
    <row r="916">
      <c r="F916" s="50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</row>
    <row r="917">
      <c r="F917" s="50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</row>
    <row r="918">
      <c r="F918" s="50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</row>
    <row r="919">
      <c r="F919" s="50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</row>
    <row r="920">
      <c r="F920" s="50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</row>
    <row r="921">
      <c r="F921" s="50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</row>
    <row r="922">
      <c r="F922" s="50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</row>
    <row r="923">
      <c r="F923" s="50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</row>
    <row r="924">
      <c r="F924" s="50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</row>
    <row r="925">
      <c r="F925" s="50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</row>
    <row r="926">
      <c r="F926" s="50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</row>
    <row r="927">
      <c r="F927" s="50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</row>
    <row r="928">
      <c r="F928" s="50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</row>
    <row r="929">
      <c r="F929" s="50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</row>
    <row r="930">
      <c r="F930" s="50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</row>
    <row r="931">
      <c r="F931" s="50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</row>
    <row r="932">
      <c r="F932" s="50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</row>
    <row r="933">
      <c r="F933" s="50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</row>
    <row r="934">
      <c r="F934" s="50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</row>
    <row r="935">
      <c r="F935" s="50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</row>
    <row r="936">
      <c r="F936" s="50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</row>
    <row r="937">
      <c r="F937" s="50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</row>
    <row r="938">
      <c r="F938" s="50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</row>
    <row r="939">
      <c r="F939" s="50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</row>
    <row r="940">
      <c r="F940" s="50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</row>
    <row r="941">
      <c r="F941" s="50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</row>
    <row r="942">
      <c r="F942" s="50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</row>
    <row r="943">
      <c r="F943" s="50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</row>
    <row r="944">
      <c r="F944" s="50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</row>
    <row r="945">
      <c r="F945" s="50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</row>
    <row r="946">
      <c r="F946" s="50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</row>
    <row r="947">
      <c r="F947" s="50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</row>
    <row r="948">
      <c r="F948" s="50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</row>
    <row r="949">
      <c r="F949" s="50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</row>
    <row r="950">
      <c r="F950" s="50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</row>
    <row r="951">
      <c r="F951" s="50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</row>
    <row r="952">
      <c r="F952" s="50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</row>
    <row r="953">
      <c r="F953" s="50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</row>
    <row r="954">
      <c r="F954" s="50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</row>
    <row r="955">
      <c r="F955" s="50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</row>
    <row r="956">
      <c r="F956" s="50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</row>
    <row r="957">
      <c r="F957" s="50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</row>
    <row r="958">
      <c r="F958" s="50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</row>
    <row r="959">
      <c r="F959" s="50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</row>
    <row r="960">
      <c r="F960" s="50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</row>
    <row r="961">
      <c r="F961" s="50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</row>
    <row r="962">
      <c r="F962" s="50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</row>
    <row r="963">
      <c r="F963" s="50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</row>
    <row r="964">
      <c r="F964" s="50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</row>
    <row r="965">
      <c r="F965" s="50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</row>
    <row r="966">
      <c r="F966" s="50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</row>
    <row r="967">
      <c r="F967" s="50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</row>
    <row r="968">
      <c r="F968" s="50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</row>
    <row r="969">
      <c r="F969" s="50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</row>
    <row r="970">
      <c r="F970" s="50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</row>
    <row r="971">
      <c r="F971" s="50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</row>
    <row r="972">
      <c r="F972" s="50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</row>
    <row r="973">
      <c r="F973" s="50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</row>
    <row r="974">
      <c r="F974" s="50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</row>
    <row r="975">
      <c r="F975" s="50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</row>
    <row r="976">
      <c r="F976" s="50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</row>
    <row r="977">
      <c r="F977" s="50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</row>
    <row r="978">
      <c r="F978" s="50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</row>
    <row r="979">
      <c r="F979" s="50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</row>
    <row r="980">
      <c r="F980" s="50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</row>
    <row r="981">
      <c r="F981" s="50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</row>
    <row r="982">
      <c r="F982" s="50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</row>
    <row r="983">
      <c r="F983" s="50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</row>
    <row r="984">
      <c r="F984" s="50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</row>
    <row r="985">
      <c r="F985" s="50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</row>
    <row r="986">
      <c r="F986" s="50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</row>
    <row r="987">
      <c r="F987" s="50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</row>
    <row r="988">
      <c r="F988" s="50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</row>
    <row r="989">
      <c r="F989" s="50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</row>
    <row r="990">
      <c r="F990" s="50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</row>
    <row r="991">
      <c r="F991" s="50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</row>
    <row r="992">
      <c r="F992" s="50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</row>
    <row r="993">
      <c r="F993" s="50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</row>
    <row r="994">
      <c r="F994" s="50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</row>
    <row r="995">
      <c r="F995" s="50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</row>
    <row r="996">
      <c r="F996" s="50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</row>
    <row r="997">
      <c r="F997" s="50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</row>
    <row r="998">
      <c r="F998" s="50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</row>
    <row r="999">
      <c r="F999" s="50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</row>
    <row r="1000">
      <c r="F1000" s="50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</row>
    <row r="1001">
      <c r="F1001" s="50"/>
      <c r="G1001" s="44"/>
      <c r="H1001" s="44"/>
      <c r="I1001" s="44"/>
      <c r="J1001" s="44"/>
      <c r="K1001" s="44"/>
      <c r="L1001" s="44"/>
      <c r="M1001" s="44"/>
      <c r="N1001" s="44"/>
      <c r="O1001" s="44"/>
      <c r="P1001" s="44"/>
      <c r="Q1001" s="44"/>
      <c r="R1001" s="44"/>
      <c r="S1001" s="44"/>
      <c r="T1001" s="44"/>
      <c r="U1001" s="44"/>
      <c r="V1001" s="44"/>
    </row>
    <row r="1002">
      <c r="F1002" s="50"/>
      <c r="G1002" s="44"/>
      <c r="H1002" s="44"/>
      <c r="I1002" s="44"/>
      <c r="J1002" s="44"/>
      <c r="K1002" s="44"/>
      <c r="L1002" s="44"/>
      <c r="M1002" s="44"/>
      <c r="N1002" s="44"/>
      <c r="O1002" s="44"/>
      <c r="P1002" s="44"/>
      <c r="Q1002" s="44"/>
      <c r="R1002" s="44"/>
      <c r="S1002" s="44"/>
      <c r="T1002" s="44"/>
      <c r="U1002" s="44"/>
      <c r="V1002" s="44"/>
    </row>
    <row r="1003">
      <c r="F1003" s="50"/>
      <c r="G1003" s="44"/>
      <c r="H1003" s="44"/>
      <c r="I1003" s="44"/>
      <c r="J1003" s="44"/>
      <c r="K1003" s="44"/>
      <c r="L1003" s="44"/>
      <c r="M1003" s="44"/>
      <c r="N1003" s="44"/>
      <c r="O1003" s="44"/>
      <c r="P1003" s="44"/>
      <c r="Q1003" s="44"/>
      <c r="R1003" s="44"/>
      <c r="S1003" s="44"/>
      <c r="T1003" s="44"/>
      <c r="U1003" s="44"/>
      <c r="V1003" s="44"/>
    </row>
    <row r="1004">
      <c r="F1004" s="50"/>
      <c r="G1004" s="44"/>
      <c r="H1004" s="44"/>
      <c r="I1004" s="44"/>
      <c r="J1004" s="44"/>
      <c r="K1004" s="44"/>
      <c r="L1004" s="44"/>
      <c r="M1004" s="44"/>
      <c r="N1004" s="44"/>
      <c r="O1004" s="44"/>
      <c r="P1004" s="44"/>
      <c r="Q1004" s="44"/>
      <c r="R1004" s="44"/>
      <c r="S1004" s="44"/>
      <c r="T1004" s="44"/>
      <c r="U1004" s="44"/>
      <c r="V1004" s="44"/>
    </row>
    <row r="1005">
      <c r="F1005" s="50"/>
      <c r="G1005" s="44"/>
      <c r="H1005" s="44"/>
      <c r="I1005" s="44"/>
      <c r="J1005" s="44"/>
      <c r="K1005" s="44"/>
      <c r="L1005" s="44"/>
      <c r="M1005" s="44"/>
      <c r="N1005" s="44"/>
      <c r="O1005" s="44"/>
      <c r="P1005" s="44"/>
      <c r="Q1005" s="44"/>
      <c r="R1005" s="44"/>
      <c r="S1005" s="44"/>
      <c r="T1005" s="44"/>
      <c r="U1005" s="44"/>
      <c r="V1005" s="44"/>
    </row>
    <row r="1006">
      <c r="F1006" s="50"/>
      <c r="G1006" s="44"/>
      <c r="H1006" s="44"/>
      <c r="I1006" s="44"/>
      <c r="J1006" s="44"/>
      <c r="K1006" s="44"/>
      <c r="L1006" s="44"/>
      <c r="M1006" s="44"/>
      <c r="N1006" s="44"/>
      <c r="O1006" s="44"/>
      <c r="P1006" s="44"/>
      <c r="Q1006" s="44"/>
      <c r="R1006" s="44"/>
      <c r="S1006" s="44"/>
      <c r="T1006" s="44"/>
      <c r="U1006" s="44"/>
      <c r="V1006" s="44"/>
    </row>
    <row r="1007">
      <c r="F1007" s="50"/>
      <c r="G1007" s="44"/>
      <c r="H1007" s="44"/>
      <c r="I1007" s="44"/>
      <c r="J1007" s="44"/>
      <c r="K1007" s="44"/>
      <c r="L1007" s="44"/>
      <c r="M1007" s="44"/>
      <c r="N1007" s="44"/>
      <c r="O1007" s="44"/>
      <c r="P1007" s="44"/>
      <c r="Q1007" s="44"/>
      <c r="R1007" s="44"/>
      <c r="S1007" s="44"/>
      <c r="T1007" s="44"/>
      <c r="U1007" s="44"/>
      <c r="V1007" s="44"/>
    </row>
    <row r="1008">
      <c r="F1008" s="50"/>
      <c r="G1008" s="44"/>
      <c r="H1008" s="44"/>
      <c r="I1008" s="44"/>
      <c r="J1008" s="44"/>
      <c r="K1008" s="44"/>
      <c r="L1008" s="44"/>
      <c r="M1008" s="44"/>
      <c r="N1008" s="44"/>
      <c r="O1008" s="44"/>
      <c r="P1008" s="44"/>
      <c r="Q1008" s="44"/>
      <c r="R1008" s="44"/>
      <c r="S1008" s="44"/>
      <c r="T1008" s="44"/>
      <c r="U1008" s="44"/>
      <c r="V1008" s="44"/>
    </row>
    <row r="1009">
      <c r="F1009" s="50"/>
      <c r="G1009" s="44"/>
      <c r="H1009" s="44"/>
      <c r="I1009" s="44"/>
      <c r="J1009" s="44"/>
      <c r="K1009" s="44"/>
      <c r="L1009" s="44"/>
      <c r="M1009" s="44"/>
      <c r="N1009" s="44"/>
      <c r="O1009" s="44"/>
      <c r="P1009" s="44"/>
      <c r="Q1009" s="44"/>
      <c r="R1009" s="44"/>
      <c r="S1009" s="44"/>
      <c r="T1009" s="44"/>
      <c r="U1009" s="44"/>
      <c r="V1009" s="44"/>
    </row>
    <row r="1010">
      <c r="F1010" s="50"/>
      <c r="G1010" s="44"/>
      <c r="H1010" s="44"/>
      <c r="I1010" s="44"/>
      <c r="J1010" s="44"/>
      <c r="K1010" s="44"/>
      <c r="L1010" s="44"/>
      <c r="M1010" s="44"/>
      <c r="N1010" s="44"/>
      <c r="O1010" s="44"/>
      <c r="P1010" s="44"/>
      <c r="Q1010" s="44"/>
      <c r="R1010" s="44"/>
      <c r="S1010" s="44"/>
      <c r="T1010" s="44"/>
      <c r="U1010" s="44"/>
      <c r="V1010" s="44"/>
    </row>
    <row r="1011">
      <c r="F1011" s="50"/>
      <c r="G1011" s="44"/>
      <c r="H1011" s="44"/>
      <c r="I1011" s="44"/>
      <c r="J1011" s="44"/>
      <c r="K1011" s="44"/>
      <c r="L1011" s="44"/>
      <c r="M1011" s="44"/>
      <c r="N1011" s="44"/>
      <c r="O1011" s="44"/>
      <c r="P1011" s="44"/>
      <c r="Q1011" s="44"/>
      <c r="R1011" s="44"/>
      <c r="S1011" s="44"/>
      <c r="T1011" s="44"/>
      <c r="U1011" s="44"/>
      <c r="V1011" s="44"/>
    </row>
    <row r="1012">
      <c r="F1012" s="50"/>
      <c r="G1012" s="44"/>
      <c r="H1012" s="44"/>
      <c r="I1012" s="44"/>
      <c r="J1012" s="44"/>
      <c r="K1012" s="44"/>
      <c r="L1012" s="44"/>
      <c r="M1012" s="44"/>
      <c r="N1012" s="44"/>
      <c r="O1012" s="44"/>
      <c r="P1012" s="44"/>
      <c r="Q1012" s="44"/>
      <c r="R1012" s="44"/>
      <c r="S1012" s="44"/>
      <c r="T1012" s="44"/>
      <c r="U1012" s="44"/>
      <c r="V1012" s="44"/>
    </row>
    <row r="1013">
      <c r="F1013" s="50"/>
      <c r="G1013" s="44"/>
      <c r="H1013" s="44"/>
      <c r="I1013" s="44"/>
      <c r="J1013" s="44"/>
      <c r="K1013" s="44"/>
      <c r="L1013" s="44"/>
      <c r="M1013" s="44"/>
      <c r="N1013" s="44"/>
      <c r="O1013" s="44"/>
      <c r="P1013" s="44"/>
      <c r="Q1013" s="44"/>
      <c r="R1013" s="44"/>
      <c r="S1013" s="44"/>
      <c r="T1013" s="44"/>
      <c r="U1013" s="44"/>
      <c r="V1013" s="44"/>
    </row>
    <row r="1014">
      <c r="F1014" s="50"/>
      <c r="G1014" s="44"/>
      <c r="H1014" s="44"/>
      <c r="I1014" s="44"/>
      <c r="J1014" s="44"/>
      <c r="K1014" s="44"/>
      <c r="L1014" s="44"/>
      <c r="M1014" s="44"/>
      <c r="N1014" s="44"/>
      <c r="O1014" s="44"/>
      <c r="P1014" s="44"/>
      <c r="Q1014" s="44"/>
      <c r="R1014" s="44"/>
      <c r="S1014" s="44"/>
      <c r="T1014" s="44"/>
      <c r="U1014" s="44"/>
      <c r="V1014" s="44"/>
    </row>
    <row r="1015">
      <c r="F1015" s="50"/>
      <c r="G1015" s="44"/>
      <c r="H1015" s="44"/>
      <c r="I1015" s="44"/>
      <c r="J1015" s="44"/>
      <c r="K1015" s="44"/>
      <c r="L1015" s="44"/>
      <c r="M1015" s="44"/>
      <c r="N1015" s="44"/>
      <c r="O1015" s="44"/>
      <c r="P1015" s="44"/>
      <c r="Q1015" s="44"/>
      <c r="R1015" s="44"/>
      <c r="S1015" s="44"/>
      <c r="T1015" s="44"/>
      <c r="U1015" s="44"/>
      <c r="V1015" s="44"/>
    </row>
    <row r="1016">
      <c r="F1016" s="50"/>
      <c r="G1016" s="44"/>
      <c r="H1016" s="44"/>
      <c r="I1016" s="44"/>
      <c r="J1016" s="44"/>
      <c r="K1016" s="44"/>
      <c r="L1016" s="44"/>
      <c r="M1016" s="44"/>
      <c r="N1016" s="44"/>
      <c r="O1016" s="44"/>
      <c r="P1016" s="44"/>
      <c r="Q1016" s="44"/>
      <c r="R1016" s="44"/>
      <c r="S1016" s="44"/>
      <c r="T1016" s="44"/>
      <c r="U1016" s="44"/>
      <c r="V1016" s="44"/>
    </row>
    <row r="1017">
      <c r="F1017" s="50"/>
      <c r="G1017" s="44"/>
      <c r="H1017" s="44"/>
      <c r="I1017" s="44"/>
      <c r="J1017" s="44"/>
      <c r="K1017" s="44"/>
      <c r="L1017" s="44"/>
      <c r="M1017" s="44"/>
      <c r="N1017" s="44"/>
      <c r="O1017" s="44"/>
      <c r="P1017" s="44"/>
      <c r="Q1017" s="44"/>
      <c r="R1017" s="44"/>
      <c r="S1017" s="44"/>
      <c r="T1017" s="44"/>
      <c r="U1017" s="44"/>
      <c r="V1017" s="44"/>
    </row>
    <row r="1018">
      <c r="F1018" s="50"/>
      <c r="G1018" s="44"/>
      <c r="H1018" s="44"/>
      <c r="I1018" s="44"/>
      <c r="J1018" s="44"/>
      <c r="K1018" s="44"/>
      <c r="L1018" s="44"/>
      <c r="M1018" s="44"/>
      <c r="N1018" s="44"/>
      <c r="O1018" s="44"/>
      <c r="P1018" s="44"/>
      <c r="Q1018" s="44"/>
      <c r="R1018" s="44"/>
      <c r="S1018" s="44"/>
      <c r="T1018" s="44"/>
      <c r="U1018" s="44"/>
      <c r="V1018" s="44"/>
    </row>
    <row r="1019">
      <c r="F1019" s="50"/>
      <c r="G1019" s="44"/>
      <c r="H1019" s="44"/>
      <c r="I1019" s="44"/>
      <c r="J1019" s="44"/>
      <c r="K1019" s="44"/>
      <c r="L1019" s="44"/>
      <c r="M1019" s="44"/>
      <c r="N1019" s="44"/>
      <c r="O1019" s="44"/>
      <c r="P1019" s="44"/>
      <c r="Q1019" s="44"/>
      <c r="R1019" s="44"/>
      <c r="S1019" s="44"/>
      <c r="T1019" s="44"/>
      <c r="U1019" s="44"/>
      <c r="V1019" s="44"/>
    </row>
    <row r="1020">
      <c r="F1020" s="50"/>
      <c r="G1020" s="44"/>
      <c r="H1020" s="44"/>
      <c r="I1020" s="44"/>
      <c r="J1020" s="44"/>
      <c r="K1020" s="44"/>
      <c r="L1020" s="44"/>
      <c r="M1020" s="44"/>
      <c r="N1020" s="44"/>
      <c r="O1020" s="44"/>
      <c r="P1020" s="44"/>
      <c r="Q1020" s="44"/>
      <c r="R1020" s="44"/>
      <c r="S1020" s="44"/>
      <c r="T1020" s="44"/>
      <c r="U1020" s="44"/>
      <c r="V1020" s="44"/>
    </row>
    <row r="1021">
      <c r="F1021" s="50"/>
      <c r="G1021" s="44"/>
      <c r="H1021" s="44"/>
      <c r="I1021" s="44"/>
      <c r="J1021" s="44"/>
      <c r="K1021" s="44"/>
      <c r="L1021" s="44"/>
      <c r="M1021" s="44"/>
      <c r="N1021" s="44"/>
      <c r="O1021" s="44"/>
      <c r="P1021" s="44"/>
      <c r="Q1021" s="44"/>
      <c r="R1021" s="44"/>
      <c r="S1021" s="44"/>
      <c r="T1021" s="44"/>
      <c r="U1021" s="44"/>
      <c r="V1021" s="44"/>
    </row>
    <row r="1022">
      <c r="F1022" s="50"/>
      <c r="G1022" s="44"/>
      <c r="H1022" s="44"/>
      <c r="I1022" s="44"/>
      <c r="J1022" s="44"/>
      <c r="K1022" s="44"/>
      <c r="L1022" s="44"/>
      <c r="M1022" s="44"/>
      <c r="N1022" s="44"/>
      <c r="O1022" s="44"/>
      <c r="P1022" s="44"/>
      <c r="Q1022" s="44"/>
      <c r="R1022" s="44"/>
      <c r="S1022" s="44"/>
      <c r="T1022" s="44"/>
      <c r="U1022" s="44"/>
      <c r="V1022" s="44"/>
    </row>
    <row r="1023">
      <c r="F1023" s="50"/>
      <c r="G1023" s="44"/>
      <c r="H1023" s="44"/>
      <c r="I1023" s="44"/>
      <c r="J1023" s="44"/>
      <c r="K1023" s="44"/>
      <c r="L1023" s="44"/>
      <c r="M1023" s="44"/>
      <c r="N1023" s="44"/>
      <c r="O1023" s="44"/>
      <c r="P1023" s="44"/>
      <c r="Q1023" s="44"/>
      <c r="R1023" s="44"/>
      <c r="S1023" s="44"/>
      <c r="T1023" s="44"/>
      <c r="U1023" s="44"/>
      <c r="V1023" s="44"/>
    </row>
    <row r="1024">
      <c r="F1024" s="50"/>
      <c r="G1024" s="44"/>
      <c r="H1024" s="44"/>
      <c r="I1024" s="44"/>
      <c r="J1024" s="44"/>
      <c r="K1024" s="44"/>
      <c r="L1024" s="44"/>
      <c r="M1024" s="44"/>
      <c r="N1024" s="44"/>
      <c r="O1024" s="44"/>
      <c r="P1024" s="44"/>
      <c r="Q1024" s="44"/>
      <c r="R1024" s="44"/>
      <c r="S1024" s="44"/>
      <c r="T1024" s="44"/>
      <c r="U1024" s="44"/>
      <c r="V1024" s="44"/>
    </row>
    <row r="1025">
      <c r="F1025" s="50"/>
      <c r="G1025" s="44"/>
      <c r="H1025" s="44"/>
      <c r="I1025" s="44"/>
      <c r="J1025" s="44"/>
      <c r="K1025" s="44"/>
      <c r="L1025" s="44"/>
      <c r="M1025" s="44"/>
      <c r="N1025" s="44"/>
      <c r="O1025" s="44"/>
      <c r="P1025" s="44"/>
      <c r="Q1025" s="44"/>
      <c r="R1025" s="44"/>
      <c r="S1025" s="44"/>
      <c r="T1025" s="44"/>
      <c r="U1025" s="44"/>
      <c r="V1025" s="44"/>
    </row>
    <row r="1026">
      <c r="F1026" s="50"/>
      <c r="G1026" s="44"/>
      <c r="H1026" s="44"/>
      <c r="I1026" s="44"/>
      <c r="J1026" s="44"/>
      <c r="K1026" s="44"/>
      <c r="L1026" s="44"/>
      <c r="M1026" s="44"/>
      <c r="N1026" s="44"/>
      <c r="O1026" s="44"/>
      <c r="P1026" s="44"/>
      <c r="Q1026" s="44"/>
      <c r="R1026" s="44"/>
      <c r="S1026" s="44"/>
      <c r="T1026" s="44"/>
      <c r="U1026" s="44"/>
      <c r="V1026" s="44"/>
    </row>
    <row r="1027">
      <c r="F1027" s="50"/>
      <c r="G1027" s="44"/>
      <c r="H1027" s="44"/>
      <c r="I1027" s="44"/>
      <c r="J1027" s="44"/>
      <c r="K1027" s="44"/>
      <c r="L1027" s="44"/>
      <c r="M1027" s="44"/>
      <c r="N1027" s="44"/>
      <c r="O1027" s="44"/>
      <c r="P1027" s="44"/>
      <c r="Q1027" s="44"/>
      <c r="R1027" s="44"/>
      <c r="S1027" s="44"/>
      <c r="T1027" s="44"/>
      <c r="U1027" s="44"/>
      <c r="V1027" s="44"/>
    </row>
    <row r="1028">
      <c r="F1028" s="50"/>
      <c r="G1028" s="44"/>
      <c r="H1028" s="44"/>
      <c r="I1028" s="44"/>
      <c r="J1028" s="44"/>
      <c r="K1028" s="44"/>
      <c r="L1028" s="44"/>
      <c r="M1028" s="44"/>
      <c r="N1028" s="44"/>
      <c r="O1028" s="44"/>
      <c r="P1028" s="44"/>
      <c r="Q1028" s="44"/>
      <c r="R1028" s="44"/>
      <c r="S1028" s="44"/>
      <c r="T1028" s="44"/>
      <c r="U1028" s="44"/>
      <c r="V1028" s="44"/>
    </row>
    <row r="1029">
      <c r="F1029" s="50"/>
      <c r="G1029" s="44"/>
      <c r="H1029" s="44"/>
      <c r="I1029" s="44"/>
      <c r="J1029" s="44"/>
      <c r="K1029" s="44"/>
      <c r="L1029" s="44"/>
      <c r="M1029" s="44"/>
      <c r="N1029" s="44"/>
      <c r="O1029" s="44"/>
      <c r="P1029" s="44"/>
      <c r="Q1029" s="44"/>
      <c r="R1029" s="44"/>
      <c r="S1029" s="44"/>
      <c r="T1029" s="44"/>
      <c r="U1029" s="44"/>
      <c r="V1029" s="44"/>
    </row>
    <row r="1030">
      <c r="F1030" s="50"/>
      <c r="G1030" s="44"/>
      <c r="H1030" s="44"/>
      <c r="I1030" s="44"/>
      <c r="J1030" s="44"/>
      <c r="K1030" s="44"/>
      <c r="L1030" s="44"/>
      <c r="M1030" s="44"/>
      <c r="N1030" s="44"/>
      <c r="O1030" s="44"/>
      <c r="P1030" s="44"/>
      <c r="Q1030" s="44"/>
      <c r="R1030" s="44"/>
      <c r="S1030" s="44"/>
      <c r="T1030" s="44"/>
      <c r="U1030" s="44"/>
      <c r="V1030" s="44"/>
    </row>
    <row r="1031">
      <c r="F1031" s="50"/>
      <c r="G1031" s="44"/>
      <c r="H1031" s="44"/>
      <c r="I1031" s="44"/>
      <c r="J1031" s="44"/>
      <c r="K1031" s="44"/>
      <c r="L1031" s="44"/>
      <c r="M1031" s="44"/>
      <c r="N1031" s="44"/>
      <c r="O1031" s="44"/>
      <c r="P1031" s="44"/>
      <c r="Q1031" s="44"/>
      <c r="R1031" s="44"/>
      <c r="S1031" s="44"/>
      <c r="T1031" s="44"/>
      <c r="U1031" s="44"/>
      <c r="V1031" s="44"/>
    </row>
    <row r="1032">
      <c r="F1032" s="50"/>
      <c r="G1032" s="44"/>
      <c r="H1032" s="44"/>
      <c r="I1032" s="44"/>
      <c r="J1032" s="44"/>
      <c r="K1032" s="44"/>
      <c r="L1032" s="44"/>
      <c r="M1032" s="44"/>
      <c r="N1032" s="44"/>
      <c r="O1032" s="44"/>
      <c r="P1032" s="44"/>
      <c r="Q1032" s="44"/>
      <c r="R1032" s="44"/>
      <c r="S1032" s="44"/>
      <c r="T1032" s="44"/>
      <c r="U1032" s="44"/>
      <c r="V1032" s="44"/>
    </row>
    <row r="1033">
      <c r="F1033" s="50"/>
      <c r="G1033" s="44"/>
      <c r="H1033" s="44"/>
      <c r="I1033" s="44"/>
      <c r="J1033" s="44"/>
      <c r="K1033" s="44"/>
      <c r="L1033" s="44"/>
      <c r="M1033" s="44"/>
      <c r="N1033" s="44"/>
      <c r="O1033" s="44"/>
      <c r="P1033" s="44"/>
      <c r="Q1033" s="44"/>
      <c r="R1033" s="44"/>
      <c r="S1033" s="44"/>
      <c r="T1033" s="44"/>
      <c r="U1033" s="44"/>
      <c r="V1033" s="44"/>
    </row>
    <row r="1034">
      <c r="F1034" s="50"/>
      <c r="G1034" s="44"/>
      <c r="H1034" s="44"/>
      <c r="I1034" s="44"/>
      <c r="J1034" s="44"/>
      <c r="K1034" s="44"/>
      <c r="L1034" s="44"/>
      <c r="M1034" s="44"/>
      <c r="N1034" s="44"/>
      <c r="O1034" s="44"/>
      <c r="P1034" s="44"/>
      <c r="Q1034" s="44"/>
      <c r="R1034" s="44"/>
      <c r="S1034" s="44"/>
      <c r="T1034" s="44"/>
      <c r="U1034" s="44"/>
      <c r="V1034" s="44"/>
    </row>
    <row r="1035">
      <c r="F1035" s="50"/>
      <c r="G1035" s="44"/>
      <c r="H1035" s="44"/>
      <c r="I1035" s="44"/>
      <c r="J1035" s="44"/>
      <c r="K1035" s="44"/>
      <c r="L1035" s="44"/>
      <c r="M1035" s="44"/>
      <c r="N1035" s="44"/>
      <c r="O1035" s="44"/>
      <c r="P1035" s="44"/>
      <c r="Q1035" s="44"/>
      <c r="R1035" s="44"/>
      <c r="S1035" s="44"/>
      <c r="T1035" s="44"/>
      <c r="U1035" s="44"/>
      <c r="V1035" s="44"/>
    </row>
    <row r="1036">
      <c r="F1036" s="50"/>
      <c r="G1036" s="44"/>
      <c r="H1036" s="44"/>
      <c r="I1036" s="44"/>
      <c r="J1036" s="44"/>
      <c r="K1036" s="44"/>
      <c r="L1036" s="44"/>
      <c r="M1036" s="44"/>
      <c r="N1036" s="44"/>
      <c r="O1036" s="44"/>
      <c r="P1036" s="44"/>
      <c r="Q1036" s="44"/>
      <c r="R1036" s="44"/>
      <c r="S1036" s="44"/>
      <c r="T1036" s="44"/>
      <c r="U1036" s="44"/>
      <c r="V1036" s="44"/>
    </row>
    <row r="1037">
      <c r="F1037" s="50"/>
      <c r="G1037" s="44"/>
      <c r="H1037" s="44"/>
      <c r="I1037" s="44"/>
      <c r="J1037" s="44"/>
      <c r="K1037" s="44"/>
      <c r="L1037" s="44"/>
      <c r="M1037" s="44"/>
      <c r="N1037" s="44"/>
      <c r="O1037" s="44"/>
      <c r="P1037" s="44"/>
      <c r="Q1037" s="44"/>
      <c r="R1037" s="44"/>
      <c r="S1037" s="44"/>
      <c r="T1037" s="44"/>
      <c r="U1037" s="44"/>
      <c r="V1037" s="44"/>
    </row>
    <row r="1038">
      <c r="F1038" s="50"/>
      <c r="G1038" s="44"/>
      <c r="H1038" s="44"/>
      <c r="I1038" s="44"/>
      <c r="J1038" s="44"/>
      <c r="K1038" s="44"/>
      <c r="L1038" s="44"/>
      <c r="M1038" s="44"/>
      <c r="N1038" s="44"/>
      <c r="O1038" s="44"/>
      <c r="P1038" s="44"/>
      <c r="Q1038" s="44"/>
      <c r="R1038" s="44"/>
      <c r="S1038" s="44"/>
      <c r="T1038" s="44"/>
      <c r="U1038" s="44"/>
      <c r="V1038" s="44"/>
    </row>
    <row r="1039">
      <c r="F1039" s="50"/>
      <c r="G1039" s="44"/>
      <c r="H1039" s="44"/>
      <c r="I1039" s="44"/>
      <c r="J1039" s="44"/>
      <c r="K1039" s="44"/>
      <c r="L1039" s="44"/>
      <c r="M1039" s="44"/>
      <c r="N1039" s="44"/>
      <c r="O1039" s="44"/>
      <c r="P1039" s="44"/>
      <c r="Q1039" s="44"/>
      <c r="R1039" s="44"/>
      <c r="S1039" s="44"/>
      <c r="T1039" s="44"/>
      <c r="U1039" s="44"/>
      <c r="V1039" s="44"/>
    </row>
    <row r="1040">
      <c r="F1040" s="50"/>
      <c r="G1040" s="44"/>
      <c r="H1040" s="44"/>
      <c r="I1040" s="44"/>
      <c r="J1040" s="44"/>
      <c r="K1040" s="44"/>
      <c r="L1040" s="44"/>
      <c r="M1040" s="44"/>
      <c r="N1040" s="44"/>
      <c r="O1040" s="44"/>
      <c r="P1040" s="44"/>
      <c r="Q1040" s="44"/>
      <c r="R1040" s="44"/>
      <c r="S1040" s="44"/>
      <c r="T1040" s="44"/>
      <c r="U1040" s="44"/>
      <c r="V1040" s="44"/>
    </row>
    <row r="1041">
      <c r="F1041" s="50"/>
      <c r="G1041" s="44"/>
      <c r="H1041" s="44"/>
      <c r="I1041" s="44"/>
      <c r="J1041" s="44"/>
      <c r="K1041" s="44"/>
      <c r="L1041" s="44"/>
      <c r="M1041" s="44"/>
      <c r="N1041" s="44"/>
      <c r="O1041" s="44"/>
      <c r="P1041" s="44"/>
      <c r="Q1041" s="44"/>
      <c r="R1041" s="44"/>
      <c r="S1041" s="44"/>
      <c r="T1041" s="44"/>
      <c r="U1041" s="44"/>
      <c r="V1041" s="44"/>
    </row>
    <row r="1042">
      <c r="F1042" s="50"/>
      <c r="G1042" s="44"/>
      <c r="H1042" s="44"/>
      <c r="I1042" s="44"/>
      <c r="J1042" s="44"/>
      <c r="K1042" s="44"/>
      <c r="L1042" s="44"/>
      <c r="M1042" s="44"/>
      <c r="N1042" s="44"/>
      <c r="O1042" s="44"/>
      <c r="P1042" s="44"/>
      <c r="Q1042" s="44"/>
      <c r="R1042" s="44"/>
      <c r="S1042" s="44"/>
      <c r="T1042" s="44"/>
      <c r="U1042" s="44"/>
      <c r="V1042" s="44"/>
    </row>
    <row r="1043">
      <c r="F1043" s="50"/>
      <c r="G1043" s="44"/>
      <c r="H1043" s="44"/>
      <c r="I1043" s="44"/>
      <c r="J1043" s="44"/>
      <c r="K1043" s="44"/>
      <c r="L1043" s="44"/>
      <c r="M1043" s="44"/>
      <c r="N1043" s="44"/>
      <c r="O1043" s="44"/>
      <c r="P1043" s="44"/>
      <c r="Q1043" s="44"/>
      <c r="R1043" s="44"/>
      <c r="S1043" s="44"/>
      <c r="T1043" s="44"/>
      <c r="U1043" s="44"/>
      <c r="V1043" s="44"/>
    </row>
    <row r="1044">
      <c r="F1044" s="50"/>
      <c r="G1044" s="44"/>
      <c r="H1044" s="44"/>
      <c r="I1044" s="44"/>
      <c r="J1044" s="44"/>
      <c r="K1044" s="44"/>
      <c r="L1044" s="44"/>
      <c r="M1044" s="44"/>
      <c r="N1044" s="44"/>
      <c r="O1044" s="44"/>
      <c r="P1044" s="44"/>
      <c r="Q1044" s="44"/>
      <c r="R1044" s="44"/>
      <c r="S1044" s="44"/>
      <c r="T1044" s="44"/>
      <c r="U1044" s="44"/>
      <c r="V1044" s="44"/>
    </row>
    <row r="1045">
      <c r="F1045" s="50"/>
      <c r="G1045" s="44"/>
      <c r="H1045" s="44"/>
      <c r="I1045" s="44"/>
      <c r="J1045" s="44"/>
      <c r="K1045" s="44"/>
      <c r="L1045" s="44"/>
      <c r="M1045" s="44"/>
      <c r="N1045" s="44"/>
      <c r="O1045" s="44"/>
      <c r="P1045" s="44"/>
      <c r="Q1045" s="44"/>
      <c r="R1045" s="44"/>
      <c r="S1045" s="44"/>
      <c r="T1045" s="44"/>
      <c r="U1045" s="44"/>
      <c r="V1045" s="44"/>
    </row>
    <row r="1046">
      <c r="F1046" s="50"/>
      <c r="G1046" s="44"/>
      <c r="H1046" s="44"/>
      <c r="I1046" s="44"/>
      <c r="J1046" s="44"/>
      <c r="K1046" s="44"/>
      <c r="L1046" s="44"/>
      <c r="M1046" s="44"/>
      <c r="N1046" s="44"/>
      <c r="O1046" s="44"/>
      <c r="P1046" s="44"/>
      <c r="Q1046" s="44"/>
      <c r="R1046" s="44"/>
      <c r="S1046" s="44"/>
      <c r="T1046" s="44"/>
      <c r="U1046" s="44"/>
      <c r="V1046" s="44"/>
    </row>
    <row r="1047">
      <c r="F1047" s="50"/>
      <c r="G1047" s="44"/>
      <c r="H1047" s="44"/>
      <c r="I1047" s="44"/>
      <c r="J1047" s="44"/>
      <c r="K1047" s="44"/>
      <c r="L1047" s="44"/>
      <c r="M1047" s="44"/>
      <c r="N1047" s="44"/>
      <c r="O1047" s="44"/>
      <c r="P1047" s="44"/>
      <c r="Q1047" s="44"/>
      <c r="R1047" s="44"/>
      <c r="S1047" s="44"/>
      <c r="T1047" s="44"/>
      <c r="U1047" s="44"/>
      <c r="V1047" s="44"/>
    </row>
    <row r="1048">
      <c r="F1048" s="50"/>
      <c r="G1048" s="44"/>
      <c r="H1048" s="44"/>
      <c r="I1048" s="44"/>
      <c r="J1048" s="44"/>
      <c r="K1048" s="44"/>
      <c r="L1048" s="44"/>
      <c r="M1048" s="44"/>
      <c r="N1048" s="44"/>
      <c r="O1048" s="44"/>
      <c r="P1048" s="44"/>
      <c r="Q1048" s="44"/>
      <c r="R1048" s="44"/>
      <c r="S1048" s="44"/>
      <c r="T1048" s="44"/>
      <c r="U1048" s="44"/>
      <c r="V1048" s="44"/>
    </row>
    <row r="1049">
      <c r="F1049" s="50"/>
      <c r="G1049" s="44"/>
      <c r="H1049" s="44"/>
      <c r="I1049" s="44"/>
      <c r="J1049" s="44"/>
      <c r="K1049" s="44"/>
      <c r="L1049" s="44"/>
      <c r="M1049" s="44"/>
      <c r="N1049" s="44"/>
      <c r="O1049" s="44"/>
      <c r="P1049" s="44"/>
      <c r="Q1049" s="44"/>
      <c r="R1049" s="44"/>
      <c r="S1049" s="44"/>
      <c r="T1049" s="44"/>
      <c r="U1049" s="44"/>
      <c r="V1049" s="44"/>
    </row>
    <row r="1050">
      <c r="F1050" s="50"/>
      <c r="G1050" s="44"/>
      <c r="H1050" s="44"/>
      <c r="I1050" s="44"/>
      <c r="J1050" s="44"/>
      <c r="K1050" s="44"/>
      <c r="L1050" s="44"/>
      <c r="M1050" s="44"/>
      <c r="N1050" s="44"/>
      <c r="O1050" s="44"/>
      <c r="P1050" s="44"/>
      <c r="Q1050" s="44"/>
      <c r="R1050" s="44"/>
      <c r="S1050" s="44"/>
      <c r="T1050" s="44"/>
      <c r="U1050" s="44"/>
      <c r="V1050" s="44"/>
    </row>
    <row r="1051">
      <c r="F1051" s="50"/>
      <c r="G1051" s="44"/>
      <c r="H1051" s="44"/>
      <c r="I1051" s="44"/>
      <c r="J1051" s="44"/>
      <c r="K1051" s="44"/>
      <c r="L1051" s="44"/>
      <c r="M1051" s="44"/>
      <c r="N1051" s="44"/>
      <c r="O1051" s="44"/>
      <c r="P1051" s="44"/>
      <c r="Q1051" s="44"/>
      <c r="R1051" s="44"/>
      <c r="S1051" s="44"/>
      <c r="T1051" s="44"/>
      <c r="U1051" s="44"/>
      <c r="V1051" s="44"/>
    </row>
    <row r="1052">
      <c r="F1052" s="50"/>
      <c r="G1052" s="44"/>
      <c r="H1052" s="44"/>
      <c r="I1052" s="44"/>
      <c r="J1052" s="44"/>
      <c r="K1052" s="44"/>
      <c r="L1052" s="44"/>
      <c r="M1052" s="44"/>
      <c r="N1052" s="44"/>
      <c r="O1052" s="44"/>
      <c r="P1052" s="44"/>
      <c r="Q1052" s="44"/>
      <c r="R1052" s="44"/>
      <c r="S1052" s="44"/>
      <c r="T1052" s="44"/>
      <c r="U1052" s="44"/>
      <c r="V1052" s="44"/>
    </row>
    <row r="1053">
      <c r="F1053" s="50"/>
      <c r="G1053" s="44"/>
      <c r="H1053" s="44"/>
      <c r="I1053" s="44"/>
      <c r="J1053" s="44"/>
      <c r="K1053" s="44"/>
      <c r="L1053" s="44"/>
      <c r="M1053" s="44"/>
      <c r="N1053" s="44"/>
      <c r="O1053" s="44"/>
      <c r="P1053" s="44"/>
      <c r="Q1053" s="44"/>
      <c r="R1053" s="44"/>
      <c r="S1053" s="44"/>
      <c r="T1053" s="44"/>
      <c r="U1053" s="44"/>
      <c r="V1053" s="44"/>
    </row>
    <row r="1054">
      <c r="F1054" s="50"/>
      <c r="G1054" s="44"/>
      <c r="H1054" s="44"/>
      <c r="I1054" s="44"/>
      <c r="J1054" s="44"/>
      <c r="K1054" s="44"/>
      <c r="L1054" s="44"/>
      <c r="M1054" s="44"/>
      <c r="N1054" s="44"/>
      <c r="O1054" s="44"/>
      <c r="P1054" s="44"/>
      <c r="Q1054" s="44"/>
      <c r="R1054" s="44"/>
      <c r="S1054" s="44"/>
      <c r="T1054" s="44"/>
      <c r="U1054" s="44"/>
      <c r="V1054" s="44"/>
    </row>
    <row r="1055">
      <c r="F1055" s="50"/>
      <c r="G1055" s="44"/>
      <c r="H1055" s="44"/>
      <c r="I1055" s="44"/>
      <c r="J1055" s="44"/>
      <c r="K1055" s="44"/>
      <c r="L1055" s="44"/>
      <c r="M1055" s="44"/>
      <c r="N1055" s="44"/>
      <c r="O1055" s="44"/>
      <c r="P1055" s="44"/>
      <c r="Q1055" s="44"/>
      <c r="R1055" s="44"/>
      <c r="S1055" s="44"/>
      <c r="T1055" s="44"/>
      <c r="U1055" s="44"/>
      <c r="V1055" s="44"/>
    </row>
    <row r="1056">
      <c r="F1056" s="50"/>
      <c r="G1056" s="44"/>
      <c r="H1056" s="44"/>
      <c r="I1056" s="44"/>
      <c r="J1056" s="44"/>
      <c r="K1056" s="44"/>
      <c r="L1056" s="44"/>
      <c r="M1056" s="44"/>
      <c r="N1056" s="44"/>
      <c r="O1056" s="44"/>
      <c r="P1056" s="44"/>
      <c r="Q1056" s="44"/>
      <c r="R1056" s="44"/>
      <c r="S1056" s="44"/>
      <c r="T1056" s="44"/>
      <c r="U1056" s="44"/>
      <c r="V1056" s="44"/>
    </row>
    <row r="1057">
      <c r="F1057" s="50"/>
      <c r="G1057" s="44"/>
      <c r="H1057" s="44"/>
      <c r="I1057" s="44"/>
      <c r="J1057" s="44"/>
      <c r="K1057" s="44"/>
      <c r="L1057" s="44"/>
      <c r="M1057" s="44"/>
      <c r="N1057" s="44"/>
      <c r="O1057" s="44"/>
      <c r="P1057" s="44"/>
      <c r="Q1057" s="44"/>
      <c r="R1057" s="44"/>
      <c r="S1057" s="44"/>
      <c r="T1057" s="44"/>
      <c r="U1057" s="44"/>
      <c r="V1057" s="44"/>
    </row>
    <row r="1058">
      <c r="F1058" s="50"/>
      <c r="G1058" s="44"/>
      <c r="H1058" s="44"/>
      <c r="I1058" s="44"/>
      <c r="J1058" s="44"/>
      <c r="K1058" s="44"/>
      <c r="L1058" s="44"/>
      <c r="M1058" s="44"/>
      <c r="N1058" s="44"/>
      <c r="O1058" s="44"/>
      <c r="P1058" s="44"/>
      <c r="Q1058" s="44"/>
      <c r="R1058" s="44"/>
      <c r="S1058" s="44"/>
      <c r="T1058" s="44"/>
      <c r="U1058" s="44"/>
      <c r="V1058" s="44"/>
    </row>
    <row r="1059">
      <c r="F1059" s="50"/>
      <c r="G1059" s="44"/>
      <c r="H1059" s="44"/>
      <c r="I1059" s="44"/>
      <c r="J1059" s="44"/>
      <c r="K1059" s="44"/>
      <c r="L1059" s="44"/>
      <c r="M1059" s="44"/>
      <c r="N1059" s="44"/>
      <c r="O1059" s="44"/>
      <c r="P1059" s="44"/>
      <c r="Q1059" s="44"/>
      <c r="R1059" s="44"/>
      <c r="S1059" s="44"/>
      <c r="T1059" s="44"/>
      <c r="U1059" s="44"/>
      <c r="V1059" s="44"/>
    </row>
    <row r="1060">
      <c r="F1060" s="50"/>
      <c r="G1060" s="44"/>
      <c r="H1060" s="44"/>
      <c r="I1060" s="44"/>
      <c r="J1060" s="44"/>
      <c r="K1060" s="44"/>
      <c r="L1060" s="44"/>
      <c r="M1060" s="44"/>
      <c r="N1060" s="44"/>
      <c r="O1060" s="44"/>
      <c r="P1060" s="44"/>
      <c r="Q1060" s="44"/>
      <c r="R1060" s="44"/>
      <c r="S1060" s="44"/>
      <c r="T1060" s="44"/>
      <c r="U1060" s="44"/>
      <c r="V1060" s="44"/>
    </row>
    <row r="1061">
      <c r="F1061" s="50"/>
      <c r="G1061" s="44"/>
      <c r="H1061" s="44"/>
      <c r="I1061" s="44"/>
      <c r="J1061" s="44"/>
      <c r="K1061" s="44"/>
      <c r="L1061" s="44"/>
      <c r="M1061" s="44"/>
      <c r="N1061" s="44"/>
      <c r="O1061" s="44"/>
      <c r="P1061" s="44"/>
      <c r="Q1061" s="44"/>
      <c r="R1061" s="44"/>
      <c r="S1061" s="44"/>
      <c r="T1061" s="44"/>
      <c r="U1061" s="44"/>
      <c r="V1061" s="44"/>
    </row>
    <row r="1062">
      <c r="F1062" s="50"/>
      <c r="G1062" s="44"/>
      <c r="H1062" s="44"/>
      <c r="I1062" s="44"/>
      <c r="J1062" s="44"/>
      <c r="K1062" s="44"/>
      <c r="L1062" s="44"/>
      <c r="M1062" s="44"/>
      <c r="N1062" s="44"/>
      <c r="O1062" s="44"/>
      <c r="P1062" s="44"/>
      <c r="Q1062" s="44"/>
      <c r="R1062" s="44"/>
      <c r="S1062" s="44"/>
      <c r="T1062" s="44"/>
      <c r="U1062" s="44"/>
      <c r="V1062" s="44"/>
    </row>
    <row r="1063">
      <c r="F1063" s="50"/>
      <c r="G1063" s="44"/>
      <c r="H1063" s="44"/>
      <c r="I1063" s="44"/>
      <c r="J1063" s="44"/>
      <c r="K1063" s="44"/>
      <c r="L1063" s="44"/>
      <c r="M1063" s="44"/>
      <c r="N1063" s="44"/>
      <c r="O1063" s="44"/>
      <c r="P1063" s="44"/>
      <c r="Q1063" s="44"/>
      <c r="R1063" s="44"/>
      <c r="S1063" s="44"/>
      <c r="T1063" s="44"/>
      <c r="U1063" s="44"/>
      <c r="V1063" s="44"/>
    </row>
    <row r="1064">
      <c r="F1064" s="50"/>
      <c r="G1064" s="44"/>
      <c r="H1064" s="44"/>
      <c r="I1064" s="44"/>
      <c r="J1064" s="44"/>
      <c r="K1064" s="44"/>
      <c r="L1064" s="44"/>
      <c r="M1064" s="44"/>
      <c r="N1064" s="44"/>
      <c r="O1064" s="44"/>
      <c r="P1064" s="44"/>
      <c r="Q1064" s="44"/>
      <c r="R1064" s="44"/>
      <c r="S1064" s="44"/>
      <c r="T1064" s="44"/>
      <c r="U1064" s="44"/>
      <c r="V1064" s="44"/>
    </row>
    <row r="1065">
      <c r="F1065" s="50"/>
      <c r="G1065" s="44"/>
      <c r="H1065" s="44"/>
      <c r="I1065" s="44"/>
      <c r="J1065" s="44"/>
      <c r="K1065" s="44"/>
      <c r="L1065" s="44"/>
      <c r="M1065" s="44"/>
      <c r="N1065" s="44"/>
      <c r="O1065" s="44"/>
      <c r="P1065" s="44"/>
      <c r="Q1065" s="44"/>
      <c r="R1065" s="44"/>
      <c r="S1065" s="44"/>
      <c r="T1065" s="44"/>
      <c r="U1065" s="44"/>
      <c r="V1065" s="44"/>
    </row>
    <row r="1066">
      <c r="F1066" s="50"/>
      <c r="G1066" s="44"/>
      <c r="H1066" s="44"/>
      <c r="I1066" s="44"/>
      <c r="J1066" s="44"/>
      <c r="K1066" s="44"/>
      <c r="L1066" s="44"/>
      <c r="M1066" s="44"/>
      <c r="N1066" s="44"/>
      <c r="O1066" s="44"/>
      <c r="P1066" s="44"/>
      <c r="Q1066" s="44"/>
      <c r="R1066" s="44"/>
      <c r="S1066" s="44"/>
      <c r="T1066" s="44"/>
      <c r="U1066" s="44"/>
      <c r="V1066" s="44"/>
    </row>
    <row r="1067">
      <c r="F1067" s="50"/>
      <c r="G1067" s="44"/>
      <c r="H1067" s="44"/>
      <c r="I1067" s="44"/>
      <c r="J1067" s="44"/>
      <c r="K1067" s="44"/>
      <c r="L1067" s="44"/>
      <c r="M1067" s="44"/>
      <c r="N1067" s="44"/>
      <c r="O1067" s="44"/>
      <c r="P1067" s="44"/>
      <c r="Q1067" s="44"/>
      <c r="R1067" s="44"/>
      <c r="S1067" s="44"/>
      <c r="T1067" s="44"/>
      <c r="U1067" s="44"/>
      <c r="V1067" s="44"/>
    </row>
    <row r="1068">
      <c r="F1068" s="50"/>
      <c r="G1068" s="44"/>
      <c r="H1068" s="44"/>
      <c r="I1068" s="44"/>
      <c r="J1068" s="44"/>
      <c r="K1068" s="44"/>
      <c r="L1068" s="44"/>
      <c r="M1068" s="44"/>
      <c r="N1068" s="44"/>
      <c r="O1068" s="44"/>
      <c r="P1068" s="44"/>
      <c r="Q1068" s="44"/>
      <c r="R1068" s="44"/>
      <c r="S1068" s="44"/>
      <c r="T1068" s="44"/>
      <c r="U1068" s="44"/>
      <c r="V1068" s="44"/>
    </row>
    <row r="1069">
      <c r="F1069" s="50"/>
      <c r="G1069" s="44"/>
      <c r="H1069" s="44"/>
      <c r="I1069" s="44"/>
      <c r="J1069" s="44"/>
      <c r="K1069" s="44"/>
      <c r="L1069" s="44"/>
      <c r="M1069" s="44"/>
      <c r="N1069" s="44"/>
      <c r="O1069" s="44"/>
      <c r="P1069" s="44"/>
      <c r="Q1069" s="44"/>
      <c r="R1069" s="44"/>
      <c r="S1069" s="44"/>
      <c r="T1069" s="44"/>
      <c r="U1069" s="44"/>
      <c r="V1069" s="44"/>
    </row>
    <row r="1070">
      <c r="F1070" s="50"/>
      <c r="G1070" s="44"/>
      <c r="H1070" s="44"/>
      <c r="I1070" s="44"/>
      <c r="J1070" s="44"/>
      <c r="K1070" s="44"/>
      <c r="L1070" s="44"/>
      <c r="M1070" s="44"/>
      <c r="N1070" s="44"/>
      <c r="O1070" s="44"/>
      <c r="P1070" s="44"/>
      <c r="Q1070" s="44"/>
      <c r="R1070" s="44"/>
      <c r="S1070" s="44"/>
      <c r="T1070" s="44"/>
      <c r="U1070" s="44"/>
      <c r="V1070" s="44"/>
    </row>
    <row r="1071">
      <c r="F1071" s="50"/>
      <c r="G1071" s="44"/>
      <c r="H1071" s="44"/>
      <c r="I1071" s="44"/>
      <c r="J1071" s="44"/>
      <c r="K1071" s="44"/>
      <c r="L1071" s="44"/>
      <c r="M1071" s="44"/>
      <c r="N1071" s="44"/>
      <c r="O1071" s="44"/>
      <c r="P1071" s="44"/>
      <c r="Q1071" s="44"/>
      <c r="R1071" s="44"/>
      <c r="S1071" s="44"/>
      <c r="T1071" s="44"/>
      <c r="U1071" s="44"/>
      <c r="V1071" s="44"/>
    </row>
    <row r="1072">
      <c r="F1072" s="50"/>
      <c r="G1072" s="44"/>
      <c r="H1072" s="44"/>
      <c r="I1072" s="44"/>
      <c r="J1072" s="44"/>
      <c r="K1072" s="44"/>
      <c r="L1072" s="44"/>
      <c r="M1072" s="44"/>
      <c r="N1072" s="44"/>
      <c r="O1072" s="44"/>
      <c r="P1072" s="44"/>
      <c r="Q1072" s="44"/>
      <c r="R1072" s="44"/>
      <c r="S1072" s="44"/>
      <c r="T1072" s="44"/>
      <c r="U1072" s="44"/>
      <c r="V1072" s="44"/>
    </row>
    <row r="1073">
      <c r="F1073" s="50"/>
      <c r="G1073" s="44"/>
      <c r="H1073" s="44"/>
      <c r="I1073" s="44"/>
      <c r="J1073" s="44"/>
      <c r="K1073" s="44"/>
      <c r="L1073" s="44"/>
      <c r="M1073" s="44"/>
      <c r="N1073" s="44"/>
      <c r="O1073" s="44"/>
      <c r="P1073" s="44"/>
      <c r="Q1073" s="44"/>
      <c r="R1073" s="44"/>
      <c r="S1073" s="44"/>
      <c r="T1073" s="44"/>
      <c r="U1073" s="44"/>
      <c r="V1073" s="44"/>
    </row>
    <row r="1074">
      <c r="F1074" s="50"/>
      <c r="G1074" s="44"/>
      <c r="H1074" s="44"/>
      <c r="I1074" s="44"/>
      <c r="J1074" s="44"/>
      <c r="K1074" s="44"/>
      <c r="L1074" s="44"/>
      <c r="M1074" s="44"/>
      <c r="N1074" s="44"/>
      <c r="O1074" s="44"/>
      <c r="P1074" s="44"/>
      <c r="Q1074" s="44"/>
      <c r="R1074" s="44"/>
      <c r="S1074" s="44"/>
      <c r="T1074" s="44"/>
      <c r="U1074" s="44"/>
      <c r="V1074" s="44"/>
    </row>
    <row r="1075">
      <c r="F1075" s="50"/>
      <c r="G1075" s="44"/>
      <c r="H1075" s="44"/>
      <c r="I1075" s="44"/>
      <c r="J1075" s="44"/>
      <c r="K1075" s="44"/>
      <c r="L1075" s="44"/>
      <c r="M1075" s="44"/>
      <c r="N1075" s="44"/>
      <c r="O1075" s="44"/>
      <c r="P1075" s="44"/>
      <c r="Q1075" s="44"/>
      <c r="R1075" s="44"/>
      <c r="S1075" s="44"/>
      <c r="T1075" s="44"/>
      <c r="U1075" s="44"/>
      <c r="V1075" s="44"/>
    </row>
    <row r="1076">
      <c r="F1076" s="50"/>
      <c r="G1076" s="44"/>
      <c r="H1076" s="44"/>
      <c r="I1076" s="44"/>
      <c r="J1076" s="44"/>
      <c r="K1076" s="44"/>
      <c r="L1076" s="44"/>
      <c r="M1076" s="44"/>
      <c r="N1076" s="44"/>
      <c r="O1076" s="44"/>
      <c r="P1076" s="44"/>
      <c r="Q1076" s="44"/>
      <c r="R1076" s="44"/>
      <c r="S1076" s="44"/>
      <c r="T1076" s="44"/>
      <c r="U1076" s="44"/>
      <c r="V1076" s="44"/>
    </row>
    <row r="1077">
      <c r="F1077" s="50"/>
      <c r="G1077" s="44"/>
      <c r="H1077" s="44"/>
      <c r="I1077" s="44"/>
      <c r="J1077" s="44"/>
      <c r="K1077" s="44"/>
      <c r="L1077" s="44"/>
      <c r="M1077" s="44"/>
      <c r="N1077" s="44"/>
      <c r="O1077" s="44"/>
      <c r="P1077" s="44"/>
      <c r="Q1077" s="44"/>
      <c r="R1077" s="44"/>
      <c r="S1077" s="44"/>
      <c r="T1077" s="44"/>
      <c r="U1077" s="44"/>
      <c r="V1077" s="44"/>
    </row>
    <row r="1078">
      <c r="F1078" s="50"/>
      <c r="G1078" s="44"/>
      <c r="H1078" s="44"/>
      <c r="I1078" s="44"/>
      <c r="J1078" s="44"/>
      <c r="K1078" s="44"/>
      <c r="L1078" s="44"/>
      <c r="M1078" s="44"/>
      <c r="N1078" s="44"/>
      <c r="O1078" s="44"/>
      <c r="P1078" s="44"/>
      <c r="Q1078" s="44"/>
      <c r="R1078" s="44"/>
      <c r="S1078" s="44"/>
      <c r="T1078" s="44"/>
      <c r="U1078" s="44"/>
      <c r="V1078" s="44"/>
    </row>
    <row r="1079">
      <c r="F1079" s="50"/>
      <c r="G1079" s="44"/>
      <c r="H1079" s="44"/>
      <c r="I1079" s="44"/>
      <c r="J1079" s="44"/>
      <c r="K1079" s="44"/>
      <c r="L1079" s="44"/>
      <c r="M1079" s="44"/>
      <c r="N1079" s="44"/>
      <c r="O1079" s="44"/>
      <c r="P1079" s="44"/>
      <c r="Q1079" s="44"/>
      <c r="R1079" s="44"/>
      <c r="S1079" s="44"/>
      <c r="T1079" s="44"/>
      <c r="U1079" s="44"/>
      <c r="V1079" s="44"/>
    </row>
    <row r="1080">
      <c r="F1080" s="50"/>
      <c r="G1080" s="44"/>
      <c r="H1080" s="44"/>
      <c r="I1080" s="44"/>
      <c r="J1080" s="44"/>
      <c r="K1080" s="44"/>
      <c r="L1080" s="44"/>
      <c r="M1080" s="44"/>
      <c r="N1080" s="44"/>
      <c r="O1080" s="44"/>
      <c r="P1080" s="44"/>
      <c r="Q1080" s="44"/>
      <c r="R1080" s="44"/>
      <c r="S1080" s="44"/>
      <c r="T1080" s="44"/>
      <c r="U1080" s="44"/>
      <c r="V1080" s="44"/>
    </row>
    <row r="1081">
      <c r="F1081" s="50"/>
      <c r="G1081" s="44"/>
      <c r="H1081" s="44"/>
      <c r="I1081" s="44"/>
      <c r="J1081" s="44"/>
      <c r="K1081" s="44"/>
      <c r="L1081" s="44"/>
      <c r="M1081" s="44"/>
      <c r="N1081" s="44"/>
      <c r="O1081" s="44"/>
      <c r="P1081" s="44"/>
      <c r="Q1081" s="44"/>
      <c r="R1081" s="44"/>
      <c r="S1081" s="44"/>
      <c r="T1081" s="44"/>
      <c r="U1081" s="44"/>
      <c r="V1081" s="44"/>
    </row>
    <row r="1082">
      <c r="F1082" s="50"/>
      <c r="G1082" s="44"/>
      <c r="H1082" s="44"/>
      <c r="I1082" s="44"/>
      <c r="J1082" s="44"/>
      <c r="K1082" s="44"/>
      <c r="L1082" s="44"/>
      <c r="M1082" s="44"/>
      <c r="N1082" s="44"/>
      <c r="O1082" s="44"/>
      <c r="P1082" s="44"/>
      <c r="Q1082" s="44"/>
      <c r="R1082" s="44"/>
      <c r="S1082" s="44"/>
      <c r="T1082" s="44"/>
      <c r="U1082" s="44"/>
      <c r="V1082" s="44"/>
    </row>
    <row r="1083">
      <c r="F1083" s="50"/>
      <c r="G1083" s="44"/>
      <c r="H1083" s="44"/>
      <c r="I1083" s="44"/>
      <c r="J1083" s="44"/>
      <c r="K1083" s="44"/>
      <c r="L1083" s="44"/>
      <c r="M1083" s="44"/>
      <c r="N1083" s="44"/>
      <c r="O1083" s="44"/>
      <c r="P1083" s="44"/>
      <c r="Q1083" s="44"/>
      <c r="R1083" s="44"/>
      <c r="S1083" s="44"/>
      <c r="T1083" s="44"/>
      <c r="U1083" s="44"/>
      <c r="V1083" s="44"/>
    </row>
    <row r="1084">
      <c r="F1084" s="50"/>
      <c r="G1084" s="44"/>
      <c r="H1084" s="44"/>
      <c r="I1084" s="44"/>
      <c r="J1084" s="44"/>
      <c r="K1084" s="44"/>
      <c r="L1084" s="44"/>
      <c r="M1084" s="44"/>
      <c r="N1084" s="44"/>
      <c r="O1084" s="44"/>
      <c r="P1084" s="44"/>
      <c r="Q1084" s="44"/>
      <c r="R1084" s="44"/>
      <c r="S1084" s="44"/>
      <c r="T1084" s="44"/>
      <c r="U1084" s="44"/>
      <c r="V1084" s="44"/>
    </row>
    <row r="1085">
      <c r="F1085" s="50"/>
      <c r="G1085" s="44"/>
      <c r="H1085" s="44"/>
      <c r="I1085" s="44"/>
      <c r="J1085" s="44"/>
      <c r="K1085" s="44"/>
      <c r="L1085" s="44"/>
      <c r="M1085" s="44"/>
      <c r="N1085" s="44"/>
      <c r="O1085" s="44"/>
      <c r="P1085" s="44"/>
      <c r="Q1085" s="44"/>
      <c r="R1085" s="44"/>
      <c r="S1085" s="44"/>
      <c r="T1085" s="44"/>
      <c r="U1085" s="44"/>
      <c r="V1085" s="44"/>
    </row>
    <row r="1086">
      <c r="F1086" s="50"/>
      <c r="G1086" s="44"/>
      <c r="H1086" s="44"/>
      <c r="I1086" s="44"/>
      <c r="J1086" s="44"/>
      <c r="K1086" s="44"/>
      <c r="L1086" s="44"/>
      <c r="M1086" s="44"/>
      <c r="N1086" s="44"/>
      <c r="O1086" s="44"/>
      <c r="P1086" s="44"/>
      <c r="Q1086" s="44"/>
      <c r="R1086" s="44"/>
      <c r="S1086" s="44"/>
      <c r="T1086" s="44"/>
      <c r="U1086" s="44"/>
      <c r="V1086" s="44"/>
    </row>
    <row r="1087">
      <c r="F1087" s="50"/>
      <c r="G1087" s="44"/>
      <c r="H1087" s="44"/>
      <c r="I1087" s="44"/>
      <c r="J1087" s="44"/>
      <c r="K1087" s="44"/>
      <c r="L1087" s="44"/>
      <c r="M1087" s="44"/>
      <c r="N1087" s="44"/>
      <c r="O1087" s="44"/>
      <c r="P1087" s="44"/>
      <c r="Q1087" s="44"/>
      <c r="R1087" s="44"/>
      <c r="S1087" s="44"/>
      <c r="T1087" s="44"/>
      <c r="U1087" s="44"/>
      <c r="V1087" s="44"/>
    </row>
    <row r="1088">
      <c r="F1088" s="50"/>
      <c r="G1088" s="44"/>
      <c r="H1088" s="44"/>
      <c r="I1088" s="44"/>
      <c r="J1088" s="44"/>
      <c r="K1088" s="44"/>
      <c r="L1088" s="44"/>
      <c r="M1088" s="44"/>
      <c r="N1088" s="44"/>
      <c r="O1088" s="44"/>
      <c r="P1088" s="44"/>
      <c r="Q1088" s="44"/>
      <c r="R1088" s="44"/>
      <c r="S1088" s="44"/>
      <c r="T1088" s="44"/>
      <c r="U1088" s="44"/>
      <c r="V1088" s="44"/>
    </row>
    <row r="1089">
      <c r="F1089" s="50"/>
      <c r="G1089" s="44"/>
      <c r="H1089" s="44"/>
      <c r="I1089" s="44"/>
      <c r="J1089" s="44"/>
      <c r="K1089" s="44"/>
      <c r="L1089" s="44"/>
      <c r="M1089" s="44"/>
      <c r="N1089" s="44"/>
      <c r="O1089" s="44"/>
      <c r="P1089" s="44"/>
      <c r="Q1089" s="44"/>
      <c r="R1089" s="44"/>
      <c r="S1089" s="44"/>
      <c r="T1089" s="44"/>
      <c r="U1089" s="44"/>
      <c r="V1089" s="44"/>
    </row>
    <row r="1090">
      <c r="F1090" s="50"/>
      <c r="G1090" s="44"/>
      <c r="H1090" s="44"/>
      <c r="I1090" s="44"/>
      <c r="J1090" s="44"/>
      <c r="K1090" s="44"/>
      <c r="L1090" s="44"/>
      <c r="M1090" s="44"/>
      <c r="N1090" s="44"/>
      <c r="O1090" s="44"/>
      <c r="P1090" s="44"/>
      <c r="Q1090" s="44"/>
      <c r="R1090" s="44"/>
      <c r="S1090" s="44"/>
      <c r="T1090" s="44"/>
      <c r="U1090" s="44"/>
      <c r="V1090" s="44"/>
    </row>
    <row r="1091">
      <c r="F1091" s="50"/>
      <c r="G1091" s="44"/>
      <c r="H1091" s="44"/>
      <c r="I1091" s="44"/>
      <c r="J1091" s="44"/>
      <c r="K1091" s="44"/>
      <c r="L1091" s="44"/>
      <c r="M1091" s="44"/>
      <c r="N1091" s="44"/>
      <c r="O1091" s="44"/>
      <c r="P1091" s="44"/>
      <c r="Q1091" s="44"/>
      <c r="R1091" s="44"/>
      <c r="S1091" s="44"/>
      <c r="T1091" s="44"/>
      <c r="U1091" s="44"/>
      <c r="V1091" s="44"/>
    </row>
    <row r="1092">
      <c r="F1092" s="50"/>
      <c r="G1092" s="44"/>
      <c r="H1092" s="44"/>
      <c r="I1092" s="44"/>
      <c r="J1092" s="44"/>
      <c r="K1092" s="44"/>
      <c r="L1092" s="44"/>
      <c r="M1092" s="44"/>
      <c r="N1092" s="44"/>
      <c r="O1092" s="44"/>
      <c r="P1092" s="44"/>
      <c r="Q1092" s="44"/>
      <c r="R1092" s="44"/>
      <c r="S1092" s="44"/>
      <c r="T1092" s="44"/>
      <c r="U1092" s="44"/>
      <c r="V1092" s="4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66</v>
      </c>
      <c r="C1" s="1" t="s">
        <v>1</v>
      </c>
      <c r="D1" s="1" t="s">
        <v>2</v>
      </c>
      <c r="E1" s="1" t="s">
        <v>67</v>
      </c>
      <c r="F1" s="41" t="s">
        <v>3</v>
      </c>
      <c r="G1" s="42" t="s">
        <v>5</v>
      </c>
      <c r="H1" s="42" t="s">
        <v>6</v>
      </c>
      <c r="I1" s="42" t="s">
        <v>7</v>
      </c>
      <c r="J1" s="42" t="s">
        <v>8</v>
      </c>
      <c r="K1" s="42" t="s">
        <v>10</v>
      </c>
      <c r="L1" s="42" t="s">
        <v>11</v>
      </c>
      <c r="M1" s="42" t="s">
        <v>12</v>
      </c>
      <c r="N1" s="42" t="s">
        <v>13</v>
      </c>
      <c r="O1" s="42" t="s">
        <v>14</v>
      </c>
      <c r="P1" s="42" t="s">
        <v>15</v>
      </c>
      <c r="Q1" s="42" t="s">
        <v>16</v>
      </c>
      <c r="R1" s="42" t="s">
        <v>17</v>
      </c>
      <c r="S1" s="42" t="s">
        <v>19</v>
      </c>
      <c r="T1" s="42" t="s">
        <v>20</v>
      </c>
      <c r="U1" s="42" t="s">
        <v>21</v>
      </c>
    </row>
    <row r="2">
      <c r="A2" s="43" t="s">
        <v>168</v>
      </c>
      <c r="B2" s="1">
        <v>5.0</v>
      </c>
      <c r="C2" s="1">
        <v>2020.0</v>
      </c>
      <c r="D2" s="1" t="s">
        <v>37</v>
      </c>
      <c r="E2" s="1">
        <v>3.0</v>
      </c>
      <c r="F2" s="41">
        <v>1.24917397E8</v>
      </c>
      <c r="G2" s="42">
        <v>0.717</v>
      </c>
      <c r="H2" s="42">
        <v>619814.0</v>
      </c>
      <c r="I2" s="42">
        <v>1.5102925E7</v>
      </c>
      <c r="J2" s="42">
        <v>4.3759258E7</v>
      </c>
      <c r="K2" s="42">
        <v>3.4683964E7</v>
      </c>
      <c r="L2" s="42">
        <v>3346349.0</v>
      </c>
      <c r="M2" s="44">
        <v>11.0</v>
      </c>
      <c r="N2" s="44">
        <v>5.0</v>
      </c>
      <c r="O2" s="42">
        <v>14.0</v>
      </c>
      <c r="P2" s="42">
        <v>3.97922E8</v>
      </c>
      <c r="Q2" s="42">
        <v>4.0</v>
      </c>
      <c r="R2" s="42">
        <v>1.58135E7</v>
      </c>
      <c r="S2" s="42">
        <v>28.0</v>
      </c>
      <c r="T2" s="42">
        <v>27.6</v>
      </c>
      <c r="U2" s="44">
        <v>12.0</v>
      </c>
      <c r="V2" s="2"/>
      <c r="AI2" s="5"/>
      <c r="AJ2" s="13"/>
      <c r="AM2" s="10"/>
    </row>
    <row r="3">
      <c r="A3" s="43" t="s">
        <v>173</v>
      </c>
      <c r="B3" s="1">
        <v>3.0</v>
      </c>
      <c r="C3" s="1">
        <v>2021.0</v>
      </c>
      <c r="D3" s="1" t="s">
        <v>37</v>
      </c>
      <c r="E3" s="1">
        <v>3.0</v>
      </c>
      <c r="F3" s="41">
        <v>2.6534339E8</v>
      </c>
      <c r="G3" s="42">
        <v>0.654</v>
      </c>
      <c r="H3" s="42">
        <v>2240500.0</v>
      </c>
      <c r="I3" s="42">
        <v>4.8175134E7</v>
      </c>
      <c r="J3" s="42">
        <v>5.66E7</v>
      </c>
      <c r="K3" s="42">
        <v>6.7219595E7</v>
      </c>
      <c r="L3" s="42">
        <v>-7.5599944E7</v>
      </c>
      <c r="M3" s="44">
        <v>8.0</v>
      </c>
      <c r="N3" s="44">
        <v>13.0</v>
      </c>
      <c r="O3" s="42">
        <v>6.0</v>
      </c>
      <c r="P3" s="42">
        <v>3523000.0</v>
      </c>
      <c r="Q3" s="42">
        <v>4.0</v>
      </c>
      <c r="R3" s="42">
        <v>1.5875E8</v>
      </c>
      <c r="S3" s="42">
        <v>29.2</v>
      </c>
      <c r="T3" s="42">
        <v>28.8</v>
      </c>
      <c r="U3" s="44">
        <v>14.0</v>
      </c>
      <c r="Y3" s="2"/>
      <c r="Z3" s="2"/>
      <c r="AH3" s="5"/>
      <c r="AI3" s="13"/>
      <c r="AL3" s="10"/>
    </row>
    <row r="4">
      <c r="A4" s="43" t="s">
        <v>178</v>
      </c>
      <c r="B4" s="1">
        <v>2.0</v>
      </c>
      <c r="C4" s="1">
        <v>2022.0</v>
      </c>
      <c r="D4" s="1" t="s">
        <v>37</v>
      </c>
      <c r="E4" s="1">
        <v>3.0</v>
      </c>
      <c r="F4" s="41">
        <v>2.70381426E8</v>
      </c>
      <c r="G4" s="42">
        <v>0.685</v>
      </c>
      <c r="H4" s="42">
        <v>3480000.0</v>
      </c>
      <c r="I4" s="42">
        <v>7.022384E7</v>
      </c>
      <c r="J4" s="42">
        <v>5.852086E7</v>
      </c>
      <c r="K4" s="42">
        <v>8.5779222E7</v>
      </c>
      <c r="L4" s="42">
        <v>-6.3330382E7</v>
      </c>
      <c r="M4" s="44">
        <v>4.0</v>
      </c>
      <c r="N4" s="44">
        <v>8.0</v>
      </c>
      <c r="O4" s="42">
        <v>12.0</v>
      </c>
      <c r="P4" s="42">
        <v>8640000.0</v>
      </c>
      <c r="Q4" s="42">
        <v>9.0</v>
      </c>
      <c r="R4" s="42">
        <v>2.678E8</v>
      </c>
      <c r="S4" s="42">
        <v>29.6</v>
      </c>
      <c r="T4" s="42">
        <v>28.8</v>
      </c>
      <c r="U4" s="44">
        <v>0.0</v>
      </c>
      <c r="V4" s="1"/>
      <c r="W4" s="1"/>
      <c r="X4" s="1"/>
      <c r="Y4" s="1"/>
      <c r="Z4" s="1"/>
      <c r="AA4" s="5"/>
      <c r="AB4" s="13"/>
      <c r="AC4" s="1"/>
      <c r="AD4" s="1"/>
      <c r="AE4" s="10"/>
      <c r="AF4" s="1"/>
      <c r="AG4" s="1"/>
      <c r="AH4" s="1"/>
      <c r="AI4" s="1"/>
      <c r="AJ4" s="1"/>
      <c r="AK4" s="1"/>
      <c r="AL4" s="1"/>
      <c r="AM4" s="1"/>
      <c r="AN4" s="1"/>
    </row>
    <row r="5">
      <c r="A5" s="1" t="s">
        <v>183</v>
      </c>
      <c r="B5" s="1">
        <v>2.0</v>
      </c>
      <c r="C5" s="1">
        <v>2023.0</v>
      </c>
      <c r="D5" s="1" t="s">
        <v>37</v>
      </c>
      <c r="E5" s="1">
        <v>3.0</v>
      </c>
      <c r="F5" s="41">
        <v>2.40278296E8</v>
      </c>
      <c r="G5" s="42">
        <v>0.617</v>
      </c>
      <c r="H5" s="42">
        <v>8750000.0</v>
      </c>
      <c r="I5" s="42">
        <v>8.8735961E7</v>
      </c>
      <c r="J5" s="42">
        <v>9442500.0</v>
      </c>
      <c r="K5" s="42">
        <v>3.2777507E7</v>
      </c>
      <c r="L5" s="42">
        <v>-3.5198867E7</v>
      </c>
      <c r="M5" s="42">
        <v>10.0</v>
      </c>
      <c r="N5" s="44">
        <v>10.0</v>
      </c>
      <c r="O5" s="47">
        <v>10.0</v>
      </c>
      <c r="P5" s="48">
        <v>1.76025E7</v>
      </c>
      <c r="Q5" s="47">
        <v>7.0</v>
      </c>
      <c r="R5" s="48">
        <v>5.33E7</v>
      </c>
      <c r="S5" s="42">
        <v>30.9</v>
      </c>
      <c r="T5" s="42">
        <v>28.1</v>
      </c>
      <c r="U5" s="42">
        <v>13.0</v>
      </c>
      <c r="Z5" s="10"/>
      <c r="AD5" s="10"/>
    </row>
    <row r="6">
      <c r="A6" s="43" t="s">
        <v>169</v>
      </c>
      <c r="B6" s="1">
        <v>0.0</v>
      </c>
      <c r="C6" s="1">
        <v>2020.0</v>
      </c>
      <c r="D6" s="1" t="s">
        <v>41</v>
      </c>
      <c r="E6" s="1">
        <v>3.0</v>
      </c>
      <c r="F6" s="41">
        <v>8.1945598E7</v>
      </c>
      <c r="G6" s="42">
        <v>0.433</v>
      </c>
      <c r="H6" s="42">
        <v>5315920.0</v>
      </c>
      <c r="I6" s="42">
        <v>9142910.0</v>
      </c>
      <c r="J6" s="42">
        <v>1095473.0</v>
      </c>
      <c r="K6" s="42">
        <v>3.0806103E7</v>
      </c>
      <c r="L6" s="42">
        <v>1.4881462E7</v>
      </c>
      <c r="M6" s="44">
        <v>9.0</v>
      </c>
      <c r="N6" s="44">
        <v>1.0</v>
      </c>
      <c r="O6" s="42">
        <v>10.0</v>
      </c>
      <c r="P6" s="42">
        <v>5892171.0</v>
      </c>
      <c r="Q6" s="42">
        <v>5.0</v>
      </c>
      <c r="R6" s="42">
        <v>2.63E7</v>
      </c>
      <c r="S6" s="42">
        <v>27.7</v>
      </c>
      <c r="T6" s="42">
        <v>29.2</v>
      </c>
      <c r="U6" s="44">
        <v>3.0</v>
      </c>
      <c r="V6" s="2"/>
      <c r="AI6" s="5"/>
      <c r="AJ6" s="13"/>
      <c r="AM6" s="10"/>
    </row>
    <row r="7">
      <c r="A7" s="43" t="s">
        <v>174</v>
      </c>
      <c r="B7" s="1">
        <v>0.0</v>
      </c>
      <c r="C7" s="1">
        <v>2021.0</v>
      </c>
      <c r="D7" s="1" t="s">
        <v>41</v>
      </c>
      <c r="E7" s="1">
        <v>3.0</v>
      </c>
      <c r="F7" s="41">
        <v>2.01189189E8</v>
      </c>
      <c r="G7" s="42">
        <v>0.475</v>
      </c>
      <c r="H7" s="42">
        <v>8364690.0</v>
      </c>
      <c r="I7" s="42">
        <v>2.4909097E7</v>
      </c>
      <c r="J7" s="42">
        <v>2.665E7</v>
      </c>
      <c r="K7" s="42">
        <v>1.16641967E8</v>
      </c>
      <c r="L7" s="42">
        <v>2271224.0</v>
      </c>
      <c r="M7" s="44">
        <v>13.0</v>
      </c>
      <c r="N7" s="44">
        <v>15.0</v>
      </c>
      <c r="O7" s="42">
        <v>5.0</v>
      </c>
      <c r="P7" s="42">
        <v>3.43511876E8</v>
      </c>
      <c r="Q7" s="42">
        <v>9.0</v>
      </c>
      <c r="R7" s="42">
        <v>9.415E7</v>
      </c>
      <c r="S7" s="42">
        <v>28.2</v>
      </c>
      <c r="T7" s="42">
        <v>29.5</v>
      </c>
      <c r="U7" s="44">
        <v>6.0</v>
      </c>
      <c r="Y7" s="2"/>
      <c r="Z7" s="2"/>
      <c r="AH7" s="5"/>
      <c r="AI7" s="13"/>
      <c r="AL7" s="10"/>
    </row>
    <row r="8">
      <c r="A8" s="43" t="s">
        <v>179</v>
      </c>
      <c r="B8" s="1">
        <v>1.0</v>
      </c>
      <c r="C8" s="1">
        <v>2022.0</v>
      </c>
      <c r="D8" s="1" t="s">
        <v>41</v>
      </c>
      <c r="E8" s="1">
        <v>3.0</v>
      </c>
      <c r="F8" s="41">
        <v>2.68292506E8</v>
      </c>
      <c r="G8" s="42">
        <v>0.623</v>
      </c>
      <c r="H8" s="42">
        <v>9059230.0</v>
      </c>
      <c r="I8" s="42">
        <v>5.547115E7</v>
      </c>
      <c r="J8" s="42">
        <v>3.5551276E7</v>
      </c>
      <c r="K8" s="42">
        <v>1.28092737E8</v>
      </c>
      <c r="L8" s="42">
        <v>-6.9842423E7</v>
      </c>
      <c r="M8" s="44">
        <v>14.0</v>
      </c>
      <c r="N8" s="44">
        <v>9.0</v>
      </c>
      <c r="O8" s="42">
        <v>3.0</v>
      </c>
      <c r="P8" s="42">
        <v>2130000.0</v>
      </c>
      <c r="Q8" s="42">
        <v>7.0</v>
      </c>
      <c r="R8" s="42">
        <v>2.5927E8</v>
      </c>
      <c r="S8" s="42">
        <v>29.7</v>
      </c>
      <c r="T8" s="42">
        <v>31.2</v>
      </c>
      <c r="U8" s="44">
        <v>4.0</v>
      </c>
      <c r="V8" s="1"/>
      <c r="W8" s="1"/>
      <c r="X8" s="1"/>
      <c r="Y8" s="1"/>
      <c r="Z8" s="1"/>
      <c r="AA8" s="5"/>
      <c r="AB8" s="13"/>
      <c r="AC8" s="1"/>
      <c r="AD8" s="1"/>
      <c r="AE8" s="10"/>
      <c r="AF8" s="1"/>
      <c r="AG8" s="1"/>
      <c r="AH8" s="1"/>
      <c r="AI8" s="1"/>
      <c r="AJ8" s="1"/>
      <c r="AK8" s="1"/>
      <c r="AL8" s="1"/>
      <c r="AM8" s="1"/>
      <c r="AN8" s="1"/>
    </row>
    <row r="9">
      <c r="A9" s="1" t="s">
        <v>184</v>
      </c>
      <c r="B9" s="1">
        <v>0.0</v>
      </c>
      <c r="C9" s="1">
        <v>2023.0</v>
      </c>
      <c r="D9" s="1" t="s">
        <v>41</v>
      </c>
      <c r="E9" s="1">
        <v>3.0</v>
      </c>
      <c r="F9" s="41">
        <v>3.43605067E8</v>
      </c>
      <c r="G9" s="42">
        <v>0.463</v>
      </c>
      <c r="H9" s="42">
        <v>8731613.0</v>
      </c>
      <c r="I9" s="42">
        <v>5.1703852E7</v>
      </c>
      <c r="J9" s="42">
        <v>1980650.0</v>
      </c>
      <c r="K9" s="42">
        <v>4.0241491E7</v>
      </c>
      <c r="L9" s="42">
        <v>-1.41676003E8</v>
      </c>
      <c r="M9" s="42">
        <v>8.0</v>
      </c>
      <c r="N9" s="44">
        <v>18.0</v>
      </c>
      <c r="O9" s="47">
        <v>5.0</v>
      </c>
      <c r="P9" s="48">
        <v>3655000.0</v>
      </c>
      <c r="Q9" s="47">
        <v>9.0</v>
      </c>
      <c r="R9" s="48">
        <v>4.23166666E8</v>
      </c>
      <c r="S9" s="42">
        <v>28.9</v>
      </c>
      <c r="T9" s="42">
        <v>31.9</v>
      </c>
      <c r="U9" s="42">
        <v>9.0</v>
      </c>
      <c r="Z9" s="10"/>
      <c r="AD9" s="10"/>
    </row>
    <row r="10">
      <c r="A10" s="43" t="s">
        <v>170</v>
      </c>
      <c r="B10" s="1">
        <v>2.0</v>
      </c>
      <c r="C10" s="1">
        <v>2020.0</v>
      </c>
      <c r="D10" s="1" t="s">
        <v>42</v>
      </c>
      <c r="E10" s="1">
        <v>3.0</v>
      </c>
      <c r="F10" s="41">
        <v>1.11939081E8</v>
      </c>
      <c r="G10" s="42">
        <v>0.55</v>
      </c>
      <c r="H10" s="42">
        <v>2348295.0</v>
      </c>
      <c r="I10" s="42">
        <v>6062000.0</v>
      </c>
      <c r="J10" s="42">
        <v>1.2674885E7</v>
      </c>
      <c r="K10" s="42">
        <v>4.6500884E7</v>
      </c>
      <c r="L10" s="42">
        <v>-3.182327E7</v>
      </c>
      <c r="M10" s="44">
        <v>9.0</v>
      </c>
      <c r="N10" s="44">
        <v>1.0</v>
      </c>
      <c r="O10" s="42">
        <v>10.0</v>
      </c>
      <c r="P10" s="42">
        <v>5.3455625E7</v>
      </c>
      <c r="Q10" s="42">
        <v>2.0</v>
      </c>
      <c r="R10" s="42">
        <v>3.365E8</v>
      </c>
      <c r="S10" s="42">
        <v>28.5</v>
      </c>
      <c r="T10" s="42">
        <v>29.2</v>
      </c>
      <c r="U10" s="44">
        <v>6.0</v>
      </c>
      <c r="V10" s="2"/>
      <c r="AI10" s="5"/>
      <c r="AJ10" s="13"/>
      <c r="AM10" s="10"/>
    </row>
    <row r="11">
      <c r="A11" s="43" t="s">
        <v>175</v>
      </c>
      <c r="B11" s="1">
        <v>1.0</v>
      </c>
      <c r="C11" s="1">
        <v>2021.0</v>
      </c>
      <c r="D11" s="1" t="s">
        <v>42</v>
      </c>
      <c r="E11" s="1">
        <v>3.0</v>
      </c>
      <c r="F11" s="41">
        <v>2.05669863E8</v>
      </c>
      <c r="G11" s="42">
        <v>0.568</v>
      </c>
      <c r="H11" s="42">
        <v>7253767.0</v>
      </c>
      <c r="I11" s="42">
        <v>9298409.0</v>
      </c>
      <c r="J11" s="42">
        <v>1.308634E7</v>
      </c>
      <c r="K11" s="42">
        <v>8.2880237E7</v>
      </c>
      <c r="L11" s="42">
        <v>1581460.0</v>
      </c>
      <c r="M11" s="44">
        <v>11.0</v>
      </c>
      <c r="N11" s="44">
        <v>11.0</v>
      </c>
      <c r="O11" s="42">
        <v>6.0</v>
      </c>
      <c r="P11" s="42">
        <v>3675675.0</v>
      </c>
      <c r="Q11" s="42">
        <v>5.0</v>
      </c>
      <c r="R11" s="42">
        <v>1.1445E8</v>
      </c>
      <c r="S11" s="42">
        <v>29.3</v>
      </c>
      <c r="T11" s="42">
        <v>29.3</v>
      </c>
      <c r="U11" s="44">
        <v>2.0</v>
      </c>
      <c r="Y11" s="2"/>
      <c r="Z11" s="2"/>
      <c r="AH11" s="5"/>
      <c r="AI11" s="13"/>
      <c r="AL11" s="10"/>
    </row>
    <row r="12">
      <c r="A12" s="43" t="s">
        <v>180</v>
      </c>
      <c r="B12" s="1">
        <v>3.0</v>
      </c>
      <c r="C12" s="1">
        <v>2022.0</v>
      </c>
      <c r="D12" s="1" t="s">
        <v>42</v>
      </c>
      <c r="E12" s="1">
        <v>3.0</v>
      </c>
      <c r="F12" s="41">
        <v>2.529572E8</v>
      </c>
      <c r="G12" s="42">
        <v>0.611</v>
      </c>
      <c r="H12" s="42">
        <v>1655000.0</v>
      </c>
      <c r="I12" s="42">
        <v>4.4869766E7</v>
      </c>
      <c r="J12" s="42">
        <v>6.043845E7</v>
      </c>
      <c r="K12" s="42">
        <v>8.4713587E7</v>
      </c>
      <c r="L12" s="42">
        <v>-3.7753417E7</v>
      </c>
      <c r="M12" s="44">
        <v>14.0</v>
      </c>
      <c r="N12" s="44">
        <v>15.0</v>
      </c>
      <c r="O12" s="42">
        <v>7.0</v>
      </c>
      <c r="P12" s="42">
        <v>4972500.0</v>
      </c>
      <c r="Q12" s="42">
        <v>3.0</v>
      </c>
      <c r="R12" s="42">
        <v>3.54E7</v>
      </c>
      <c r="S12" s="42">
        <v>30.3</v>
      </c>
      <c r="T12" s="42">
        <v>29.2</v>
      </c>
      <c r="U12" s="44">
        <v>6.0</v>
      </c>
      <c r="V12" s="1"/>
      <c r="W12" s="1"/>
      <c r="X12" s="1"/>
      <c r="Y12" s="1"/>
      <c r="Z12" s="1"/>
      <c r="AA12" s="5"/>
      <c r="AB12" s="13"/>
      <c r="AC12" s="1"/>
      <c r="AD12" s="1"/>
      <c r="AE12" s="10"/>
      <c r="AF12" s="1"/>
      <c r="AG12" s="1"/>
      <c r="AH12" s="1"/>
      <c r="AI12" s="1"/>
      <c r="AJ12" s="1"/>
      <c r="AK12" s="1"/>
      <c r="AL12" s="1"/>
      <c r="AM12" s="1"/>
      <c r="AN12" s="1"/>
    </row>
    <row r="13">
      <c r="A13" s="1" t="s">
        <v>185</v>
      </c>
      <c r="B13" s="1">
        <v>0.0</v>
      </c>
      <c r="C13" s="1">
        <v>2023.0</v>
      </c>
      <c r="D13" s="1" t="s">
        <v>42</v>
      </c>
      <c r="E13" s="1">
        <v>3.0</v>
      </c>
      <c r="F13" s="41">
        <v>2.7865115E8</v>
      </c>
      <c r="G13" s="42">
        <v>0.506</v>
      </c>
      <c r="H13" s="42">
        <v>2077105.0</v>
      </c>
      <c r="I13" s="42">
        <v>3.2602911E7</v>
      </c>
      <c r="J13" s="42">
        <v>7.291107E7</v>
      </c>
      <c r="K13" s="42">
        <v>7.3975539E7</v>
      </c>
      <c r="L13" s="42">
        <v>-6.3332629E7</v>
      </c>
      <c r="M13" s="42">
        <v>12.0</v>
      </c>
      <c r="N13" s="44">
        <v>5.0</v>
      </c>
      <c r="O13" s="47">
        <v>8.0</v>
      </c>
      <c r="P13" s="48">
        <v>5877975.0</v>
      </c>
      <c r="Q13" s="47">
        <v>5.0</v>
      </c>
      <c r="R13" s="48">
        <v>5.745E8</v>
      </c>
      <c r="S13" s="42">
        <v>28.5</v>
      </c>
      <c r="T13" s="42">
        <v>29.1</v>
      </c>
      <c r="U13" s="42">
        <v>8.0</v>
      </c>
      <c r="Z13" s="10"/>
      <c r="AD13" s="10"/>
    </row>
    <row r="14">
      <c r="A14" s="43" t="s">
        <v>171</v>
      </c>
      <c r="B14" s="1">
        <v>0.0</v>
      </c>
      <c r="C14" s="1">
        <v>2020.0</v>
      </c>
      <c r="D14" s="1" t="s">
        <v>44</v>
      </c>
      <c r="E14" s="1">
        <v>3.0</v>
      </c>
      <c r="F14" s="41">
        <v>7.3543547E7</v>
      </c>
      <c r="G14" s="42">
        <v>0.467</v>
      </c>
      <c r="H14" s="42">
        <v>4013392.0</v>
      </c>
      <c r="I14" s="42">
        <v>1.2224772E7</v>
      </c>
      <c r="J14" s="42">
        <v>1.9534203E7</v>
      </c>
      <c r="K14" s="42">
        <v>2.1333034E7</v>
      </c>
      <c r="L14" s="42">
        <v>664103.0</v>
      </c>
      <c r="M14" s="44">
        <v>7.0</v>
      </c>
      <c r="N14" s="44">
        <v>2.0</v>
      </c>
      <c r="O14" s="42">
        <v>10.0</v>
      </c>
      <c r="P14" s="42">
        <v>5921000.0</v>
      </c>
      <c r="Q14" s="42">
        <v>4.0</v>
      </c>
      <c r="R14" s="42">
        <v>1.3435E8</v>
      </c>
      <c r="S14" s="42">
        <v>28.5</v>
      </c>
      <c r="T14" s="42">
        <v>29.1</v>
      </c>
      <c r="U14" s="44">
        <v>5.0</v>
      </c>
      <c r="V14" s="2"/>
      <c r="AI14" s="5"/>
      <c r="AJ14" s="13"/>
      <c r="AM14" s="10"/>
    </row>
    <row r="15">
      <c r="A15" s="43" t="s">
        <v>176</v>
      </c>
      <c r="B15" s="1">
        <v>0.0</v>
      </c>
      <c r="C15" s="1">
        <v>2021.0</v>
      </c>
      <c r="D15" s="1" t="s">
        <v>44</v>
      </c>
      <c r="E15" s="1">
        <v>3.0</v>
      </c>
      <c r="F15" s="41">
        <v>1.97513223E8</v>
      </c>
      <c r="G15" s="42">
        <v>0.506</v>
      </c>
      <c r="H15" s="42">
        <v>1100000.0</v>
      </c>
      <c r="I15" s="42">
        <v>3.3134784E7</v>
      </c>
      <c r="J15" s="42">
        <v>5.8950651E7</v>
      </c>
      <c r="K15" s="42">
        <v>5.4828611E7</v>
      </c>
      <c r="L15" s="42">
        <v>629499.0</v>
      </c>
      <c r="M15" s="44">
        <v>8.0</v>
      </c>
      <c r="N15" s="44">
        <v>8.0</v>
      </c>
      <c r="O15" s="42">
        <v>3.0</v>
      </c>
      <c r="P15" s="42">
        <v>1731500.0</v>
      </c>
      <c r="Q15" s="42">
        <v>7.0</v>
      </c>
      <c r="R15" s="42">
        <v>1.618E8</v>
      </c>
      <c r="S15" s="42">
        <v>29.1</v>
      </c>
      <c r="T15" s="42">
        <v>28.8</v>
      </c>
      <c r="U15" s="44">
        <v>13.0</v>
      </c>
      <c r="Y15" s="2"/>
      <c r="Z15" s="2"/>
      <c r="AH15" s="5"/>
      <c r="AI15" s="13"/>
      <c r="AL15" s="10"/>
    </row>
    <row r="16">
      <c r="A16" s="43" t="s">
        <v>181</v>
      </c>
      <c r="B16" s="1">
        <v>4.0</v>
      </c>
      <c r="C16" s="1">
        <v>2022.0</v>
      </c>
      <c r="D16" s="1" t="s">
        <v>44</v>
      </c>
      <c r="E16" s="1">
        <v>3.0</v>
      </c>
      <c r="F16" s="41">
        <v>2.44484097E8</v>
      </c>
      <c r="G16" s="42">
        <v>0.537</v>
      </c>
      <c r="H16" s="42">
        <v>2.45795E7</v>
      </c>
      <c r="I16" s="42">
        <v>2.499753E7</v>
      </c>
      <c r="J16" s="42">
        <v>3.9864676E7</v>
      </c>
      <c r="K16" s="42">
        <v>7.4677627E7</v>
      </c>
      <c r="L16" s="42">
        <v>-1.4413284E7</v>
      </c>
      <c r="M16" s="44">
        <v>4.0</v>
      </c>
      <c r="N16" s="44">
        <v>11.0</v>
      </c>
      <c r="O16" s="42">
        <v>15.0</v>
      </c>
      <c r="P16" s="42">
        <v>1.06029E7</v>
      </c>
      <c r="Q16" s="42">
        <v>7.0</v>
      </c>
      <c r="R16" s="42">
        <v>2.0415E8</v>
      </c>
      <c r="S16" s="42">
        <v>28.2</v>
      </c>
      <c r="T16" s="42">
        <v>29.2</v>
      </c>
      <c r="U16" s="44">
        <v>8.0</v>
      </c>
      <c r="V16" s="1"/>
      <c r="W16" s="1"/>
      <c r="X16" s="1"/>
      <c r="Y16" s="1"/>
      <c r="Z16" s="1"/>
      <c r="AA16" s="5"/>
      <c r="AB16" s="13"/>
      <c r="AC16" s="1"/>
      <c r="AD16" s="1"/>
      <c r="AE16" s="10"/>
      <c r="AF16" s="1"/>
      <c r="AG16" s="1"/>
      <c r="AH16" s="1"/>
      <c r="AI16" s="1"/>
      <c r="AJ16" s="1"/>
      <c r="AK16" s="1"/>
      <c r="AL16" s="1"/>
      <c r="AM16" s="1"/>
      <c r="AN16" s="1"/>
    </row>
    <row r="17">
      <c r="A17" s="1" t="s">
        <v>186</v>
      </c>
      <c r="B17" s="1">
        <v>3.0</v>
      </c>
      <c r="C17" s="1">
        <v>2023.0</v>
      </c>
      <c r="D17" s="1" t="s">
        <v>44</v>
      </c>
      <c r="E17" s="1">
        <v>3.0</v>
      </c>
      <c r="F17" s="41">
        <v>2.45419295E8</v>
      </c>
      <c r="G17" s="42">
        <v>0.556</v>
      </c>
      <c r="H17" s="42">
        <v>2.4616E7</v>
      </c>
      <c r="I17" s="42">
        <v>5.7317238E7</v>
      </c>
      <c r="J17" s="42">
        <v>4.2749019E7</v>
      </c>
      <c r="K17" s="42">
        <v>9.3927296E7</v>
      </c>
      <c r="L17" s="42">
        <v>-2.2327012E7</v>
      </c>
      <c r="M17" s="42">
        <v>8.0</v>
      </c>
      <c r="N17" s="44">
        <v>8.0</v>
      </c>
      <c r="O17" s="47">
        <v>15.0</v>
      </c>
      <c r="P17" s="48">
        <v>1.109825E7</v>
      </c>
      <c r="Q17" s="47">
        <v>5.0</v>
      </c>
      <c r="R17" s="48">
        <v>3.99E8</v>
      </c>
      <c r="S17" s="42">
        <v>28.4</v>
      </c>
      <c r="T17" s="42">
        <v>29.8</v>
      </c>
      <c r="U17" s="42">
        <v>4.0</v>
      </c>
      <c r="Z17" s="10"/>
      <c r="AD17" s="10"/>
    </row>
    <row r="18">
      <c r="A18" s="43" t="s">
        <v>172</v>
      </c>
      <c r="B18" s="1">
        <v>2.0</v>
      </c>
      <c r="C18" s="1">
        <v>2020.0</v>
      </c>
      <c r="D18" s="1" t="s">
        <v>46</v>
      </c>
      <c r="E18" s="1">
        <v>3.0</v>
      </c>
      <c r="F18" s="41">
        <v>7.3097954E7</v>
      </c>
      <c r="G18" s="42">
        <v>0.617</v>
      </c>
      <c r="H18" s="42">
        <v>1189609.0</v>
      </c>
      <c r="I18" s="42">
        <v>2.5222558E7</v>
      </c>
      <c r="J18" s="42">
        <v>1.3043259E7</v>
      </c>
      <c r="K18" s="42">
        <v>1.4838532E7</v>
      </c>
      <c r="L18" s="42">
        <v>3.8316613E7</v>
      </c>
      <c r="M18" s="44">
        <v>9.0</v>
      </c>
      <c r="N18" s="44">
        <v>8.0</v>
      </c>
      <c r="O18" s="42">
        <v>17.0</v>
      </c>
      <c r="P18" s="42">
        <v>9761100.0</v>
      </c>
      <c r="Q18" s="42">
        <v>3.0</v>
      </c>
      <c r="R18" s="42">
        <v>4.8E7</v>
      </c>
      <c r="S18" s="42">
        <v>26.7</v>
      </c>
      <c r="T18" s="42">
        <v>27.8</v>
      </c>
      <c r="U18" s="44">
        <v>9.0</v>
      </c>
      <c r="V18" s="2"/>
      <c r="AI18" s="5"/>
      <c r="AJ18" s="13"/>
      <c r="AM18" s="10"/>
    </row>
    <row r="19">
      <c r="A19" s="43" t="s">
        <v>177</v>
      </c>
      <c r="B19" s="1">
        <v>0.0</v>
      </c>
      <c r="C19" s="1">
        <v>2021.0</v>
      </c>
      <c r="D19" s="1" t="s">
        <v>46</v>
      </c>
      <c r="E19" s="1">
        <v>3.0</v>
      </c>
      <c r="F19" s="41">
        <v>1.79764272E8</v>
      </c>
      <c r="G19" s="42">
        <v>0.488</v>
      </c>
      <c r="H19" s="42">
        <v>1499355.0</v>
      </c>
      <c r="I19" s="42">
        <v>6.2513875E7</v>
      </c>
      <c r="J19" s="42">
        <v>3.6671973E7</v>
      </c>
      <c r="K19" s="42">
        <v>2.5292381E7</v>
      </c>
      <c r="L19" s="42">
        <v>-6467691.0</v>
      </c>
      <c r="M19" s="44">
        <v>8.0</v>
      </c>
      <c r="N19" s="44">
        <v>9.0</v>
      </c>
      <c r="O19" s="42">
        <v>9.0</v>
      </c>
      <c r="P19" s="42">
        <v>3.555941E8</v>
      </c>
      <c r="Q19" s="42">
        <v>4.0</v>
      </c>
      <c r="R19" s="42">
        <v>2.585E7</v>
      </c>
      <c r="S19" s="42">
        <v>28.0</v>
      </c>
      <c r="T19" s="42">
        <v>29.6</v>
      </c>
      <c r="U19" s="44">
        <v>9.0</v>
      </c>
      <c r="Y19" s="2"/>
      <c r="Z19" s="2"/>
      <c r="AH19" s="5"/>
      <c r="AI19" s="13"/>
      <c r="AL19" s="10"/>
    </row>
    <row r="20">
      <c r="A20" s="43" t="s">
        <v>182</v>
      </c>
      <c r="B20" s="1">
        <v>3.0</v>
      </c>
      <c r="C20" s="1">
        <v>2022.0</v>
      </c>
      <c r="D20" s="1" t="s">
        <v>46</v>
      </c>
      <c r="E20" s="1">
        <v>3.0</v>
      </c>
      <c r="F20" s="41">
        <v>2.24511694E8</v>
      </c>
      <c r="G20" s="42">
        <v>0.549</v>
      </c>
      <c r="H20" s="42">
        <v>3632662.0</v>
      </c>
      <c r="I20" s="42">
        <v>4.3620928E7</v>
      </c>
      <c r="J20" s="42">
        <v>3.7137333E7</v>
      </c>
      <c r="K20" s="42">
        <v>8.9543109E7</v>
      </c>
      <c r="L20" s="42">
        <v>-5082125.0</v>
      </c>
      <c r="M20" s="44">
        <v>9.0</v>
      </c>
      <c r="N20" s="44">
        <v>18.0</v>
      </c>
      <c r="O20" s="42">
        <v>11.0</v>
      </c>
      <c r="P20" s="42">
        <v>7879000.0</v>
      </c>
      <c r="Q20" s="42">
        <v>2.0</v>
      </c>
      <c r="R20" s="42">
        <v>3.25E7</v>
      </c>
      <c r="S20" s="42">
        <v>28.2</v>
      </c>
      <c r="T20" s="42">
        <v>30.3</v>
      </c>
      <c r="U20" s="44">
        <v>14.0</v>
      </c>
      <c r="V20" s="1"/>
      <c r="W20" s="1"/>
      <c r="X20" s="1"/>
      <c r="Y20" s="1"/>
      <c r="Z20" s="1"/>
      <c r="AA20" s="5"/>
      <c r="AB20" s="13"/>
      <c r="AC20" s="1"/>
      <c r="AD20" s="1"/>
      <c r="AE20" s="10"/>
      <c r="AF20" s="1"/>
      <c r="AG20" s="1"/>
      <c r="AH20" s="1"/>
      <c r="AI20" s="1"/>
      <c r="AJ20" s="1"/>
      <c r="AK20" s="1"/>
      <c r="AL20" s="1"/>
      <c r="AM20" s="1"/>
      <c r="AN20" s="1"/>
    </row>
    <row r="21">
      <c r="A21" s="1" t="s">
        <v>187</v>
      </c>
      <c r="B21" s="1">
        <v>0.0</v>
      </c>
      <c r="C21" s="1">
        <v>2023.0</v>
      </c>
      <c r="D21" s="1" t="s">
        <v>46</v>
      </c>
      <c r="E21" s="1">
        <v>3.0</v>
      </c>
      <c r="F21" s="41">
        <v>2.56045688E8</v>
      </c>
      <c r="G21" s="42">
        <v>0.506</v>
      </c>
      <c r="H21" s="42">
        <v>313551.0</v>
      </c>
      <c r="I21" s="42">
        <v>5.3307559E7</v>
      </c>
      <c r="J21" s="42">
        <v>3.3058632E7</v>
      </c>
      <c r="K21" s="42">
        <v>7.7943813E7</v>
      </c>
      <c r="L21" s="42">
        <v>-5.8204162E7</v>
      </c>
      <c r="M21" s="42">
        <v>8.0</v>
      </c>
      <c r="N21" s="44">
        <v>5.0</v>
      </c>
      <c r="O21" s="47">
        <v>9.0</v>
      </c>
      <c r="P21" s="48">
        <v>4.631058E8</v>
      </c>
      <c r="Q21" s="47">
        <v>8.0</v>
      </c>
      <c r="R21" s="48">
        <v>3.81E8</v>
      </c>
      <c r="S21" s="42">
        <v>28.4</v>
      </c>
      <c r="T21" s="42">
        <v>30.7</v>
      </c>
      <c r="U21" s="42">
        <v>12.0</v>
      </c>
      <c r="Z21" s="10"/>
      <c r="AD21" s="10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66</v>
      </c>
      <c r="C1" s="1" t="s">
        <v>1</v>
      </c>
      <c r="D1" s="51" t="s">
        <v>5</v>
      </c>
      <c r="E1" s="52" t="s">
        <v>188</v>
      </c>
      <c r="F1" s="53" t="s">
        <v>189</v>
      </c>
      <c r="G1" s="53" t="s">
        <v>190</v>
      </c>
      <c r="H1" s="53" t="s">
        <v>191</v>
      </c>
      <c r="I1" s="53" t="s">
        <v>192</v>
      </c>
      <c r="J1" s="54" t="s">
        <v>193</v>
      </c>
      <c r="K1" s="54" t="s">
        <v>194</v>
      </c>
      <c r="L1" s="54" t="s">
        <v>195</v>
      </c>
      <c r="M1" s="54" t="s">
        <v>196</v>
      </c>
      <c r="N1" s="55" t="s">
        <v>3</v>
      </c>
      <c r="O1" s="55" t="s">
        <v>6</v>
      </c>
      <c r="P1" s="55" t="s">
        <v>7</v>
      </c>
      <c r="Q1" s="55" t="s">
        <v>8</v>
      </c>
      <c r="R1" s="55" t="s">
        <v>10</v>
      </c>
      <c r="S1" s="55" t="s">
        <v>11</v>
      </c>
      <c r="T1" s="56"/>
      <c r="U1" s="56"/>
      <c r="V1" s="56"/>
      <c r="W1" s="56"/>
      <c r="X1" s="56"/>
      <c r="Y1" s="56"/>
      <c r="Z1" s="56"/>
      <c r="AA1" s="56"/>
      <c r="AB1" s="56"/>
      <c r="AC1" s="56"/>
    </row>
    <row r="2">
      <c r="A2" s="43" t="s">
        <v>168</v>
      </c>
      <c r="B2" s="1">
        <v>5.0</v>
      </c>
      <c r="C2" s="1">
        <v>2020.0</v>
      </c>
      <c r="D2" s="57">
        <v>0.717</v>
      </c>
      <c r="E2" s="58">
        <v>24.6</v>
      </c>
      <c r="F2" s="58">
        <v>9.0</v>
      </c>
      <c r="G2" s="58">
        <v>2.0</v>
      </c>
      <c r="H2" s="58">
        <v>6.1</v>
      </c>
      <c r="I2" s="58">
        <v>5.7</v>
      </c>
      <c r="J2" s="59">
        <f t="shared" ref="J2:J21" si="2">R2/F2</f>
        <v>3853773.778</v>
      </c>
      <c r="K2" s="59">
        <f t="shared" ref="K2:M2" si="1">O2/G2</f>
        <v>309907</v>
      </c>
      <c r="L2" s="59">
        <f t="shared" si="1"/>
        <v>2475889.344</v>
      </c>
      <c r="M2" s="59">
        <f t="shared" si="1"/>
        <v>7677062.807</v>
      </c>
      <c r="N2" s="59">
        <v>1.24917397E8</v>
      </c>
      <c r="O2" s="59">
        <v>619814.0</v>
      </c>
      <c r="P2" s="59">
        <v>1.5102925E7</v>
      </c>
      <c r="Q2" s="59">
        <v>4.3759258E7</v>
      </c>
      <c r="R2" s="59">
        <v>3.4683964E7</v>
      </c>
      <c r="S2" s="59">
        <v>3346349.0</v>
      </c>
      <c r="T2" s="56"/>
      <c r="U2" s="56"/>
      <c r="V2" s="60"/>
      <c r="W2" s="56"/>
      <c r="X2" s="56"/>
      <c r="Y2" s="56"/>
      <c r="Z2" s="56"/>
      <c r="AA2" s="56"/>
      <c r="AB2" s="56"/>
      <c r="AC2" s="56"/>
    </row>
    <row r="3">
      <c r="A3" s="43" t="s">
        <v>173</v>
      </c>
      <c r="B3" s="1">
        <v>3.0</v>
      </c>
      <c r="C3" s="1">
        <v>2021.0</v>
      </c>
      <c r="D3" s="57">
        <v>0.654</v>
      </c>
      <c r="E3" s="58">
        <v>55.8</v>
      </c>
      <c r="F3" s="58">
        <v>31.8</v>
      </c>
      <c r="G3" s="58">
        <v>3.1</v>
      </c>
      <c r="H3" s="58">
        <v>14.9</v>
      </c>
      <c r="I3" s="58">
        <v>5.0</v>
      </c>
      <c r="J3" s="59">
        <f t="shared" si="2"/>
        <v>2113823.742</v>
      </c>
      <c r="K3" s="59">
        <f t="shared" ref="K3:M3" si="3">O3/G3</f>
        <v>722741.9355</v>
      </c>
      <c r="L3" s="59">
        <f t="shared" si="3"/>
        <v>3233230.47</v>
      </c>
      <c r="M3" s="59">
        <f t="shared" si="3"/>
        <v>11320000</v>
      </c>
      <c r="N3" s="59">
        <v>2.6534339E8</v>
      </c>
      <c r="O3" s="59">
        <v>2240500.0</v>
      </c>
      <c r="P3" s="59">
        <v>4.8175134E7</v>
      </c>
      <c r="Q3" s="59">
        <v>5.66E7</v>
      </c>
      <c r="R3" s="59">
        <v>6.7219595E7</v>
      </c>
      <c r="S3" s="59">
        <v>-7.5599944E7</v>
      </c>
      <c r="T3" s="56"/>
      <c r="U3" s="60"/>
      <c r="V3" s="56"/>
      <c r="W3" s="56"/>
      <c r="X3" s="56"/>
      <c r="Y3" s="56"/>
      <c r="Z3" s="56"/>
      <c r="AA3" s="56"/>
      <c r="AB3" s="56"/>
      <c r="AC3" s="56"/>
    </row>
    <row r="4">
      <c r="A4" s="43" t="s">
        <v>178</v>
      </c>
      <c r="B4" s="1">
        <v>2.0</v>
      </c>
      <c r="C4" s="1">
        <v>2022.0</v>
      </c>
      <c r="D4" s="57">
        <v>0.685</v>
      </c>
      <c r="E4" s="58">
        <v>61.4</v>
      </c>
      <c r="F4" s="58">
        <v>26.0</v>
      </c>
      <c r="G4" s="58">
        <v>4.0</v>
      </c>
      <c r="H4" s="58">
        <v>17.3</v>
      </c>
      <c r="I4" s="58">
        <v>10.5</v>
      </c>
      <c r="J4" s="59">
        <f t="shared" si="2"/>
        <v>3299200.846</v>
      </c>
      <c r="K4" s="59">
        <f t="shared" ref="K4:M4" si="4">O4/G4</f>
        <v>870000</v>
      </c>
      <c r="L4" s="59">
        <f t="shared" si="4"/>
        <v>4059181.503</v>
      </c>
      <c r="M4" s="59">
        <f t="shared" si="4"/>
        <v>5573415.238</v>
      </c>
      <c r="N4" s="59">
        <v>2.70381426E8</v>
      </c>
      <c r="O4" s="59">
        <v>3480000.0</v>
      </c>
      <c r="P4" s="59">
        <v>7.022384E7</v>
      </c>
      <c r="Q4" s="59">
        <v>5.852086E7</v>
      </c>
      <c r="R4" s="59">
        <v>8.5779222E7</v>
      </c>
      <c r="S4" s="59">
        <v>-6.3330382E7</v>
      </c>
      <c r="T4" s="61"/>
      <c r="U4" s="61"/>
      <c r="V4" s="61"/>
      <c r="W4" s="61"/>
      <c r="X4" s="61"/>
      <c r="Y4" s="61"/>
      <c r="Z4" s="61"/>
      <c r="AA4" s="61"/>
      <c r="AB4" s="61"/>
      <c r="AC4" s="61"/>
    </row>
    <row r="5">
      <c r="A5" s="1" t="s">
        <v>183</v>
      </c>
      <c r="B5" s="1">
        <v>2.0</v>
      </c>
      <c r="C5" s="1">
        <v>2023.0</v>
      </c>
      <c r="D5" s="57">
        <v>0.62</v>
      </c>
      <c r="E5" s="62">
        <v>45.1</v>
      </c>
      <c r="F5" s="58">
        <v>13.2</v>
      </c>
      <c r="G5" s="58">
        <v>2.7</v>
      </c>
      <c r="H5" s="58">
        <v>14.8</v>
      </c>
      <c r="I5" s="58">
        <v>10.4</v>
      </c>
      <c r="J5" s="59">
        <f t="shared" si="2"/>
        <v>2483144.47</v>
      </c>
      <c r="K5" s="59">
        <f t="shared" ref="K5:M5" si="5">O5/G5</f>
        <v>3240740.741</v>
      </c>
      <c r="L5" s="59">
        <f t="shared" si="5"/>
        <v>5995673.041</v>
      </c>
      <c r="M5" s="59">
        <f t="shared" si="5"/>
        <v>907932.6923</v>
      </c>
      <c r="N5" s="59">
        <v>2.40278296E8</v>
      </c>
      <c r="O5" s="59">
        <v>8750000.0</v>
      </c>
      <c r="P5" s="59">
        <v>8.8735961E7</v>
      </c>
      <c r="Q5" s="59">
        <v>9442500.0</v>
      </c>
      <c r="R5" s="59">
        <v>3.2777507E7</v>
      </c>
      <c r="S5" s="59">
        <v>-3.5198867E7</v>
      </c>
      <c r="T5" s="56"/>
      <c r="U5" s="56"/>
      <c r="V5" s="56"/>
      <c r="W5" s="56"/>
      <c r="X5" s="56"/>
      <c r="Y5" s="56"/>
      <c r="Z5" s="56"/>
      <c r="AA5" s="56"/>
      <c r="AB5" s="56"/>
      <c r="AC5" s="56"/>
    </row>
    <row r="6">
      <c r="A6" s="43" t="s">
        <v>169</v>
      </c>
      <c r="B6" s="1">
        <v>0.0</v>
      </c>
      <c r="C6" s="1">
        <v>2020.0</v>
      </c>
      <c r="D6" s="57">
        <v>0.433</v>
      </c>
      <c r="E6" s="58">
        <v>15.8</v>
      </c>
      <c r="F6" s="58">
        <v>5.1</v>
      </c>
      <c r="G6" s="58">
        <v>0.3</v>
      </c>
      <c r="H6" s="58">
        <v>3.6</v>
      </c>
      <c r="I6" s="58">
        <v>5.7</v>
      </c>
      <c r="J6" s="59">
        <f t="shared" si="2"/>
        <v>6040412.353</v>
      </c>
      <c r="K6" s="59">
        <f t="shared" ref="K6:M6" si="6">O6/G6</f>
        <v>17719733.33</v>
      </c>
      <c r="L6" s="59">
        <f t="shared" si="6"/>
        <v>2539697.222</v>
      </c>
      <c r="M6" s="59">
        <f t="shared" si="6"/>
        <v>192188.2456</v>
      </c>
      <c r="N6" s="59">
        <v>8.1945598E7</v>
      </c>
      <c r="O6" s="59">
        <v>5315920.0</v>
      </c>
      <c r="P6" s="59">
        <v>9142910.0</v>
      </c>
      <c r="Q6" s="59">
        <v>1095473.0</v>
      </c>
      <c r="R6" s="59">
        <v>3.0806103E7</v>
      </c>
      <c r="S6" s="59">
        <v>1.4881462E7</v>
      </c>
      <c r="T6" s="56"/>
      <c r="U6" s="56"/>
      <c r="V6" s="60"/>
      <c r="W6" s="56"/>
      <c r="X6" s="56"/>
      <c r="Y6" s="56"/>
      <c r="Z6" s="56"/>
      <c r="AA6" s="56"/>
      <c r="AB6" s="56"/>
      <c r="AC6" s="56"/>
    </row>
    <row r="7">
      <c r="A7" s="43" t="s">
        <v>174</v>
      </c>
      <c r="B7" s="1">
        <v>0.0</v>
      </c>
      <c r="C7" s="1">
        <v>2021.0</v>
      </c>
      <c r="D7" s="57">
        <v>0.475</v>
      </c>
      <c r="E7" s="58">
        <v>30.2</v>
      </c>
      <c r="F7" s="58">
        <v>14.3</v>
      </c>
      <c r="G7" s="58">
        <v>-0.1</v>
      </c>
      <c r="H7" s="58">
        <v>11.8</v>
      </c>
      <c r="I7" s="58">
        <v>3.4</v>
      </c>
      <c r="J7" s="59">
        <f t="shared" si="2"/>
        <v>8156780.909</v>
      </c>
      <c r="K7" s="59">
        <f t="shared" ref="K7:M7" si="7">O7/G7</f>
        <v>-83646900</v>
      </c>
      <c r="L7" s="59">
        <f t="shared" si="7"/>
        <v>2110940.424</v>
      </c>
      <c r="M7" s="59">
        <f t="shared" si="7"/>
        <v>7838235.294</v>
      </c>
      <c r="N7" s="59">
        <v>2.01189189E8</v>
      </c>
      <c r="O7" s="59">
        <v>8364690.0</v>
      </c>
      <c r="P7" s="59">
        <v>2.4909097E7</v>
      </c>
      <c r="Q7" s="59">
        <v>2.665E7</v>
      </c>
      <c r="R7" s="59">
        <v>1.16641967E8</v>
      </c>
      <c r="S7" s="59">
        <v>2271224.0</v>
      </c>
      <c r="T7" s="56"/>
      <c r="U7" s="60"/>
      <c r="V7" s="56"/>
      <c r="W7" s="56"/>
      <c r="X7" s="56"/>
      <c r="Y7" s="56"/>
      <c r="Z7" s="56"/>
      <c r="AA7" s="56"/>
      <c r="AB7" s="56"/>
      <c r="AC7" s="56"/>
    </row>
    <row r="8">
      <c r="A8" s="43" t="s">
        <v>179</v>
      </c>
      <c r="B8" s="1">
        <v>1.0</v>
      </c>
      <c r="C8" s="1">
        <v>2022.0</v>
      </c>
      <c r="D8" s="57">
        <v>0.623</v>
      </c>
      <c r="E8" s="58">
        <v>48.5</v>
      </c>
      <c r="F8" s="58">
        <v>21.5</v>
      </c>
      <c r="G8" s="58">
        <v>0.1</v>
      </c>
      <c r="H8" s="58">
        <v>14.1</v>
      </c>
      <c r="I8" s="58">
        <v>12.0</v>
      </c>
      <c r="J8" s="59">
        <f t="shared" si="2"/>
        <v>5957801.721</v>
      </c>
      <c r="K8" s="59">
        <f t="shared" ref="K8:M8" si="8">O8/G8</f>
        <v>90592300</v>
      </c>
      <c r="L8" s="59">
        <f t="shared" si="8"/>
        <v>3934124.113</v>
      </c>
      <c r="M8" s="59">
        <f t="shared" si="8"/>
        <v>2962606.333</v>
      </c>
      <c r="N8" s="59">
        <v>2.68292506E8</v>
      </c>
      <c r="O8" s="59">
        <v>9059230.0</v>
      </c>
      <c r="P8" s="59">
        <v>5.547115E7</v>
      </c>
      <c r="Q8" s="59">
        <v>3.5551276E7</v>
      </c>
      <c r="R8" s="59">
        <v>1.28092737E8</v>
      </c>
      <c r="S8" s="59">
        <v>-6.9842423E7</v>
      </c>
      <c r="T8" s="61"/>
      <c r="U8" s="61"/>
      <c r="V8" s="61"/>
      <c r="W8" s="61"/>
      <c r="X8" s="61"/>
      <c r="Y8" s="61"/>
      <c r="Z8" s="61"/>
      <c r="AA8" s="61"/>
      <c r="AB8" s="61"/>
      <c r="AC8" s="61"/>
    </row>
    <row r="9">
      <c r="A9" s="1" t="s">
        <v>184</v>
      </c>
      <c r="B9" s="1">
        <v>0.0</v>
      </c>
      <c r="C9" s="1">
        <v>2023.0</v>
      </c>
      <c r="D9" s="57">
        <v>0.46</v>
      </c>
      <c r="E9" s="62">
        <v>30.4</v>
      </c>
      <c r="F9" s="58">
        <v>15.1</v>
      </c>
      <c r="G9" s="58">
        <v>0.2</v>
      </c>
      <c r="H9" s="58">
        <v>8.6</v>
      </c>
      <c r="I9" s="58">
        <v>5.9</v>
      </c>
      <c r="J9" s="59">
        <f t="shared" si="2"/>
        <v>2664999.404</v>
      </c>
      <c r="K9" s="59">
        <f t="shared" ref="K9:M9" si="9">O9/G9</f>
        <v>43658065</v>
      </c>
      <c r="L9" s="59">
        <f t="shared" si="9"/>
        <v>6012075.814</v>
      </c>
      <c r="M9" s="59">
        <f t="shared" si="9"/>
        <v>335703.3898</v>
      </c>
      <c r="N9" s="59">
        <v>3.43605067E8</v>
      </c>
      <c r="O9" s="59">
        <v>8731613.0</v>
      </c>
      <c r="P9" s="59">
        <v>5.1703852E7</v>
      </c>
      <c r="Q9" s="59">
        <v>1980650.0</v>
      </c>
      <c r="R9" s="59">
        <v>4.0241491E7</v>
      </c>
      <c r="S9" s="59">
        <v>-1.41676003E8</v>
      </c>
      <c r="T9" s="56"/>
      <c r="U9" s="56"/>
      <c r="V9" s="56"/>
      <c r="W9" s="56"/>
      <c r="X9" s="56"/>
      <c r="Y9" s="56"/>
      <c r="Z9" s="56"/>
      <c r="AA9" s="56"/>
      <c r="AB9" s="56"/>
      <c r="AC9" s="56"/>
    </row>
    <row r="10">
      <c r="A10" s="43" t="s">
        <v>170</v>
      </c>
      <c r="B10" s="1">
        <v>2.0</v>
      </c>
      <c r="C10" s="1">
        <v>2020.0</v>
      </c>
      <c r="D10" s="57">
        <v>0.55</v>
      </c>
      <c r="E10" s="58">
        <v>16.9</v>
      </c>
      <c r="F10" s="58">
        <v>5.3</v>
      </c>
      <c r="G10" s="58">
        <v>0.3</v>
      </c>
      <c r="H10" s="58">
        <v>6.4</v>
      </c>
      <c r="I10" s="58">
        <v>3.7</v>
      </c>
      <c r="J10" s="59">
        <f t="shared" si="2"/>
        <v>8773751.698</v>
      </c>
      <c r="K10" s="59">
        <f t="shared" ref="K10:M10" si="10">O10/G10</f>
        <v>7827650</v>
      </c>
      <c r="L10" s="59">
        <f t="shared" si="10"/>
        <v>947187.5</v>
      </c>
      <c r="M10" s="59">
        <f t="shared" si="10"/>
        <v>3425644.595</v>
      </c>
      <c r="N10" s="59">
        <v>1.11939081E8</v>
      </c>
      <c r="O10" s="59">
        <v>2348295.0</v>
      </c>
      <c r="P10" s="59">
        <v>6062000.0</v>
      </c>
      <c r="Q10" s="59">
        <v>1.2674885E7</v>
      </c>
      <c r="R10" s="59">
        <v>4.6500884E7</v>
      </c>
      <c r="S10" s="59">
        <v>-3.182327E7</v>
      </c>
      <c r="T10" s="56"/>
      <c r="U10" s="56"/>
      <c r="V10" s="60"/>
      <c r="W10" s="56"/>
      <c r="X10" s="56"/>
      <c r="Y10" s="56"/>
      <c r="Z10" s="56"/>
      <c r="AA10" s="56"/>
      <c r="AB10" s="56"/>
      <c r="AC10" s="56"/>
    </row>
    <row r="11">
      <c r="A11" s="43" t="s">
        <v>175</v>
      </c>
      <c r="B11" s="1">
        <v>1.0</v>
      </c>
      <c r="C11" s="1">
        <v>2021.0</v>
      </c>
      <c r="D11" s="57">
        <v>0.568</v>
      </c>
      <c r="E11" s="58">
        <v>41.1</v>
      </c>
      <c r="F11" s="58">
        <v>27.8</v>
      </c>
      <c r="G11" s="58">
        <v>0.9</v>
      </c>
      <c r="H11" s="58">
        <v>3.0</v>
      </c>
      <c r="I11" s="58">
        <v>5.8</v>
      </c>
      <c r="J11" s="59">
        <f t="shared" si="2"/>
        <v>2981303.489</v>
      </c>
      <c r="K11" s="59">
        <f t="shared" ref="K11:M11" si="11">O11/G11</f>
        <v>8059741.111</v>
      </c>
      <c r="L11" s="59">
        <f t="shared" si="11"/>
        <v>3099469.667</v>
      </c>
      <c r="M11" s="59">
        <f t="shared" si="11"/>
        <v>2256265.517</v>
      </c>
      <c r="N11" s="59">
        <v>2.05669863E8</v>
      </c>
      <c r="O11" s="59">
        <v>7253767.0</v>
      </c>
      <c r="P11" s="59">
        <v>9298409.0</v>
      </c>
      <c r="Q11" s="59">
        <v>1.308634E7</v>
      </c>
      <c r="R11" s="59">
        <v>8.2880237E7</v>
      </c>
      <c r="S11" s="59">
        <v>1581460.0</v>
      </c>
      <c r="T11" s="56"/>
      <c r="U11" s="60"/>
      <c r="V11" s="56"/>
      <c r="W11" s="56"/>
      <c r="X11" s="56"/>
      <c r="Y11" s="56"/>
      <c r="Z11" s="56"/>
      <c r="AA11" s="56"/>
      <c r="AB11" s="56"/>
      <c r="AC11" s="56"/>
    </row>
    <row r="12">
      <c r="A12" s="43" t="s">
        <v>180</v>
      </c>
      <c r="B12" s="1">
        <v>3.0</v>
      </c>
      <c r="C12" s="1">
        <v>2022.0</v>
      </c>
      <c r="D12" s="57">
        <v>0.611</v>
      </c>
      <c r="E12" s="58">
        <v>55.3</v>
      </c>
      <c r="F12" s="58">
        <v>19.3</v>
      </c>
      <c r="G12" s="58">
        <v>2.7</v>
      </c>
      <c r="H12" s="58">
        <v>14.7</v>
      </c>
      <c r="I12" s="58">
        <v>13.0</v>
      </c>
      <c r="J12" s="59">
        <f t="shared" si="2"/>
        <v>4389305.026</v>
      </c>
      <c r="K12" s="59">
        <f t="shared" ref="K12:M12" si="12">O12/G12</f>
        <v>612962.963</v>
      </c>
      <c r="L12" s="59">
        <f t="shared" si="12"/>
        <v>3052365.034</v>
      </c>
      <c r="M12" s="59">
        <f t="shared" si="12"/>
        <v>4649111.538</v>
      </c>
      <c r="N12" s="59">
        <v>2.529572E8</v>
      </c>
      <c r="O12" s="59">
        <v>1655000.0</v>
      </c>
      <c r="P12" s="59">
        <v>4.4869766E7</v>
      </c>
      <c r="Q12" s="59">
        <v>6.043845E7</v>
      </c>
      <c r="R12" s="59">
        <v>8.4713587E7</v>
      </c>
      <c r="S12" s="59">
        <v>-3.7753417E7</v>
      </c>
      <c r="T12" s="61"/>
      <c r="U12" s="61"/>
      <c r="V12" s="61"/>
      <c r="W12" s="61"/>
      <c r="X12" s="61"/>
      <c r="Y12" s="61"/>
      <c r="Z12" s="61"/>
      <c r="AA12" s="61"/>
      <c r="AB12" s="61"/>
      <c r="AC12" s="61"/>
    </row>
    <row r="13">
      <c r="A13" s="1" t="s">
        <v>185</v>
      </c>
      <c r="B13" s="1">
        <v>0.0</v>
      </c>
      <c r="C13" s="1">
        <v>2023.0</v>
      </c>
      <c r="D13" s="57">
        <v>0.51</v>
      </c>
      <c r="E13" s="62">
        <v>28.4</v>
      </c>
      <c r="F13" s="58">
        <v>20.0</v>
      </c>
      <c r="G13" s="58">
        <v>0.1</v>
      </c>
      <c r="H13" s="58">
        <v>6.2</v>
      </c>
      <c r="I13" s="58">
        <v>1.1</v>
      </c>
      <c r="J13" s="59">
        <f t="shared" si="2"/>
        <v>3698776.95</v>
      </c>
      <c r="K13" s="59">
        <f t="shared" ref="K13:M13" si="13">O13/G13</f>
        <v>20771050</v>
      </c>
      <c r="L13" s="59">
        <f t="shared" si="13"/>
        <v>5258534.032</v>
      </c>
      <c r="M13" s="59">
        <f t="shared" si="13"/>
        <v>66282790.91</v>
      </c>
      <c r="N13" s="59">
        <v>2.7865115E8</v>
      </c>
      <c r="O13" s="59">
        <v>2077105.0</v>
      </c>
      <c r="P13" s="59">
        <v>3.2602911E7</v>
      </c>
      <c r="Q13" s="59">
        <v>7.291107E7</v>
      </c>
      <c r="R13" s="59">
        <v>7.3975539E7</v>
      </c>
      <c r="S13" s="59">
        <v>-6.3332629E7</v>
      </c>
      <c r="T13" s="56"/>
      <c r="U13" s="56"/>
      <c r="V13" s="56"/>
      <c r="W13" s="56"/>
      <c r="X13" s="56"/>
      <c r="Y13" s="56"/>
      <c r="Z13" s="56"/>
      <c r="AA13" s="56"/>
      <c r="AB13" s="56"/>
      <c r="AC13" s="56"/>
    </row>
    <row r="14">
      <c r="A14" s="43" t="s">
        <v>171</v>
      </c>
      <c r="B14" s="1">
        <v>0.0</v>
      </c>
      <c r="C14" s="1">
        <v>2020.0</v>
      </c>
      <c r="D14" s="57">
        <v>0.467</v>
      </c>
      <c r="E14" s="58">
        <v>13.6</v>
      </c>
      <c r="F14" s="58">
        <v>6.3</v>
      </c>
      <c r="G14" s="58">
        <v>1.8</v>
      </c>
      <c r="H14" s="58">
        <v>3.6</v>
      </c>
      <c r="I14" s="58">
        <v>1.2</v>
      </c>
      <c r="J14" s="59">
        <f t="shared" si="2"/>
        <v>3386195.873</v>
      </c>
      <c r="K14" s="59">
        <f t="shared" ref="K14:M14" si="14">O14/G14</f>
        <v>2229662.222</v>
      </c>
      <c r="L14" s="59">
        <f t="shared" si="14"/>
        <v>3395770</v>
      </c>
      <c r="M14" s="59">
        <f t="shared" si="14"/>
        <v>16278502.5</v>
      </c>
      <c r="N14" s="59">
        <v>7.3543547E7</v>
      </c>
      <c r="O14" s="59">
        <v>4013392.0</v>
      </c>
      <c r="P14" s="59">
        <v>1.2224772E7</v>
      </c>
      <c r="Q14" s="59">
        <v>1.9534203E7</v>
      </c>
      <c r="R14" s="59">
        <v>2.1333034E7</v>
      </c>
      <c r="S14" s="59">
        <v>664103.0</v>
      </c>
      <c r="T14" s="56"/>
      <c r="U14" s="56"/>
      <c r="V14" s="60"/>
      <c r="W14" s="56"/>
      <c r="X14" s="56"/>
      <c r="Y14" s="56"/>
      <c r="Z14" s="56"/>
      <c r="AA14" s="56"/>
      <c r="AB14" s="56"/>
      <c r="AC14" s="56"/>
    </row>
    <row r="15">
      <c r="A15" s="43" t="s">
        <v>176</v>
      </c>
      <c r="B15" s="1">
        <v>0.0</v>
      </c>
      <c r="C15" s="1">
        <v>2021.0</v>
      </c>
      <c r="D15" s="57">
        <v>0.506</v>
      </c>
      <c r="E15" s="58">
        <v>34.4</v>
      </c>
      <c r="F15" s="58">
        <v>19.2</v>
      </c>
      <c r="G15" s="58">
        <v>2.0</v>
      </c>
      <c r="H15" s="58">
        <v>4.6</v>
      </c>
      <c r="I15" s="58">
        <v>8.2</v>
      </c>
      <c r="J15" s="59">
        <f t="shared" si="2"/>
        <v>2855656.823</v>
      </c>
      <c r="K15" s="59">
        <f t="shared" ref="K15:M15" si="15">O15/G15</f>
        <v>550000</v>
      </c>
      <c r="L15" s="59">
        <f t="shared" si="15"/>
        <v>7203213.913</v>
      </c>
      <c r="M15" s="59">
        <f t="shared" si="15"/>
        <v>7189103.78</v>
      </c>
      <c r="N15" s="59">
        <v>1.97513223E8</v>
      </c>
      <c r="O15" s="59">
        <v>1100000.0</v>
      </c>
      <c r="P15" s="59">
        <v>3.3134784E7</v>
      </c>
      <c r="Q15" s="59">
        <v>5.8950651E7</v>
      </c>
      <c r="R15" s="59">
        <v>5.4828611E7</v>
      </c>
      <c r="S15" s="59">
        <v>629499.0</v>
      </c>
      <c r="T15" s="56"/>
      <c r="U15" s="60"/>
      <c r="V15" s="56"/>
      <c r="W15" s="56"/>
      <c r="X15" s="56"/>
      <c r="Y15" s="56"/>
      <c r="Z15" s="56"/>
      <c r="AA15" s="56"/>
      <c r="AB15" s="56"/>
      <c r="AC15" s="56"/>
    </row>
    <row r="16">
      <c r="A16" s="43" t="s">
        <v>181</v>
      </c>
      <c r="B16" s="1">
        <v>4.0</v>
      </c>
      <c r="C16" s="1">
        <v>2022.0</v>
      </c>
      <c r="D16" s="57">
        <v>0.537</v>
      </c>
      <c r="E16" s="58">
        <v>41.5</v>
      </c>
      <c r="F16" s="58">
        <v>19.9</v>
      </c>
      <c r="G16" s="58">
        <v>6.8</v>
      </c>
      <c r="H16" s="58">
        <v>7.4</v>
      </c>
      <c r="I16" s="58">
        <v>3.4</v>
      </c>
      <c r="J16" s="59">
        <f t="shared" si="2"/>
        <v>3752644.573</v>
      </c>
      <c r="K16" s="59">
        <f t="shared" ref="K16:M16" si="16">O16/G16</f>
        <v>3614632.353</v>
      </c>
      <c r="L16" s="59">
        <f t="shared" si="16"/>
        <v>3378044.595</v>
      </c>
      <c r="M16" s="59">
        <f t="shared" si="16"/>
        <v>11724904.71</v>
      </c>
      <c r="N16" s="59">
        <v>2.44484097E8</v>
      </c>
      <c r="O16" s="59">
        <v>2.45795E7</v>
      </c>
      <c r="P16" s="59">
        <v>2.499753E7</v>
      </c>
      <c r="Q16" s="59">
        <v>3.9864676E7</v>
      </c>
      <c r="R16" s="59">
        <v>7.4677627E7</v>
      </c>
      <c r="S16" s="59">
        <v>-1.4413284E7</v>
      </c>
      <c r="T16" s="61"/>
      <c r="U16" s="61"/>
      <c r="V16" s="61"/>
      <c r="W16" s="61"/>
      <c r="X16" s="61"/>
      <c r="Y16" s="61"/>
      <c r="Z16" s="61"/>
      <c r="AA16" s="61"/>
      <c r="AB16" s="61"/>
      <c r="AC16" s="61"/>
    </row>
    <row r="17">
      <c r="A17" s="1" t="s">
        <v>186</v>
      </c>
      <c r="B17" s="1">
        <v>3.0</v>
      </c>
      <c r="C17" s="1">
        <v>2023.0</v>
      </c>
      <c r="D17" s="57">
        <v>0.56</v>
      </c>
      <c r="E17" s="62">
        <v>45.3</v>
      </c>
      <c r="F17" s="58">
        <v>21.6</v>
      </c>
      <c r="G17" s="58">
        <v>3.6</v>
      </c>
      <c r="H17" s="58">
        <v>8.4</v>
      </c>
      <c r="I17" s="58">
        <v>7.6</v>
      </c>
      <c r="J17" s="59">
        <f t="shared" si="2"/>
        <v>4348485.926</v>
      </c>
      <c r="K17" s="59">
        <f t="shared" ref="K17:M17" si="17">O17/G17</f>
        <v>6837777.778</v>
      </c>
      <c r="L17" s="59">
        <f t="shared" si="17"/>
        <v>6823480.714</v>
      </c>
      <c r="M17" s="59">
        <f t="shared" si="17"/>
        <v>5624870.921</v>
      </c>
      <c r="N17" s="59">
        <v>2.45419295E8</v>
      </c>
      <c r="O17" s="59">
        <v>2.4616E7</v>
      </c>
      <c r="P17" s="59">
        <v>5.7317238E7</v>
      </c>
      <c r="Q17" s="59">
        <v>4.2749019E7</v>
      </c>
      <c r="R17" s="59">
        <v>9.3927296E7</v>
      </c>
      <c r="S17" s="59">
        <v>-2.2327012E7</v>
      </c>
      <c r="T17" s="56"/>
      <c r="U17" s="56"/>
      <c r="V17" s="56"/>
      <c r="W17" s="56"/>
      <c r="X17" s="56"/>
      <c r="Y17" s="56"/>
      <c r="Z17" s="56"/>
      <c r="AA17" s="56"/>
      <c r="AB17" s="56"/>
      <c r="AC17" s="56"/>
    </row>
    <row r="18">
      <c r="A18" s="43" t="s">
        <v>172</v>
      </c>
      <c r="B18" s="1">
        <v>2.0</v>
      </c>
      <c r="C18" s="1">
        <v>2020.0</v>
      </c>
      <c r="D18" s="57">
        <v>0.617</v>
      </c>
      <c r="E18" s="58">
        <v>20.7</v>
      </c>
      <c r="F18" s="58">
        <v>6.8</v>
      </c>
      <c r="G18" s="58">
        <v>-0.3</v>
      </c>
      <c r="H18" s="58">
        <v>8.7</v>
      </c>
      <c r="I18" s="58">
        <v>4.5</v>
      </c>
      <c r="J18" s="59">
        <f t="shared" si="2"/>
        <v>2182137.059</v>
      </c>
      <c r="K18" s="59">
        <f t="shared" ref="K18:M18" si="18">O18/G18</f>
        <v>-3965363.333</v>
      </c>
      <c r="L18" s="59">
        <f t="shared" si="18"/>
        <v>2899144.598</v>
      </c>
      <c r="M18" s="59">
        <f t="shared" si="18"/>
        <v>2898502</v>
      </c>
      <c r="N18" s="59">
        <v>7.3097954E7</v>
      </c>
      <c r="O18" s="59">
        <v>1189609.0</v>
      </c>
      <c r="P18" s="59">
        <v>2.5222558E7</v>
      </c>
      <c r="Q18" s="59">
        <v>1.3043259E7</v>
      </c>
      <c r="R18" s="59">
        <v>1.4838532E7</v>
      </c>
      <c r="S18" s="59">
        <v>3.8316613E7</v>
      </c>
      <c r="T18" s="56"/>
      <c r="U18" s="56"/>
      <c r="V18" s="60"/>
      <c r="W18" s="56"/>
      <c r="X18" s="56"/>
      <c r="Y18" s="56"/>
      <c r="Z18" s="56"/>
      <c r="AA18" s="56"/>
      <c r="AB18" s="56"/>
      <c r="AC18" s="56"/>
    </row>
    <row r="19">
      <c r="A19" s="43" t="s">
        <v>177</v>
      </c>
      <c r="B19" s="1">
        <v>0.0</v>
      </c>
      <c r="C19" s="1">
        <v>2021.0</v>
      </c>
      <c r="D19" s="57">
        <v>0.488</v>
      </c>
      <c r="E19" s="58">
        <v>36.3</v>
      </c>
      <c r="F19" s="58">
        <v>9.8</v>
      </c>
      <c r="G19" s="58">
        <v>0.4</v>
      </c>
      <c r="H19" s="58">
        <v>17.5</v>
      </c>
      <c r="I19" s="58">
        <v>6.3</v>
      </c>
      <c r="J19" s="59">
        <f t="shared" si="2"/>
        <v>2580855.204</v>
      </c>
      <c r="K19" s="59">
        <f t="shared" ref="K19:M19" si="19">O19/G19</f>
        <v>3748387.5</v>
      </c>
      <c r="L19" s="59">
        <f t="shared" si="19"/>
        <v>3572221.429</v>
      </c>
      <c r="M19" s="59">
        <f t="shared" si="19"/>
        <v>5820948.095</v>
      </c>
      <c r="N19" s="59">
        <v>1.79764272E8</v>
      </c>
      <c r="O19" s="59">
        <v>1499355.0</v>
      </c>
      <c r="P19" s="59">
        <v>6.2513875E7</v>
      </c>
      <c r="Q19" s="59">
        <v>3.6671973E7</v>
      </c>
      <c r="R19" s="59">
        <v>2.5292381E7</v>
      </c>
      <c r="S19" s="59">
        <v>-6467691.0</v>
      </c>
      <c r="T19" s="56"/>
      <c r="U19" s="60"/>
      <c r="V19" s="56"/>
      <c r="W19" s="56"/>
      <c r="X19" s="56"/>
      <c r="Y19" s="56"/>
      <c r="Z19" s="56"/>
      <c r="AA19" s="56"/>
      <c r="AB19" s="56"/>
      <c r="AC19" s="56"/>
    </row>
    <row r="20">
      <c r="A20" s="43" t="s">
        <v>182</v>
      </c>
      <c r="B20" s="1">
        <v>3.0</v>
      </c>
      <c r="C20" s="1">
        <v>2022.0</v>
      </c>
      <c r="D20" s="57">
        <v>0.549</v>
      </c>
      <c r="E20" s="58">
        <v>38.9</v>
      </c>
      <c r="F20" s="58">
        <v>13.1</v>
      </c>
      <c r="G20" s="58">
        <v>2.2</v>
      </c>
      <c r="H20" s="58">
        <v>15.6</v>
      </c>
      <c r="I20" s="58">
        <v>6.5</v>
      </c>
      <c r="J20" s="59">
        <f t="shared" si="2"/>
        <v>6835351.832</v>
      </c>
      <c r="K20" s="59">
        <f t="shared" ref="K20:M20" si="20">O20/G20</f>
        <v>1651210</v>
      </c>
      <c r="L20" s="59">
        <f t="shared" si="20"/>
        <v>2796213.333</v>
      </c>
      <c r="M20" s="59">
        <f t="shared" si="20"/>
        <v>5713435.846</v>
      </c>
      <c r="N20" s="59">
        <v>2.24511694E8</v>
      </c>
      <c r="O20" s="59">
        <v>3632662.0</v>
      </c>
      <c r="P20" s="59">
        <v>4.3620928E7</v>
      </c>
      <c r="Q20" s="59">
        <v>3.7137333E7</v>
      </c>
      <c r="R20" s="59">
        <v>8.9543109E7</v>
      </c>
      <c r="S20" s="59">
        <v>-5082125.0</v>
      </c>
      <c r="T20" s="61"/>
      <c r="U20" s="61"/>
      <c r="V20" s="61"/>
      <c r="W20" s="61"/>
      <c r="X20" s="61"/>
      <c r="Y20" s="61"/>
      <c r="Z20" s="61"/>
      <c r="AA20" s="61"/>
      <c r="AB20" s="61"/>
      <c r="AC20" s="61"/>
    </row>
    <row r="21">
      <c r="A21" s="1" t="s">
        <v>187</v>
      </c>
      <c r="B21" s="1">
        <v>0.0</v>
      </c>
      <c r="C21" s="1">
        <v>2023.0</v>
      </c>
      <c r="D21" s="57">
        <v>0.51</v>
      </c>
      <c r="E21" s="62">
        <v>44.8</v>
      </c>
      <c r="F21" s="58">
        <v>15.7</v>
      </c>
      <c r="G21" s="58">
        <v>2.5</v>
      </c>
      <c r="H21" s="58">
        <v>13.100000000000001</v>
      </c>
      <c r="I21" s="58">
        <v>12.0</v>
      </c>
      <c r="J21" s="59">
        <f t="shared" si="2"/>
        <v>4964574.076</v>
      </c>
      <c r="K21" s="59">
        <f t="shared" ref="K21:M21" si="21">O21/G21</f>
        <v>125420.4</v>
      </c>
      <c r="L21" s="59">
        <f t="shared" si="21"/>
        <v>4069279.313</v>
      </c>
      <c r="M21" s="59">
        <f t="shared" si="21"/>
        <v>2754886</v>
      </c>
      <c r="N21" s="59">
        <v>2.56045688E8</v>
      </c>
      <c r="O21" s="59">
        <v>313551.0</v>
      </c>
      <c r="P21" s="59">
        <v>5.3307559E7</v>
      </c>
      <c r="Q21" s="59">
        <v>3.3058632E7</v>
      </c>
      <c r="R21" s="59">
        <v>7.7943813E7</v>
      </c>
      <c r="S21" s="59">
        <v>-5.8204162E7</v>
      </c>
      <c r="T21" s="56"/>
      <c r="U21" s="56"/>
      <c r="V21" s="56"/>
      <c r="W21" s="56"/>
      <c r="X21" s="56"/>
      <c r="Y21" s="56"/>
      <c r="Z21" s="56"/>
      <c r="AA21" s="56"/>
      <c r="AB21" s="56"/>
      <c r="AC21" s="56"/>
    </row>
    <row r="22">
      <c r="D22" s="12"/>
      <c r="J22" s="11"/>
      <c r="K22" s="11"/>
      <c r="L22" s="11"/>
      <c r="M22" s="11"/>
      <c r="N22" s="11"/>
      <c r="O22" s="11"/>
      <c r="P22" s="11"/>
      <c r="Q22" s="11"/>
      <c r="R22" s="11"/>
      <c r="S22" s="11"/>
    </row>
    <row r="23">
      <c r="D23" s="12"/>
      <c r="J23" s="11"/>
      <c r="K23" s="11"/>
      <c r="L23" s="11"/>
      <c r="M23" s="11"/>
      <c r="N23" s="11"/>
      <c r="O23" s="11"/>
      <c r="P23" s="11"/>
      <c r="Q23" s="11"/>
      <c r="R23" s="11"/>
      <c r="S23" s="11"/>
    </row>
    <row r="24">
      <c r="D24" s="12"/>
      <c r="J24" s="11"/>
      <c r="K24" s="11"/>
      <c r="L24" s="11"/>
      <c r="M24" s="11"/>
      <c r="N24" s="11"/>
      <c r="O24" s="11"/>
      <c r="P24" s="11"/>
      <c r="Q24" s="11"/>
      <c r="R24" s="11"/>
      <c r="S24" s="11"/>
    </row>
    <row r="25">
      <c r="D25" s="12"/>
      <c r="J25" s="11"/>
      <c r="K25" s="11"/>
      <c r="L25" s="11"/>
      <c r="M25" s="11"/>
      <c r="N25" s="11"/>
      <c r="O25" s="11"/>
      <c r="P25" s="11"/>
      <c r="Q25" s="11"/>
      <c r="R25" s="11"/>
      <c r="S25" s="11"/>
    </row>
    <row r="26">
      <c r="D26" s="12"/>
      <c r="J26" s="11"/>
      <c r="K26" s="11"/>
      <c r="L26" s="11"/>
      <c r="M26" s="11"/>
      <c r="N26" s="11"/>
      <c r="O26" s="11"/>
      <c r="P26" s="11"/>
      <c r="Q26" s="11"/>
      <c r="R26" s="11"/>
      <c r="S26" s="11"/>
    </row>
    <row r="27">
      <c r="D27" s="12"/>
      <c r="J27" s="11"/>
      <c r="K27" s="11"/>
      <c r="L27" s="11"/>
      <c r="M27" s="11"/>
      <c r="N27" s="11"/>
      <c r="O27" s="11"/>
      <c r="P27" s="11"/>
      <c r="Q27" s="11"/>
      <c r="R27" s="11"/>
      <c r="S27" s="11"/>
    </row>
    <row r="28">
      <c r="D28" s="12"/>
      <c r="J28" s="11"/>
      <c r="K28" s="11"/>
      <c r="L28" s="11"/>
      <c r="M28" s="11"/>
      <c r="N28" s="11"/>
      <c r="O28" s="11"/>
      <c r="P28" s="11"/>
      <c r="Q28" s="11"/>
      <c r="R28" s="11"/>
      <c r="S28" s="11"/>
    </row>
    <row r="29">
      <c r="D29" s="12"/>
      <c r="J29" s="11"/>
      <c r="K29" s="11"/>
      <c r="L29" s="11"/>
      <c r="M29" s="11"/>
      <c r="N29" s="11"/>
      <c r="O29" s="11"/>
      <c r="P29" s="11"/>
      <c r="Q29" s="11"/>
      <c r="R29" s="11"/>
      <c r="S29" s="11"/>
    </row>
    <row r="30">
      <c r="D30" s="12"/>
      <c r="J30" s="11"/>
      <c r="K30" s="11"/>
      <c r="L30" s="11"/>
      <c r="M30" s="11"/>
      <c r="N30" s="11"/>
      <c r="O30" s="11"/>
      <c r="P30" s="11"/>
      <c r="Q30" s="11"/>
      <c r="R30" s="11"/>
      <c r="S30" s="11"/>
    </row>
    <row r="31">
      <c r="D31" s="12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>
      <c r="D32" s="12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>
      <c r="D33" s="12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34">
      <c r="D34" s="12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>
      <c r="D35" s="12"/>
      <c r="J35" s="11"/>
      <c r="K35" s="11"/>
      <c r="L35" s="11"/>
      <c r="M35" s="11"/>
      <c r="N35" s="11"/>
      <c r="O35" s="11"/>
      <c r="P35" s="11"/>
      <c r="Q35" s="11"/>
      <c r="R35" s="11"/>
      <c r="S35" s="11"/>
    </row>
    <row r="36">
      <c r="D36" s="12"/>
      <c r="J36" s="11"/>
      <c r="K36" s="11"/>
      <c r="L36" s="11"/>
      <c r="M36" s="11"/>
      <c r="N36" s="11"/>
      <c r="O36" s="11"/>
      <c r="P36" s="11"/>
      <c r="Q36" s="11"/>
      <c r="R36" s="11"/>
      <c r="S36" s="11"/>
    </row>
    <row r="37">
      <c r="D37" s="12"/>
      <c r="J37" s="11"/>
      <c r="K37" s="11"/>
      <c r="L37" s="11"/>
      <c r="M37" s="11"/>
      <c r="N37" s="11"/>
      <c r="O37" s="11"/>
      <c r="P37" s="11"/>
      <c r="Q37" s="11"/>
      <c r="R37" s="11"/>
      <c r="S37" s="11"/>
    </row>
    <row r="38">
      <c r="D38" s="12"/>
      <c r="J38" s="11"/>
      <c r="K38" s="11"/>
      <c r="L38" s="11"/>
      <c r="M38" s="11"/>
      <c r="N38" s="11"/>
      <c r="O38" s="11"/>
      <c r="P38" s="11"/>
      <c r="Q38" s="11"/>
      <c r="R38" s="11"/>
      <c r="S38" s="11"/>
    </row>
    <row r="39">
      <c r="D39" s="12"/>
      <c r="J39" s="11"/>
      <c r="K39" s="11"/>
      <c r="L39" s="11"/>
      <c r="M39" s="11"/>
      <c r="N39" s="11"/>
      <c r="O39" s="11"/>
      <c r="P39" s="11"/>
      <c r="Q39" s="11"/>
      <c r="R39" s="11"/>
      <c r="S39" s="11"/>
    </row>
    <row r="40">
      <c r="D40" s="12"/>
      <c r="J40" s="11"/>
      <c r="K40" s="11"/>
      <c r="L40" s="11"/>
      <c r="M40" s="11"/>
      <c r="N40" s="11"/>
      <c r="O40" s="11"/>
      <c r="P40" s="11"/>
      <c r="Q40" s="11"/>
      <c r="R40" s="11"/>
      <c r="S40" s="11"/>
    </row>
    <row r="41">
      <c r="D41" s="12"/>
      <c r="J41" s="11"/>
      <c r="K41" s="11"/>
      <c r="L41" s="11"/>
      <c r="M41" s="11"/>
      <c r="N41" s="11"/>
      <c r="O41" s="11"/>
      <c r="P41" s="11"/>
      <c r="Q41" s="11"/>
      <c r="R41" s="11"/>
      <c r="S41" s="11"/>
    </row>
    <row r="42">
      <c r="D42" s="12"/>
      <c r="J42" s="11"/>
      <c r="K42" s="11"/>
      <c r="L42" s="11"/>
      <c r="M42" s="11"/>
      <c r="N42" s="11"/>
      <c r="O42" s="11"/>
      <c r="P42" s="11"/>
      <c r="Q42" s="11"/>
      <c r="R42" s="11"/>
      <c r="S42" s="11"/>
    </row>
    <row r="43">
      <c r="D43" s="12"/>
      <c r="J43" s="11"/>
      <c r="K43" s="11"/>
      <c r="L43" s="11"/>
      <c r="M43" s="11"/>
      <c r="N43" s="11"/>
      <c r="O43" s="11"/>
      <c r="P43" s="11"/>
      <c r="Q43" s="11"/>
      <c r="R43" s="11"/>
      <c r="S43" s="11"/>
    </row>
    <row r="44">
      <c r="D44" s="12"/>
      <c r="J44" s="11"/>
      <c r="K44" s="11"/>
      <c r="L44" s="11"/>
      <c r="M44" s="11"/>
      <c r="N44" s="11"/>
      <c r="O44" s="11"/>
      <c r="P44" s="11"/>
      <c r="Q44" s="11"/>
      <c r="R44" s="11"/>
      <c r="S44" s="11"/>
    </row>
    <row r="45">
      <c r="D45" s="12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>
      <c r="D46" s="12"/>
      <c r="J46" s="11"/>
      <c r="K46" s="11"/>
      <c r="L46" s="11"/>
      <c r="M46" s="11"/>
      <c r="N46" s="11"/>
      <c r="O46" s="11"/>
      <c r="P46" s="11"/>
      <c r="Q46" s="11"/>
      <c r="R46" s="11"/>
      <c r="S46" s="11"/>
    </row>
    <row r="47">
      <c r="D47" s="12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48">
      <c r="D48" s="12"/>
      <c r="J48" s="11"/>
      <c r="K48" s="11"/>
      <c r="L48" s="11"/>
      <c r="M48" s="11"/>
      <c r="N48" s="11"/>
      <c r="O48" s="11"/>
      <c r="P48" s="11"/>
      <c r="Q48" s="11"/>
      <c r="R48" s="11"/>
      <c r="S48" s="11"/>
    </row>
    <row r="49">
      <c r="D49" s="12"/>
      <c r="J49" s="11"/>
      <c r="K49" s="11"/>
      <c r="L49" s="11"/>
      <c r="M49" s="11"/>
      <c r="N49" s="11"/>
      <c r="O49" s="11"/>
      <c r="P49" s="11"/>
      <c r="Q49" s="11"/>
      <c r="R49" s="11"/>
      <c r="S49" s="11"/>
    </row>
    <row r="50">
      <c r="D50" s="12"/>
      <c r="J50" s="11"/>
      <c r="K50" s="11"/>
      <c r="L50" s="11"/>
      <c r="M50" s="11"/>
      <c r="N50" s="11"/>
      <c r="O50" s="11"/>
      <c r="P50" s="11"/>
      <c r="Q50" s="11"/>
      <c r="R50" s="11"/>
      <c r="S50" s="11"/>
    </row>
    <row r="51">
      <c r="D51" s="12"/>
      <c r="J51" s="11"/>
      <c r="K51" s="11"/>
      <c r="L51" s="11"/>
      <c r="M51" s="11"/>
      <c r="N51" s="11"/>
      <c r="O51" s="11"/>
      <c r="P51" s="11"/>
      <c r="Q51" s="11"/>
      <c r="R51" s="11"/>
      <c r="S51" s="11"/>
    </row>
    <row r="52">
      <c r="D52" s="12"/>
      <c r="J52" s="11"/>
      <c r="K52" s="11"/>
      <c r="L52" s="11"/>
      <c r="M52" s="11"/>
      <c r="N52" s="11"/>
      <c r="O52" s="11"/>
      <c r="P52" s="11"/>
      <c r="Q52" s="11"/>
      <c r="R52" s="11"/>
      <c r="S52" s="11"/>
    </row>
    <row r="53">
      <c r="D53" s="12"/>
      <c r="J53" s="11"/>
      <c r="K53" s="11"/>
      <c r="L53" s="11"/>
      <c r="M53" s="11"/>
      <c r="N53" s="11"/>
      <c r="O53" s="11"/>
      <c r="P53" s="11"/>
      <c r="Q53" s="11"/>
      <c r="R53" s="11"/>
      <c r="S53" s="11"/>
    </row>
    <row r="54">
      <c r="D54" s="12"/>
      <c r="J54" s="11"/>
      <c r="K54" s="11"/>
      <c r="L54" s="11"/>
      <c r="M54" s="11"/>
      <c r="N54" s="11"/>
      <c r="O54" s="11"/>
      <c r="P54" s="11"/>
      <c r="Q54" s="11"/>
      <c r="R54" s="11"/>
      <c r="S54" s="11"/>
    </row>
    <row r="55">
      <c r="D55" s="12"/>
      <c r="J55" s="11"/>
      <c r="K55" s="11"/>
      <c r="L55" s="11"/>
      <c r="M55" s="11"/>
      <c r="N55" s="11"/>
      <c r="O55" s="11"/>
      <c r="P55" s="11"/>
      <c r="Q55" s="11"/>
      <c r="R55" s="11"/>
      <c r="S55" s="11"/>
    </row>
    <row r="56">
      <c r="D56" s="12"/>
      <c r="J56" s="11"/>
      <c r="K56" s="11"/>
      <c r="L56" s="11"/>
      <c r="M56" s="11"/>
      <c r="N56" s="11"/>
      <c r="O56" s="11"/>
      <c r="P56" s="11"/>
      <c r="Q56" s="11"/>
      <c r="R56" s="11"/>
      <c r="S56" s="11"/>
    </row>
    <row r="57">
      <c r="D57" s="12"/>
      <c r="J57" s="11"/>
      <c r="K57" s="11"/>
      <c r="L57" s="11"/>
      <c r="M57" s="11"/>
      <c r="N57" s="11"/>
      <c r="O57" s="11"/>
      <c r="P57" s="11"/>
      <c r="Q57" s="11"/>
      <c r="R57" s="11"/>
      <c r="S57" s="11"/>
    </row>
    <row r="58">
      <c r="D58" s="12"/>
      <c r="J58" s="11"/>
      <c r="K58" s="11"/>
      <c r="L58" s="11"/>
      <c r="M58" s="11"/>
      <c r="N58" s="11"/>
      <c r="O58" s="11"/>
      <c r="P58" s="11"/>
      <c r="Q58" s="11"/>
      <c r="R58" s="11"/>
      <c r="S58" s="11"/>
    </row>
    <row r="59">
      <c r="D59" s="12"/>
      <c r="J59" s="11"/>
      <c r="K59" s="11"/>
      <c r="L59" s="11"/>
      <c r="M59" s="11"/>
      <c r="N59" s="11"/>
      <c r="O59" s="11"/>
      <c r="P59" s="11"/>
      <c r="Q59" s="11"/>
      <c r="R59" s="11"/>
      <c r="S59" s="11"/>
    </row>
    <row r="60">
      <c r="D60" s="12"/>
      <c r="J60" s="11"/>
      <c r="K60" s="11"/>
      <c r="L60" s="11"/>
      <c r="M60" s="11"/>
      <c r="N60" s="11"/>
      <c r="O60" s="11"/>
      <c r="P60" s="11"/>
      <c r="Q60" s="11"/>
      <c r="R60" s="11"/>
      <c r="S60" s="11"/>
    </row>
    <row r="61">
      <c r="D61" s="12"/>
      <c r="J61" s="11"/>
      <c r="K61" s="11"/>
      <c r="L61" s="11"/>
      <c r="M61" s="11"/>
      <c r="N61" s="11"/>
      <c r="O61" s="11"/>
      <c r="P61" s="11"/>
      <c r="Q61" s="11"/>
      <c r="R61" s="11"/>
      <c r="S61" s="11"/>
    </row>
    <row r="62">
      <c r="D62" s="12"/>
      <c r="J62" s="11"/>
      <c r="K62" s="11"/>
      <c r="L62" s="11"/>
      <c r="M62" s="11"/>
      <c r="N62" s="11"/>
      <c r="O62" s="11"/>
      <c r="P62" s="11"/>
      <c r="Q62" s="11"/>
      <c r="R62" s="11"/>
      <c r="S62" s="11"/>
    </row>
    <row r="63">
      <c r="D63" s="12"/>
      <c r="J63" s="11"/>
      <c r="K63" s="11"/>
      <c r="L63" s="11"/>
      <c r="M63" s="11"/>
      <c r="N63" s="11"/>
      <c r="O63" s="11"/>
      <c r="P63" s="11"/>
      <c r="Q63" s="11"/>
      <c r="R63" s="11"/>
      <c r="S63" s="11"/>
    </row>
    <row r="64">
      <c r="D64" s="12"/>
      <c r="J64" s="11"/>
      <c r="K64" s="11"/>
      <c r="L64" s="11"/>
      <c r="M64" s="11"/>
      <c r="N64" s="11"/>
      <c r="O64" s="11"/>
      <c r="P64" s="11"/>
      <c r="Q64" s="11"/>
      <c r="R64" s="11"/>
      <c r="S64" s="11"/>
    </row>
    <row r="65">
      <c r="D65" s="12"/>
      <c r="J65" s="11"/>
      <c r="K65" s="11"/>
      <c r="L65" s="11"/>
      <c r="M65" s="11"/>
      <c r="N65" s="11"/>
      <c r="O65" s="11"/>
      <c r="P65" s="11"/>
      <c r="Q65" s="11"/>
      <c r="R65" s="11"/>
      <c r="S65" s="11"/>
    </row>
    <row r="66">
      <c r="D66" s="12"/>
      <c r="J66" s="11"/>
      <c r="K66" s="11"/>
      <c r="L66" s="11"/>
      <c r="M66" s="11"/>
      <c r="N66" s="11"/>
      <c r="O66" s="11"/>
      <c r="P66" s="11"/>
      <c r="Q66" s="11"/>
      <c r="R66" s="11"/>
      <c r="S66" s="11"/>
    </row>
    <row r="67">
      <c r="D67" s="12"/>
      <c r="J67" s="11"/>
      <c r="K67" s="11"/>
      <c r="L67" s="11"/>
      <c r="M67" s="11"/>
      <c r="N67" s="11"/>
      <c r="O67" s="11"/>
      <c r="P67" s="11"/>
      <c r="Q67" s="11"/>
      <c r="R67" s="11"/>
      <c r="S67" s="11"/>
    </row>
    <row r="68">
      <c r="D68" s="12"/>
      <c r="J68" s="11"/>
      <c r="K68" s="11"/>
      <c r="L68" s="11"/>
      <c r="M68" s="11"/>
      <c r="N68" s="11"/>
      <c r="O68" s="11"/>
      <c r="P68" s="11"/>
      <c r="Q68" s="11"/>
      <c r="R68" s="11"/>
      <c r="S68" s="11"/>
    </row>
    <row r="69">
      <c r="D69" s="12"/>
      <c r="J69" s="11"/>
      <c r="K69" s="11"/>
      <c r="L69" s="11"/>
      <c r="M69" s="11"/>
      <c r="N69" s="11"/>
      <c r="O69" s="11"/>
      <c r="P69" s="11"/>
      <c r="Q69" s="11"/>
      <c r="R69" s="11"/>
      <c r="S69" s="11"/>
    </row>
    <row r="70">
      <c r="D70" s="12"/>
      <c r="J70" s="11"/>
      <c r="K70" s="11"/>
      <c r="L70" s="11"/>
      <c r="M70" s="11"/>
      <c r="N70" s="11"/>
      <c r="O70" s="11"/>
      <c r="P70" s="11"/>
      <c r="Q70" s="11"/>
      <c r="R70" s="11"/>
      <c r="S70" s="11"/>
    </row>
    <row r="71">
      <c r="D71" s="12"/>
      <c r="J71" s="11"/>
      <c r="K71" s="11"/>
      <c r="L71" s="11"/>
      <c r="M71" s="11"/>
      <c r="N71" s="11"/>
      <c r="O71" s="11"/>
      <c r="P71" s="11"/>
      <c r="Q71" s="11"/>
      <c r="R71" s="11"/>
      <c r="S71" s="11"/>
    </row>
    <row r="72">
      <c r="D72" s="12"/>
      <c r="J72" s="11"/>
      <c r="K72" s="11"/>
      <c r="L72" s="11"/>
      <c r="M72" s="11"/>
      <c r="N72" s="11"/>
      <c r="O72" s="11"/>
      <c r="P72" s="11"/>
      <c r="Q72" s="11"/>
      <c r="R72" s="11"/>
      <c r="S72" s="11"/>
    </row>
    <row r="73">
      <c r="D73" s="12"/>
      <c r="J73" s="11"/>
      <c r="K73" s="11"/>
      <c r="L73" s="11"/>
      <c r="M73" s="11"/>
      <c r="N73" s="11"/>
      <c r="O73" s="11"/>
      <c r="P73" s="11"/>
      <c r="Q73" s="11"/>
      <c r="R73" s="11"/>
      <c r="S73" s="11"/>
    </row>
    <row r="74">
      <c r="D74" s="12"/>
      <c r="J74" s="11"/>
      <c r="K74" s="11"/>
      <c r="L74" s="11"/>
      <c r="M74" s="11"/>
      <c r="N74" s="11"/>
      <c r="O74" s="11"/>
      <c r="P74" s="11"/>
      <c r="Q74" s="11"/>
      <c r="R74" s="11"/>
      <c r="S74" s="11"/>
    </row>
    <row r="75">
      <c r="D75" s="12"/>
      <c r="J75" s="11"/>
      <c r="K75" s="11"/>
      <c r="L75" s="11"/>
      <c r="M75" s="11"/>
      <c r="N75" s="11"/>
      <c r="O75" s="11"/>
      <c r="P75" s="11"/>
      <c r="Q75" s="11"/>
      <c r="R75" s="11"/>
      <c r="S75" s="11"/>
    </row>
    <row r="76">
      <c r="D76" s="12"/>
      <c r="J76" s="11"/>
      <c r="K76" s="11"/>
      <c r="L76" s="11"/>
      <c r="M76" s="11"/>
      <c r="N76" s="11"/>
      <c r="O76" s="11"/>
      <c r="P76" s="11"/>
      <c r="Q76" s="11"/>
      <c r="R76" s="11"/>
      <c r="S76" s="11"/>
    </row>
    <row r="77">
      <c r="D77" s="12"/>
      <c r="J77" s="11"/>
      <c r="K77" s="11"/>
      <c r="L77" s="11"/>
      <c r="M77" s="11"/>
      <c r="N77" s="11"/>
      <c r="O77" s="11"/>
      <c r="P77" s="11"/>
      <c r="Q77" s="11"/>
      <c r="R77" s="11"/>
      <c r="S77" s="11"/>
    </row>
    <row r="78">
      <c r="D78" s="12"/>
      <c r="J78" s="11"/>
      <c r="K78" s="11"/>
      <c r="L78" s="11"/>
      <c r="M78" s="11"/>
      <c r="N78" s="11"/>
      <c r="O78" s="11"/>
      <c r="P78" s="11"/>
      <c r="Q78" s="11"/>
      <c r="R78" s="11"/>
      <c r="S78" s="11"/>
    </row>
    <row r="79">
      <c r="D79" s="12"/>
      <c r="J79" s="11"/>
      <c r="K79" s="11"/>
      <c r="L79" s="11"/>
      <c r="M79" s="11"/>
      <c r="N79" s="11"/>
      <c r="O79" s="11"/>
      <c r="P79" s="11"/>
      <c r="Q79" s="11"/>
      <c r="R79" s="11"/>
      <c r="S79" s="11"/>
    </row>
    <row r="80">
      <c r="D80" s="12"/>
      <c r="J80" s="11"/>
      <c r="K80" s="11"/>
      <c r="L80" s="11"/>
      <c r="M80" s="11"/>
      <c r="N80" s="11"/>
      <c r="O80" s="11"/>
      <c r="P80" s="11"/>
      <c r="Q80" s="11"/>
      <c r="R80" s="11"/>
      <c r="S80" s="11"/>
    </row>
    <row r="81">
      <c r="D81" s="12"/>
      <c r="J81" s="11"/>
      <c r="K81" s="11"/>
      <c r="L81" s="11"/>
      <c r="M81" s="11"/>
      <c r="N81" s="11"/>
      <c r="O81" s="11"/>
      <c r="P81" s="11"/>
      <c r="Q81" s="11"/>
      <c r="R81" s="11"/>
      <c r="S81" s="11"/>
    </row>
    <row r="82">
      <c r="D82" s="12"/>
      <c r="J82" s="11"/>
      <c r="K82" s="11"/>
      <c r="L82" s="11"/>
      <c r="M82" s="11"/>
      <c r="N82" s="11"/>
      <c r="O82" s="11"/>
      <c r="P82" s="11"/>
      <c r="Q82" s="11"/>
      <c r="R82" s="11"/>
      <c r="S82" s="11"/>
    </row>
    <row r="83">
      <c r="D83" s="12"/>
      <c r="J83" s="11"/>
      <c r="K83" s="11"/>
      <c r="L83" s="11"/>
      <c r="M83" s="11"/>
      <c r="N83" s="11"/>
      <c r="O83" s="11"/>
      <c r="P83" s="11"/>
      <c r="Q83" s="11"/>
      <c r="R83" s="11"/>
      <c r="S83" s="11"/>
    </row>
    <row r="84">
      <c r="D84" s="12"/>
      <c r="J84" s="11"/>
      <c r="K84" s="11"/>
      <c r="L84" s="11"/>
      <c r="M84" s="11"/>
      <c r="N84" s="11"/>
      <c r="O84" s="11"/>
      <c r="P84" s="11"/>
      <c r="Q84" s="11"/>
      <c r="R84" s="11"/>
      <c r="S84" s="11"/>
    </row>
    <row r="85">
      <c r="D85" s="12"/>
      <c r="J85" s="11"/>
      <c r="K85" s="11"/>
      <c r="L85" s="11"/>
      <c r="M85" s="11"/>
      <c r="N85" s="11"/>
      <c r="O85" s="11"/>
      <c r="P85" s="11"/>
      <c r="Q85" s="11"/>
      <c r="R85" s="11"/>
      <c r="S85" s="11"/>
    </row>
    <row r="86">
      <c r="D86" s="12"/>
      <c r="J86" s="11"/>
      <c r="K86" s="11"/>
      <c r="L86" s="11"/>
      <c r="M86" s="11"/>
      <c r="N86" s="11"/>
      <c r="O86" s="11"/>
      <c r="P86" s="11"/>
      <c r="Q86" s="11"/>
      <c r="R86" s="11"/>
      <c r="S86" s="11"/>
    </row>
    <row r="87">
      <c r="D87" s="12"/>
      <c r="J87" s="11"/>
      <c r="K87" s="11"/>
      <c r="L87" s="11"/>
      <c r="M87" s="11"/>
      <c r="N87" s="11"/>
      <c r="O87" s="11"/>
      <c r="P87" s="11"/>
      <c r="Q87" s="11"/>
      <c r="R87" s="11"/>
      <c r="S87" s="11"/>
    </row>
    <row r="88">
      <c r="D88" s="12"/>
      <c r="J88" s="11"/>
      <c r="K88" s="11"/>
      <c r="L88" s="11"/>
      <c r="M88" s="11"/>
      <c r="N88" s="11"/>
      <c r="O88" s="11"/>
      <c r="P88" s="11"/>
      <c r="Q88" s="11"/>
      <c r="R88" s="11"/>
      <c r="S88" s="11"/>
    </row>
    <row r="89">
      <c r="D89" s="12"/>
      <c r="J89" s="11"/>
      <c r="K89" s="11"/>
      <c r="L89" s="11"/>
      <c r="M89" s="11"/>
      <c r="N89" s="11"/>
      <c r="O89" s="11"/>
      <c r="P89" s="11"/>
      <c r="Q89" s="11"/>
      <c r="R89" s="11"/>
      <c r="S89" s="11"/>
    </row>
    <row r="90">
      <c r="D90" s="12"/>
      <c r="J90" s="11"/>
      <c r="K90" s="11"/>
      <c r="L90" s="11"/>
      <c r="M90" s="11"/>
      <c r="N90" s="11"/>
      <c r="O90" s="11"/>
      <c r="P90" s="11"/>
      <c r="Q90" s="11"/>
      <c r="R90" s="11"/>
      <c r="S90" s="11"/>
    </row>
    <row r="91">
      <c r="D91" s="12"/>
      <c r="J91" s="11"/>
      <c r="K91" s="11"/>
      <c r="L91" s="11"/>
      <c r="M91" s="11"/>
      <c r="N91" s="11"/>
      <c r="O91" s="11"/>
      <c r="P91" s="11"/>
      <c r="Q91" s="11"/>
      <c r="R91" s="11"/>
      <c r="S91" s="11"/>
    </row>
    <row r="92">
      <c r="D92" s="12"/>
      <c r="J92" s="11"/>
      <c r="K92" s="11"/>
      <c r="L92" s="11"/>
      <c r="M92" s="11"/>
      <c r="N92" s="11"/>
      <c r="O92" s="11"/>
      <c r="P92" s="11"/>
      <c r="Q92" s="11"/>
      <c r="R92" s="11"/>
      <c r="S92" s="11"/>
    </row>
    <row r="93">
      <c r="D93" s="12"/>
      <c r="J93" s="11"/>
      <c r="K93" s="11"/>
      <c r="L93" s="11"/>
      <c r="M93" s="11"/>
      <c r="N93" s="11"/>
      <c r="O93" s="11"/>
      <c r="P93" s="11"/>
      <c r="Q93" s="11"/>
      <c r="R93" s="11"/>
      <c r="S93" s="11"/>
    </row>
    <row r="94">
      <c r="D94" s="12"/>
      <c r="J94" s="11"/>
      <c r="K94" s="11"/>
      <c r="L94" s="11"/>
      <c r="M94" s="11"/>
      <c r="N94" s="11"/>
      <c r="O94" s="11"/>
      <c r="P94" s="11"/>
      <c r="Q94" s="11"/>
      <c r="R94" s="11"/>
      <c r="S94" s="11"/>
    </row>
    <row r="95">
      <c r="D95" s="12"/>
      <c r="J95" s="11"/>
      <c r="K95" s="11"/>
      <c r="L95" s="11"/>
      <c r="M95" s="11"/>
      <c r="N95" s="11"/>
      <c r="O95" s="11"/>
      <c r="P95" s="11"/>
      <c r="Q95" s="11"/>
      <c r="R95" s="11"/>
      <c r="S95" s="11"/>
    </row>
    <row r="96">
      <c r="D96" s="12"/>
      <c r="J96" s="11"/>
      <c r="K96" s="11"/>
      <c r="L96" s="11"/>
      <c r="M96" s="11"/>
      <c r="N96" s="11"/>
      <c r="O96" s="11"/>
      <c r="P96" s="11"/>
      <c r="Q96" s="11"/>
      <c r="R96" s="11"/>
      <c r="S96" s="11"/>
    </row>
    <row r="97">
      <c r="D97" s="12"/>
      <c r="J97" s="11"/>
      <c r="K97" s="11"/>
      <c r="L97" s="11"/>
      <c r="M97" s="11"/>
      <c r="N97" s="11"/>
      <c r="O97" s="11"/>
      <c r="P97" s="11"/>
      <c r="Q97" s="11"/>
      <c r="R97" s="11"/>
      <c r="S97" s="11"/>
    </row>
    <row r="98">
      <c r="D98" s="12"/>
      <c r="J98" s="11"/>
      <c r="K98" s="11"/>
      <c r="L98" s="11"/>
      <c r="M98" s="11"/>
      <c r="N98" s="11"/>
      <c r="O98" s="11"/>
      <c r="P98" s="11"/>
      <c r="Q98" s="11"/>
      <c r="R98" s="11"/>
      <c r="S98" s="11"/>
    </row>
    <row r="99">
      <c r="D99" s="12"/>
      <c r="J99" s="11"/>
      <c r="K99" s="11"/>
      <c r="L99" s="11"/>
      <c r="M99" s="11"/>
      <c r="N99" s="11"/>
      <c r="O99" s="11"/>
      <c r="P99" s="11"/>
      <c r="Q99" s="11"/>
      <c r="R99" s="11"/>
      <c r="S99" s="11"/>
    </row>
    <row r="100">
      <c r="D100" s="12"/>
      <c r="J100" s="11"/>
      <c r="K100" s="11"/>
      <c r="L100" s="11"/>
      <c r="M100" s="11"/>
      <c r="N100" s="11"/>
      <c r="O100" s="11"/>
      <c r="P100" s="11"/>
      <c r="Q100" s="11"/>
      <c r="R100" s="11"/>
      <c r="S100" s="11"/>
    </row>
    <row r="101">
      <c r="D101" s="12"/>
      <c r="J101" s="11"/>
      <c r="K101" s="11"/>
      <c r="L101" s="11"/>
      <c r="M101" s="11"/>
      <c r="N101" s="11"/>
      <c r="O101" s="11"/>
      <c r="P101" s="11"/>
      <c r="Q101" s="11"/>
      <c r="R101" s="11"/>
      <c r="S101" s="11"/>
    </row>
    <row r="102">
      <c r="D102" s="12"/>
      <c r="J102" s="11"/>
      <c r="K102" s="11"/>
      <c r="L102" s="11"/>
      <c r="M102" s="11"/>
      <c r="N102" s="11"/>
      <c r="O102" s="11"/>
      <c r="P102" s="11"/>
      <c r="Q102" s="11"/>
      <c r="R102" s="11"/>
      <c r="S102" s="11"/>
    </row>
    <row r="103">
      <c r="D103" s="12"/>
      <c r="J103" s="11"/>
      <c r="K103" s="11"/>
      <c r="L103" s="11"/>
      <c r="M103" s="11"/>
      <c r="N103" s="11"/>
      <c r="O103" s="11"/>
      <c r="P103" s="11"/>
      <c r="Q103" s="11"/>
      <c r="R103" s="11"/>
      <c r="S103" s="11"/>
    </row>
    <row r="104">
      <c r="D104" s="12"/>
      <c r="J104" s="11"/>
      <c r="K104" s="11"/>
      <c r="L104" s="11"/>
      <c r="M104" s="11"/>
      <c r="N104" s="11"/>
      <c r="O104" s="11"/>
      <c r="P104" s="11"/>
      <c r="Q104" s="11"/>
      <c r="R104" s="11"/>
      <c r="S104" s="11"/>
    </row>
    <row r="105">
      <c r="D105" s="12"/>
      <c r="J105" s="11"/>
      <c r="K105" s="11"/>
      <c r="L105" s="11"/>
      <c r="M105" s="11"/>
      <c r="N105" s="11"/>
      <c r="O105" s="11"/>
      <c r="P105" s="11"/>
      <c r="Q105" s="11"/>
      <c r="R105" s="11"/>
      <c r="S105" s="11"/>
    </row>
    <row r="106">
      <c r="D106" s="12"/>
      <c r="J106" s="11"/>
      <c r="K106" s="11"/>
      <c r="L106" s="11"/>
      <c r="M106" s="11"/>
      <c r="N106" s="11"/>
      <c r="O106" s="11"/>
      <c r="P106" s="11"/>
      <c r="Q106" s="11"/>
      <c r="R106" s="11"/>
      <c r="S106" s="11"/>
    </row>
    <row r="107">
      <c r="D107" s="12"/>
      <c r="J107" s="11"/>
      <c r="K107" s="11"/>
      <c r="L107" s="11"/>
      <c r="M107" s="11"/>
      <c r="N107" s="11"/>
      <c r="O107" s="11"/>
      <c r="P107" s="11"/>
      <c r="Q107" s="11"/>
      <c r="R107" s="11"/>
      <c r="S107" s="11"/>
    </row>
    <row r="108">
      <c r="D108" s="12"/>
      <c r="J108" s="11"/>
      <c r="K108" s="11"/>
      <c r="L108" s="11"/>
      <c r="M108" s="11"/>
      <c r="N108" s="11"/>
      <c r="O108" s="11"/>
      <c r="P108" s="11"/>
      <c r="Q108" s="11"/>
      <c r="R108" s="11"/>
      <c r="S108" s="11"/>
    </row>
    <row r="109">
      <c r="D109" s="12"/>
      <c r="J109" s="11"/>
      <c r="K109" s="11"/>
      <c r="L109" s="11"/>
      <c r="M109" s="11"/>
      <c r="N109" s="11"/>
      <c r="O109" s="11"/>
      <c r="P109" s="11"/>
      <c r="Q109" s="11"/>
      <c r="R109" s="11"/>
      <c r="S109" s="11"/>
    </row>
    <row r="110">
      <c r="D110" s="12"/>
      <c r="J110" s="11"/>
      <c r="K110" s="11"/>
      <c r="L110" s="11"/>
      <c r="M110" s="11"/>
      <c r="N110" s="11"/>
      <c r="O110" s="11"/>
      <c r="P110" s="11"/>
      <c r="Q110" s="11"/>
      <c r="R110" s="11"/>
      <c r="S110" s="11"/>
    </row>
    <row r="111">
      <c r="D111" s="12"/>
      <c r="J111" s="11"/>
      <c r="K111" s="11"/>
      <c r="L111" s="11"/>
      <c r="M111" s="11"/>
      <c r="N111" s="11"/>
      <c r="O111" s="11"/>
      <c r="P111" s="11"/>
      <c r="Q111" s="11"/>
      <c r="R111" s="11"/>
      <c r="S111" s="11"/>
    </row>
    <row r="112">
      <c r="D112" s="12"/>
      <c r="J112" s="11"/>
      <c r="K112" s="11"/>
      <c r="L112" s="11"/>
      <c r="M112" s="11"/>
      <c r="N112" s="11"/>
      <c r="O112" s="11"/>
      <c r="P112" s="11"/>
      <c r="Q112" s="11"/>
      <c r="R112" s="11"/>
      <c r="S112" s="11"/>
    </row>
    <row r="113">
      <c r="D113" s="12"/>
      <c r="J113" s="11"/>
      <c r="K113" s="11"/>
      <c r="L113" s="11"/>
      <c r="M113" s="11"/>
      <c r="N113" s="11"/>
      <c r="O113" s="11"/>
      <c r="P113" s="11"/>
      <c r="Q113" s="11"/>
      <c r="R113" s="11"/>
      <c r="S113" s="11"/>
    </row>
    <row r="114">
      <c r="D114" s="12"/>
      <c r="J114" s="11"/>
      <c r="K114" s="11"/>
      <c r="L114" s="11"/>
      <c r="M114" s="11"/>
      <c r="N114" s="11"/>
      <c r="O114" s="11"/>
      <c r="P114" s="11"/>
      <c r="Q114" s="11"/>
      <c r="R114" s="11"/>
      <c r="S114" s="11"/>
    </row>
    <row r="115">
      <c r="D115" s="12"/>
      <c r="J115" s="11"/>
      <c r="K115" s="11"/>
      <c r="L115" s="11"/>
      <c r="M115" s="11"/>
      <c r="N115" s="11"/>
      <c r="O115" s="11"/>
      <c r="P115" s="11"/>
      <c r="Q115" s="11"/>
      <c r="R115" s="11"/>
      <c r="S115" s="11"/>
    </row>
    <row r="116">
      <c r="D116" s="12"/>
      <c r="J116" s="11"/>
      <c r="K116" s="11"/>
      <c r="L116" s="11"/>
      <c r="M116" s="11"/>
      <c r="N116" s="11"/>
      <c r="O116" s="11"/>
      <c r="P116" s="11"/>
      <c r="Q116" s="11"/>
      <c r="R116" s="11"/>
      <c r="S116" s="11"/>
    </row>
    <row r="117">
      <c r="D117" s="12"/>
      <c r="J117" s="11"/>
      <c r="K117" s="11"/>
      <c r="L117" s="11"/>
      <c r="M117" s="11"/>
      <c r="N117" s="11"/>
      <c r="O117" s="11"/>
      <c r="P117" s="11"/>
      <c r="Q117" s="11"/>
      <c r="R117" s="11"/>
      <c r="S117" s="11"/>
    </row>
    <row r="118">
      <c r="D118" s="12"/>
      <c r="J118" s="11"/>
      <c r="K118" s="11"/>
      <c r="L118" s="11"/>
      <c r="M118" s="11"/>
      <c r="N118" s="11"/>
      <c r="O118" s="11"/>
      <c r="P118" s="11"/>
      <c r="Q118" s="11"/>
      <c r="R118" s="11"/>
      <c r="S118" s="11"/>
    </row>
    <row r="119">
      <c r="D119" s="12"/>
      <c r="J119" s="11"/>
      <c r="K119" s="11"/>
      <c r="L119" s="11"/>
      <c r="M119" s="11"/>
      <c r="N119" s="11"/>
      <c r="O119" s="11"/>
      <c r="P119" s="11"/>
      <c r="Q119" s="11"/>
      <c r="R119" s="11"/>
      <c r="S119" s="11"/>
    </row>
    <row r="120">
      <c r="D120" s="12"/>
      <c r="J120" s="11"/>
      <c r="K120" s="11"/>
      <c r="L120" s="11"/>
      <c r="M120" s="11"/>
      <c r="N120" s="11"/>
      <c r="O120" s="11"/>
      <c r="P120" s="11"/>
      <c r="Q120" s="11"/>
      <c r="R120" s="11"/>
      <c r="S120" s="11"/>
    </row>
    <row r="121">
      <c r="D121" s="12"/>
      <c r="J121" s="11"/>
      <c r="K121" s="11"/>
      <c r="L121" s="11"/>
      <c r="M121" s="11"/>
      <c r="N121" s="11"/>
      <c r="O121" s="11"/>
      <c r="P121" s="11"/>
      <c r="Q121" s="11"/>
      <c r="R121" s="11"/>
      <c r="S121" s="11"/>
    </row>
    <row r="122">
      <c r="D122" s="12"/>
      <c r="J122" s="11"/>
      <c r="K122" s="11"/>
      <c r="L122" s="11"/>
      <c r="M122" s="11"/>
      <c r="N122" s="11"/>
      <c r="O122" s="11"/>
      <c r="P122" s="11"/>
      <c r="Q122" s="11"/>
      <c r="R122" s="11"/>
      <c r="S122" s="11"/>
    </row>
    <row r="123">
      <c r="D123" s="12"/>
      <c r="J123" s="11"/>
      <c r="K123" s="11"/>
      <c r="L123" s="11"/>
      <c r="M123" s="11"/>
      <c r="N123" s="11"/>
      <c r="O123" s="11"/>
      <c r="P123" s="11"/>
      <c r="Q123" s="11"/>
      <c r="R123" s="11"/>
      <c r="S123" s="11"/>
    </row>
    <row r="124">
      <c r="D124" s="12"/>
      <c r="J124" s="11"/>
      <c r="K124" s="11"/>
      <c r="L124" s="11"/>
      <c r="M124" s="11"/>
      <c r="N124" s="11"/>
      <c r="O124" s="11"/>
      <c r="P124" s="11"/>
      <c r="Q124" s="11"/>
      <c r="R124" s="11"/>
      <c r="S124" s="11"/>
    </row>
    <row r="125">
      <c r="D125" s="12"/>
      <c r="J125" s="11"/>
      <c r="K125" s="11"/>
      <c r="L125" s="11"/>
      <c r="M125" s="11"/>
      <c r="N125" s="11"/>
      <c r="O125" s="11"/>
      <c r="P125" s="11"/>
      <c r="Q125" s="11"/>
      <c r="R125" s="11"/>
      <c r="S125" s="11"/>
    </row>
    <row r="126">
      <c r="D126" s="12"/>
      <c r="J126" s="11"/>
      <c r="K126" s="11"/>
      <c r="L126" s="11"/>
      <c r="M126" s="11"/>
      <c r="N126" s="11"/>
      <c r="O126" s="11"/>
      <c r="P126" s="11"/>
      <c r="Q126" s="11"/>
      <c r="R126" s="11"/>
      <c r="S126" s="11"/>
    </row>
    <row r="127">
      <c r="D127" s="12"/>
      <c r="J127" s="11"/>
      <c r="K127" s="11"/>
      <c r="L127" s="11"/>
      <c r="M127" s="11"/>
      <c r="N127" s="11"/>
      <c r="O127" s="11"/>
      <c r="P127" s="11"/>
      <c r="Q127" s="11"/>
      <c r="R127" s="11"/>
      <c r="S127" s="11"/>
    </row>
    <row r="128">
      <c r="D128" s="12"/>
      <c r="J128" s="11"/>
      <c r="K128" s="11"/>
      <c r="L128" s="11"/>
      <c r="M128" s="11"/>
      <c r="N128" s="11"/>
      <c r="O128" s="11"/>
      <c r="P128" s="11"/>
      <c r="Q128" s="11"/>
      <c r="R128" s="11"/>
      <c r="S128" s="11"/>
    </row>
    <row r="129">
      <c r="D129" s="12"/>
      <c r="J129" s="11"/>
      <c r="K129" s="11"/>
      <c r="L129" s="11"/>
      <c r="M129" s="11"/>
      <c r="N129" s="11"/>
      <c r="O129" s="11"/>
      <c r="P129" s="11"/>
      <c r="Q129" s="11"/>
      <c r="R129" s="11"/>
      <c r="S129" s="11"/>
    </row>
    <row r="130">
      <c r="D130" s="12"/>
      <c r="J130" s="11"/>
      <c r="K130" s="11"/>
      <c r="L130" s="11"/>
      <c r="M130" s="11"/>
      <c r="N130" s="11"/>
      <c r="O130" s="11"/>
      <c r="P130" s="11"/>
      <c r="Q130" s="11"/>
      <c r="R130" s="11"/>
      <c r="S130" s="11"/>
    </row>
    <row r="131">
      <c r="D131" s="12"/>
      <c r="J131" s="11"/>
      <c r="K131" s="11"/>
      <c r="L131" s="11"/>
      <c r="M131" s="11"/>
      <c r="N131" s="11"/>
      <c r="O131" s="11"/>
      <c r="P131" s="11"/>
      <c r="Q131" s="11"/>
      <c r="R131" s="11"/>
      <c r="S131" s="11"/>
    </row>
    <row r="132">
      <c r="D132" s="12"/>
      <c r="J132" s="11"/>
      <c r="K132" s="11"/>
      <c r="L132" s="11"/>
      <c r="M132" s="11"/>
      <c r="N132" s="11"/>
      <c r="O132" s="11"/>
      <c r="P132" s="11"/>
      <c r="Q132" s="11"/>
      <c r="R132" s="11"/>
      <c r="S132" s="11"/>
    </row>
    <row r="133">
      <c r="D133" s="12"/>
      <c r="J133" s="11"/>
      <c r="K133" s="11"/>
      <c r="L133" s="11"/>
      <c r="M133" s="11"/>
      <c r="N133" s="11"/>
      <c r="O133" s="11"/>
      <c r="P133" s="11"/>
      <c r="Q133" s="11"/>
      <c r="R133" s="11"/>
      <c r="S133" s="11"/>
    </row>
    <row r="134">
      <c r="D134" s="12"/>
      <c r="J134" s="11"/>
      <c r="K134" s="11"/>
      <c r="L134" s="11"/>
      <c r="M134" s="11"/>
      <c r="N134" s="11"/>
      <c r="O134" s="11"/>
      <c r="P134" s="11"/>
      <c r="Q134" s="11"/>
      <c r="R134" s="11"/>
      <c r="S134" s="11"/>
    </row>
    <row r="135">
      <c r="D135" s="12"/>
      <c r="J135" s="11"/>
      <c r="K135" s="11"/>
      <c r="L135" s="11"/>
      <c r="M135" s="11"/>
      <c r="N135" s="11"/>
      <c r="O135" s="11"/>
      <c r="P135" s="11"/>
      <c r="Q135" s="11"/>
      <c r="R135" s="11"/>
      <c r="S135" s="11"/>
    </row>
    <row r="136">
      <c r="D136" s="12"/>
      <c r="J136" s="11"/>
      <c r="K136" s="11"/>
      <c r="L136" s="11"/>
      <c r="M136" s="11"/>
      <c r="N136" s="11"/>
      <c r="O136" s="11"/>
      <c r="P136" s="11"/>
      <c r="Q136" s="11"/>
      <c r="R136" s="11"/>
      <c r="S136" s="11"/>
    </row>
    <row r="137">
      <c r="D137" s="12"/>
      <c r="J137" s="11"/>
      <c r="K137" s="11"/>
      <c r="L137" s="11"/>
      <c r="M137" s="11"/>
      <c r="N137" s="11"/>
      <c r="O137" s="11"/>
      <c r="P137" s="11"/>
      <c r="Q137" s="11"/>
      <c r="R137" s="11"/>
      <c r="S137" s="11"/>
    </row>
    <row r="138">
      <c r="D138" s="12"/>
      <c r="J138" s="11"/>
      <c r="K138" s="11"/>
      <c r="L138" s="11"/>
      <c r="M138" s="11"/>
      <c r="N138" s="11"/>
      <c r="O138" s="11"/>
      <c r="P138" s="11"/>
      <c r="Q138" s="11"/>
      <c r="R138" s="11"/>
      <c r="S138" s="11"/>
    </row>
    <row r="139">
      <c r="D139" s="12"/>
      <c r="J139" s="11"/>
      <c r="K139" s="11"/>
      <c r="L139" s="11"/>
      <c r="M139" s="11"/>
      <c r="N139" s="11"/>
      <c r="O139" s="11"/>
      <c r="P139" s="11"/>
      <c r="Q139" s="11"/>
      <c r="R139" s="11"/>
      <c r="S139" s="11"/>
    </row>
    <row r="140">
      <c r="D140" s="12"/>
      <c r="J140" s="11"/>
      <c r="K140" s="11"/>
      <c r="L140" s="11"/>
      <c r="M140" s="11"/>
      <c r="N140" s="11"/>
      <c r="O140" s="11"/>
      <c r="P140" s="11"/>
      <c r="Q140" s="11"/>
      <c r="R140" s="11"/>
      <c r="S140" s="11"/>
    </row>
    <row r="141">
      <c r="D141" s="12"/>
      <c r="J141" s="11"/>
      <c r="K141" s="11"/>
      <c r="L141" s="11"/>
      <c r="M141" s="11"/>
      <c r="N141" s="11"/>
      <c r="O141" s="11"/>
      <c r="P141" s="11"/>
      <c r="Q141" s="11"/>
      <c r="R141" s="11"/>
      <c r="S141" s="11"/>
    </row>
    <row r="142">
      <c r="D142" s="12"/>
      <c r="J142" s="11"/>
      <c r="K142" s="11"/>
      <c r="L142" s="11"/>
      <c r="M142" s="11"/>
      <c r="N142" s="11"/>
      <c r="O142" s="11"/>
      <c r="P142" s="11"/>
      <c r="Q142" s="11"/>
      <c r="R142" s="11"/>
      <c r="S142" s="11"/>
    </row>
    <row r="143">
      <c r="D143" s="12"/>
      <c r="J143" s="11"/>
      <c r="K143" s="11"/>
      <c r="L143" s="11"/>
      <c r="M143" s="11"/>
      <c r="N143" s="11"/>
      <c r="O143" s="11"/>
      <c r="P143" s="11"/>
      <c r="Q143" s="11"/>
      <c r="R143" s="11"/>
      <c r="S143" s="11"/>
    </row>
    <row r="144">
      <c r="D144" s="12"/>
      <c r="J144" s="11"/>
      <c r="K144" s="11"/>
      <c r="L144" s="11"/>
      <c r="M144" s="11"/>
      <c r="N144" s="11"/>
      <c r="O144" s="11"/>
      <c r="P144" s="11"/>
      <c r="Q144" s="11"/>
      <c r="R144" s="11"/>
      <c r="S144" s="11"/>
    </row>
    <row r="145">
      <c r="D145" s="12"/>
      <c r="J145" s="11"/>
      <c r="K145" s="11"/>
      <c r="L145" s="11"/>
      <c r="M145" s="11"/>
      <c r="N145" s="11"/>
      <c r="O145" s="11"/>
      <c r="P145" s="11"/>
      <c r="Q145" s="11"/>
      <c r="R145" s="11"/>
      <c r="S145" s="11"/>
    </row>
    <row r="146">
      <c r="D146" s="12"/>
      <c r="J146" s="11"/>
      <c r="K146" s="11"/>
      <c r="L146" s="11"/>
      <c r="M146" s="11"/>
      <c r="N146" s="11"/>
      <c r="O146" s="11"/>
      <c r="P146" s="11"/>
      <c r="Q146" s="11"/>
      <c r="R146" s="11"/>
      <c r="S146" s="11"/>
    </row>
    <row r="147">
      <c r="D147" s="12"/>
      <c r="J147" s="11"/>
      <c r="K147" s="11"/>
      <c r="L147" s="11"/>
      <c r="M147" s="11"/>
      <c r="N147" s="11"/>
      <c r="O147" s="11"/>
      <c r="P147" s="11"/>
      <c r="Q147" s="11"/>
      <c r="R147" s="11"/>
      <c r="S147" s="11"/>
    </row>
    <row r="148">
      <c r="D148" s="12"/>
      <c r="J148" s="11"/>
      <c r="K148" s="11"/>
      <c r="L148" s="11"/>
      <c r="M148" s="11"/>
      <c r="N148" s="11"/>
      <c r="O148" s="11"/>
      <c r="P148" s="11"/>
      <c r="Q148" s="11"/>
      <c r="R148" s="11"/>
      <c r="S148" s="11"/>
    </row>
    <row r="149">
      <c r="D149" s="12"/>
      <c r="J149" s="11"/>
      <c r="K149" s="11"/>
      <c r="L149" s="11"/>
      <c r="M149" s="11"/>
      <c r="N149" s="11"/>
      <c r="O149" s="11"/>
      <c r="P149" s="11"/>
      <c r="Q149" s="11"/>
      <c r="R149" s="11"/>
      <c r="S149" s="11"/>
    </row>
    <row r="150">
      <c r="D150" s="12"/>
      <c r="J150" s="11"/>
      <c r="K150" s="11"/>
      <c r="L150" s="11"/>
      <c r="M150" s="11"/>
      <c r="N150" s="11"/>
      <c r="O150" s="11"/>
      <c r="P150" s="11"/>
      <c r="Q150" s="11"/>
      <c r="R150" s="11"/>
      <c r="S150" s="11"/>
    </row>
    <row r="151">
      <c r="D151" s="12"/>
      <c r="J151" s="11"/>
      <c r="K151" s="11"/>
      <c r="L151" s="11"/>
      <c r="M151" s="11"/>
      <c r="N151" s="11"/>
      <c r="O151" s="11"/>
      <c r="P151" s="11"/>
      <c r="Q151" s="11"/>
      <c r="R151" s="11"/>
      <c r="S151" s="11"/>
    </row>
    <row r="152">
      <c r="D152" s="12"/>
      <c r="J152" s="11"/>
      <c r="K152" s="11"/>
      <c r="L152" s="11"/>
      <c r="M152" s="11"/>
      <c r="N152" s="11"/>
      <c r="O152" s="11"/>
      <c r="P152" s="11"/>
      <c r="Q152" s="11"/>
      <c r="R152" s="11"/>
      <c r="S152" s="11"/>
    </row>
    <row r="153">
      <c r="D153" s="12"/>
      <c r="J153" s="11"/>
      <c r="K153" s="11"/>
      <c r="L153" s="11"/>
      <c r="M153" s="11"/>
      <c r="N153" s="11"/>
      <c r="O153" s="11"/>
      <c r="P153" s="11"/>
      <c r="Q153" s="11"/>
      <c r="R153" s="11"/>
      <c r="S153" s="11"/>
    </row>
    <row r="154">
      <c r="D154" s="12"/>
      <c r="J154" s="11"/>
      <c r="K154" s="11"/>
      <c r="L154" s="11"/>
      <c r="M154" s="11"/>
      <c r="N154" s="11"/>
      <c r="O154" s="11"/>
      <c r="P154" s="11"/>
      <c r="Q154" s="11"/>
      <c r="R154" s="11"/>
      <c r="S154" s="11"/>
    </row>
    <row r="155">
      <c r="D155" s="12"/>
      <c r="J155" s="11"/>
      <c r="K155" s="11"/>
      <c r="L155" s="11"/>
      <c r="M155" s="11"/>
      <c r="N155" s="11"/>
      <c r="O155" s="11"/>
      <c r="P155" s="11"/>
      <c r="Q155" s="11"/>
      <c r="R155" s="11"/>
      <c r="S155" s="11"/>
    </row>
    <row r="156">
      <c r="D156" s="12"/>
      <c r="J156" s="11"/>
      <c r="K156" s="11"/>
      <c r="L156" s="11"/>
      <c r="M156" s="11"/>
      <c r="N156" s="11"/>
      <c r="O156" s="11"/>
      <c r="P156" s="11"/>
      <c r="Q156" s="11"/>
      <c r="R156" s="11"/>
      <c r="S156" s="11"/>
    </row>
    <row r="157">
      <c r="D157" s="12"/>
      <c r="J157" s="11"/>
      <c r="K157" s="11"/>
      <c r="L157" s="11"/>
      <c r="M157" s="11"/>
      <c r="N157" s="11"/>
      <c r="O157" s="11"/>
      <c r="P157" s="11"/>
      <c r="Q157" s="11"/>
      <c r="R157" s="11"/>
      <c r="S157" s="11"/>
    </row>
    <row r="158">
      <c r="D158" s="12"/>
      <c r="J158" s="11"/>
      <c r="K158" s="11"/>
      <c r="L158" s="11"/>
      <c r="M158" s="11"/>
      <c r="N158" s="11"/>
      <c r="O158" s="11"/>
      <c r="P158" s="11"/>
      <c r="Q158" s="11"/>
      <c r="R158" s="11"/>
      <c r="S158" s="11"/>
    </row>
    <row r="159">
      <c r="D159" s="12"/>
      <c r="J159" s="11"/>
      <c r="K159" s="11"/>
      <c r="L159" s="11"/>
      <c r="M159" s="11"/>
      <c r="N159" s="11"/>
      <c r="O159" s="11"/>
      <c r="P159" s="11"/>
      <c r="Q159" s="11"/>
      <c r="R159" s="11"/>
      <c r="S159" s="11"/>
    </row>
    <row r="160">
      <c r="D160" s="12"/>
      <c r="J160" s="11"/>
      <c r="K160" s="11"/>
      <c r="L160" s="11"/>
      <c r="M160" s="11"/>
      <c r="N160" s="11"/>
      <c r="O160" s="11"/>
      <c r="P160" s="11"/>
      <c r="Q160" s="11"/>
      <c r="R160" s="11"/>
      <c r="S160" s="11"/>
    </row>
    <row r="161">
      <c r="D161" s="12"/>
      <c r="J161" s="11"/>
      <c r="K161" s="11"/>
      <c r="L161" s="11"/>
      <c r="M161" s="11"/>
      <c r="N161" s="11"/>
      <c r="O161" s="11"/>
      <c r="P161" s="11"/>
      <c r="Q161" s="11"/>
      <c r="R161" s="11"/>
      <c r="S161" s="11"/>
    </row>
    <row r="162">
      <c r="D162" s="12"/>
      <c r="J162" s="11"/>
      <c r="K162" s="11"/>
      <c r="L162" s="11"/>
      <c r="M162" s="11"/>
      <c r="N162" s="11"/>
      <c r="O162" s="11"/>
      <c r="P162" s="11"/>
      <c r="Q162" s="11"/>
      <c r="R162" s="11"/>
      <c r="S162" s="11"/>
    </row>
    <row r="163">
      <c r="D163" s="12"/>
      <c r="J163" s="11"/>
      <c r="K163" s="11"/>
      <c r="L163" s="11"/>
      <c r="M163" s="11"/>
      <c r="N163" s="11"/>
      <c r="O163" s="11"/>
      <c r="P163" s="11"/>
      <c r="Q163" s="11"/>
      <c r="R163" s="11"/>
      <c r="S163" s="11"/>
    </row>
    <row r="164">
      <c r="D164" s="12"/>
      <c r="J164" s="11"/>
      <c r="K164" s="11"/>
      <c r="L164" s="11"/>
      <c r="M164" s="11"/>
      <c r="N164" s="11"/>
      <c r="O164" s="11"/>
      <c r="P164" s="11"/>
      <c r="Q164" s="11"/>
      <c r="R164" s="11"/>
      <c r="S164" s="11"/>
    </row>
    <row r="165">
      <c r="D165" s="12"/>
      <c r="J165" s="11"/>
      <c r="K165" s="11"/>
      <c r="L165" s="11"/>
      <c r="M165" s="11"/>
      <c r="N165" s="11"/>
      <c r="O165" s="11"/>
      <c r="P165" s="11"/>
      <c r="Q165" s="11"/>
      <c r="R165" s="11"/>
      <c r="S165" s="11"/>
    </row>
    <row r="166">
      <c r="D166" s="12"/>
      <c r="J166" s="11"/>
      <c r="K166" s="11"/>
      <c r="L166" s="11"/>
      <c r="M166" s="11"/>
      <c r="N166" s="11"/>
      <c r="O166" s="11"/>
      <c r="P166" s="11"/>
      <c r="Q166" s="11"/>
      <c r="R166" s="11"/>
      <c r="S166" s="11"/>
    </row>
    <row r="167">
      <c r="D167" s="12"/>
      <c r="J167" s="11"/>
      <c r="K167" s="11"/>
      <c r="L167" s="11"/>
      <c r="M167" s="11"/>
      <c r="N167" s="11"/>
      <c r="O167" s="11"/>
      <c r="P167" s="11"/>
      <c r="Q167" s="11"/>
      <c r="R167" s="11"/>
      <c r="S167" s="11"/>
    </row>
    <row r="168">
      <c r="D168" s="12"/>
      <c r="J168" s="11"/>
      <c r="K168" s="11"/>
      <c r="L168" s="11"/>
      <c r="M168" s="11"/>
      <c r="N168" s="11"/>
      <c r="O168" s="11"/>
      <c r="P168" s="11"/>
      <c r="Q168" s="11"/>
      <c r="R168" s="11"/>
      <c r="S168" s="11"/>
    </row>
    <row r="169">
      <c r="D169" s="12"/>
      <c r="J169" s="11"/>
      <c r="K169" s="11"/>
      <c r="L169" s="11"/>
      <c r="M169" s="11"/>
      <c r="N169" s="11"/>
      <c r="O169" s="11"/>
      <c r="P169" s="11"/>
      <c r="Q169" s="11"/>
      <c r="R169" s="11"/>
      <c r="S169" s="11"/>
    </row>
    <row r="170">
      <c r="D170" s="12"/>
      <c r="J170" s="11"/>
      <c r="K170" s="11"/>
      <c r="L170" s="11"/>
      <c r="M170" s="11"/>
      <c r="N170" s="11"/>
      <c r="O170" s="11"/>
      <c r="P170" s="11"/>
      <c r="Q170" s="11"/>
      <c r="R170" s="11"/>
      <c r="S170" s="11"/>
    </row>
    <row r="171">
      <c r="D171" s="12"/>
      <c r="J171" s="11"/>
      <c r="K171" s="11"/>
      <c r="L171" s="11"/>
      <c r="M171" s="11"/>
      <c r="N171" s="11"/>
      <c r="O171" s="11"/>
      <c r="P171" s="11"/>
      <c r="Q171" s="11"/>
      <c r="R171" s="11"/>
      <c r="S171" s="11"/>
    </row>
    <row r="172">
      <c r="D172" s="12"/>
      <c r="J172" s="11"/>
      <c r="K172" s="11"/>
      <c r="L172" s="11"/>
      <c r="M172" s="11"/>
      <c r="N172" s="11"/>
      <c r="O172" s="11"/>
      <c r="P172" s="11"/>
      <c r="Q172" s="11"/>
      <c r="R172" s="11"/>
      <c r="S172" s="11"/>
    </row>
    <row r="173">
      <c r="D173" s="12"/>
      <c r="J173" s="11"/>
      <c r="K173" s="11"/>
      <c r="L173" s="11"/>
      <c r="M173" s="11"/>
      <c r="N173" s="11"/>
      <c r="O173" s="11"/>
      <c r="P173" s="11"/>
      <c r="Q173" s="11"/>
      <c r="R173" s="11"/>
      <c r="S173" s="11"/>
    </row>
    <row r="174">
      <c r="D174" s="12"/>
      <c r="J174" s="11"/>
      <c r="K174" s="11"/>
      <c r="L174" s="11"/>
      <c r="M174" s="11"/>
      <c r="N174" s="11"/>
      <c r="O174" s="11"/>
      <c r="P174" s="11"/>
      <c r="Q174" s="11"/>
      <c r="R174" s="11"/>
      <c r="S174" s="11"/>
    </row>
    <row r="175">
      <c r="D175" s="12"/>
      <c r="J175" s="11"/>
      <c r="K175" s="11"/>
      <c r="L175" s="11"/>
      <c r="M175" s="11"/>
      <c r="N175" s="11"/>
      <c r="O175" s="11"/>
      <c r="P175" s="11"/>
      <c r="Q175" s="11"/>
      <c r="R175" s="11"/>
      <c r="S175" s="11"/>
    </row>
    <row r="176">
      <c r="D176" s="12"/>
      <c r="J176" s="11"/>
      <c r="K176" s="11"/>
      <c r="L176" s="11"/>
      <c r="M176" s="11"/>
      <c r="N176" s="11"/>
      <c r="O176" s="11"/>
      <c r="P176" s="11"/>
      <c r="Q176" s="11"/>
      <c r="R176" s="11"/>
      <c r="S176" s="11"/>
    </row>
    <row r="177">
      <c r="D177" s="12"/>
      <c r="J177" s="11"/>
      <c r="K177" s="11"/>
      <c r="L177" s="11"/>
      <c r="M177" s="11"/>
      <c r="N177" s="11"/>
      <c r="O177" s="11"/>
      <c r="P177" s="11"/>
      <c r="Q177" s="11"/>
      <c r="R177" s="11"/>
      <c r="S177" s="11"/>
    </row>
    <row r="178">
      <c r="D178" s="12"/>
      <c r="J178" s="11"/>
      <c r="K178" s="11"/>
      <c r="L178" s="11"/>
      <c r="M178" s="11"/>
      <c r="N178" s="11"/>
      <c r="O178" s="11"/>
      <c r="P178" s="11"/>
      <c r="Q178" s="11"/>
      <c r="R178" s="11"/>
      <c r="S178" s="11"/>
    </row>
    <row r="179">
      <c r="D179" s="12"/>
      <c r="J179" s="11"/>
      <c r="K179" s="11"/>
      <c r="L179" s="11"/>
      <c r="M179" s="11"/>
      <c r="N179" s="11"/>
      <c r="O179" s="11"/>
      <c r="P179" s="11"/>
      <c r="Q179" s="11"/>
      <c r="R179" s="11"/>
      <c r="S179" s="11"/>
    </row>
    <row r="180">
      <c r="D180" s="12"/>
      <c r="J180" s="11"/>
      <c r="K180" s="11"/>
      <c r="L180" s="11"/>
      <c r="M180" s="11"/>
      <c r="N180" s="11"/>
      <c r="O180" s="11"/>
      <c r="P180" s="11"/>
      <c r="Q180" s="11"/>
      <c r="R180" s="11"/>
      <c r="S180" s="11"/>
    </row>
    <row r="181">
      <c r="D181" s="12"/>
      <c r="J181" s="11"/>
      <c r="K181" s="11"/>
      <c r="L181" s="11"/>
      <c r="M181" s="11"/>
      <c r="N181" s="11"/>
      <c r="O181" s="11"/>
      <c r="P181" s="11"/>
      <c r="Q181" s="11"/>
      <c r="R181" s="11"/>
      <c r="S181" s="11"/>
    </row>
    <row r="182">
      <c r="D182" s="12"/>
      <c r="J182" s="11"/>
      <c r="K182" s="11"/>
      <c r="L182" s="11"/>
      <c r="M182" s="11"/>
      <c r="N182" s="11"/>
      <c r="O182" s="11"/>
      <c r="P182" s="11"/>
      <c r="Q182" s="11"/>
      <c r="R182" s="11"/>
      <c r="S182" s="11"/>
    </row>
    <row r="183">
      <c r="D183" s="12"/>
      <c r="J183" s="11"/>
      <c r="K183" s="11"/>
      <c r="L183" s="11"/>
      <c r="M183" s="11"/>
      <c r="N183" s="11"/>
      <c r="O183" s="11"/>
      <c r="P183" s="11"/>
      <c r="Q183" s="11"/>
      <c r="R183" s="11"/>
      <c r="S183" s="11"/>
    </row>
    <row r="184">
      <c r="D184" s="12"/>
      <c r="J184" s="11"/>
      <c r="K184" s="11"/>
      <c r="L184" s="11"/>
      <c r="M184" s="11"/>
      <c r="N184" s="11"/>
      <c r="O184" s="11"/>
      <c r="P184" s="11"/>
      <c r="Q184" s="11"/>
      <c r="R184" s="11"/>
      <c r="S184" s="11"/>
    </row>
    <row r="185">
      <c r="D185" s="12"/>
      <c r="J185" s="11"/>
      <c r="K185" s="11"/>
      <c r="L185" s="11"/>
      <c r="M185" s="11"/>
      <c r="N185" s="11"/>
      <c r="O185" s="11"/>
      <c r="P185" s="11"/>
      <c r="Q185" s="11"/>
      <c r="R185" s="11"/>
      <c r="S185" s="11"/>
    </row>
    <row r="186">
      <c r="D186" s="12"/>
      <c r="J186" s="11"/>
      <c r="K186" s="11"/>
      <c r="L186" s="11"/>
      <c r="M186" s="11"/>
      <c r="N186" s="11"/>
      <c r="O186" s="11"/>
      <c r="P186" s="11"/>
      <c r="Q186" s="11"/>
      <c r="R186" s="11"/>
      <c r="S186" s="11"/>
    </row>
    <row r="187">
      <c r="D187" s="12"/>
      <c r="J187" s="11"/>
      <c r="K187" s="11"/>
      <c r="L187" s="11"/>
      <c r="M187" s="11"/>
      <c r="N187" s="11"/>
      <c r="O187" s="11"/>
      <c r="P187" s="11"/>
      <c r="Q187" s="11"/>
      <c r="R187" s="11"/>
      <c r="S187" s="11"/>
    </row>
    <row r="188">
      <c r="D188" s="12"/>
      <c r="J188" s="11"/>
      <c r="K188" s="11"/>
      <c r="L188" s="11"/>
      <c r="M188" s="11"/>
      <c r="N188" s="11"/>
      <c r="O188" s="11"/>
      <c r="P188" s="11"/>
      <c r="Q188" s="11"/>
      <c r="R188" s="11"/>
      <c r="S188" s="11"/>
    </row>
    <row r="189">
      <c r="D189" s="12"/>
      <c r="J189" s="11"/>
      <c r="K189" s="11"/>
      <c r="L189" s="11"/>
      <c r="M189" s="11"/>
      <c r="N189" s="11"/>
      <c r="O189" s="11"/>
      <c r="P189" s="11"/>
      <c r="Q189" s="11"/>
      <c r="R189" s="11"/>
      <c r="S189" s="11"/>
    </row>
    <row r="190">
      <c r="D190" s="12"/>
      <c r="J190" s="11"/>
      <c r="K190" s="11"/>
      <c r="L190" s="11"/>
      <c r="M190" s="11"/>
      <c r="N190" s="11"/>
      <c r="O190" s="11"/>
      <c r="P190" s="11"/>
      <c r="Q190" s="11"/>
      <c r="R190" s="11"/>
      <c r="S190" s="11"/>
    </row>
    <row r="191">
      <c r="D191" s="12"/>
      <c r="J191" s="11"/>
      <c r="K191" s="11"/>
      <c r="L191" s="11"/>
      <c r="M191" s="11"/>
      <c r="N191" s="11"/>
      <c r="O191" s="11"/>
      <c r="P191" s="11"/>
      <c r="Q191" s="11"/>
      <c r="R191" s="11"/>
      <c r="S191" s="11"/>
    </row>
    <row r="192">
      <c r="D192" s="12"/>
      <c r="J192" s="11"/>
      <c r="K192" s="11"/>
      <c r="L192" s="11"/>
      <c r="M192" s="11"/>
      <c r="N192" s="11"/>
      <c r="O192" s="11"/>
      <c r="P192" s="11"/>
      <c r="Q192" s="11"/>
      <c r="R192" s="11"/>
      <c r="S192" s="11"/>
    </row>
    <row r="193">
      <c r="D193" s="12"/>
      <c r="J193" s="11"/>
      <c r="K193" s="11"/>
      <c r="L193" s="11"/>
      <c r="M193" s="11"/>
      <c r="N193" s="11"/>
      <c r="O193" s="11"/>
      <c r="P193" s="11"/>
      <c r="Q193" s="11"/>
      <c r="R193" s="11"/>
      <c r="S193" s="11"/>
    </row>
    <row r="194">
      <c r="D194" s="12"/>
      <c r="J194" s="11"/>
      <c r="K194" s="11"/>
      <c r="L194" s="11"/>
      <c r="M194" s="11"/>
      <c r="N194" s="11"/>
      <c r="O194" s="11"/>
      <c r="P194" s="11"/>
      <c r="Q194" s="11"/>
      <c r="R194" s="11"/>
      <c r="S194" s="11"/>
    </row>
    <row r="195">
      <c r="D195" s="12"/>
      <c r="J195" s="11"/>
      <c r="K195" s="11"/>
      <c r="L195" s="11"/>
      <c r="M195" s="11"/>
      <c r="N195" s="11"/>
      <c r="O195" s="11"/>
      <c r="P195" s="11"/>
      <c r="Q195" s="11"/>
      <c r="R195" s="11"/>
      <c r="S195" s="11"/>
    </row>
    <row r="196">
      <c r="D196" s="12"/>
      <c r="J196" s="11"/>
      <c r="K196" s="11"/>
      <c r="L196" s="11"/>
      <c r="M196" s="11"/>
      <c r="N196" s="11"/>
      <c r="O196" s="11"/>
      <c r="P196" s="11"/>
      <c r="Q196" s="11"/>
      <c r="R196" s="11"/>
      <c r="S196" s="11"/>
    </row>
    <row r="197">
      <c r="D197" s="12"/>
      <c r="J197" s="11"/>
      <c r="K197" s="11"/>
      <c r="L197" s="11"/>
      <c r="M197" s="11"/>
      <c r="N197" s="11"/>
      <c r="O197" s="11"/>
      <c r="P197" s="11"/>
      <c r="Q197" s="11"/>
      <c r="R197" s="11"/>
      <c r="S197" s="11"/>
    </row>
    <row r="198">
      <c r="D198" s="12"/>
      <c r="J198" s="11"/>
      <c r="K198" s="11"/>
      <c r="L198" s="11"/>
      <c r="M198" s="11"/>
      <c r="N198" s="11"/>
      <c r="O198" s="11"/>
      <c r="P198" s="11"/>
      <c r="Q198" s="11"/>
      <c r="R198" s="11"/>
      <c r="S198" s="11"/>
    </row>
    <row r="199">
      <c r="D199" s="12"/>
      <c r="J199" s="11"/>
      <c r="K199" s="11"/>
      <c r="L199" s="11"/>
      <c r="M199" s="11"/>
      <c r="N199" s="11"/>
      <c r="O199" s="11"/>
      <c r="P199" s="11"/>
      <c r="Q199" s="11"/>
      <c r="R199" s="11"/>
      <c r="S199" s="11"/>
    </row>
    <row r="200">
      <c r="D200" s="12"/>
      <c r="J200" s="11"/>
      <c r="K200" s="11"/>
      <c r="L200" s="11"/>
      <c r="M200" s="11"/>
      <c r="N200" s="11"/>
      <c r="O200" s="11"/>
      <c r="P200" s="11"/>
      <c r="Q200" s="11"/>
      <c r="R200" s="11"/>
      <c r="S200" s="11"/>
    </row>
    <row r="201">
      <c r="D201" s="12"/>
      <c r="J201" s="11"/>
      <c r="K201" s="11"/>
      <c r="L201" s="11"/>
      <c r="M201" s="11"/>
      <c r="N201" s="11"/>
      <c r="O201" s="11"/>
      <c r="P201" s="11"/>
      <c r="Q201" s="11"/>
      <c r="R201" s="11"/>
      <c r="S201" s="11"/>
    </row>
    <row r="202">
      <c r="D202" s="12"/>
      <c r="J202" s="11"/>
      <c r="K202" s="11"/>
      <c r="L202" s="11"/>
      <c r="M202" s="11"/>
      <c r="N202" s="11"/>
      <c r="O202" s="11"/>
      <c r="P202" s="11"/>
      <c r="Q202" s="11"/>
      <c r="R202" s="11"/>
      <c r="S202" s="11"/>
    </row>
    <row r="203">
      <c r="D203" s="12"/>
      <c r="J203" s="11"/>
      <c r="K203" s="11"/>
      <c r="L203" s="11"/>
      <c r="M203" s="11"/>
      <c r="N203" s="11"/>
      <c r="O203" s="11"/>
      <c r="P203" s="11"/>
      <c r="Q203" s="11"/>
      <c r="R203" s="11"/>
      <c r="S203" s="11"/>
    </row>
    <row r="204">
      <c r="D204" s="12"/>
      <c r="J204" s="11"/>
      <c r="K204" s="11"/>
      <c r="L204" s="11"/>
      <c r="M204" s="11"/>
      <c r="N204" s="11"/>
      <c r="O204" s="11"/>
      <c r="P204" s="11"/>
      <c r="Q204" s="11"/>
      <c r="R204" s="11"/>
      <c r="S204" s="11"/>
    </row>
    <row r="205">
      <c r="D205" s="12"/>
      <c r="J205" s="11"/>
      <c r="K205" s="11"/>
      <c r="L205" s="11"/>
      <c r="M205" s="11"/>
      <c r="N205" s="11"/>
      <c r="O205" s="11"/>
      <c r="P205" s="11"/>
      <c r="Q205" s="11"/>
      <c r="R205" s="11"/>
      <c r="S205" s="11"/>
    </row>
    <row r="206">
      <c r="D206" s="12"/>
      <c r="J206" s="11"/>
      <c r="K206" s="11"/>
      <c r="L206" s="11"/>
      <c r="M206" s="11"/>
      <c r="N206" s="11"/>
      <c r="O206" s="11"/>
      <c r="P206" s="11"/>
      <c r="Q206" s="11"/>
      <c r="R206" s="11"/>
      <c r="S206" s="11"/>
    </row>
    <row r="207">
      <c r="D207" s="12"/>
      <c r="J207" s="11"/>
      <c r="K207" s="11"/>
      <c r="L207" s="11"/>
      <c r="M207" s="11"/>
      <c r="N207" s="11"/>
      <c r="O207" s="11"/>
      <c r="P207" s="11"/>
      <c r="Q207" s="11"/>
      <c r="R207" s="11"/>
      <c r="S207" s="11"/>
    </row>
    <row r="208">
      <c r="D208" s="12"/>
      <c r="J208" s="11"/>
      <c r="K208" s="11"/>
      <c r="L208" s="11"/>
      <c r="M208" s="11"/>
      <c r="N208" s="11"/>
      <c r="O208" s="11"/>
      <c r="P208" s="11"/>
      <c r="Q208" s="11"/>
      <c r="R208" s="11"/>
      <c r="S208" s="11"/>
    </row>
    <row r="209">
      <c r="D209" s="12"/>
      <c r="J209" s="11"/>
      <c r="K209" s="11"/>
      <c r="L209" s="11"/>
      <c r="M209" s="11"/>
      <c r="N209" s="11"/>
      <c r="O209" s="11"/>
      <c r="P209" s="11"/>
      <c r="Q209" s="11"/>
      <c r="R209" s="11"/>
      <c r="S209" s="11"/>
    </row>
    <row r="210">
      <c r="D210" s="12"/>
      <c r="J210" s="11"/>
      <c r="K210" s="11"/>
      <c r="L210" s="11"/>
      <c r="M210" s="11"/>
      <c r="N210" s="11"/>
      <c r="O210" s="11"/>
      <c r="P210" s="11"/>
      <c r="Q210" s="11"/>
      <c r="R210" s="11"/>
      <c r="S210" s="11"/>
    </row>
    <row r="211">
      <c r="D211" s="12"/>
      <c r="J211" s="11"/>
      <c r="K211" s="11"/>
      <c r="L211" s="11"/>
      <c r="M211" s="11"/>
      <c r="N211" s="11"/>
      <c r="O211" s="11"/>
      <c r="P211" s="11"/>
      <c r="Q211" s="11"/>
      <c r="R211" s="11"/>
      <c r="S211" s="11"/>
    </row>
    <row r="212">
      <c r="D212" s="12"/>
      <c r="J212" s="11"/>
      <c r="K212" s="11"/>
      <c r="L212" s="11"/>
      <c r="M212" s="11"/>
      <c r="N212" s="11"/>
      <c r="O212" s="11"/>
      <c r="P212" s="11"/>
      <c r="Q212" s="11"/>
      <c r="R212" s="11"/>
      <c r="S212" s="11"/>
    </row>
    <row r="213">
      <c r="D213" s="12"/>
      <c r="J213" s="11"/>
      <c r="K213" s="11"/>
      <c r="L213" s="11"/>
      <c r="M213" s="11"/>
      <c r="N213" s="11"/>
      <c r="O213" s="11"/>
      <c r="P213" s="11"/>
      <c r="Q213" s="11"/>
      <c r="R213" s="11"/>
      <c r="S213" s="11"/>
    </row>
    <row r="214">
      <c r="D214" s="12"/>
      <c r="J214" s="11"/>
      <c r="K214" s="11"/>
      <c r="L214" s="11"/>
      <c r="M214" s="11"/>
      <c r="N214" s="11"/>
      <c r="O214" s="11"/>
      <c r="P214" s="11"/>
      <c r="Q214" s="11"/>
      <c r="R214" s="11"/>
      <c r="S214" s="11"/>
    </row>
    <row r="215">
      <c r="D215" s="12"/>
      <c r="J215" s="11"/>
      <c r="K215" s="11"/>
      <c r="L215" s="11"/>
      <c r="M215" s="11"/>
      <c r="N215" s="11"/>
      <c r="O215" s="11"/>
      <c r="P215" s="11"/>
      <c r="Q215" s="11"/>
      <c r="R215" s="11"/>
      <c r="S215" s="11"/>
    </row>
    <row r="216">
      <c r="D216" s="12"/>
      <c r="J216" s="11"/>
      <c r="K216" s="11"/>
      <c r="L216" s="11"/>
      <c r="M216" s="11"/>
      <c r="N216" s="11"/>
      <c r="O216" s="11"/>
      <c r="P216" s="11"/>
      <c r="Q216" s="11"/>
      <c r="R216" s="11"/>
      <c r="S216" s="11"/>
    </row>
    <row r="217">
      <c r="D217" s="12"/>
      <c r="J217" s="11"/>
      <c r="K217" s="11"/>
      <c r="L217" s="11"/>
      <c r="M217" s="11"/>
      <c r="N217" s="11"/>
      <c r="O217" s="11"/>
      <c r="P217" s="11"/>
      <c r="Q217" s="11"/>
      <c r="R217" s="11"/>
      <c r="S217" s="11"/>
    </row>
    <row r="218">
      <c r="D218" s="12"/>
      <c r="J218" s="11"/>
      <c r="K218" s="11"/>
      <c r="L218" s="11"/>
      <c r="M218" s="11"/>
      <c r="N218" s="11"/>
      <c r="O218" s="11"/>
      <c r="P218" s="11"/>
      <c r="Q218" s="11"/>
      <c r="R218" s="11"/>
      <c r="S218" s="11"/>
    </row>
    <row r="219">
      <c r="D219" s="12"/>
      <c r="J219" s="11"/>
      <c r="K219" s="11"/>
      <c r="L219" s="11"/>
      <c r="M219" s="11"/>
      <c r="N219" s="11"/>
      <c r="O219" s="11"/>
      <c r="P219" s="11"/>
      <c r="Q219" s="11"/>
      <c r="R219" s="11"/>
      <c r="S219" s="11"/>
    </row>
    <row r="220">
      <c r="D220" s="12"/>
      <c r="J220" s="11"/>
      <c r="K220" s="11"/>
      <c r="L220" s="11"/>
      <c r="M220" s="11"/>
      <c r="N220" s="11"/>
      <c r="O220" s="11"/>
      <c r="P220" s="11"/>
      <c r="Q220" s="11"/>
      <c r="R220" s="11"/>
      <c r="S220" s="11"/>
    </row>
    <row r="221">
      <c r="D221" s="12"/>
      <c r="J221" s="11"/>
      <c r="K221" s="11"/>
      <c r="L221" s="11"/>
      <c r="M221" s="11"/>
      <c r="N221" s="11"/>
      <c r="O221" s="11"/>
      <c r="P221" s="11"/>
      <c r="Q221" s="11"/>
      <c r="R221" s="11"/>
      <c r="S221" s="11"/>
    </row>
    <row r="222">
      <c r="D222" s="12"/>
      <c r="J222" s="11"/>
      <c r="K222" s="11"/>
      <c r="L222" s="11"/>
      <c r="M222" s="11"/>
      <c r="N222" s="11"/>
      <c r="O222" s="11"/>
      <c r="P222" s="11"/>
      <c r="Q222" s="11"/>
      <c r="R222" s="11"/>
      <c r="S222" s="11"/>
    </row>
    <row r="223">
      <c r="D223" s="12"/>
      <c r="J223" s="11"/>
      <c r="K223" s="11"/>
      <c r="L223" s="11"/>
      <c r="M223" s="11"/>
      <c r="N223" s="11"/>
      <c r="O223" s="11"/>
      <c r="P223" s="11"/>
      <c r="Q223" s="11"/>
      <c r="R223" s="11"/>
      <c r="S223" s="11"/>
    </row>
    <row r="224">
      <c r="D224" s="12"/>
      <c r="J224" s="11"/>
      <c r="K224" s="11"/>
      <c r="L224" s="11"/>
      <c r="M224" s="11"/>
      <c r="N224" s="11"/>
      <c r="O224" s="11"/>
      <c r="P224" s="11"/>
      <c r="Q224" s="11"/>
      <c r="R224" s="11"/>
      <c r="S224" s="11"/>
    </row>
    <row r="225">
      <c r="D225" s="12"/>
      <c r="J225" s="11"/>
      <c r="K225" s="11"/>
      <c r="L225" s="11"/>
      <c r="M225" s="11"/>
      <c r="N225" s="11"/>
      <c r="O225" s="11"/>
      <c r="P225" s="11"/>
      <c r="Q225" s="11"/>
      <c r="R225" s="11"/>
      <c r="S225" s="11"/>
    </row>
    <row r="226">
      <c r="D226" s="12"/>
      <c r="J226" s="11"/>
      <c r="K226" s="11"/>
      <c r="L226" s="11"/>
      <c r="M226" s="11"/>
      <c r="N226" s="11"/>
      <c r="O226" s="11"/>
      <c r="P226" s="11"/>
      <c r="Q226" s="11"/>
      <c r="R226" s="11"/>
      <c r="S226" s="11"/>
    </row>
    <row r="227">
      <c r="D227" s="12"/>
      <c r="J227" s="11"/>
      <c r="K227" s="11"/>
      <c r="L227" s="11"/>
      <c r="M227" s="11"/>
      <c r="N227" s="11"/>
      <c r="O227" s="11"/>
      <c r="P227" s="11"/>
      <c r="Q227" s="11"/>
      <c r="R227" s="11"/>
      <c r="S227" s="11"/>
    </row>
    <row r="228">
      <c r="D228" s="12"/>
      <c r="J228" s="11"/>
      <c r="K228" s="11"/>
      <c r="L228" s="11"/>
      <c r="M228" s="11"/>
      <c r="N228" s="11"/>
      <c r="O228" s="11"/>
      <c r="P228" s="11"/>
      <c r="Q228" s="11"/>
      <c r="R228" s="11"/>
      <c r="S228" s="11"/>
    </row>
    <row r="229">
      <c r="D229" s="12"/>
      <c r="J229" s="11"/>
      <c r="K229" s="11"/>
      <c r="L229" s="11"/>
      <c r="M229" s="11"/>
      <c r="N229" s="11"/>
      <c r="O229" s="11"/>
      <c r="P229" s="11"/>
      <c r="Q229" s="11"/>
      <c r="R229" s="11"/>
      <c r="S229" s="11"/>
    </row>
    <row r="230">
      <c r="D230" s="12"/>
      <c r="J230" s="11"/>
      <c r="K230" s="11"/>
      <c r="L230" s="11"/>
      <c r="M230" s="11"/>
      <c r="N230" s="11"/>
      <c r="O230" s="11"/>
      <c r="P230" s="11"/>
      <c r="Q230" s="11"/>
      <c r="R230" s="11"/>
      <c r="S230" s="11"/>
    </row>
    <row r="231">
      <c r="D231" s="12"/>
      <c r="J231" s="11"/>
      <c r="K231" s="11"/>
      <c r="L231" s="11"/>
      <c r="M231" s="11"/>
      <c r="N231" s="11"/>
      <c r="O231" s="11"/>
      <c r="P231" s="11"/>
      <c r="Q231" s="11"/>
      <c r="R231" s="11"/>
      <c r="S231" s="11"/>
    </row>
    <row r="232">
      <c r="D232" s="12"/>
      <c r="J232" s="11"/>
      <c r="K232" s="11"/>
      <c r="L232" s="11"/>
      <c r="M232" s="11"/>
      <c r="N232" s="11"/>
      <c r="O232" s="11"/>
      <c r="P232" s="11"/>
      <c r="Q232" s="11"/>
      <c r="R232" s="11"/>
      <c r="S232" s="11"/>
    </row>
    <row r="233">
      <c r="D233" s="12"/>
      <c r="J233" s="11"/>
      <c r="K233" s="11"/>
      <c r="L233" s="11"/>
      <c r="M233" s="11"/>
      <c r="N233" s="11"/>
      <c r="O233" s="11"/>
      <c r="P233" s="11"/>
      <c r="Q233" s="11"/>
      <c r="R233" s="11"/>
      <c r="S233" s="11"/>
    </row>
    <row r="234">
      <c r="D234" s="12"/>
      <c r="J234" s="11"/>
      <c r="K234" s="11"/>
      <c r="L234" s="11"/>
      <c r="M234" s="11"/>
      <c r="N234" s="11"/>
      <c r="O234" s="11"/>
      <c r="P234" s="11"/>
      <c r="Q234" s="11"/>
      <c r="R234" s="11"/>
      <c r="S234" s="11"/>
    </row>
    <row r="235">
      <c r="D235" s="12"/>
      <c r="J235" s="11"/>
      <c r="K235" s="11"/>
      <c r="L235" s="11"/>
      <c r="M235" s="11"/>
      <c r="N235" s="11"/>
      <c r="O235" s="11"/>
      <c r="P235" s="11"/>
      <c r="Q235" s="11"/>
      <c r="R235" s="11"/>
      <c r="S235" s="11"/>
    </row>
    <row r="236">
      <c r="D236" s="12"/>
      <c r="J236" s="11"/>
      <c r="K236" s="11"/>
      <c r="L236" s="11"/>
      <c r="M236" s="11"/>
      <c r="N236" s="11"/>
      <c r="O236" s="11"/>
      <c r="P236" s="11"/>
      <c r="Q236" s="11"/>
      <c r="R236" s="11"/>
      <c r="S236" s="11"/>
    </row>
    <row r="237">
      <c r="D237" s="12"/>
      <c r="J237" s="11"/>
      <c r="K237" s="11"/>
      <c r="L237" s="11"/>
      <c r="M237" s="11"/>
      <c r="N237" s="11"/>
      <c r="O237" s="11"/>
      <c r="P237" s="11"/>
      <c r="Q237" s="11"/>
      <c r="R237" s="11"/>
      <c r="S237" s="11"/>
    </row>
    <row r="238">
      <c r="D238" s="12"/>
      <c r="J238" s="11"/>
      <c r="K238" s="11"/>
      <c r="L238" s="11"/>
      <c r="M238" s="11"/>
      <c r="N238" s="11"/>
      <c r="O238" s="11"/>
      <c r="P238" s="11"/>
      <c r="Q238" s="11"/>
      <c r="R238" s="11"/>
      <c r="S238" s="11"/>
    </row>
    <row r="239">
      <c r="D239" s="12"/>
      <c r="J239" s="11"/>
      <c r="K239" s="11"/>
      <c r="L239" s="11"/>
      <c r="M239" s="11"/>
      <c r="N239" s="11"/>
      <c r="O239" s="11"/>
      <c r="P239" s="11"/>
      <c r="Q239" s="11"/>
      <c r="R239" s="11"/>
      <c r="S239" s="11"/>
    </row>
    <row r="240">
      <c r="D240" s="12"/>
      <c r="J240" s="11"/>
      <c r="K240" s="11"/>
      <c r="L240" s="11"/>
      <c r="M240" s="11"/>
      <c r="N240" s="11"/>
      <c r="O240" s="11"/>
      <c r="P240" s="11"/>
      <c r="Q240" s="11"/>
      <c r="R240" s="11"/>
      <c r="S240" s="11"/>
    </row>
    <row r="241">
      <c r="D241" s="12"/>
      <c r="J241" s="11"/>
      <c r="K241" s="11"/>
      <c r="L241" s="11"/>
      <c r="M241" s="11"/>
      <c r="N241" s="11"/>
      <c r="O241" s="11"/>
      <c r="P241" s="11"/>
      <c r="Q241" s="11"/>
      <c r="R241" s="11"/>
      <c r="S241" s="11"/>
    </row>
    <row r="242">
      <c r="D242" s="12"/>
      <c r="J242" s="11"/>
      <c r="K242" s="11"/>
      <c r="L242" s="11"/>
      <c r="M242" s="11"/>
      <c r="N242" s="11"/>
      <c r="O242" s="11"/>
      <c r="P242" s="11"/>
      <c r="Q242" s="11"/>
      <c r="R242" s="11"/>
      <c r="S242" s="11"/>
    </row>
    <row r="243">
      <c r="D243" s="12"/>
      <c r="J243" s="11"/>
      <c r="K243" s="11"/>
      <c r="L243" s="11"/>
      <c r="M243" s="11"/>
      <c r="N243" s="11"/>
      <c r="O243" s="11"/>
      <c r="P243" s="11"/>
      <c r="Q243" s="11"/>
      <c r="R243" s="11"/>
      <c r="S243" s="11"/>
    </row>
    <row r="244">
      <c r="D244" s="12"/>
      <c r="J244" s="11"/>
      <c r="K244" s="11"/>
      <c r="L244" s="11"/>
      <c r="M244" s="11"/>
      <c r="N244" s="11"/>
      <c r="O244" s="11"/>
      <c r="P244" s="11"/>
      <c r="Q244" s="11"/>
      <c r="R244" s="11"/>
      <c r="S244" s="11"/>
    </row>
    <row r="245">
      <c r="D245" s="12"/>
      <c r="J245" s="11"/>
      <c r="K245" s="11"/>
      <c r="L245" s="11"/>
      <c r="M245" s="11"/>
      <c r="N245" s="11"/>
      <c r="O245" s="11"/>
      <c r="P245" s="11"/>
      <c r="Q245" s="11"/>
      <c r="R245" s="11"/>
      <c r="S245" s="11"/>
    </row>
    <row r="246">
      <c r="D246" s="12"/>
      <c r="J246" s="11"/>
      <c r="K246" s="11"/>
      <c r="L246" s="11"/>
      <c r="M246" s="11"/>
      <c r="N246" s="11"/>
      <c r="O246" s="11"/>
      <c r="P246" s="11"/>
      <c r="Q246" s="11"/>
      <c r="R246" s="11"/>
      <c r="S246" s="11"/>
    </row>
    <row r="247">
      <c r="D247" s="12"/>
      <c r="J247" s="11"/>
      <c r="K247" s="11"/>
      <c r="L247" s="11"/>
      <c r="M247" s="11"/>
      <c r="N247" s="11"/>
      <c r="O247" s="11"/>
      <c r="P247" s="11"/>
      <c r="Q247" s="11"/>
      <c r="R247" s="11"/>
      <c r="S247" s="11"/>
    </row>
    <row r="248">
      <c r="D248" s="12"/>
      <c r="J248" s="11"/>
      <c r="K248" s="11"/>
      <c r="L248" s="11"/>
      <c r="M248" s="11"/>
      <c r="N248" s="11"/>
      <c r="O248" s="11"/>
      <c r="P248" s="11"/>
      <c r="Q248" s="11"/>
      <c r="R248" s="11"/>
      <c r="S248" s="11"/>
    </row>
    <row r="249">
      <c r="D249" s="12"/>
      <c r="J249" s="11"/>
      <c r="K249" s="11"/>
      <c r="L249" s="11"/>
      <c r="M249" s="11"/>
      <c r="N249" s="11"/>
      <c r="O249" s="11"/>
      <c r="P249" s="11"/>
      <c r="Q249" s="11"/>
      <c r="R249" s="11"/>
      <c r="S249" s="11"/>
    </row>
    <row r="250">
      <c r="D250" s="12"/>
      <c r="J250" s="11"/>
      <c r="K250" s="11"/>
      <c r="L250" s="11"/>
      <c r="M250" s="11"/>
      <c r="N250" s="11"/>
      <c r="O250" s="11"/>
      <c r="P250" s="11"/>
      <c r="Q250" s="11"/>
      <c r="R250" s="11"/>
      <c r="S250" s="11"/>
    </row>
    <row r="251">
      <c r="D251" s="12"/>
      <c r="J251" s="11"/>
      <c r="K251" s="11"/>
      <c r="L251" s="11"/>
      <c r="M251" s="11"/>
      <c r="N251" s="11"/>
      <c r="O251" s="11"/>
      <c r="P251" s="11"/>
      <c r="Q251" s="11"/>
      <c r="R251" s="11"/>
      <c r="S251" s="11"/>
    </row>
    <row r="252">
      <c r="D252" s="12"/>
      <c r="J252" s="11"/>
      <c r="K252" s="11"/>
      <c r="L252" s="11"/>
      <c r="M252" s="11"/>
      <c r="N252" s="11"/>
      <c r="O252" s="11"/>
      <c r="P252" s="11"/>
      <c r="Q252" s="11"/>
      <c r="R252" s="11"/>
      <c r="S252" s="11"/>
    </row>
    <row r="253">
      <c r="D253" s="12"/>
      <c r="J253" s="11"/>
      <c r="K253" s="11"/>
      <c r="L253" s="11"/>
      <c r="M253" s="11"/>
      <c r="N253" s="11"/>
      <c r="O253" s="11"/>
      <c r="P253" s="11"/>
      <c r="Q253" s="11"/>
      <c r="R253" s="11"/>
      <c r="S253" s="11"/>
    </row>
    <row r="254">
      <c r="D254" s="12"/>
      <c r="J254" s="11"/>
      <c r="K254" s="11"/>
      <c r="L254" s="11"/>
      <c r="M254" s="11"/>
      <c r="N254" s="11"/>
      <c r="O254" s="11"/>
      <c r="P254" s="11"/>
      <c r="Q254" s="11"/>
      <c r="R254" s="11"/>
      <c r="S254" s="11"/>
    </row>
    <row r="255">
      <c r="D255" s="12"/>
      <c r="J255" s="11"/>
      <c r="K255" s="11"/>
      <c r="L255" s="11"/>
      <c r="M255" s="11"/>
      <c r="N255" s="11"/>
      <c r="O255" s="11"/>
      <c r="P255" s="11"/>
      <c r="Q255" s="11"/>
      <c r="R255" s="11"/>
      <c r="S255" s="11"/>
    </row>
    <row r="256">
      <c r="D256" s="12"/>
      <c r="J256" s="11"/>
      <c r="K256" s="11"/>
      <c r="L256" s="11"/>
      <c r="M256" s="11"/>
      <c r="N256" s="11"/>
      <c r="O256" s="11"/>
      <c r="P256" s="11"/>
      <c r="Q256" s="11"/>
      <c r="R256" s="11"/>
      <c r="S256" s="11"/>
    </row>
    <row r="257">
      <c r="D257" s="12"/>
      <c r="J257" s="11"/>
      <c r="K257" s="11"/>
      <c r="L257" s="11"/>
      <c r="M257" s="11"/>
      <c r="N257" s="11"/>
      <c r="O257" s="11"/>
      <c r="P257" s="11"/>
      <c r="Q257" s="11"/>
      <c r="R257" s="11"/>
      <c r="S257" s="11"/>
    </row>
    <row r="258">
      <c r="D258" s="12"/>
      <c r="J258" s="11"/>
      <c r="K258" s="11"/>
      <c r="L258" s="11"/>
      <c r="M258" s="11"/>
      <c r="N258" s="11"/>
      <c r="O258" s="11"/>
      <c r="P258" s="11"/>
      <c r="Q258" s="11"/>
      <c r="R258" s="11"/>
      <c r="S258" s="11"/>
    </row>
    <row r="259">
      <c r="D259" s="12"/>
      <c r="J259" s="11"/>
      <c r="K259" s="11"/>
      <c r="L259" s="11"/>
      <c r="M259" s="11"/>
      <c r="N259" s="11"/>
      <c r="O259" s="11"/>
      <c r="P259" s="11"/>
      <c r="Q259" s="11"/>
      <c r="R259" s="11"/>
      <c r="S259" s="11"/>
    </row>
    <row r="260">
      <c r="D260" s="12"/>
      <c r="J260" s="11"/>
      <c r="K260" s="11"/>
      <c r="L260" s="11"/>
      <c r="M260" s="11"/>
      <c r="N260" s="11"/>
      <c r="O260" s="11"/>
      <c r="P260" s="11"/>
      <c r="Q260" s="11"/>
      <c r="R260" s="11"/>
      <c r="S260" s="11"/>
    </row>
    <row r="261">
      <c r="D261" s="12"/>
      <c r="J261" s="11"/>
      <c r="K261" s="11"/>
      <c r="L261" s="11"/>
      <c r="M261" s="11"/>
      <c r="N261" s="11"/>
      <c r="O261" s="11"/>
      <c r="P261" s="11"/>
      <c r="Q261" s="11"/>
      <c r="R261" s="11"/>
      <c r="S261" s="11"/>
    </row>
    <row r="262">
      <c r="D262" s="12"/>
      <c r="J262" s="11"/>
      <c r="K262" s="11"/>
      <c r="L262" s="11"/>
      <c r="M262" s="11"/>
      <c r="N262" s="11"/>
      <c r="O262" s="11"/>
      <c r="P262" s="11"/>
      <c r="Q262" s="11"/>
      <c r="R262" s="11"/>
      <c r="S262" s="11"/>
    </row>
    <row r="263">
      <c r="D263" s="12"/>
      <c r="J263" s="11"/>
      <c r="K263" s="11"/>
      <c r="L263" s="11"/>
      <c r="M263" s="11"/>
      <c r="N263" s="11"/>
      <c r="O263" s="11"/>
      <c r="P263" s="11"/>
      <c r="Q263" s="11"/>
      <c r="R263" s="11"/>
      <c r="S263" s="11"/>
    </row>
    <row r="264">
      <c r="D264" s="12"/>
      <c r="J264" s="11"/>
      <c r="K264" s="11"/>
      <c r="L264" s="11"/>
      <c r="M264" s="11"/>
      <c r="N264" s="11"/>
      <c r="O264" s="11"/>
      <c r="P264" s="11"/>
      <c r="Q264" s="11"/>
      <c r="R264" s="11"/>
      <c r="S264" s="11"/>
    </row>
    <row r="265">
      <c r="D265" s="12"/>
      <c r="J265" s="11"/>
      <c r="K265" s="11"/>
      <c r="L265" s="11"/>
      <c r="M265" s="11"/>
      <c r="N265" s="11"/>
      <c r="O265" s="11"/>
      <c r="P265" s="11"/>
      <c r="Q265" s="11"/>
      <c r="R265" s="11"/>
      <c r="S265" s="11"/>
    </row>
    <row r="266">
      <c r="D266" s="12"/>
      <c r="J266" s="11"/>
      <c r="K266" s="11"/>
      <c r="L266" s="11"/>
      <c r="M266" s="11"/>
      <c r="N266" s="11"/>
      <c r="O266" s="11"/>
      <c r="P266" s="11"/>
      <c r="Q266" s="11"/>
      <c r="R266" s="11"/>
      <c r="S266" s="11"/>
    </row>
    <row r="267">
      <c r="D267" s="12"/>
      <c r="J267" s="11"/>
      <c r="K267" s="11"/>
      <c r="L267" s="11"/>
      <c r="M267" s="11"/>
      <c r="N267" s="11"/>
      <c r="O267" s="11"/>
      <c r="P267" s="11"/>
      <c r="Q267" s="11"/>
      <c r="R267" s="11"/>
      <c r="S267" s="11"/>
    </row>
    <row r="268">
      <c r="D268" s="12"/>
      <c r="J268" s="11"/>
      <c r="K268" s="11"/>
      <c r="L268" s="11"/>
      <c r="M268" s="11"/>
      <c r="N268" s="11"/>
      <c r="O268" s="11"/>
      <c r="P268" s="11"/>
      <c r="Q268" s="11"/>
      <c r="R268" s="11"/>
      <c r="S268" s="11"/>
    </row>
    <row r="269">
      <c r="D269" s="12"/>
      <c r="J269" s="11"/>
      <c r="K269" s="11"/>
      <c r="L269" s="11"/>
      <c r="M269" s="11"/>
      <c r="N269" s="11"/>
      <c r="O269" s="11"/>
      <c r="P269" s="11"/>
      <c r="Q269" s="11"/>
      <c r="R269" s="11"/>
      <c r="S269" s="11"/>
    </row>
    <row r="270">
      <c r="D270" s="12"/>
      <c r="J270" s="11"/>
      <c r="K270" s="11"/>
      <c r="L270" s="11"/>
      <c r="M270" s="11"/>
      <c r="N270" s="11"/>
      <c r="O270" s="11"/>
      <c r="P270" s="11"/>
      <c r="Q270" s="11"/>
      <c r="R270" s="11"/>
      <c r="S270" s="11"/>
    </row>
    <row r="271">
      <c r="D271" s="12"/>
      <c r="J271" s="11"/>
      <c r="K271" s="11"/>
      <c r="L271" s="11"/>
      <c r="M271" s="11"/>
      <c r="N271" s="11"/>
      <c r="O271" s="11"/>
      <c r="P271" s="11"/>
      <c r="Q271" s="11"/>
      <c r="R271" s="11"/>
      <c r="S271" s="11"/>
    </row>
    <row r="272">
      <c r="D272" s="12"/>
      <c r="J272" s="11"/>
      <c r="K272" s="11"/>
      <c r="L272" s="11"/>
      <c r="M272" s="11"/>
      <c r="N272" s="11"/>
      <c r="O272" s="11"/>
      <c r="P272" s="11"/>
      <c r="Q272" s="11"/>
      <c r="R272" s="11"/>
      <c r="S272" s="11"/>
    </row>
    <row r="273">
      <c r="D273" s="12"/>
      <c r="J273" s="11"/>
      <c r="K273" s="11"/>
      <c r="L273" s="11"/>
      <c r="M273" s="11"/>
      <c r="N273" s="11"/>
      <c r="O273" s="11"/>
      <c r="P273" s="11"/>
      <c r="Q273" s="11"/>
      <c r="R273" s="11"/>
      <c r="S273" s="11"/>
    </row>
    <row r="274">
      <c r="D274" s="12"/>
      <c r="J274" s="11"/>
      <c r="K274" s="11"/>
      <c r="L274" s="11"/>
      <c r="M274" s="11"/>
      <c r="N274" s="11"/>
      <c r="O274" s="11"/>
      <c r="P274" s="11"/>
      <c r="Q274" s="11"/>
      <c r="R274" s="11"/>
      <c r="S274" s="11"/>
    </row>
    <row r="275">
      <c r="D275" s="12"/>
      <c r="J275" s="11"/>
      <c r="K275" s="11"/>
      <c r="L275" s="11"/>
      <c r="M275" s="11"/>
      <c r="N275" s="11"/>
      <c r="O275" s="11"/>
      <c r="P275" s="11"/>
      <c r="Q275" s="11"/>
      <c r="R275" s="11"/>
      <c r="S275" s="11"/>
    </row>
    <row r="276">
      <c r="D276" s="12"/>
      <c r="J276" s="11"/>
      <c r="K276" s="11"/>
      <c r="L276" s="11"/>
      <c r="M276" s="11"/>
      <c r="N276" s="11"/>
      <c r="O276" s="11"/>
      <c r="P276" s="11"/>
      <c r="Q276" s="11"/>
      <c r="R276" s="11"/>
      <c r="S276" s="11"/>
    </row>
    <row r="277">
      <c r="D277" s="12"/>
      <c r="J277" s="11"/>
      <c r="K277" s="11"/>
      <c r="L277" s="11"/>
      <c r="M277" s="11"/>
      <c r="N277" s="11"/>
      <c r="O277" s="11"/>
      <c r="P277" s="11"/>
      <c r="Q277" s="11"/>
      <c r="R277" s="11"/>
      <c r="S277" s="11"/>
    </row>
    <row r="278">
      <c r="D278" s="12"/>
      <c r="J278" s="11"/>
      <c r="K278" s="11"/>
      <c r="L278" s="11"/>
      <c r="M278" s="11"/>
      <c r="N278" s="11"/>
      <c r="O278" s="11"/>
      <c r="P278" s="11"/>
      <c r="Q278" s="11"/>
      <c r="R278" s="11"/>
      <c r="S278" s="11"/>
    </row>
    <row r="279">
      <c r="D279" s="12"/>
      <c r="J279" s="11"/>
      <c r="K279" s="11"/>
      <c r="L279" s="11"/>
      <c r="M279" s="11"/>
      <c r="N279" s="11"/>
      <c r="O279" s="11"/>
      <c r="P279" s="11"/>
      <c r="Q279" s="11"/>
      <c r="R279" s="11"/>
      <c r="S279" s="11"/>
    </row>
    <row r="280">
      <c r="D280" s="12"/>
      <c r="J280" s="11"/>
      <c r="K280" s="11"/>
      <c r="L280" s="11"/>
      <c r="M280" s="11"/>
      <c r="N280" s="11"/>
      <c r="O280" s="11"/>
      <c r="P280" s="11"/>
      <c r="Q280" s="11"/>
      <c r="R280" s="11"/>
      <c r="S280" s="11"/>
    </row>
    <row r="281">
      <c r="D281" s="12"/>
      <c r="J281" s="11"/>
      <c r="K281" s="11"/>
      <c r="L281" s="11"/>
      <c r="M281" s="11"/>
      <c r="N281" s="11"/>
      <c r="O281" s="11"/>
      <c r="P281" s="11"/>
      <c r="Q281" s="11"/>
      <c r="R281" s="11"/>
      <c r="S281" s="11"/>
    </row>
    <row r="282">
      <c r="D282" s="12"/>
      <c r="J282" s="11"/>
      <c r="K282" s="11"/>
      <c r="L282" s="11"/>
      <c r="M282" s="11"/>
      <c r="N282" s="11"/>
      <c r="O282" s="11"/>
      <c r="P282" s="11"/>
      <c r="Q282" s="11"/>
      <c r="R282" s="11"/>
      <c r="S282" s="11"/>
    </row>
    <row r="283">
      <c r="D283" s="12"/>
      <c r="J283" s="11"/>
      <c r="K283" s="11"/>
      <c r="L283" s="11"/>
      <c r="M283" s="11"/>
      <c r="N283" s="11"/>
      <c r="O283" s="11"/>
      <c r="P283" s="11"/>
      <c r="Q283" s="11"/>
      <c r="R283" s="11"/>
      <c r="S283" s="11"/>
    </row>
    <row r="284">
      <c r="D284" s="12"/>
      <c r="J284" s="11"/>
      <c r="K284" s="11"/>
      <c r="L284" s="11"/>
      <c r="M284" s="11"/>
      <c r="N284" s="11"/>
      <c r="O284" s="11"/>
      <c r="P284" s="11"/>
      <c r="Q284" s="11"/>
      <c r="R284" s="11"/>
      <c r="S284" s="11"/>
    </row>
    <row r="285">
      <c r="D285" s="12"/>
      <c r="J285" s="11"/>
      <c r="K285" s="11"/>
      <c r="L285" s="11"/>
      <c r="M285" s="11"/>
      <c r="N285" s="11"/>
      <c r="O285" s="11"/>
      <c r="P285" s="11"/>
      <c r="Q285" s="11"/>
      <c r="R285" s="11"/>
      <c r="S285" s="11"/>
    </row>
    <row r="286">
      <c r="D286" s="12"/>
      <c r="J286" s="11"/>
      <c r="K286" s="11"/>
      <c r="L286" s="11"/>
      <c r="M286" s="11"/>
      <c r="N286" s="11"/>
      <c r="O286" s="11"/>
      <c r="P286" s="11"/>
      <c r="Q286" s="11"/>
      <c r="R286" s="11"/>
      <c r="S286" s="11"/>
    </row>
    <row r="287">
      <c r="D287" s="12"/>
      <c r="J287" s="11"/>
      <c r="K287" s="11"/>
      <c r="L287" s="11"/>
      <c r="M287" s="11"/>
      <c r="N287" s="11"/>
      <c r="O287" s="11"/>
      <c r="P287" s="11"/>
      <c r="Q287" s="11"/>
      <c r="R287" s="11"/>
      <c r="S287" s="11"/>
    </row>
    <row r="288">
      <c r="D288" s="12"/>
      <c r="J288" s="11"/>
      <c r="K288" s="11"/>
      <c r="L288" s="11"/>
      <c r="M288" s="11"/>
      <c r="N288" s="11"/>
      <c r="O288" s="11"/>
      <c r="P288" s="11"/>
      <c r="Q288" s="11"/>
      <c r="R288" s="11"/>
      <c r="S288" s="11"/>
    </row>
    <row r="289">
      <c r="D289" s="12"/>
      <c r="J289" s="11"/>
      <c r="K289" s="11"/>
      <c r="L289" s="11"/>
      <c r="M289" s="11"/>
      <c r="N289" s="11"/>
      <c r="O289" s="11"/>
      <c r="P289" s="11"/>
      <c r="Q289" s="11"/>
      <c r="R289" s="11"/>
      <c r="S289" s="11"/>
    </row>
    <row r="290">
      <c r="D290" s="12"/>
      <c r="J290" s="11"/>
      <c r="K290" s="11"/>
      <c r="L290" s="11"/>
      <c r="M290" s="11"/>
      <c r="N290" s="11"/>
      <c r="O290" s="11"/>
      <c r="P290" s="11"/>
      <c r="Q290" s="11"/>
      <c r="R290" s="11"/>
      <c r="S290" s="11"/>
    </row>
    <row r="291">
      <c r="D291" s="12"/>
      <c r="J291" s="11"/>
      <c r="K291" s="11"/>
      <c r="L291" s="11"/>
      <c r="M291" s="11"/>
      <c r="N291" s="11"/>
      <c r="O291" s="11"/>
      <c r="P291" s="11"/>
      <c r="Q291" s="11"/>
      <c r="R291" s="11"/>
      <c r="S291" s="11"/>
    </row>
    <row r="292">
      <c r="D292" s="12"/>
      <c r="J292" s="11"/>
      <c r="K292" s="11"/>
      <c r="L292" s="11"/>
      <c r="M292" s="11"/>
      <c r="N292" s="11"/>
      <c r="O292" s="11"/>
      <c r="P292" s="11"/>
      <c r="Q292" s="11"/>
      <c r="R292" s="11"/>
      <c r="S292" s="11"/>
    </row>
    <row r="293">
      <c r="D293" s="12"/>
      <c r="J293" s="11"/>
      <c r="K293" s="11"/>
      <c r="L293" s="11"/>
      <c r="M293" s="11"/>
      <c r="N293" s="11"/>
      <c r="O293" s="11"/>
      <c r="P293" s="11"/>
      <c r="Q293" s="11"/>
      <c r="R293" s="11"/>
      <c r="S293" s="11"/>
    </row>
    <row r="294">
      <c r="D294" s="12"/>
      <c r="J294" s="11"/>
      <c r="K294" s="11"/>
      <c r="L294" s="11"/>
      <c r="M294" s="11"/>
      <c r="N294" s="11"/>
      <c r="O294" s="11"/>
      <c r="P294" s="11"/>
      <c r="Q294" s="11"/>
      <c r="R294" s="11"/>
      <c r="S294" s="11"/>
    </row>
    <row r="295">
      <c r="D295" s="12"/>
      <c r="J295" s="11"/>
      <c r="K295" s="11"/>
      <c r="L295" s="11"/>
      <c r="M295" s="11"/>
      <c r="N295" s="11"/>
      <c r="O295" s="11"/>
      <c r="P295" s="11"/>
      <c r="Q295" s="11"/>
      <c r="R295" s="11"/>
      <c r="S295" s="11"/>
    </row>
    <row r="296">
      <c r="D296" s="12"/>
      <c r="J296" s="11"/>
      <c r="K296" s="11"/>
      <c r="L296" s="11"/>
      <c r="M296" s="11"/>
      <c r="N296" s="11"/>
      <c r="O296" s="11"/>
      <c r="P296" s="11"/>
      <c r="Q296" s="11"/>
      <c r="R296" s="11"/>
      <c r="S296" s="11"/>
    </row>
    <row r="297">
      <c r="D297" s="12"/>
      <c r="J297" s="11"/>
      <c r="K297" s="11"/>
      <c r="L297" s="11"/>
      <c r="M297" s="11"/>
      <c r="N297" s="11"/>
      <c r="O297" s="11"/>
      <c r="P297" s="11"/>
      <c r="Q297" s="11"/>
      <c r="R297" s="11"/>
      <c r="S297" s="11"/>
    </row>
    <row r="298">
      <c r="D298" s="12"/>
      <c r="J298" s="11"/>
      <c r="K298" s="11"/>
      <c r="L298" s="11"/>
      <c r="M298" s="11"/>
      <c r="N298" s="11"/>
      <c r="O298" s="11"/>
      <c r="P298" s="11"/>
      <c r="Q298" s="11"/>
      <c r="R298" s="11"/>
      <c r="S298" s="11"/>
    </row>
    <row r="299">
      <c r="D299" s="12"/>
      <c r="J299" s="11"/>
      <c r="K299" s="11"/>
      <c r="L299" s="11"/>
      <c r="M299" s="11"/>
      <c r="N299" s="11"/>
      <c r="O299" s="11"/>
      <c r="P299" s="11"/>
      <c r="Q299" s="11"/>
      <c r="R299" s="11"/>
      <c r="S299" s="11"/>
    </row>
    <row r="300">
      <c r="D300" s="12"/>
      <c r="J300" s="11"/>
      <c r="K300" s="11"/>
      <c r="L300" s="11"/>
      <c r="M300" s="11"/>
      <c r="N300" s="11"/>
      <c r="O300" s="11"/>
      <c r="P300" s="11"/>
      <c r="Q300" s="11"/>
      <c r="R300" s="11"/>
      <c r="S300" s="11"/>
    </row>
    <row r="301">
      <c r="D301" s="12"/>
      <c r="J301" s="11"/>
      <c r="K301" s="11"/>
      <c r="L301" s="11"/>
      <c r="M301" s="11"/>
      <c r="N301" s="11"/>
      <c r="O301" s="11"/>
      <c r="P301" s="11"/>
      <c r="Q301" s="11"/>
      <c r="R301" s="11"/>
      <c r="S301" s="11"/>
    </row>
    <row r="302">
      <c r="D302" s="12"/>
      <c r="J302" s="11"/>
      <c r="K302" s="11"/>
      <c r="L302" s="11"/>
      <c r="M302" s="11"/>
      <c r="N302" s="11"/>
      <c r="O302" s="11"/>
      <c r="P302" s="11"/>
      <c r="Q302" s="11"/>
      <c r="R302" s="11"/>
      <c r="S302" s="11"/>
    </row>
    <row r="303">
      <c r="D303" s="12"/>
      <c r="J303" s="11"/>
      <c r="K303" s="11"/>
      <c r="L303" s="11"/>
      <c r="M303" s="11"/>
      <c r="N303" s="11"/>
      <c r="O303" s="11"/>
      <c r="P303" s="11"/>
      <c r="Q303" s="11"/>
      <c r="R303" s="11"/>
      <c r="S303" s="11"/>
    </row>
    <row r="304">
      <c r="D304" s="12"/>
      <c r="J304" s="11"/>
      <c r="K304" s="11"/>
      <c r="L304" s="11"/>
      <c r="M304" s="11"/>
      <c r="N304" s="11"/>
      <c r="O304" s="11"/>
      <c r="P304" s="11"/>
      <c r="Q304" s="11"/>
      <c r="R304" s="11"/>
      <c r="S304" s="11"/>
    </row>
    <row r="305">
      <c r="D305" s="12"/>
      <c r="J305" s="11"/>
      <c r="K305" s="11"/>
      <c r="L305" s="11"/>
      <c r="M305" s="11"/>
      <c r="N305" s="11"/>
      <c r="O305" s="11"/>
      <c r="P305" s="11"/>
      <c r="Q305" s="11"/>
      <c r="R305" s="11"/>
      <c r="S305" s="11"/>
    </row>
    <row r="306">
      <c r="D306" s="12"/>
      <c r="J306" s="11"/>
      <c r="K306" s="11"/>
      <c r="L306" s="11"/>
      <c r="M306" s="11"/>
      <c r="N306" s="11"/>
      <c r="O306" s="11"/>
      <c r="P306" s="11"/>
      <c r="Q306" s="11"/>
      <c r="R306" s="11"/>
      <c r="S306" s="11"/>
    </row>
    <row r="307">
      <c r="D307" s="12"/>
      <c r="J307" s="11"/>
      <c r="K307" s="11"/>
      <c r="L307" s="11"/>
      <c r="M307" s="11"/>
      <c r="N307" s="11"/>
      <c r="O307" s="11"/>
      <c r="P307" s="11"/>
      <c r="Q307" s="11"/>
      <c r="R307" s="11"/>
      <c r="S307" s="11"/>
    </row>
    <row r="308">
      <c r="D308" s="12"/>
      <c r="J308" s="11"/>
      <c r="K308" s="11"/>
      <c r="L308" s="11"/>
      <c r="M308" s="11"/>
      <c r="N308" s="11"/>
      <c r="O308" s="11"/>
      <c r="P308" s="11"/>
      <c r="Q308" s="11"/>
      <c r="R308" s="11"/>
      <c r="S308" s="11"/>
    </row>
    <row r="309">
      <c r="D309" s="12"/>
      <c r="J309" s="11"/>
      <c r="K309" s="11"/>
      <c r="L309" s="11"/>
      <c r="M309" s="11"/>
      <c r="N309" s="11"/>
      <c r="O309" s="11"/>
      <c r="P309" s="11"/>
      <c r="Q309" s="11"/>
      <c r="R309" s="11"/>
      <c r="S309" s="11"/>
    </row>
    <row r="310">
      <c r="D310" s="12"/>
      <c r="J310" s="11"/>
      <c r="K310" s="11"/>
      <c r="L310" s="11"/>
      <c r="M310" s="11"/>
      <c r="N310" s="11"/>
      <c r="O310" s="11"/>
      <c r="P310" s="11"/>
      <c r="Q310" s="11"/>
      <c r="R310" s="11"/>
      <c r="S310" s="11"/>
    </row>
    <row r="311">
      <c r="D311" s="12"/>
      <c r="J311" s="11"/>
      <c r="K311" s="11"/>
      <c r="L311" s="11"/>
      <c r="M311" s="11"/>
      <c r="N311" s="11"/>
      <c r="O311" s="11"/>
      <c r="P311" s="11"/>
      <c r="Q311" s="11"/>
      <c r="R311" s="11"/>
      <c r="S311" s="11"/>
    </row>
    <row r="312">
      <c r="D312" s="12"/>
      <c r="J312" s="11"/>
      <c r="K312" s="11"/>
      <c r="L312" s="11"/>
      <c r="M312" s="11"/>
      <c r="N312" s="11"/>
      <c r="O312" s="11"/>
      <c r="P312" s="11"/>
      <c r="Q312" s="11"/>
      <c r="R312" s="11"/>
      <c r="S312" s="11"/>
    </row>
    <row r="313">
      <c r="D313" s="12"/>
      <c r="J313" s="11"/>
      <c r="K313" s="11"/>
      <c r="L313" s="11"/>
      <c r="M313" s="11"/>
      <c r="N313" s="11"/>
      <c r="O313" s="11"/>
      <c r="P313" s="11"/>
      <c r="Q313" s="11"/>
      <c r="R313" s="11"/>
      <c r="S313" s="11"/>
    </row>
    <row r="314">
      <c r="D314" s="12"/>
      <c r="J314" s="11"/>
      <c r="K314" s="11"/>
      <c r="L314" s="11"/>
      <c r="M314" s="11"/>
      <c r="N314" s="11"/>
      <c r="O314" s="11"/>
      <c r="P314" s="11"/>
      <c r="Q314" s="11"/>
      <c r="R314" s="11"/>
      <c r="S314" s="11"/>
    </row>
    <row r="315">
      <c r="D315" s="12"/>
      <c r="J315" s="11"/>
      <c r="K315" s="11"/>
      <c r="L315" s="11"/>
      <c r="M315" s="11"/>
      <c r="N315" s="11"/>
      <c r="O315" s="11"/>
      <c r="P315" s="11"/>
      <c r="Q315" s="11"/>
      <c r="R315" s="11"/>
      <c r="S315" s="11"/>
    </row>
    <row r="316">
      <c r="D316" s="12"/>
      <c r="J316" s="11"/>
      <c r="K316" s="11"/>
      <c r="L316" s="11"/>
      <c r="M316" s="11"/>
      <c r="N316" s="11"/>
      <c r="O316" s="11"/>
      <c r="P316" s="11"/>
      <c r="Q316" s="11"/>
      <c r="R316" s="11"/>
      <c r="S316" s="11"/>
    </row>
    <row r="317">
      <c r="D317" s="12"/>
      <c r="J317" s="11"/>
      <c r="K317" s="11"/>
      <c r="L317" s="11"/>
      <c r="M317" s="11"/>
      <c r="N317" s="11"/>
      <c r="O317" s="11"/>
      <c r="P317" s="11"/>
      <c r="Q317" s="11"/>
      <c r="R317" s="11"/>
      <c r="S317" s="11"/>
    </row>
    <row r="318">
      <c r="D318" s="12"/>
      <c r="J318" s="11"/>
      <c r="K318" s="11"/>
      <c r="L318" s="11"/>
      <c r="M318" s="11"/>
      <c r="N318" s="11"/>
      <c r="O318" s="11"/>
      <c r="P318" s="11"/>
      <c r="Q318" s="11"/>
      <c r="R318" s="11"/>
      <c r="S318" s="11"/>
    </row>
    <row r="319">
      <c r="D319" s="12"/>
      <c r="J319" s="11"/>
      <c r="K319" s="11"/>
      <c r="L319" s="11"/>
      <c r="M319" s="11"/>
      <c r="N319" s="11"/>
      <c r="O319" s="11"/>
      <c r="P319" s="11"/>
      <c r="Q319" s="11"/>
      <c r="R319" s="11"/>
      <c r="S319" s="11"/>
    </row>
    <row r="320">
      <c r="D320" s="12"/>
      <c r="J320" s="11"/>
      <c r="K320" s="11"/>
      <c r="L320" s="11"/>
      <c r="M320" s="11"/>
      <c r="N320" s="11"/>
      <c r="O320" s="11"/>
      <c r="P320" s="11"/>
      <c r="Q320" s="11"/>
      <c r="R320" s="11"/>
      <c r="S320" s="11"/>
    </row>
    <row r="321">
      <c r="D321" s="12"/>
      <c r="J321" s="11"/>
      <c r="K321" s="11"/>
      <c r="L321" s="11"/>
      <c r="M321" s="11"/>
      <c r="N321" s="11"/>
      <c r="O321" s="11"/>
      <c r="P321" s="11"/>
      <c r="Q321" s="11"/>
      <c r="R321" s="11"/>
      <c r="S321" s="11"/>
    </row>
    <row r="322">
      <c r="D322" s="12"/>
      <c r="J322" s="11"/>
      <c r="K322" s="11"/>
      <c r="L322" s="11"/>
      <c r="M322" s="11"/>
      <c r="N322" s="11"/>
      <c r="O322" s="11"/>
      <c r="P322" s="11"/>
      <c r="Q322" s="11"/>
      <c r="R322" s="11"/>
      <c r="S322" s="11"/>
    </row>
    <row r="323">
      <c r="D323" s="12"/>
      <c r="J323" s="11"/>
      <c r="K323" s="11"/>
      <c r="L323" s="11"/>
      <c r="M323" s="11"/>
      <c r="N323" s="11"/>
      <c r="O323" s="11"/>
      <c r="P323" s="11"/>
      <c r="Q323" s="11"/>
      <c r="R323" s="11"/>
      <c r="S323" s="11"/>
    </row>
    <row r="324">
      <c r="D324" s="12"/>
      <c r="J324" s="11"/>
      <c r="K324" s="11"/>
      <c r="L324" s="11"/>
      <c r="M324" s="11"/>
      <c r="N324" s="11"/>
      <c r="O324" s="11"/>
      <c r="P324" s="11"/>
      <c r="Q324" s="11"/>
      <c r="R324" s="11"/>
      <c r="S324" s="11"/>
    </row>
    <row r="325">
      <c r="D325" s="12"/>
      <c r="J325" s="11"/>
      <c r="K325" s="11"/>
      <c r="L325" s="11"/>
      <c r="M325" s="11"/>
      <c r="N325" s="11"/>
      <c r="O325" s="11"/>
      <c r="P325" s="11"/>
      <c r="Q325" s="11"/>
      <c r="R325" s="11"/>
      <c r="S325" s="11"/>
    </row>
    <row r="326">
      <c r="D326" s="12"/>
      <c r="J326" s="11"/>
      <c r="K326" s="11"/>
      <c r="L326" s="11"/>
      <c r="M326" s="11"/>
      <c r="N326" s="11"/>
      <c r="O326" s="11"/>
      <c r="P326" s="11"/>
      <c r="Q326" s="11"/>
      <c r="R326" s="11"/>
      <c r="S326" s="11"/>
    </row>
    <row r="327">
      <c r="D327" s="12"/>
      <c r="J327" s="11"/>
      <c r="K327" s="11"/>
      <c r="L327" s="11"/>
      <c r="M327" s="11"/>
      <c r="N327" s="11"/>
      <c r="O327" s="11"/>
      <c r="P327" s="11"/>
      <c r="Q327" s="11"/>
      <c r="R327" s="11"/>
      <c r="S327" s="11"/>
    </row>
    <row r="328">
      <c r="D328" s="12"/>
      <c r="J328" s="11"/>
      <c r="K328" s="11"/>
      <c r="L328" s="11"/>
      <c r="M328" s="11"/>
      <c r="N328" s="11"/>
      <c r="O328" s="11"/>
      <c r="P328" s="11"/>
      <c r="Q328" s="11"/>
      <c r="R328" s="11"/>
      <c r="S328" s="11"/>
    </row>
    <row r="329">
      <c r="D329" s="12"/>
      <c r="J329" s="11"/>
      <c r="K329" s="11"/>
      <c r="L329" s="11"/>
      <c r="M329" s="11"/>
      <c r="N329" s="11"/>
      <c r="O329" s="11"/>
      <c r="P329" s="11"/>
      <c r="Q329" s="11"/>
      <c r="R329" s="11"/>
      <c r="S329" s="11"/>
    </row>
    <row r="330">
      <c r="D330" s="12"/>
      <c r="J330" s="11"/>
      <c r="K330" s="11"/>
      <c r="L330" s="11"/>
      <c r="M330" s="11"/>
      <c r="N330" s="11"/>
      <c r="O330" s="11"/>
      <c r="P330" s="11"/>
      <c r="Q330" s="11"/>
      <c r="R330" s="11"/>
      <c r="S330" s="11"/>
    </row>
    <row r="331">
      <c r="D331" s="12"/>
      <c r="J331" s="11"/>
      <c r="K331" s="11"/>
      <c r="L331" s="11"/>
      <c r="M331" s="11"/>
      <c r="N331" s="11"/>
      <c r="O331" s="11"/>
      <c r="P331" s="11"/>
      <c r="Q331" s="11"/>
      <c r="R331" s="11"/>
      <c r="S331" s="11"/>
    </row>
    <row r="332">
      <c r="D332" s="12"/>
      <c r="J332" s="11"/>
      <c r="K332" s="11"/>
      <c r="L332" s="11"/>
      <c r="M332" s="11"/>
      <c r="N332" s="11"/>
      <c r="O332" s="11"/>
      <c r="P332" s="11"/>
      <c r="Q332" s="11"/>
      <c r="R332" s="11"/>
      <c r="S332" s="11"/>
    </row>
    <row r="333">
      <c r="D333" s="12"/>
      <c r="J333" s="11"/>
      <c r="K333" s="11"/>
      <c r="L333" s="11"/>
      <c r="M333" s="11"/>
      <c r="N333" s="11"/>
      <c r="O333" s="11"/>
      <c r="P333" s="11"/>
      <c r="Q333" s="11"/>
      <c r="R333" s="11"/>
      <c r="S333" s="11"/>
    </row>
    <row r="334">
      <c r="D334" s="12"/>
      <c r="J334" s="11"/>
      <c r="K334" s="11"/>
      <c r="L334" s="11"/>
      <c r="M334" s="11"/>
      <c r="N334" s="11"/>
      <c r="O334" s="11"/>
      <c r="P334" s="11"/>
      <c r="Q334" s="11"/>
      <c r="R334" s="11"/>
      <c r="S334" s="11"/>
    </row>
    <row r="335">
      <c r="D335" s="12"/>
      <c r="J335" s="11"/>
      <c r="K335" s="11"/>
      <c r="L335" s="11"/>
      <c r="M335" s="11"/>
      <c r="N335" s="11"/>
      <c r="O335" s="11"/>
      <c r="P335" s="11"/>
      <c r="Q335" s="11"/>
      <c r="R335" s="11"/>
      <c r="S335" s="11"/>
    </row>
    <row r="336">
      <c r="D336" s="12"/>
      <c r="J336" s="11"/>
      <c r="K336" s="11"/>
      <c r="L336" s="11"/>
      <c r="M336" s="11"/>
      <c r="N336" s="11"/>
      <c r="O336" s="11"/>
      <c r="P336" s="11"/>
      <c r="Q336" s="11"/>
      <c r="R336" s="11"/>
      <c r="S336" s="11"/>
    </row>
    <row r="337">
      <c r="D337" s="12"/>
      <c r="J337" s="11"/>
      <c r="K337" s="11"/>
      <c r="L337" s="11"/>
      <c r="M337" s="11"/>
      <c r="N337" s="11"/>
      <c r="O337" s="11"/>
      <c r="P337" s="11"/>
      <c r="Q337" s="11"/>
      <c r="R337" s="11"/>
      <c r="S337" s="11"/>
    </row>
    <row r="338">
      <c r="D338" s="12"/>
      <c r="J338" s="11"/>
      <c r="K338" s="11"/>
      <c r="L338" s="11"/>
      <c r="M338" s="11"/>
      <c r="N338" s="11"/>
      <c r="O338" s="11"/>
      <c r="P338" s="11"/>
      <c r="Q338" s="11"/>
      <c r="R338" s="11"/>
      <c r="S338" s="11"/>
    </row>
    <row r="339">
      <c r="D339" s="12"/>
      <c r="J339" s="11"/>
      <c r="K339" s="11"/>
      <c r="L339" s="11"/>
      <c r="M339" s="11"/>
      <c r="N339" s="11"/>
      <c r="O339" s="11"/>
      <c r="P339" s="11"/>
      <c r="Q339" s="11"/>
      <c r="R339" s="11"/>
      <c r="S339" s="11"/>
    </row>
    <row r="340">
      <c r="D340" s="12"/>
      <c r="J340" s="11"/>
      <c r="K340" s="11"/>
      <c r="L340" s="11"/>
      <c r="M340" s="11"/>
      <c r="N340" s="11"/>
      <c r="O340" s="11"/>
      <c r="P340" s="11"/>
      <c r="Q340" s="11"/>
      <c r="R340" s="11"/>
      <c r="S340" s="11"/>
    </row>
    <row r="341">
      <c r="D341" s="12"/>
      <c r="J341" s="11"/>
      <c r="K341" s="11"/>
      <c r="L341" s="11"/>
      <c r="M341" s="11"/>
      <c r="N341" s="11"/>
      <c r="O341" s="11"/>
      <c r="P341" s="11"/>
      <c r="Q341" s="11"/>
      <c r="R341" s="11"/>
      <c r="S341" s="11"/>
    </row>
    <row r="342">
      <c r="D342" s="12"/>
      <c r="J342" s="11"/>
      <c r="K342" s="11"/>
      <c r="L342" s="11"/>
      <c r="M342" s="11"/>
      <c r="N342" s="11"/>
      <c r="O342" s="11"/>
      <c r="P342" s="11"/>
      <c r="Q342" s="11"/>
      <c r="R342" s="11"/>
      <c r="S342" s="11"/>
    </row>
    <row r="343">
      <c r="D343" s="12"/>
      <c r="J343" s="11"/>
      <c r="K343" s="11"/>
      <c r="L343" s="11"/>
      <c r="M343" s="11"/>
      <c r="N343" s="11"/>
      <c r="O343" s="11"/>
      <c r="P343" s="11"/>
      <c r="Q343" s="11"/>
      <c r="R343" s="11"/>
      <c r="S343" s="11"/>
    </row>
    <row r="344">
      <c r="D344" s="12"/>
      <c r="J344" s="11"/>
      <c r="K344" s="11"/>
      <c r="L344" s="11"/>
      <c r="M344" s="11"/>
      <c r="N344" s="11"/>
      <c r="O344" s="11"/>
      <c r="P344" s="11"/>
      <c r="Q344" s="11"/>
      <c r="R344" s="11"/>
      <c r="S344" s="11"/>
    </row>
    <row r="345">
      <c r="D345" s="12"/>
      <c r="J345" s="11"/>
      <c r="K345" s="11"/>
      <c r="L345" s="11"/>
      <c r="M345" s="11"/>
      <c r="N345" s="11"/>
      <c r="O345" s="11"/>
      <c r="P345" s="11"/>
      <c r="Q345" s="11"/>
      <c r="R345" s="11"/>
      <c r="S345" s="11"/>
    </row>
    <row r="346">
      <c r="D346" s="12"/>
      <c r="J346" s="11"/>
      <c r="K346" s="11"/>
      <c r="L346" s="11"/>
      <c r="M346" s="11"/>
      <c r="N346" s="11"/>
      <c r="O346" s="11"/>
      <c r="P346" s="11"/>
      <c r="Q346" s="11"/>
      <c r="R346" s="11"/>
      <c r="S346" s="11"/>
    </row>
    <row r="347">
      <c r="D347" s="12"/>
      <c r="J347" s="11"/>
      <c r="K347" s="11"/>
      <c r="L347" s="11"/>
      <c r="M347" s="11"/>
      <c r="N347" s="11"/>
      <c r="O347" s="11"/>
      <c r="P347" s="11"/>
      <c r="Q347" s="11"/>
      <c r="R347" s="11"/>
      <c r="S347" s="11"/>
    </row>
    <row r="348">
      <c r="D348" s="12"/>
      <c r="J348" s="11"/>
      <c r="K348" s="11"/>
      <c r="L348" s="11"/>
      <c r="M348" s="11"/>
      <c r="N348" s="11"/>
      <c r="O348" s="11"/>
      <c r="P348" s="11"/>
      <c r="Q348" s="11"/>
      <c r="R348" s="11"/>
      <c r="S348" s="11"/>
    </row>
    <row r="349">
      <c r="D349" s="12"/>
      <c r="J349" s="11"/>
      <c r="K349" s="11"/>
      <c r="L349" s="11"/>
      <c r="M349" s="11"/>
      <c r="N349" s="11"/>
      <c r="O349" s="11"/>
      <c r="P349" s="11"/>
      <c r="Q349" s="11"/>
      <c r="R349" s="11"/>
      <c r="S349" s="11"/>
    </row>
    <row r="350">
      <c r="D350" s="12"/>
      <c r="J350" s="11"/>
      <c r="K350" s="11"/>
      <c r="L350" s="11"/>
      <c r="M350" s="11"/>
      <c r="N350" s="11"/>
      <c r="O350" s="11"/>
      <c r="P350" s="11"/>
      <c r="Q350" s="11"/>
      <c r="R350" s="11"/>
      <c r="S350" s="11"/>
    </row>
    <row r="351">
      <c r="D351" s="12"/>
      <c r="J351" s="11"/>
      <c r="K351" s="11"/>
      <c r="L351" s="11"/>
      <c r="M351" s="11"/>
      <c r="N351" s="11"/>
      <c r="O351" s="11"/>
      <c r="P351" s="11"/>
      <c r="Q351" s="11"/>
      <c r="R351" s="11"/>
      <c r="S351" s="11"/>
    </row>
    <row r="352">
      <c r="D352" s="12"/>
      <c r="J352" s="11"/>
      <c r="K352" s="11"/>
      <c r="L352" s="11"/>
      <c r="M352" s="11"/>
      <c r="N352" s="11"/>
      <c r="O352" s="11"/>
      <c r="P352" s="11"/>
      <c r="Q352" s="11"/>
      <c r="R352" s="11"/>
      <c r="S352" s="11"/>
    </row>
    <row r="353">
      <c r="D353" s="12"/>
      <c r="J353" s="11"/>
      <c r="K353" s="11"/>
      <c r="L353" s="11"/>
      <c r="M353" s="11"/>
      <c r="N353" s="11"/>
      <c r="O353" s="11"/>
      <c r="P353" s="11"/>
      <c r="Q353" s="11"/>
      <c r="R353" s="11"/>
      <c r="S353" s="11"/>
    </row>
    <row r="354">
      <c r="D354" s="12"/>
      <c r="J354" s="11"/>
      <c r="K354" s="11"/>
      <c r="L354" s="11"/>
      <c r="M354" s="11"/>
      <c r="N354" s="11"/>
      <c r="O354" s="11"/>
      <c r="P354" s="11"/>
      <c r="Q354" s="11"/>
      <c r="R354" s="11"/>
      <c r="S354" s="11"/>
    </row>
    <row r="355">
      <c r="D355" s="12"/>
      <c r="J355" s="11"/>
      <c r="K355" s="11"/>
      <c r="L355" s="11"/>
      <c r="M355" s="11"/>
      <c r="N355" s="11"/>
      <c r="O355" s="11"/>
      <c r="P355" s="11"/>
      <c r="Q355" s="11"/>
      <c r="R355" s="11"/>
      <c r="S355" s="11"/>
    </row>
    <row r="356">
      <c r="D356" s="12"/>
      <c r="J356" s="11"/>
      <c r="K356" s="11"/>
      <c r="L356" s="11"/>
      <c r="M356" s="11"/>
      <c r="N356" s="11"/>
      <c r="O356" s="11"/>
      <c r="P356" s="11"/>
      <c r="Q356" s="11"/>
      <c r="R356" s="11"/>
      <c r="S356" s="11"/>
    </row>
    <row r="357">
      <c r="D357" s="12"/>
      <c r="J357" s="11"/>
      <c r="K357" s="11"/>
      <c r="L357" s="11"/>
      <c r="M357" s="11"/>
      <c r="N357" s="11"/>
      <c r="O357" s="11"/>
      <c r="P357" s="11"/>
      <c r="Q357" s="11"/>
      <c r="R357" s="11"/>
      <c r="S357" s="11"/>
    </row>
    <row r="358">
      <c r="D358" s="12"/>
      <c r="J358" s="11"/>
      <c r="K358" s="11"/>
      <c r="L358" s="11"/>
      <c r="M358" s="11"/>
      <c r="N358" s="11"/>
      <c r="O358" s="11"/>
      <c r="P358" s="11"/>
      <c r="Q358" s="11"/>
      <c r="R358" s="11"/>
      <c r="S358" s="11"/>
    </row>
    <row r="359">
      <c r="D359" s="12"/>
      <c r="J359" s="11"/>
      <c r="K359" s="11"/>
      <c r="L359" s="11"/>
      <c r="M359" s="11"/>
      <c r="N359" s="11"/>
      <c r="O359" s="11"/>
      <c r="P359" s="11"/>
      <c r="Q359" s="11"/>
      <c r="R359" s="11"/>
      <c r="S359" s="11"/>
    </row>
    <row r="360">
      <c r="D360" s="12"/>
      <c r="J360" s="11"/>
      <c r="K360" s="11"/>
      <c r="L360" s="11"/>
      <c r="M360" s="11"/>
      <c r="N360" s="11"/>
      <c r="O360" s="11"/>
      <c r="P360" s="11"/>
      <c r="Q360" s="11"/>
      <c r="R360" s="11"/>
      <c r="S360" s="11"/>
    </row>
    <row r="361">
      <c r="D361" s="12"/>
      <c r="J361" s="11"/>
      <c r="K361" s="11"/>
      <c r="L361" s="11"/>
      <c r="M361" s="11"/>
      <c r="N361" s="11"/>
      <c r="O361" s="11"/>
      <c r="P361" s="11"/>
      <c r="Q361" s="11"/>
      <c r="R361" s="11"/>
      <c r="S361" s="11"/>
    </row>
    <row r="362">
      <c r="D362" s="12"/>
      <c r="J362" s="11"/>
      <c r="K362" s="11"/>
      <c r="L362" s="11"/>
      <c r="M362" s="11"/>
      <c r="N362" s="11"/>
      <c r="O362" s="11"/>
      <c r="P362" s="11"/>
      <c r="Q362" s="11"/>
      <c r="R362" s="11"/>
      <c r="S362" s="11"/>
    </row>
    <row r="363">
      <c r="D363" s="12"/>
      <c r="J363" s="11"/>
      <c r="K363" s="11"/>
      <c r="L363" s="11"/>
      <c r="M363" s="11"/>
      <c r="N363" s="11"/>
      <c r="O363" s="11"/>
      <c r="P363" s="11"/>
      <c r="Q363" s="11"/>
      <c r="R363" s="11"/>
      <c r="S363" s="11"/>
    </row>
    <row r="364">
      <c r="D364" s="12"/>
      <c r="J364" s="11"/>
      <c r="K364" s="11"/>
      <c r="L364" s="11"/>
      <c r="M364" s="11"/>
      <c r="N364" s="11"/>
      <c r="O364" s="11"/>
      <c r="P364" s="11"/>
      <c r="Q364" s="11"/>
      <c r="R364" s="11"/>
      <c r="S364" s="11"/>
    </row>
    <row r="365">
      <c r="D365" s="12"/>
      <c r="J365" s="11"/>
      <c r="K365" s="11"/>
      <c r="L365" s="11"/>
      <c r="M365" s="11"/>
      <c r="N365" s="11"/>
      <c r="O365" s="11"/>
      <c r="P365" s="11"/>
      <c r="Q365" s="11"/>
      <c r="R365" s="11"/>
      <c r="S365" s="11"/>
    </row>
    <row r="366">
      <c r="D366" s="12"/>
      <c r="J366" s="11"/>
      <c r="K366" s="11"/>
      <c r="L366" s="11"/>
      <c r="M366" s="11"/>
      <c r="N366" s="11"/>
      <c r="O366" s="11"/>
      <c r="P366" s="11"/>
      <c r="Q366" s="11"/>
      <c r="R366" s="11"/>
      <c r="S366" s="11"/>
    </row>
    <row r="367">
      <c r="D367" s="12"/>
      <c r="J367" s="11"/>
      <c r="K367" s="11"/>
      <c r="L367" s="11"/>
      <c r="M367" s="11"/>
      <c r="N367" s="11"/>
      <c r="O367" s="11"/>
      <c r="P367" s="11"/>
      <c r="Q367" s="11"/>
      <c r="R367" s="11"/>
      <c r="S367" s="11"/>
    </row>
    <row r="368">
      <c r="D368" s="12"/>
      <c r="J368" s="11"/>
      <c r="K368" s="11"/>
      <c r="L368" s="11"/>
      <c r="M368" s="11"/>
      <c r="N368" s="11"/>
      <c r="O368" s="11"/>
      <c r="P368" s="11"/>
      <c r="Q368" s="11"/>
      <c r="R368" s="11"/>
      <c r="S368" s="11"/>
    </row>
    <row r="369">
      <c r="D369" s="12"/>
      <c r="J369" s="11"/>
      <c r="K369" s="11"/>
      <c r="L369" s="11"/>
      <c r="M369" s="11"/>
      <c r="N369" s="11"/>
      <c r="O369" s="11"/>
      <c r="P369" s="11"/>
      <c r="Q369" s="11"/>
      <c r="R369" s="11"/>
      <c r="S369" s="11"/>
    </row>
    <row r="370">
      <c r="D370" s="12"/>
      <c r="J370" s="11"/>
      <c r="K370" s="11"/>
      <c r="L370" s="11"/>
      <c r="M370" s="11"/>
      <c r="N370" s="11"/>
      <c r="O370" s="11"/>
      <c r="P370" s="11"/>
      <c r="Q370" s="11"/>
      <c r="R370" s="11"/>
      <c r="S370" s="11"/>
    </row>
    <row r="371">
      <c r="D371" s="12"/>
      <c r="J371" s="11"/>
      <c r="K371" s="11"/>
      <c r="L371" s="11"/>
      <c r="M371" s="11"/>
      <c r="N371" s="11"/>
      <c r="O371" s="11"/>
      <c r="P371" s="11"/>
      <c r="Q371" s="11"/>
      <c r="R371" s="11"/>
      <c r="S371" s="11"/>
    </row>
    <row r="372">
      <c r="D372" s="12"/>
      <c r="J372" s="11"/>
      <c r="K372" s="11"/>
      <c r="L372" s="11"/>
      <c r="M372" s="11"/>
      <c r="N372" s="11"/>
      <c r="O372" s="11"/>
      <c r="P372" s="11"/>
      <c r="Q372" s="11"/>
      <c r="R372" s="11"/>
      <c r="S372" s="11"/>
    </row>
    <row r="373">
      <c r="D373" s="12"/>
      <c r="J373" s="11"/>
      <c r="K373" s="11"/>
      <c r="L373" s="11"/>
      <c r="M373" s="11"/>
      <c r="N373" s="11"/>
      <c r="O373" s="11"/>
      <c r="P373" s="11"/>
      <c r="Q373" s="11"/>
      <c r="R373" s="11"/>
      <c r="S373" s="11"/>
    </row>
    <row r="374">
      <c r="D374" s="12"/>
      <c r="J374" s="11"/>
      <c r="K374" s="11"/>
      <c r="L374" s="11"/>
      <c r="M374" s="11"/>
      <c r="N374" s="11"/>
      <c r="O374" s="11"/>
      <c r="P374" s="11"/>
      <c r="Q374" s="11"/>
      <c r="R374" s="11"/>
      <c r="S374" s="11"/>
    </row>
    <row r="375">
      <c r="D375" s="12"/>
      <c r="J375" s="11"/>
      <c r="K375" s="11"/>
      <c r="L375" s="11"/>
      <c r="M375" s="11"/>
      <c r="N375" s="11"/>
      <c r="O375" s="11"/>
      <c r="P375" s="11"/>
      <c r="Q375" s="11"/>
      <c r="R375" s="11"/>
      <c r="S375" s="11"/>
    </row>
    <row r="376">
      <c r="D376" s="12"/>
      <c r="J376" s="11"/>
      <c r="K376" s="11"/>
      <c r="L376" s="11"/>
      <c r="M376" s="11"/>
      <c r="N376" s="11"/>
      <c r="O376" s="11"/>
      <c r="P376" s="11"/>
      <c r="Q376" s="11"/>
      <c r="R376" s="11"/>
      <c r="S376" s="11"/>
    </row>
    <row r="377">
      <c r="D377" s="12"/>
      <c r="J377" s="11"/>
      <c r="K377" s="11"/>
      <c r="L377" s="11"/>
      <c r="M377" s="11"/>
      <c r="N377" s="11"/>
      <c r="O377" s="11"/>
      <c r="P377" s="11"/>
      <c r="Q377" s="11"/>
      <c r="R377" s="11"/>
      <c r="S377" s="11"/>
    </row>
    <row r="378">
      <c r="D378" s="12"/>
      <c r="J378" s="11"/>
      <c r="K378" s="11"/>
      <c r="L378" s="11"/>
      <c r="M378" s="11"/>
      <c r="N378" s="11"/>
      <c r="O378" s="11"/>
      <c r="P378" s="11"/>
      <c r="Q378" s="11"/>
      <c r="R378" s="11"/>
      <c r="S378" s="11"/>
    </row>
    <row r="379">
      <c r="D379" s="12"/>
      <c r="J379" s="11"/>
      <c r="K379" s="11"/>
      <c r="L379" s="11"/>
      <c r="M379" s="11"/>
      <c r="N379" s="11"/>
      <c r="O379" s="11"/>
      <c r="P379" s="11"/>
      <c r="Q379" s="11"/>
      <c r="R379" s="11"/>
      <c r="S379" s="11"/>
    </row>
    <row r="380">
      <c r="D380" s="12"/>
      <c r="J380" s="11"/>
      <c r="K380" s="11"/>
      <c r="L380" s="11"/>
      <c r="M380" s="11"/>
      <c r="N380" s="11"/>
      <c r="O380" s="11"/>
      <c r="P380" s="11"/>
      <c r="Q380" s="11"/>
      <c r="R380" s="11"/>
      <c r="S380" s="11"/>
    </row>
    <row r="381">
      <c r="D381" s="12"/>
      <c r="J381" s="11"/>
      <c r="K381" s="11"/>
      <c r="L381" s="11"/>
      <c r="M381" s="11"/>
      <c r="N381" s="11"/>
      <c r="O381" s="11"/>
      <c r="P381" s="11"/>
      <c r="Q381" s="11"/>
      <c r="R381" s="11"/>
      <c r="S381" s="11"/>
    </row>
    <row r="382">
      <c r="D382" s="12"/>
      <c r="J382" s="11"/>
      <c r="K382" s="11"/>
      <c r="L382" s="11"/>
      <c r="M382" s="11"/>
      <c r="N382" s="11"/>
      <c r="O382" s="11"/>
      <c r="P382" s="11"/>
      <c r="Q382" s="11"/>
      <c r="R382" s="11"/>
      <c r="S382" s="11"/>
    </row>
    <row r="383">
      <c r="D383" s="12"/>
      <c r="J383" s="11"/>
      <c r="K383" s="11"/>
      <c r="L383" s="11"/>
      <c r="M383" s="11"/>
      <c r="N383" s="11"/>
      <c r="O383" s="11"/>
      <c r="P383" s="11"/>
      <c r="Q383" s="11"/>
      <c r="R383" s="11"/>
      <c r="S383" s="11"/>
    </row>
    <row r="384">
      <c r="D384" s="12"/>
      <c r="J384" s="11"/>
      <c r="K384" s="11"/>
      <c r="L384" s="11"/>
      <c r="M384" s="11"/>
      <c r="N384" s="11"/>
      <c r="O384" s="11"/>
      <c r="P384" s="11"/>
      <c r="Q384" s="11"/>
      <c r="R384" s="11"/>
      <c r="S384" s="11"/>
    </row>
    <row r="385">
      <c r="D385" s="12"/>
      <c r="J385" s="11"/>
      <c r="K385" s="11"/>
      <c r="L385" s="11"/>
      <c r="M385" s="11"/>
      <c r="N385" s="11"/>
      <c r="O385" s="11"/>
      <c r="P385" s="11"/>
      <c r="Q385" s="11"/>
      <c r="R385" s="11"/>
      <c r="S385" s="11"/>
    </row>
    <row r="386">
      <c r="D386" s="12"/>
      <c r="J386" s="11"/>
      <c r="K386" s="11"/>
      <c r="L386" s="11"/>
      <c r="M386" s="11"/>
      <c r="N386" s="11"/>
      <c r="O386" s="11"/>
      <c r="P386" s="11"/>
      <c r="Q386" s="11"/>
      <c r="R386" s="11"/>
      <c r="S386" s="11"/>
    </row>
    <row r="387">
      <c r="D387" s="12"/>
      <c r="J387" s="11"/>
      <c r="K387" s="11"/>
      <c r="L387" s="11"/>
      <c r="M387" s="11"/>
      <c r="N387" s="11"/>
      <c r="O387" s="11"/>
      <c r="P387" s="11"/>
      <c r="Q387" s="11"/>
      <c r="R387" s="11"/>
      <c r="S387" s="11"/>
    </row>
    <row r="388">
      <c r="D388" s="12"/>
      <c r="J388" s="11"/>
      <c r="K388" s="11"/>
      <c r="L388" s="11"/>
      <c r="M388" s="11"/>
      <c r="N388" s="11"/>
      <c r="O388" s="11"/>
      <c r="P388" s="11"/>
      <c r="Q388" s="11"/>
      <c r="R388" s="11"/>
      <c r="S388" s="11"/>
    </row>
    <row r="389">
      <c r="D389" s="12"/>
      <c r="J389" s="11"/>
      <c r="K389" s="11"/>
      <c r="L389" s="11"/>
      <c r="M389" s="11"/>
      <c r="N389" s="11"/>
      <c r="O389" s="11"/>
      <c r="P389" s="11"/>
      <c r="Q389" s="11"/>
      <c r="R389" s="11"/>
      <c r="S389" s="11"/>
    </row>
    <row r="390">
      <c r="D390" s="12"/>
      <c r="J390" s="11"/>
      <c r="K390" s="11"/>
      <c r="L390" s="11"/>
      <c r="M390" s="11"/>
      <c r="N390" s="11"/>
      <c r="O390" s="11"/>
      <c r="P390" s="11"/>
      <c r="Q390" s="11"/>
      <c r="R390" s="11"/>
      <c r="S390" s="11"/>
    </row>
    <row r="391">
      <c r="D391" s="12"/>
      <c r="J391" s="11"/>
      <c r="K391" s="11"/>
      <c r="L391" s="11"/>
      <c r="M391" s="11"/>
      <c r="N391" s="11"/>
      <c r="O391" s="11"/>
      <c r="P391" s="11"/>
      <c r="Q391" s="11"/>
      <c r="R391" s="11"/>
      <c r="S391" s="11"/>
    </row>
    <row r="392">
      <c r="D392" s="12"/>
      <c r="J392" s="11"/>
      <c r="K392" s="11"/>
      <c r="L392" s="11"/>
      <c r="M392" s="11"/>
      <c r="N392" s="11"/>
      <c r="O392" s="11"/>
      <c r="P392" s="11"/>
      <c r="Q392" s="11"/>
      <c r="R392" s="11"/>
      <c r="S392" s="11"/>
    </row>
    <row r="393">
      <c r="D393" s="12"/>
      <c r="J393" s="11"/>
      <c r="K393" s="11"/>
      <c r="L393" s="11"/>
      <c r="M393" s="11"/>
      <c r="N393" s="11"/>
      <c r="O393" s="11"/>
      <c r="P393" s="11"/>
      <c r="Q393" s="11"/>
      <c r="R393" s="11"/>
      <c r="S393" s="11"/>
    </row>
    <row r="394">
      <c r="D394" s="12"/>
      <c r="J394" s="11"/>
      <c r="K394" s="11"/>
      <c r="L394" s="11"/>
      <c r="M394" s="11"/>
      <c r="N394" s="11"/>
      <c r="O394" s="11"/>
      <c r="P394" s="11"/>
      <c r="Q394" s="11"/>
      <c r="R394" s="11"/>
      <c r="S394" s="11"/>
    </row>
    <row r="395">
      <c r="D395" s="12"/>
      <c r="J395" s="11"/>
      <c r="K395" s="11"/>
      <c r="L395" s="11"/>
      <c r="M395" s="11"/>
      <c r="N395" s="11"/>
      <c r="O395" s="11"/>
      <c r="P395" s="11"/>
      <c r="Q395" s="11"/>
      <c r="R395" s="11"/>
      <c r="S395" s="11"/>
    </row>
    <row r="396">
      <c r="D396" s="12"/>
      <c r="J396" s="11"/>
      <c r="K396" s="11"/>
      <c r="L396" s="11"/>
      <c r="M396" s="11"/>
      <c r="N396" s="11"/>
      <c r="O396" s="11"/>
      <c r="P396" s="11"/>
      <c r="Q396" s="11"/>
      <c r="R396" s="11"/>
      <c r="S396" s="11"/>
    </row>
    <row r="397">
      <c r="D397" s="12"/>
      <c r="J397" s="11"/>
      <c r="K397" s="11"/>
      <c r="L397" s="11"/>
      <c r="M397" s="11"/>
      <c r="N397" s="11"/>
      <c r="O397" s="11"/>
      <c r="P397" s="11"/>
      <c r="Q397" s="11"/>
      <c r="R397" s="11"/>
      <c r="S397" s="11"/>
    </row>
    <row r="398">
      <c r="D398" s="12"/>
      <c r="J398" s="11"/>
      <c r="K398" s="11"/>
      <c r="L398" s="11"/>
      <c r="M398" s="11"/>
      <c r="N398" s="11"/>
      <c r="O398" s="11"/>
      <c r="P398" s="11"/>
      <c r="Q398" s="11"/>
      <c r="R398" s="11"/>
      <c r="S398" s="11"/>
    </row>
    <row r="399">
      <c r="D399" s="12"/>
      <c r="J399" s="11"/>
      <c r="K399" s="11"/>
      <c r="L399" s="11"/>
      <c r="M399" s="11"/>
      <c r="N399" s="11"/>
      <c r="O399" s="11"/>
      <c r="P399" s="11"/>
      <c r="Q399" s="11"/>
      <c r="R399" s="11"/>
      <c r="S399" s="11"/>
    </row>
    <row r="400">
      <c r="D400" s="12"/>
      <c r="J400" s="11"/>
      <c r="K400" s="11"/>
      <c r="L400" s="11"/>
      <c r="M400" s="11"/>
      <c r="N400" s="11"/>
      <c r="O400" s="11"/>
      <c r="P400" s="11"/>
      <c r="Q400" s="11"/>
      <c r="R400" s="11"/>
      <c r="S400" s="11"/>
    </row>
    <row r="401">
      <c r="D401" s="12"/>
      <c r="J401" s="11"/>
      <c r="K401" s="11"/>
      <c r="L401" s="11"/>
      <c r="M401" s="11"/>
      <c r="N401" s="11"/>
      <c r="O401" s="11"/>
      <c r="P401" s="11"/>
      <c r="Q401" s="11"/>
      <c r="R401" s="11"/>
      <c r="S401" s="11"/>
    </row>
    <row r="402">
      <c r="D402" s="12"/>
      <c r="J402" s="11"/>
      <c r="K402" s="11"/>
      <c r="L402" s="11"/>
      <c r="M402" s="11"/>
      <c r="N402" s="11"/>
      <c r="O402" s="11"/>
      <c r="P402" s="11"/>
      <c r="Q402" s="11"/>
      <c r="R402" s="11"/>
      <c r="S402" s="11"/>
    </row>
    <row r="403">
      <c r="D403" s="12"/>
      <c r="J403" s="11"/>
      <c r="K403" s="11"/>
      <c r="L403" s="11"/>
      <c r="M403" s="11"/>
      <c r="N403" s="11"/>
      <c r="O403" s="11"/>
      <c r="P403" s="11"/>
      <c r="Q403" s="11"/>
      <c r="R403" s="11"/>
      <c r="S403" s="11"/>
    </row>
    <row r="404">
      <c r="D404" s="12"/>
      <c r="J404" s="11"/>
      <c r="K404" s="11"/>
      <c r="L404" s="11"/>
      <c r="M404" s="11"/>
      <c r="N404" s="11"/>
      <c r="O404" s="11"/>
      <c r="P404" s="11"/>
      <c r="Q404" s="11"/>
      <c r="R404" s="11"/>
      <c r="S404" s="11"/>
    </row>
    <row r="405">
      <c r="D405" s="12"/>
      <c r="J405" s="11"/>
      <c r="K405" s="11"/>
      <c r="L405" s="11"/>
      <c r="M405" s="11"/>
      <c r="N405" s="11"/>
      <c r="O405" s="11"/>
      <c r="P405" s="11"/>
      <c r="Q405" s="11"/>
      <c r="R405" s="11"/>
      <c r="S405" s="11"/>
    </row>
    <row r="406">
      <c r="D406" s="12"/>
      <c r="J406" s="11"/>
      <c r="K406" s="11"/>
      <c r="L406" s="11"/>
      <c r="M406" s="11"/>
      <c r="N406" s="11"/>
      <c r="O406" s="11"/>
      <c r="P406" s="11"/>
      <c r="Q406" s="11"/>
      <c r="R406" s="11"/>
      <c r="S406" s="11"/>
    </row>
    <row r="407">
      <c r="D407" s="12"/>
      <c r="J407" s="11"/>
      <c r="K407" s="11"/>
      <c r="L407" s="11"/>
      <c r="M407" s="11"/>
      <c r="N407" s="11"/>
      <c r="O407" s="11"/>
      <c r="P407" s="11"/>
      <c r="Q407" s="11"/>
      <c r="R407" s="11"/>
      <c r="S407" s="11"/>
    </row>
    <row r="408">
      <c r="D408" s="12"/>
      <c r="J408" s="11"/>
      <c r="K408" s="11"/>
      <c r="L408" s="11"/>
      <c r="M408" s="11"/>
      <c r="N408" s="11"/>
      <c r="O408" s="11"/>
      <c r="P408" s="11"/>
      <c r="Q408" s="11"/>
      <c r="R408" s="11"/>
      <c r="S408" s="11"/>
    </row>
    <row r="409">
      <c r="D409" s="12"/>
      <c r="J409" s="11"/>
      <c r="K409" s="11"/>
      <c r="L409" s="11"/>
      <c r="M409" s="11"/>
      <c r="N409" s="11"/>
      <c r="O409" s="11"/>
      <c r="P409" s="11"/>
      <c r="Q409" s="11"/>
      <c r="R409" s="11"/>
      <c r="S409" s="11"/>
    </row>
    <row r="410">
      <c r="D410" s="12"/>
      <c r="J410" s="11"/>
      <c r="K410" s="11"/>
      <c r="L410" s="11"/>
      <c r="M410" s="11"/>
      <c r="N410" s="11"/>
      <c r="O410" s="11"/>
      <c r="P410" s="11"/>
      <c r="Q410" s="11"/>
      <c r="R410" s="11"/>
      <c r="S410" s="11"/>
    </row>
    <row r="411">
      <c r="D411" s="12"/>
      <c r="J411" s="11"/>
      <c r="K411" s="11"/>
      <c r="L411" s="11"/>
      <c r="M411" s="11"/>
      <c r="N411" s="11"/>
      <c r="O411" s="11"/>
      <c r="P411" s="11"/>
      <c r="Q411" s="11"/>
      <c r="R411" s="11"/>
      <c r="S411" s="11"/>
    </row>
    <row r="412">
      <c r="D412" s="12"/>
      <c r="J412" s="11"/>
      <c r="K412" s="11"/>
      <c r="L412" s="11"/>
      <c r="M412" s="11"/>
      <c r="N412" s="11"/>
      <c r="O412" s="11"/>
      <c r="P412" s="11"/>
      <c r="Q412" s="11"/>
      <c r="R412" s="11"/>
      <c r="S412" s="11"/>
    </row>
    <row r="413">
      <c r="D413" s="12"/>
      <c r="J413" s="11"/>
      <c r="K413" s="11"/>
      <c r="L413" s="11"/>
      <c r="M413" s="11"/>
      <c r="N413" s="11"/>
      <c r="O413" s="11"/>
      <c r="P413" s="11"/>
      <c r="Q413" s="11"/>
      <c r="R413" s="11"/>
      <c r="S413" s="11"/>
    </row>
    <row r="414">
      <c r="D414" s="12"/>
      <c r="J414" s="11"/>
      <c r="K414" s="11"/>
      <c r="L414" s="11"/>
      <c r="M414" s="11"/>
      <c r="N414" s="11"/>
      <c r="O414" s="11"/>
      <c r="P414" s="11"/>
      <c r="Q414" s="11"/>
      <c r="R414" s="11"/>
      <c r="S414" s="11"/>
    </row>
    <row r="415">
      <c r="D415" s="12"/>
      <c r="J415" s="11"/>
      <c r="K415" s="11"/>
      <c r="L415" s="11"/>
      <c r="M415" s="11"/>
      <c r="N415" s="11"/>
      <c r="O415" s="11"/>
      <c r="P415" s="11"/>
      <c r="Q415" s="11"/>
      <c r="R415" s="11"/>
      <c r="S415" s="11"/>
    </row>
    <row r="416">
      <c r="D416" s="12"/>
      <c r="J416" s="11"/>
      <c r="K416" s="11"/>
      <c r="L416" s="11"/>
      <c r="M416" s="11"/>
      <c r="N416" s="11"/>
      <c r="O416" s="11"/>
      <c r="P416" s="11"/>
      <c r="Q416" s="11"/>
      <c r="R416" s="11"/>
      <c r="S416" s="11"/>
    </row>
    <row r="417">
      <c r="D417" s="12"/>
      <c r="J417" s="11"/>
      <c r="K417" s="11"/>
      <c r="L417" s="11"/>
      <c r="M417" s="11"/>
      <c r="N417" s="11"/>
      <c r="O417" s="11"/>
      <c r="P417" s="11"/>
      <c r="Q417" s="11"/>
      <c r="R417" s="11"/>
      <c r="S417" s="11"/>
    </row>
    <row r="418">
      <c r="D418" s="12"/>
      <c r="J418" s="11"/>
      <c r="K418" s="11"/>
      <c r="L418" s="11"/>
      <c r="M418" s="11"/>
      <c r="N418" s="11"/>
      <c r="O418" s="11"/>
      <c r="P418" s="11"/>
      <c r="Q418" s="11"/>
      <c r="R418" s="11"/>
      <c r="S418" s="11"/>
    </row>
    <row r="419">
      <c r="D419" s="12"/>
      <c r="J419" s="11"/>
      <c r="K419" s="11"/>
      <c r="L419" s="11"/>
      <c r="M419" s="11"/>
      <c r="N419" s="11"/>
      <c r="O419" s="11"/>
      <c r="P419" s="11"/>
      <c r="Q419" s="11"/>
      <c r="R419" s="11"/>
      <c r="S419" s="11"/>
    </row>
    <row r="420">
      <c r="D420" s="12"/>
      <c r="J420" s="11"/>
      <c r="K420" s="11"/>
      <c r="L420" s="11"/>
      <c r="M420" s="11"/>
      <c r="N420" s="11"/>
      <c r="O420" s="11"/>
      <c r="P420" s="11"/>
      <c r="Q420" s="11"/>
      <c r="R420" s="11"/>
      <c r="S420" s="11"/>
    </row>
    <row r="421">
      <c r="D421" s="12"/>
      <c r="J421" s="11"/>
      <c r="K421" s="11"/>
      <c r="L421" s="11"/>
      <c r="M421" s="11"/>
      <c r="N421" s="11"/>
      <c r="O421" s="11"/>
      <c r="P421" s="11"/>
      <c r="Q421" s="11"/>
      <c r="R421" s="11"/>
      <c r="S421" s="11"/>
    </row>
    <row r="422">
      <c r="D422" s="12"/>
      <c r="J422" s="11"/>
      <c r="K422" s="11"/>
      <c r="L422" s="11"/>
      <c r="M422" s="11"/>
      <c r="N422" s="11"/>
      <c r="O422" s="11"/>
      <c r="P422" s="11"/>
      <c r="Q422" s="11"/>
      <c r="R422" s="11"/>
      <c r="S422" s="11"/>
    </row>
    <row r="423">
      <c r="D423" s="12"/>
      <c r="J423" s="11"/>
      <c r="K423" s="11"/>
      <c r="L423" s="11"/>
      <c r="M423" s="11"/>
      <c r="N423" s="11"/>
      <c r="O423" s="11"/>
      <c r="P423" s="11"/>
      <c r="Q423" s="11"/>
      <c r="R423" s="11"/>
      <c r="S423" s="11"/>
    </row>
    <row r="424">
      <c r="D424" s="12"/>
      <c r="J424" s="11"/>
      <c r="K424" s="11"/>
      <c r="L424" s="11"/>
      <c r="M424" s="11"/>
      <c r="N424" s="11"/>
      <c r="O424" s="11"/>
      <c r="P424" s="11"/>
      <c r="Q424" s="11"/>
      <c r="R424" s="11"/>
      <c r="S424" s="11"/>
    </row>
    <row r="425">
      <c r="D425" s="12"/>
      <c r="J425" s="11"/>
      <c r="K425" s="11"/>
      <c r="L425" s="11"/>
      <c r="M425" s="11"/>
      <c r="N425" s="11"/>
      <c r="O425" s="11"/>
      <c r="P425" s="11"/>
      <c r="Q425" s="11"/>
      <c r="R425" s="11"/>
      <c r="S425" s="11"/>
    </row>
    <row r="426">
      <c r="D426" s="12"/>
      <c r="J426" s="11"/>
      <c r="K426" s="11"/>
      <c r="L426" s="11"/>
      <c r="M426" s="11"/>
      <c r="N426" s="11"/>
      <c r="O426" s="11"/>
      <c r="P426" s="11"/>
      <c r="Q426" s="11"/>
      <c r="R426" s="11"/>
      <c r="S426" s="11"/>
    </row>
    <row r="427">
      <c r="D427" s="12"/>
      <c r="J427" s="11"/>
      <c r="K427" s="11"/>
      <c r="L427" s="11"/>
      <c r="M427" s="11"/>
      <c r="N427" s="11"/>
      <c r="O427" s="11"/>
      <c r="P427" s="11"/>
      <c r="Q427" s="11"/>
      <c r="R427" s="11"/>
      <c r="S427" s="11"/>
    </row>
    <row r="428">
      <c r="D428" s="12"/>
      <c r="J428" s="11"/>
      <c r="K428" s="11"/>
      <c r="L428" s="11"/>
      <c r="M428" s="11"/>
      <c r="N428" s="11"/>
      <c r="O428" s="11"/>
      <c r="P428" s="11"/>
      <c r="Q428" s="11"/>
      <c r="R428" s="11"/>
      <c r="S428" s="11"/>
    </row>
    <row r="429">
      <c r="D429" s="12"/>
      <c r="J429" s="11"/>
      <c r="K429" s="11"/>
      <c r="L429" s="11"/>
      <c r="M429" s="11"/>
      <c r="N429" s="11"/>
      <c r="O429" s="11"/>
      <c r="P429" s="11"/>
      <c r="Q429" s="11"/>
      <c r="R429" s="11"/>
      <c r="S429" s="11"/>
    </row>
    <row r="430">
      <c r="D430" s="12"/>
      <c r="J430" s="11"/>
      <c r="K430" s="11"/>
      <c r="L430" s="11"/>
      <c r="M430" s="11"/>
      <c r="N430" s="11"/>
      <c r="O430" s="11"/>
      <c r="P430" s="11"/>
      <c r="Q430" s="11"/>
      <c r="R430" s="11"/>
      <c r="S430" s="11"/>
    </row>
    <row r="431">
      <c r="D431" s="12"/>
      <c r="J431" s="11"/>
      <c r="K431" s="11"/>
      <c r="L431" s="11"/>
      <c r="M431" s="11"/>
      <c r="N431" s="11"/>
      <c r="O431" s="11"/>
      <c r="P431" s="11"/>
      <c r="Q431" s="11"/>
      <c r="R431" s="11"/>
      <c r="S431" s="11"/>
    </row>
    <row r="432">
      <c r="D432" s="12"/>
      <c r="J432" s="11"/>
      <c r="K432" s="11"/>
      <c r="L432" s="11"/>
      <c r="M432" s="11"/>
      <c r="N432" s="11"/>
      <c r="O432" s="11"/>
      <c r="P432" s="11"/>
      <c r="Q432" s="11"/>
      <c r="R432" s="11"/>
      <c r="S432" s="11"/>
    </row>
    <row r="433">
      <c r="D433" s="12"/>
      <c r="J433" s="11"/>
      <c r="K433" s="11"/>
      <c r="L433" s="11"/>
      <c r="M433" s="11"/>
      <c r="N433" s="11"/>
      <c r="O433" s="11"/>
      <c r="P433" s="11"/>
      <c r="Q433" s="11"/>
      <c r="R433" s="11"/>
      <c r="S433" s="11"/>
    </row>
    <row r="434">
      <c r="D434" s="12"/>
      <c r="J434" s="11"/>
      <c r="K434" s="11"/>
      <c r="L434" s="11"/>
      <c r="M434" s="11"/>
      <c r="N434" s="11"/>
      <c r="O434" s="11"/>
      <c r="P434" s="11"/>
      <c r="Q434" s="11"/>
      <c r="R434" s="11"/>
      <c r="S434" s="11"/>
    </row>
    <row r="435">
      <c r="D435" s="12"/>
      <c r="J435" s="11"/>
      <c r="K435" s="11"/>
      <c r="L435" s="11"/>
      <c r="M435" s="11"/>
      <c r="N435" s="11"/>
      <c r="O435" s="11"/>
      <c r="P435" s="11"/>
      <c r="Q435" s="11"/>
      <c r="R435" s="11"/>
      <c r="S435" s="11"/>
    </row>
    <row r="436">
      <c r="D436" s="12"/>
      <c r="J436" s="11"/>
      <c r="K436" s="11"/>
      <c r="L436" s="11"/>
      <c r="M436" s="11"/>
      <c r="N436" s="11"/>
      <c r="O436" s="11"/>
      <c r="P436" s="11"/>
      <c r="Q436" s="11"/>
      <c r="R436" s="11"/>
      <c r="S436" s="11"/>
    </row>
    <row r="437">
      <c r="D437" s="12"/>
      <c r="J437" s="11"/>
      <c r="K437" s="11"/>
      <c r="L437" s="11"/>
      <c r="M437" s="11"/>
      <c r="N437" s="11"/>
      <c r="O437" s="11"/>
      <c r="P437" s="11"/>
      <c r="Q437" s="11"/>
      <c r="R437" s="11"/>
      <c r="S437" s="11"/>
    </row>
    <row r="438">
      <c r="D438" s="12"/>
      <c r="J438" s="11"/>
      <c r="K438" s="11"/>
      <c r="L438" s="11"/>
      <c r="M438" s="11"/>
      <c r="N438" s="11"/>
      <c r="O438" s="11"/>
      <c r="P438" s="11"/>
      <c r="Q438" s="11"/>
      <c r="R438" s="11"/>
      <c r="S438" s="11"/>
    </row>
    <row r="439">
      <c r="D439" s="12"/>
      <c r="J439" s="11"/>
      <c r="K439" s="11"/>
      <c r="L439" s="11"/>
      <c r="M439" s="11"/>
      <c r="N439" s="11"/>
      <c r="O439" s="11"/>
      <c r="P439" s="11"/>
      <c r="Q439" s="11"/>
      <c r="R439" s="11"/>
      <c r="S439" s="11"/>
    </row>
    <row r="440">
      <c r="D440" s="12"/>
      <c r="J440" s="11"/>
      <c r="K440" s="11"/>
      <c r="L440" s="11"/>
      <c r="M440" s="11"/>
      <c r="N440" s="11"/>
      <c r="O440" s="11"/>
      <c r="P440" s="11"/>
      <c r="Q440" s="11"/>
      <c r="R440" s="11"/>
      <c r="S440" s="11"/>
    </row>
    <row r="441">
      <c r="D441" s="12"/>
      <c r="J441" s="11"/>
      <c r="K441" s="11"/>
      <c r="L441" s="11"/>
      <c r="M441" s="11"/>
      <c r="N441" s="11"/>
      <c r="O441" s="11"/>
      <c r="P441" s="11"/>
      <c r="Q441" s="11"/>
      <c r="R441" s="11"/>
      <c r="S441" s="11"/>
    </row>
    <row r="442">
      <c r="D442" s="12"/>
      <c r="J442" s="11"/>
      <c r="K442" s="11"/>
      <c r="L442" s="11"/>
      <c r="M442" s="11"/>
      <c r="N442" s="11"/>
      <c r="O442" s="11"/>
      <c r="P442" s="11"/>
      <c r="Q442" s="11"/>
      <c r="R442" s="11"/>
      <c r="S442" s="11"/>
    </row>
    <row r="443">
      <c r="D443" s="12"/>
      <c r="J443" s="11"/>
      <c r="K443" s="11"/>
      <c r="L443" s="11"/>
      <c r="M443" s="11"/>
      <c r="N443" s="11"/>
      <c r="O443" s="11"/>
      <c r="P443" s="11"/>
      <c r="Q443" s="11"/>
      <c r="R443" s="11"/>
      <c r="S443" s="11"/>
    </row>
    <row r="444">
      <c r="D444" s="12"/>
      <c r="J444" s="11"/>
      <c r="K444" s="11"/>
      <c r="L444" s="11"/>
      <c r="M444" s="11"/>
      <c r="N444" s="11"/>
      <c r="O444" s="11"/>
      <c r="P444" s="11"/>
      <c r="Q444" s="11"/>
      <c r="R444" s="11"/>
      <c r="S444" s="11"/>
    </row>
    <row r="445">
      <c r="D445" s="12"/>
      <c r="J445" s="11"/>
      <c r="K445" s="11"/>
      <c r="L445" s="11"/>
      <c r="M445" s="11"/>
      <c r="N445" s="11"/>
      <c r="O445" s="11"/>
      <c r="P445" s="11"/>
      <c r="Q445" s="11"/>
      <c r="R445" s="11"/>
      <c r="S445" s="11"/>
    </row>
    <row r="446">
      <c r="D446" s="12"/>
      <c r="J446" s="11"/>
      <c r="K446" s="11"/>
      <c r="L446" s="11"/>
      <c r="M446" s="11"/>
      <c r="N446" s="11"/>
      <c r="O446" s="11"/>
      <c r="P446" s="11"/>
      <c r="Q446" s="11"/>
      <c r="R446" s="11"/>
      <c r="S446" s="11"/>
    </row>
    <row r="447">
      <c r="D447" s="12"/>
      <c r="J447" s="11"/>
      <c r="K447" s="11"/>
      <c r="L447" s="11"/>
      <c r="M447" s="11"/>
      <c r="N447" s="11"/>
      <c r="O447" s="11"/>
      <c r="P447" s="11"/>
      <c r="Q447" s="11"/>
      <c r="R447" s="11"/>
      <c r="S447" s="11"/>
    </row>
    <row r="448">
      <c r="D448" s="12"/>
      <c r="J448" s="11"/>
      <c r="K448" s="11"/>
      <c r="L448" s="11"/>
      <c r="M448" s="11"/>
      <c r="N448" s="11"/>
      <c r="O448" s="11"/>
      <c r="P448" s="11"/>
      <c r="Q448" s="11"/>
      <c r="R448" s="11"/>
      <c r="S448" s="11"/>
    </row>
    <row r="449">
      <c r="D449" s="12"/>
      <c r="J449" s="11"/>
      <c r="K449" s="11"/>
      <c r="L449" s="11"/>
      <c r="M449" s="11"/>
      <c r="N449" s="11"/>
      <c r="O449" s="11"/>
      <c r="P449" s="11"/>
      <c r="Q449" s="11"/>
      <c r="R449" s="11"/>
      <c r="S449" s="11"/>
    </row>
    <row r="450">
      <c r="D450" s="12"/>
      <c r="J450" s="11"/>
      <c r="K450" s="11"/>
      <c r="L450" s="11"/>
      <c r="M450" s="11"/>
      <c r="N450" s="11"/>
      <c r="O450" s="11"/>
      <c r="P450" s="11"/>
      <c r="Q450" s="11"/>
      <c r="R450" s="11"/>
      <c r="S450" s="11"/>
    </row>
    <row r="451">
      <c r="D451" s="12"/>
      <c r="J451" s="11"/>
      <c r="K451" s="11"/>
      <c r="L451" s="11"/>
      <c r="M451" s="11"/>
      <c r="N451" s="11"/>
      <c r="O451" s="11"/>
      <c r="P451" s="11"/>
      <c r="Q451" s="11"/>
      <c r="R451" s="11"/>
      <c r="S451" s="11"/>
    </row>
    <row r="452">
      <c r="D452" s="12"/>
      <c r="J452" s="11"/>
      <c r="K452" s="11"/>
      <c r="L452" s="11"/>
      <c r="M452" s="11"/>
      <c r="N452" s="11"/>
      <c r="O452" s="11"/>
      <c r="P452" s="11"/>
      <c r="Q452" s="11"/>
      <c r="R452" s="11"/>
      <c r="S452" s="11"/>
    </row>
    <row r="453">
      <c r="D453" s="12"/>
      <c r="J453" s="11"/>
      <c r="K453" s="11"/>
      <c r="L453" s="11"/>
      <c r="M453" s="11"/>
      <c r="N453" s="11"/>
      <c r="O453" s="11"/>
      <c r="P453" s="11"/>
      <c r="Q453" s="11"/>
      <c r="R453" s="11"/>
      <c r="S453" s="11"/>
    </row>
    <row r="454">
      <c r="D454" s="12"/>
      <c r="J454" s="11"/>
      <c r="K454" s="11"/>
      <c r="L454" s="11"/>
      <c r="M454" s="11"/>
      <c r="N454" s="11"/>
      <c r="O454" s="11"/>
      <c r="P454" s="11"/>
      <c r="Q454" s="11"/>
      <c r="R454" s="11"/>
      <c r="S454" s="11"/>
    </row>
    <row r="455">
      <c r="D455" s="12"/>
      <c r="J455" s="11"/>
      <c r="K455" s="11"/>
      <c r="L455" s="11"/>
      <c r="M455" s="11"/>
      <c r="N455" s="11"/>
      <c r="O455" s="11"/>
      <c r="P455" s="11"/>
      <c r="Q455" s="11"/>
      <c r="R455" s="11"/>
      <c r="S455" s="11"/>
    </row>
    <row r="456">
      <c r="D456" s="12"/>
      <c r="J456" s="11"/>
      <c r="K456" s="11"/>
      <c r="L456" s="11"/>
      <c r="M456" s="11"/>
      <c r="N456" s="11"/>
      <c r="O456" s="11"/>
      <c r="P456" s="11"/>
      <c r="Q456" s="11"/>
      <c r="R456" s="11"/>
      <c r="S456" s="11"/>
    </row>
    <row r="457">
      <c r="D457" s="12"/>
      <c r="J457" s="11"/>
      <c r="K457" s="11"/>
      <c r="L457" s="11"/>
      <c r="M457" s="11"/>
      <c r="N457" s="11"/>
      <c r="O457" s="11"/>
      <c r="P457" s="11"/>
      <c r="Q457" s="11"/>
      <c r="R457" s="11"/>
      <c r="S457" s="11"/>
    </row>
    <row r="458">
      <c r="D458" s="12"/>
      <c r="J458" s="11"/>
      <c r="K458" s="11"/>
      <c r="L458" s="11"/>
      <c r="M458" s="11"/>
      <c r="N458" s="11"/>
      <c r="O458" s="11"/>
      <c r="P458" s="11"/>
      <c r="Q458" s="11"/>
      <c r="R458" s="11"/>
      <c r="S458" s="11"/>
    </row>
    <row r="459">
      <c r="D459" s="12"/>
      <c r="J459" s="11"/>
      <c r="K459" s="11"/>
      <c r="L459" s="11"/>
      <c r="M459" s="11"/>
      <c r="N459" s="11"/>
      <c r="O459" s="11"/>
      <c r="P459" s="11"/>
      <c r="Q459" s="11"/>
      <c r="R459" s="11"/>
      <c r="S459" s="11"/>
    </row>
    <row r="460">
      <c r="D460" s="12"/>
      <c r="J460" s="11"/>
      <c r="K460" s="11"/>
      <c r="L460" s="11"/>
      <c r="M460" s="11"/>
      <c r="N460" s="11"/>
      <c r="O460" s="11"/>
      <c r="P460" s="11"/>
      <c r="Q460" s="11"/>
      <c r="R460" s="11"/>
      <c r="S460" s="11"/>
    </row>
    <row r="461">
      <c r="D461" s="12"/>
      <c r="J461" s="11"/>
      <c r="K461" s="11"/>
      <c r="L461" s="11"/>
      <c r="M461" s="11"/>
      <c r="N461" s="11"/>
      <c r="O461" s="11"/>
      <c r="P461" s="11"/>
      <c r="Q461" s="11"/>
      <c r="R461" s="11"/>
      <c r="S461" s="11"/>
    </row>
    <row r="462">
      <c r="D462" s="12"/>
      <c r="J462" s="11"/>
      <c r="K462" s="11"/>
      <c r="L462" s="11"/>
      <c r="M462" s="11"/>
      <c r="N462" s="11"/>
      <c r="O462" s="11"/>
      <c r="P462" s="11"/>
      <c r="Q462" s="11"/>
      <c r="R462" s="11"/>
      <c r="S462" s="11"/>
    </row>
    <row r="463">
      <c r="D463" s="12"/>
      <c r="J463" s="11"/>
      <c r="K463" s="11"/>
      <c r="L463" s="11"/>
      <c r="M463" s="11"/>
      <c r="N463" s="11"/>
      <c r="O463" s="11"/>
      <c r="P463" s="11"/>
      <c r="Q463" s="11"/>
      <c r="R463" s="11"/>
      <c r="S463" s="11"/>
    </row>
    <row r="464">
      <c r="D464" s="12"/>
      <c r="J464" s="11"/>
      <c r="K464" s="11"/>
      <c r="L464" s="11"/>
      <c r="M464" s="11"/>
      <c r="N464" s="11"/>
      <c r="O464" s="11"/>
      <c r="P464" s="11"/>
      <c r="Q464" s="11"/>
      <c r="R464" s="11"/>
      <c r="S464" s="11"/>
    </row>
    <row r="465">
      <c r="D465" s="12"/>
      <c r="J465" s="11"/>
      <c r="K465" s="11"/>
      <c r="L465" s="11"/>
      <c r="M465" s="11"/>
      <c r="N465" s="11"/>
      <c r="O465" s="11"/>
      <c r="P465" s="11"/>
      <c r="Q465" s="11"/>
      <c r="R465" s="11"/>
      <c r="S465" s="11"/>
    </row>
    <row r="466">
      <c r="D466" s="12"/>
      <c r="J466" s="11"/>
      <c r="K466" s="11"/>
      <c r="L466" s="11"/>
      <c r="M466" s="11"/>
      <c r="N466" s="11"/>
      <c r="O466" s="11"/>
      <c r="P466" s="11"/>
      <c r="Q466" s="11"/>
      <c r="R466" s="11"/>
      <c r="S466" s="11"/>
    </row>
    <row r="467">
      <c r="D467" s="12"/>
      <c r="J467" s="11"/>
      <c r="K467" s="11"/>
      <c r="L467" s="11"/>
      <c r="M467" s="11"/>
      <c r="N467" s="11"/>
      <c r="O467" s="11"/>
      <c r="P467" s="11"/>
      <c r="Q467" s="11"/>
      <c r="R467" s="11"/>
      <c r="S467" s="11"/>
    </row>
    <row r="468">
      <c r="D468" s="12"/>
      <c r="J468" s="11"/>
      <c r="K468" s="11"/>
      <c r="L468" s="11"/>
      <c r="M468" s="11"/>
      <c r="N468" s="11"/>
      <c r="O468" s="11"/>
      <c r="P468" s="11"/>
      <c r="Q468" s="11"/>
      <c r="R468" s="11"/>
      <c r="S468" s="11"/>
    </row>
    <row r="469">
      <c r="D469" s="12"/>
      <c r="J469" s="11"/>
      <c r="K469" s="11"/>
      <c r="L469" s="11"/>
      <c r="M469" s="11"/>
      <c r="N469" s="11"/>
      <c r="O469" s="11"/>
      <c r="P469" s="11"/>
      <c r="Q469" s="11"/>
      <c r="R469" s="11"/>
      <c r="S469" s="11"/>
    </row>
    <row r="470">
      <c r="D470" s="12"/>
      <c r="J470" s="11"/>
      <c r="K470" s="11"/>
      <c r="L470" s="11"/>
      <c r="M470" s="11"/>
      <c r="N470" s="11"/>
      <c r="O470" s="11"/>
      <c r="P470" s="11"/>
      <c r="Q470" s="11"/>
      <c r="R470" s="11"/>
      <c r="S470" s="11"/>
    </row>
    <row r="471">
      <c r="D471" s="12"/>
      <c r="J471" s="11"/>
      <c r="K471" s="11"/>
      <c r="L471" s="11"/>
      <c r="M471" s="11"/>
      <c r="N471" s="11"/>
      <c r="O471" s="11"/>
      <c r="P471" s="11"/>
      <c r="Q471" s="11"/>
      <c r="R471" s="11"/>
      <c r="S471" s="11"/>
    </row>
    <row r="472">
      <c r="D472" s="12"/>
      <c r="J472" s="11"/>
      <c r="K472" s="11"/>
      <c r="L472" s="11"/>
      <c r="M472" s="11"/>
      <c r="N472" s="11"/>
      <c r="O472" s="11"/>
      <c r="P472" s="11"/>
      <c r="Q472" s="11"/>
      <c r="R472" s="11"/>
      <c r="S472" s="11"/>
    </row>
    <row r="473">
      <c r="D473" s="12"/>
      <c r="J473" s="11"/>
      <c r="K473" s="11"/>
      <c r="L473" s="11"/>
      <c r="M473" s="11"/>
      <c r="N473" s="11"/>
      <c r="O473" s="11"/>
      <c r="P473" s="11"/>
      <c r="Q473" s="11"/>
      <c r="R473" s="11"/>
      <c r="S473" s="11"/>
    </row>
    <row r="474">
      <c r="D474" s="12"/>
      <c r="J474" s="11"/>
      <c r="K474" s="11"/>
      <c r="L474" s="11"/>
      <c r="M474" s="11"/>
      <c r="N474" s="11"/>
      <c r="O474" s="11"/>
      <c r="P474" s="11"/>
      <c r="Q474" s="11"/>
      <c r="R474" s="11"/>
      <c r="S474" s="11"/>
    </row>
    <row r="475">
      <c r="D475" s="12"/>
      <c r="J475" s="11"/>
      <c r="K475" s="11"/>
      <c r="L475" s="11"/>
      <c r="M475" s="11"/>
      <c r="N475" s="11"/>
      <c r="O475" s="11"/>
      <c r="P475" s="11"/>
      <c r="Q475" s="11"/>
      <c r="R475" s="11"/>
      <c r="S475" s="11"/>
    </row>
    <row r="476">
      <c r="D476" s="12"/>
      <c r="J476" s="11"/>
      <c r="K476" s="11"/>
      <c r="L476" s="11"/>
      <c r="M476" s="11"/>
      <c r="N476" s="11"/>
      <c r="O476" s="11"/>
      <c r="P476" s="11"/>
      <c r="Q476" s="11"/>
      <c r="R476" s="11"/>
      <c r="S476" s="11"/>
    </row>
    <row r="477">
      <c r="D477" s="12"/>
      <c r="J477" s="11"/>
      <c r="K477" s="11"/>
      <c r="L477" s="11"/>
      <c r="M477" s="11"/>
      <c r="N477" s="11"/>
      <c r="O477" s="11"/>
      <c r="P477" s="11"/>
      <c r="Q477" s="11"/>
      <c r="R477" s="11"/>
      <c r="S477" s="11"/>
    </row>
    <row r="478">
      <c r="D478" s="12"/>
      <c r="J478" s="11"/>
      <c r="K478" s="11"/>
      <c r="L478" s="11"/>
      <c r="M478" s="11"/>
      <c r="N478" s="11"/>
      <c r="O478" s="11"/>
      <c r="P478" s="11"/>
      <c r="Q478" s="11"/>
      <c r="R478" s="11"/>
      <c r="S478" s="11"/>
    </row>
    <row r="479">
      <c r="D479" s="12"/>
      <c r="J479" s="11"/>
      <c r="K479" s="11"/>
      <c r="L479" s="11"/>
      <c r="M479" s="11"/>
      <c r="N479" s="11"/>
      <c r="O479" s="11"/>
      <c r="P479" s="11"/>
      <c r="Q479" s="11"/>
      <c r="R479" s="11"/>
      <c r="S479" s="11"/>
    </row>
    <row r="480">
      <c r="D480" s="12"/>
      <c r="J480" s="11"/>
      <c r="K480" s="11"/>
      <c r="L480" s="11"/>
      <c r="M480" s="11"/>
      <c r="N480" s="11"/>
      <c r="O480" s="11"/>
      <c r="P480" s="11"/>
      <c r="Q480" s="11"/>
      <c r="R480" s="11"/>
      <c r="S480" s="11"/>
    </row>
    <row r="481">
      <c r="D481" s="12"/>
      <c r="J481" s="11"/>
      <c r="K481" s="11"/>
      <c r="L481" s="11"/>
      <c r="M481" s="11"/>
      <c r="N481" s="11"/>
      <c r="O481" s="11"/>
      <c r="P481" s="11"/>
      <c r="Q481" s="11"/>
      <c r="R481" s="11"/>
      <c r="S481" s="11"/>
    </row>
    <row r="482">
      <c r="D482" s="12"/>
      <c r="J482" s="11"/>
      <c r="K482" s="11"/>
      <c r="L482" s="11"/>
      <c r="M482" s="11"/>
      <c r="N482" s="11"/>
      <c r="O482" s="11"/>
      <c r="P482" s="11"/>
      <c r="Q482" s="11"/>
      <c r="R482" s="11"/>
      <c r="S482" s="11"/>
    </row>
    <row r="483">
      <c r="D483" s="12"/>
      <c r="J483" s="11"/>
      <c r="K483" s="11"/>
      <c r="L483" s="11"/>
      <c r="M483" s="11"/>
      <c r="N483" s="11"/>
      <c r="O483" s="11"/>
      <c r="P483" s="11"/>
      <c r="Q483" s="11"/>
      <c r="R483" s="11"/>
      <c r="S483" s="11"/>
    </row>
    <row r="484">
      <c r="D484" s="12"/>
      <c r="J484" s="11"/>
      <c r="K484" s="11"/>
      <c r="L484" s="11"/>
      <c r="M484" s="11"/>
      <c r="N484" s="11"/>
      <c r="O484" s="11"/>
      <c r="P484" s="11"/>
      <c r="Q484" s="11"/>
      <c r="R484" s="11"/>
      <c r="S484" s="11"/>
    </row>
    <row r="485">
      <c r="D485" s="12"/>
      <c r="J485" s="11"/>
      <c r="K485" s="11"/>
      <c r="L485" s="11"/>
      <c r="M485" s="11"/>
      <c r="N485" s="11"/>
      <c r="O485" s="11"/>
      <c r="P485" s="11"/>
      <c r="Q485" s="11"/>
      <c r="R485" s="11"/>
      <c r="S485" s="11"/>
    </row>
    <row r="486">
      <c r="D486" s="12"/>
      <c r="J486" s="11"/>
      <c r="K486" s="11"/>
      <c r="L486" s="11"/>
      <c r="M486" s="11"/>
      <c r="N486" s="11"/>
      <c r="O486" s="11"/>
      <c r="P486" s="11"/>
      <c r="Q486" s="11"/>
      <c r="R486" s="11"/>
      <c r="S486" s="11"/>
    </row>
    <row r="487">
      <c r="D487" s="12"/>
      <c r="J487" s="11"/>
      <c r="K487" s="11"/>
      <c r="L487" s="11"/>
      <c r="M487" s="11"/>
      <c r="N487" s="11"/>
      <c r="O487" s="11"/>
      <c r="P487" s="11"/>
      <c r="Q487" s="11"/>
      <c r="R487" s="11"/>
      <c r="S487" s="11"/>
    </row>
    <row r="488">
      <c r="D488" s="12"/>
      <c r="J488" s="11"/>
      <c r="K488" s="11"/>
      <c r="L488" s="11"/>
      <c r="M488" s="11"/>
      <c r="N488" s="11"/>
      <c r="O488" s="11"/>
      <c r="P488" s="11"/>
      <c r="Q488" s="11"/>
      <c r="R488" s="11"/>
      <c r="S488" s="11"/>
    </row>
    <row r="489">
      <c r="D489" s="12"/>
      <c r="J489" s="11"/>
      <c r="K489" s="11"/>
      <c r="L489" s="11"/>
      <c r="M489" s="11"/>
      <c r="N489" s="11"/>
      <c r="O489" s="11"/>
      <c r="P489" s="11"/>
      <c r="Q489" s="11"/>
      <c r="R489" s="11"/>
      <c r="S489" s="11"/>
    </row>
    <row r="490">
      <c r="D490" s="12"/>
      <c r="J490" s="11"/>
      <c r="K490" s="11"/>
      <c r="L490" s="11"/>
      <c r="M490" s="11"/>
      <c r="N490" s="11"/>
      <c r="O490" s="11"/>
      <c r="P490" s="11"/>
      <c r="Q490" s="11"/>
      <c r="R490" s="11"/>
      <c r="S490" s="11"/>
    </row>
    <row r="491">
      <c r="D491" s="12"/>
      <c r="J491" s="11"/>
      <c r="K491" s="11"/>
      <c r="L491" s="11"/>
      <c r="M491" s="11"/>
      <c r="N491" s="11"/>
      <c r="O491" s="11"/>
      <c r="P491" s="11"/>
      <c r="Q491" s="11"/>
      <c r="R491" s="11"/>
      <c r="S491" s="11"/>
    </row>
    <row r="492">
      <c r="D492" s="12"/>
      <c r="J492" s="11"/>
      <c r="K492" s="11"/>
      <c r="L492" s="11"/>
      <c r="M492" s="11"/>
      <c r="N492" s="11"/>
      <c r="O492" s="11"/>
      <c r="P492" s="11"/>
      <c r="Q492" s="11"/>
      <c r="R492" s="11"/>
      <c r="S492" s="11"/>
    </row>
    <row r="493">
      <c r="D493" s="12"/>
      <c r="J493" s="11"/>
      <c r="K493" s="11"/>
      <c r="L493" s="11"/>
      <c r="M493" s="11"/>
      <c r="N493" s="11"/>
      <c r="O493" s="11"/>
      <c r="P493" s="11"/>
      <c r="Q493" s="11"/>
      <c r="R493" s="11"/>
      <c r="S493" s="11"/>
    </row>
    <row r="494">
      <c r="D494" s="12"/>
      <c r="J494" s="11"/>
      <c r="K494" s="11"/>
      <c r="L494" s="11"/>
      <c r="M494" s="11"/>
      <c r="N494" s="11"/>
      <c r="O494" s="11"/>
      <c r="P494" s="11"/>
      <c r="Q494" s="11"/>
      <c r="R494" s="11"/>
      <c r="S494" s="11"/>
    </row>
    <row r="495">
      <c r="D495" s="12"/>
      <c r="J495" s="11"/>
      <c r="K495" s="11"/>
      <c r="L495" s="11"/>
      <c r="M495" s="11"/>
      <c r="N495" s="11"/>
      <c r="O495" s="11"/>
      <c r="P495" s="11"/>
      <c r="Q495" s="11"/>
      <c r="R495" s="11"/>
      <c r="S495" s="11"/>
    </row>
    <row r="496">
      <c r="D496" s="12"/>
      <c r="J496" s="11"/>
      <c r="K496" s="11"/>
      <c r="L496" s="11"/>
      <c r="M496" s="11"/>
      <c r="N496" s="11"/>
      <c r="O496" s="11"/>
      <c r="P496" s="11"/>
      <c r="Q496" s="11"/>
      <c r="R496" s="11"/>
      <c r="S496" s="11"/>
    </row>
    <row r="497">
      <c r="D497" s="12"/>
      <c r="J497" s="11"/>
      <c r="K497" s="11"/>
      <c r="L497" s="11"/>
      <c r="M497" s="11"/>
      <c r="N497" s="11"/>
      <c r="O497" s="11"/>
      <c r="P497" s="11"/>
      <c r="Q497" s="11"/>
      <c r="R497" s="11"/>
      <c r="S497" s="11"/>
    </row>
    <row r="498">
      <c r="D498" s="12"/>
      <c r="J498" s="11"/>
      <c r="K498" s="11"/>
      <c r="L498" s="11"/>
      <c r="M498" s="11"/>
      <c r="N498" s="11"/>
      <c r="O498" s="11"/>
      <c r="P498" s="11"/>
      <c r="Q498" s="11"/>
      <c r="R498" s="11"/>
      <c r="S498" s="11"/>
    </row>
    <row r="499">
      <c r="D499" s="12"/>
      <c r="J499" s="11"/>
      <c r="K499" s="11"/>
      <c r="L499" s="11"/>
      <c r="M499" s="11"/>
      <c r="N499" s="11"/>
      <c r="O499" s="11"/>
      <c r="P499" s="11"/>
      <c r="Q499" s="11"/>
      <c r="R499" s="11"/>
      <c r="S499" s="11"/>
    </row>
    <row r="500">
      <c r="D500" s="12"/>
      <c r="J500" s="11"/>
      <c r="K500" s="11"/>
      <c r="L500" s="11"/>
      <c r="M500" s="11"/>
      <c r="N500" s="11"/>
      <c r="O500" s="11"/>
      <c r="P500" s="11"/>
      <c r="Q500" s="11"/>
      <c r="R500" s="11"/>
      <c r="S500" s="11"/>
    </row>
    <row r="501">
      <c r="D501" s="12"/>
      <c r="J501" s="11"/>
      <c r="K501" s="11"/>
      <c r="L501" s="11"/>
      <c r="M501" s="11"/>
      <c r="N501" s="11"/>
      <c r="O501" s="11"/>
      <c r="P501" s="11"/>
      <c r="Q501" s="11"/>
      <c r="R501" s="11"/>
      <c r="S501" s="11"/>
    </row>
    <row r="502">
      <c r="D502" s="12"/>
      <c r="J502" s="11"/>
      <c r="K502" s="11"/>
      <c r="L502" s="11"/>
      <c r="M502" s="11"/>
      <c r="N502" s="11"/>
      <c r="O502" s="11"/>
      <c r="P502" s="11"/>
      <c r="Q502" s="11"/>
      <c r="R502" s="11"/>
      <c r="S502" s="11"/>
    </row>
    <row r="503">
      <c r="D503" s="12"/>
      <c r="J503" s="11"/>
      <c r="K503" s="11"/>
      <c r="L503" s="11"/>
      <c r="M503" s="11"/>
      <c r="N503" s="11"/>
      <c r="O503" s="11"/>
      <c r="P503" s="11"/>
      <c r="Q503" s="11"/>
      <c r="R503" s="11"/>
      <c r="S503" s="11"/>
    </row>
    <row r="504">
      <c r="D504" s="12"/>
      <c r="J504" s="11"/>
      <c r="K504" s="11"/>
      <c r="L504" s="11"/>
      <c r="M504" s="11"/>
      <c r="N504" s="11"/>
      <c r="O504" s="11"/>
      <c r="P504" s="11"/>
      <c r="Q504" s="11"/>
      <c r="R504" s="11"/>
      <c r="S504" s="11"/>
    </row>
    <row r="505">
      <c r="D505" s="12"/>
      <c r="J505" s="11"/>
      <c r="K505" s="11"/>
      <c r="L505" s="11"/>
      <c r="M505" s="11"/>
      <c r="N505" s="11"/>
      <c r="O505" s="11"/>
      <c r="P505" s="11"/>
      <c r="Q505" s="11"/>
      <c r="R505" s="11"/>
      <c r="S505" s="11"/>
    </row>
    <row r="506">
      <c r="D506" s="12"/>
      <c r="J506" s="11"/>
      <c r="K506" s="11"/>
      <c r="L506" s="11"/>
      <c r="M506" s="11"/>
      <c r="N506" s="11"/>
      <c r="O506" s="11"/>
      <c r="P506" s="11"/>
      <c r="Q506" s="11"/>
      <c r="R506" s="11"/>
      <c r="S506" s="11"/>
    </row>
    <row r="507">
      <c r="D507" s="12"/>
      <c r="J507" s="11"/>
      <c r="K507" s="11"/>
      <c r="L507" s="11"/>
      <c r="M507" s="11"/>
      <c r="N507" s="11"/>
      <c r="O507" s="11"/>
      <c r="P507" s="11"/>
      <c r="Q507" s="11"/>
      <c r="R507" s="11"/>
      <c r="S507" s="11"/>
    </row>
    <row r="508">
      <c r="D508" s="12"/>
      <c r="J508" s="11"/>
      <c r="K508" s="11"/>
      <c r="L508" s="11"/>
      <c r="M508" s="11"/>
      <c r="N508" s="11"/>
      <c r="O508" s="11"/>
      <c r="P508" s="11"/>
      <c r="Q508" s="11"/>
      <c r="R508" s="11"/>
      <c r="S508" s="11"/>
    </row>
    <row r="509">
      <c r="D509" s="12"/>
      <c r="J509" s="11"/>
      <c r="K509" s="11"/>
      <c r="L509" s="11"/>
      <c r="M509" s="11"/>
      <c r="N509" s="11"/>
      <c r="O509" s="11"/>
      <c r="P509" s="11"/>
      <c r="Q509" s="11"/>
      <c r="R509" s="11"/>
      <c r="S509" s="11"/>
    </row>
    <row r="510">
      <c r="D510" s="12"/>
      <c r="J510" s="11"/>
      <c r="K510" s="11"/>
      <c r="L510" s="11"/>
      <c r="M510" s="11"/>
      <c r="N510" s="11"/>
      <c r="O510" s="11"/>
      <c r="P510" s="11"/>
      <c r="Q510" s="11"/>
      <c r="R510" s="11"/>
      <c r="S510" s="11"/>
    </row>
    <row r="511">
      <c r="D511" s="12"/>
      <c r="J511" s="11"/>
      <c r="K511" s="11"/>
      <c r="L511" s="11"/>
      <c r="M511" s="11"/>
      <c r="N511" s="11"/>
      <c r="O511" s="11"/>
      <c r="P511" s="11"/>
      <c r="Q511" s="11"/>
      <c r="R511" s="11"/>
      <c r="S511" s="11"/>
    </row>
    <row r="512">
      <c r="D512" s="12"/>
      <c r="J512" s="11"/>
      <c r="K512" s="11"/>
      <c r="L512" s="11"/>
      <c r="M512" s="11"/>
      <c r="N512" s="11"/>
      <c r="O512" s="11"/>
      <c r="P512" s="11"/>
      <c r="Q512" s="11"/>
      <c r="R512" s="11"/>
      <c r="S512" s="11"/>
    </row>
    <row r="513">
      <c r="D513" s="12"/>
      <c r="J513" s="11"/>
      <c r="K513" s="11"/>
      <c r="L513" s="11"/>
      <c r="M513" s="11"/>
      <c r="N513" s="11"/>
      <c r="O513" s="11"/>
      <c r="P513" s="11"/>
      <c r="Q513" s="11"/>
      <c r="R513" s="11"/>
      <c r="S513" s="11"/>
    </row>
    <row r="514">
      <c r="D514" s="12"/>
      <c r="J514" s="11"/>
      <c r="K514" s="11"/>
      <c r="L514" s="11"/>
      <c r="M514" s="11"/>
      <c r="N514" s="11"/>
      <c r="O514" s="11"/>
      <c r="P514" s="11"/>
      <c r="Q514" s="11"/>
      <c r="R514" s="11"/>
      <c r="S514" s="11"/>
    </row>
    <row r="515">
      <c r="D515" s="12"/>
      <c r="J515" s="11"/>
      <c r="K515" s="11"/>
      <c r="L515" s="11"/>
      <c r="M515" s="11"/>
      <c r="N515" s="11"/>
      <c r="O515" s="11"/>
      <c r="P515" s="11"/>
      <c r="Q515" s="11"/>
      <c r="R515" s="11"/>
      <c r="S515" s="11"/>
    </row>
    <row r="516">
      <c r="D516" s="12"/>
      <c r="J516" s="11"/>
      <c r="K516" s="11"/>
      <c r="L516" s="11"/>
      <c r="M516" s="11"/>
      <c r="N516" s="11"/>
      <c r="O516" s="11"/>
      <c r="P516" s="11"/>
      <c r="Q516" s="11"/>
      <c r="R516" s="11"/>
      <c r="S516" s="11"/>
    </row>
    <row r="517">
      <c r="D517" s="12"/>
      <c r="J517" s="11"/>
      <c r="K517" s="11"/>
      <c r="L517" s="11"/>
      <c r="M517" s="11"/>
      <c r="N517" s="11"/>
      <c r="O517" s="11"/>
      <c r="P517" s="11"/>
      <c r="Q517" s="11"/>
      <c r="R517" s="11"/>
      <c r="S517" s="11"/>
    </row>
    <row r="518">
      <c r="D518" s="12"/>
      <c r="J518" s="11"/>
      <c r="K518" s="11"/>
      <c r="L518" s="11"/>
      <c r="M518" s="11"/>
      <c r="N518" s="11"/>
      <c r="O518" s="11"/>
      <c r="P518" s="11"/>
      <c r="Q518" s="11"/>
      <c r="R518" s="11"/>
      <c r="S518" s="11"/>
    </row>
    <row r="519">
      <c r="D519" s="12"/>
      <c r="J519" s="11"/>
      <c r="K519" s="11"/>
      <c r="L519" s="11"/>
      <c r="M519" s="11"/>
      <c r="N519" s="11"/>
      <c r="O519" s="11"/>
      <c r="P519" s="11"/>
      <c r="Q519" s="11"/>
      <c r="R519" s="11"/>
      <c r="S519" s="11"/>
    </row>
    <row r="520">
      <c r="D520" s="12"/>
      <c r="J520" s="11"/>
      <c r="K520" s="11"/>
      <c r="L520" s="11"/>
      <c r="M520" s="11"/>
      <c r="N520" s="11"/>
      <c r="O520" s="11"/>
      <c r="P520" s="11"/>
      <c r="Q520" s="11"/>
      <c r="R520" s="11"/>
      <c r="S520" s="11"/>
    </row>
    <row r="521">
      <c r="D521" s="12"/>
      <c r="J521" s="11"/>
      <c r="K521" s="11"/>
      <c r="L521" s="11"/>
      <c r="M521" s="11"/>
      <c r="N521" s="11"/>
      <c r="O521" s="11"/>
      <c r="P521" s="11"/>
      <c r="Q521" s="11"/>
      <c r="R521" s="11"/>
      <c r="S521" s="11"/>
    </row>
    <row r="522">
      <c r="D522" s="12"/>
      <c r="J522" s="11"/>
      <c r="K522" s="11"/>
      <c r="L522" s="11"/>
      <c r="M522" s="11"/>
      <c r="N522" s="11"/>
      <c r="O522" s="11"/>
      <c r="P522" s="11"/>
      <c r="Q522" s="11"/>
      <c r="R522" s="11"/>
      <c r="S522" s="11"/>
    </row>
    <row r="523">
      <c r="D523" s="12"/>
      <c r="J523" s="11"/>
      <c r="K523" s="11"/>
      <c r="L523" s="11"/>
      <c r="M523" s="11"/>
      <c r="N523" s="11"/>
      <c r="O523" s="11"/>
      <c r="P523" s="11"/>
      <c r="Q523" s="11"/>
      <c r="R523" s="11"/>
      <c r="S523" s="11"/>
    </row>
    <row r="524">
      <c r="D524" s="12"/>
      <c r="J524" s="11"/>
      <c r="K524" s="11"/>
      <c r="L524" s="11"/>
      <c r="M524" s="11"/>
      <c r="N524" s="11"/>
      <c r="O524" s="11"/>
      <c r="P524" s="11"/>
      <c r="Q524" s="11"/>
      <c r="R524" s="11"/>
      <c r="S524" s="11"/>
    </row>
    <row r="525">
      <c r="D525" s="12"/>
      <c r="J525" s="11"/>
      <c r="K525" s="11"/>
      <c r="L525" s="11"/>
      <c r="M525" s="11"/>
      <c r="N525" s="11"/>
      <c r="O525" s="11"/>
      <c r="P525" s="11"/>
      <c r="Q525" s="11"/>
      <c r="R525" s="11"/>
      <c r="S525" s="11"/>
    </row>
    <row r="526">
      <c r="D526" s="12"/>
      <c r="J526" s="11"/>
      <c r="K526" s="11"/>
      <c r="L526" s="11"/>
      <c r="M526" s="11"/>
      <c r="N526" s="11"/>
      <c r="O526" s="11"/>
      <c r="P526" s="11"/>
      <c r="Q526" s="11"/>
      <c r="R526" s="11"/>
      <c r="S526" s="11"/>
    </row>
    <row r="527">
      <c r="D527" s="12"/>
      <c r="J527" s="11"/>
      <c r="K527" s="11"/>
      <c r="L527" s="11"/>
      <c r="M527" s="11"/>
      <c r="N527" s="11"/>
      <c r="O527" s="11"/>
      <c r="P527" s="11"/>
      <c r="Q527" s="11"/>
      <c r="R527" s="11"/>
      <c r="S527" s="11"/>
    </row>
    <row r="528">
      <c r="D528" s="12"/>
      <c r="J528" s="11"/>
      <c r="K528" s="11"/>
      <c r="L528" s="11"/>
      <c r="M528" s="11"/>
      <c r="N528" s="11"/>
      <c r="O528" s="11"/>
      <c r="P528" s="11"/>
      <c r="Q528" s="11"/>
      <c r="R528" s="11"/>
      <c r="S528" s="11"/>
    </row>
    <row r="529">
      <c r="D529" s="12"/>
      <c r="J529" s="11"/>
      <c r="K529" s="11"/>
      <c r="L529" s="11"/>
      <c r="M529" s="11"/>
      <c r="N529" s="11"/>
      <c r="O529" s="11"/>
      <c r="P529" s="11"/>
      <c r="Q529" s="11"/>
      <c r="R529" s="11"/>
      <c r="S529" s="11"/>
    </row>
    <row r="530">
      <c r="D530" s="12"/>
      <c r="J530" s="11"/>
      <c r="K530" s="11"/>
      <c r="L530" s="11"/>
      <c r="M530" s="11"/>
      <c r="N530" s="11"/>
      <c r="O530" s="11"/>
      <c r="P530" s="11"/>
      <c r="Q530" s="11"/>
      <c r="R530" s="11"/>
      <c r="S530" s="11"/>
    </row>
    <row r="531">
      <c r="D531" s="12"/>
      <c r="J531" s="11"/>
      <c r="K531" s="11"/>
      <c r="L531" s="11"/>
      <c r="M531" s="11"/>
      <c r="N531" s="11"/>
      <c r="O531" s="11"/>
      <c r="P531" s="11"/>
      <c r="Q531" s="11"/>
      <c r="R531" s="11"/>
      <c r="S531" s="11"/>
    </row>
    <row r="532">
      <c r="D532" s="12"/>
      <c r="J532" s="11"/>
      <c r="K532" s="11"/>
      <c r="L532" s="11"/>
      <c r="M532" s="11"/>
      <c r="N532" s="11"/>
      <c r="O532" s="11"/>
      <c r="P532" s="11"/>
      <c r="Q532" s="11"/>
      <c r="R532" s="11"/>
      <c r="S532" s="11"/>
    </row>
    <row r="533">
      <c r="D533" s="12"/>
      <c r="J533" s="11"/>
      <c r="K533" s="11"/>
      <c r="L533" s="11"/>
      <c r="M533" s="11"/>
      <c r="N533" s="11"/>
      <c r="O533" s="11"/>
      <c r="P533" s="11"/>
      <c r="Q533" s="11"/>
      <c r="R533" s="11"/>
      <c r="S533" s="11"/>
    </row>
    <row r="534">
      <c r="D534" s="12"/>
      <c r="J534" s="11"/>
      <c r="K534" s="11"/>
      <c r="L534" s="11"/>
      <c r="M534" s="11"/>
      <c r="N534" s="11"/>
      <c r="O534" s="11"/>
      <c r="P534" s="11"/>
      <c r="Q534" s="11"/>
      <c r="R534" s="11"/>
      <c r="S534" s="11"/>
    </row>
    <row r="535">
      <c r="D535" s="12"/>
      <c r="J535" s="11"/>
      <c r="K535" s="11"/>
      <c r="L535" s="11"/>
      <c r="M535" s="11"/>
      <c r="N535" s="11"/>
      <c r="O535" s="11"/>
      <c r="P535" s="11"/>
      <c r="Q535" s="11"/>
      <c r="R535" s="11"/>
      <c r="S535" s="11"/>
    </row>
    <row r="536">
      <c r="D536" s="12"/>
      <c r="J536" s="11"/>
      <c r="K536" s="11"/>
      <c r="L536" s="11"/>
      <c r="M536" s="11"/>
      <c r="N536" s="11"/>
      <c r="O536" s="11"/>
      <c r="P536" s="11"/>
      <c r="Q536" s="11"/>
      <c r="R536" s="11"/>
      <c r="S536" s="11"/>
    </row>
    <row r="537">
      <c r="D537" s="12"/>
      <c r="J537" s="11"/>
      <c r="K537" s="11"/>
      <c r="L537" s="11"/>
      <c r="M537" s="11"/>
      <c r="N537" s="11"/>
      <c r="O537" s="11"/>
      <c r="P537" s="11"/>
      <c r="Q537" s="11"/>
      <c r="R537" s="11"/>
      <c r="S537" s="11"/>
    </row>
    <row r="538">
      <c r="D538" s="12"/>
      <c r="J538" s="11"/>
      <c r="K538" s="11"/>
      <c r="L538" s="11"/>
      <c r="M538" s="11"/>
      <c r="N538" s="11"/>
      <c r="O538" s="11"/>
      <c r="P538" s="11"/>
      <c r="Q538" s="11"/>
      <c r="R538" s="11"/>
      <c r="S538" s="11"/>
    </row>
    <row r="539">
      <c r="D539" s="12"/>
      <c r="J539" s="11"/>
      <c r="K539" s="11"/>
      <c r="L539" s="11"/>
      <c r="M539" s="11"/>
      <c r="N539" s="11"/>
      <c r="O539" s="11"/>
      <c r="P539" s="11"/>
      <c r="Q539" s="11"/>
      <c r="R539" s="11"/>
      <c r="S539" s="11"/>
    </row>
    <row r="540">
      <c r="D540" s="12"/>
      <c r="J540" s="11"/>
      <c r="K540" s="11"/>
      <c r="L540" s="11"/>
      <c r="M540" s="11"/>
      <c r="N540" s="11"/>
      <c r="O540" s="11"/>
      <c r="P540" s="11"/>
      <c r="Q540" s="11"/>
      <c r="R540" s="11"/>
      <c r="S540" s="11"/>
    </row>
    <row r="541">
      <c r="D541" s="12"/>
      <c r="J541" s="11"/>
      <c r="K541" s="11"/>
      <c r="L541" s="11"/>
      <c r="M541" s="11"/>
      <c r="N541" s="11"/>
      <c r="O541" s="11"/>
      <c r="P541" s="11"/>
      <c r="Q541" s="11"/>
      <c r="R541" s="11"/>
      <c r="S541" s="11"/>
    </row>
    <row r="542">
      <c r="D542" s="12"/>
      <c r="J542" s="11"/>
      <c r="K542" s="11"/>
      <c r="L542" s="11"/>
      <c r="M542" s="11"/>
      <c r="N542" s="11"/>
      <c r="O542" s="11"/>
      <c r="P542" s="11"/>
      <c r="Q542" s="11"/>
      <c r="R542" s="11"/>
      <c r="S542" s="11"/>
    </row>
    <row r="543">
      <c r="D543" s="12"/>
      <c r="J543" s="11"/>
      <c r="K543" s="11"/>
      <c r="L543" s="11"/>
      <c r="M543" s="11"/>
      <c r="N543" s="11"/>
      <c r="O543" s="11"/>
      <c r="P543" s="11"/>
      <c r="Q543" s="11"/>
      <c r="R543" s="11"/>
      <c r="S543" s="11"/>
    </row>
    <row r="544">
      <c r="D544" s="12"/>
      <c r="J544" s="11"/>
      <c r="K544" s="11"/>
      <c r="L544" s="11"/>
      <c r="M544" s="11"/>
      <c r="N544" s="11"/>
      <c r="O544" s="11"/>
      <c r="P544" s="11"/>
      <c r="Q544" s="11"/>
      <c r="R544" s="11"/>
      <c r="S544" s="11"/>
    </row>
    <row r="545">
      <c r="D545" s="12"/>
      <c r="J545" s="11"/>
      <c r="K545" s="11"/>
      <c r="L545" s="11"/>
      <c r="M545" s="11"/>
      <c r="N545" s="11"/>
      <c r="O545" s="11"/>
      <c r="P545" s="11"/>
      <c r="Q545" s="11"/>
      <c r="R545" s="11"/>
      <c r="S545" s="11"/>
    </row>
    <row r="546">
      <c r="D546" s="12"/>
      <c r="J546" s="11"/>
      <c r="K546" s="11"/>
      <c r="L546" s="11"/>
      <c r="M546" s="11"/>
      <c r="N546" s="11"/>
      <c r="O546" s="11"/>
      <c r="P546" s="11"/>
      <c r="Q546" s="11"/>
      <c r="R546" s="11"/>
      <c r="S546" s="11"/>
    </row>
    <row r="547">
      <c r="D547" s="12"/>
      <c r="J547" s="11"/>
      <c r="K547" s="11"/>
      <c r="L547" s="11"/>
      <c r="M547" s="11"/>
      <c r="N547" s="11"/>
      <c r="O547" s="11"/>
      <c r="P547" s="11"/>
      <c r="Q547" s="11"/>
      <c r="R547" s="11"/>
      <c r="S547" s="11"/>
    </row>
    <row r="548">
      <c r="D548" s="12"/>
      <c r="J548" s="11"/>
      <c r="K548" s="11"/>
      <c r="L548" s="11"/>
      <c r="M548" s="11"/>
      <c r="N548" s="11"/>
      <c r="O548" s="11"/>
      <c r="P548" s="11"/>
      <c r="Q548" s="11"/>
      <c r="R548" s="11"/>
      <c r="S548" s="11"/>
    </row>
    <row r="549">
      <c r="D549" s="12"/>
      <c r="J549" s="11"/>
      <c r="K549" s="11"/>
      <c r="L549" s="11"/>
      <c r="M549" s="11"/>
      <c r="N549" s="11"/>
      <c r="O549" s="11"/>
      <c r="P549" s="11"/>
      <c r="Q549" s="11"/>
      <c r="R549" s="11"/>
      <c r="S549" s="11"/>
    </row>
    <row r="550">
      <c r="D550" s="12"/>
      <c r="J550" s="11"/>
      <c r="K550" s="11"/>
      <c r="L550" s="11"/>
      <c r="M550" s="11"/>
      <c r="N550" s="11"/>
      <c r="O550" s="11"/>
      <c r="P550" s="11"/>
      <c r="Q550" s="11"/>
      <c r="R550" s="11"/>
      <c r="S550" s="11"/>
    </row>
    <row r="551">
      <c r="D551" s="12"/>
      <c r="J551" s="11"/>
      <c r="K551" s="11"/>
      <c r="L551" s="11"/>
      <c r="M551" s="11"/>
      <c r="N551" s="11"/>
      <c r="O551" s="11"/>
      <c r="P551" s="11"/>
      <c r="Q551" s="11"/>
      <c r="R551" s="11"/>
      <c r="S551" s="11"/>
    </row>
    <row r="552">
      <c r="D552" s="12"/>
      <c r="J552" s="11"/>
      <c r="K552" s="11"/>
      <c r="L552" s="11"/>
      <c r="M552" s="11"/>
      <c r="N552" s="11"/>
      <c r="O552" s="11"/>
      <c r="P552" s="11"/>
      <c r="Q552" s="11"/>
      <c r="R552" s="11"/>
      <c r="S552" s="11"/>
    </row>
    <row r="553">
      <c r="D553" s="12"/>
      <c r="J553" s="11"/>
      <c r="K553" s="11"/>
      <c r="L553" s="11"/>
      <c r="M553" s="11"/>
      <c r="N553" s="11"/>
      <c r="O553" s="11"/>
      <c r="P553" s="11"/>
      <c r="Q553" s="11"/>
      <c r="R553" s="11"/>
      <c r="S553" s="11"/>
    </row>
    <row r="554">
      <c r="D554" s="12"/>
      <c r="J554" s="11"/>
      <c r="K554" s="11"/>
      <c r="L554" s="11"/>
      <c r="M554" s="11"/>
      <c r="N554" s="11"/>
      <c r="O554" s="11"/>
      <c r="P554" s="11"/>
      <c r="Q554" s="11"/>
      <c r="R554" s="11"/>
      <c r="S554" s="11"/>
    </row>
    <row r="555">
      <c r="D555" s="12"/>
      <c r="J555" s="11"/>
      <c r="K555" s="11"/>
      <c r="L555" s="11"/>
      <c r="M555" s="11"/>
      <c r="N555" s="11"/>
      <c r="O555" s="11"/>
      <c r="P555" s="11"/>
      <c r="Q555" s="11"/>
      <c r="R555" s="11"/>
      <c r="S555" s="11"/>
    </row>
    <row r="556">
      <c r="D556" s="12"/>
      <c r="J556" s="11"/>
      <c r="K556" s="11"/>
      <c r="L556" s="11"/>
      <c r="M556" s="11"/>
      <c r="N556" s="11"/>
      <c r="O556" s="11"/>
      <c r="P556" s="11"/>
      <c r="Q556" s="11"/>
      <c r="R556" s="11"/>
      <c r="S556" s="11"/>
    </row>
    <row r="557">
      <c r="D557" s="12"/>
      <c r="J557" s="11"/>
      <c r="K557" s="11"/>
      <c r="L557" s="11"/>
      <c r="M557" s="11"/>
      <c r="N557" s="11"/>
      <c r="O557" s="11"/>
      <c r="P557" s="11"/>
      <c r="Q557" s="11"/>
      <c r="R557" s="11"/>
      <c r="S557" s="11"/>
    </row>
    <row r="558">
      <c r="D558" s="12"/>
      <c r="J558" s="11"/>
      <c r="K558" s="11"/>
      <c r="L558" s="11"/>
      <c r="M558" s="11"/>
      <c r="N558" s="11"/>
      <c r="O558" s="11"/>
      <c r="P558" s="11"/>
      <c r="Q558" s="11"/>
      <c r="R558" s="11"/>
      <c r="S558" s="11"/>
    </row>
    <row r="559">
      <c r="D559" s="12"/>
      <c r="J559" s="11"/>
      <c r="K559" s="11"/>
      <c r="L559" s="11"/>
      <c r="M559" s="11"/>
      <c r="N559" s="11"/>
      <c r="O559" s="11"/>
      <c r="P559" s="11"/>
      <c r="Q559" s="11"/>
      <c r="R559" s="11"/>
      <c r="S559" s="11"/>
    </row>
    <row r="560">
      <c r="D560" s="12"/>
      <c r="J560" s="11"/>
      <c r="K560" s="11"/>
      <c r="L560" s="11"/>
      <c r="M560" s="11"/>
      <c r="N560" s="11"/>
      <c r="O560" s="11"/>
      <c r="P560" s="11"/>
      <c r="Q560" s="11"/>
      <c r="R560" s="11"/>
      <c r="S560" s="11"/>
    </row>
    <row r="561">
      <c r="D561" s="12"/>
      <c r="J561" s="11"/>
      <c r="K561" s="11"/>
      <c r="L561" s="11"/>
      <c r="M561" s="11"/>
      <c r="N561" s="11"/>
      <c r="O561" s="11"/>
      <c r="P561" s="11"/>
      <c r="Q561" s="11"/>
      <c r="R561" s="11"/>
      <c r="S561" s="11"/>
    </row>
    <row r="562">
      <c r="D562" s="12"/>
      <c r="J562" s="11"/>
      <c r="K562" s="11"/>
      <c r="L562" s="11"/>
      <c r="M562" s="11"/>
      <c r="N562" s="11"/>
      <c r="O562" s="11"/>
      <c r="P562" s="11"/>
      <c r="Q562" s="11"/>
      <c r="R562" s="11"/>
      <c r="S562" s="11"/>
    </row>
    <row r="563">
      <c r="D563" s="12"/>
      <c r="J563" s="11"/>
      <c r="K563" s="11"/>
      <c r="L563" s="11"/>
      <c r="M563" s="11"/>
      <c r="N563" s="11"/>
      <c r="O563" s="11"/>
      <c r="P563" s="11"/>
      <c r="Q563" s="11"/>
      <c r="R563" s="11"/>
      <c r="S563" s="11"/>
    </row>
    <row r="564">
      <c r="D564" s="12"/>
      <c r="J564" s="11"/>
      <c r="K564" s="11"/>
      <c r="L564" s="11"/>
      <c r="M564" s="11"/>
      <c r="N564" s="11"/>
      <c r="O564" s="11"/>
      <c r="P564" s="11"/>
      <c r="Q564" s="11"/>
      <c r="R564" s="11"/>
      <c r="S564" s="11"/>
    </row>
    <row r="565">
      <c r="D565" s="12"/>
      <c r="J565" s="11"/>
      <c r="K565" s="11"/>
      <c r="L565" s="11"/>
      <c r="M565" s="11"/>
      <c r="N565" s="11"/>
      <c r="O565" s="11"/>
      <c r="P565" s="11"/>
      <c r="Q565" s="11"/>
      <c r="R565" s="11"/>
      <c r="S565" s="11"/>
    </row>
    <row r="566">
      <c r="D566" s="12"/>
      <c r="J566" s="11"/>
      <c r="K566" s="11"/>
      <c r="L566" s="11"/>
      <c r="M566" s="11"/>
      <c r="N566" s="11"/>
      <c r="O566" s="11"/>
      <c r="P566" s="11"/>
      <c r="Q566" s="11"/>
      <c r="R566" s="11"/>
      <c r="S566" s="11"/>
    </row>
    <row r="567">
      <c r="D567" s="12"/>
      <c r="J567" s="11"/>
      <c r="K567" s="11"/>
      <c r="L567" s="11"/>
      <c r="M567" s="11"/>
      <c r="N567" s="11"/>
      <c r="O567" s="11"/>
      <c r="P567" s="11"/>
      <c r="Q567" s="11"/>
      <c r="R567" s="11"/>
      <c r="S567" s="11"/>
    </row>
    <row r="568">
      <c r="D568" s="12"/>
      <c r="J568" s="11"/>
      <c r="K568" s="11"/>
      <c r="L568" s="11"/>
      <c r="M568" s="11"/>
      <c r="N568" s="11"/>
      <c r="O568" s="11"/>
      <c r="P568" s="11"/>
      <c r="Q568" s="11"/>
      <c r="R568" s="11"/>
      <c r="S568" s="11"/>
    </row>
    <row r="569">
      <c r="D569" s="12"/>
      <c r="J569" s="11"/>
      <c r="K569" s="11"/>
      <c r="L569" s="11"/>
      <c r="M569" s="11"/>
      <c r="N569" s="11"/>
      <c r="O569" s="11"/>
      <c r="P569" s="11"/>
      <c r="Q569" s="11"/>
      <c r="R569" s="11"/>
      <c r="S569" s="11"/>
    </row>
    <row r="570">
      <c r="D570" s="12"/>
      <c r="J570" s="11"/>
      <c r="K570" s="11"/>
      <c r="L570" s="11"/>
      <c r="M570" s="11"/>
      <c r="N570" s="11"/>
      <c r="O570" s="11"/>
      <c r="P570" s="11"/>
      <c r="Q570" s="11"/>
      <c r="R570" s="11"/>
      <c r="S570" s="11"/>
    </row>
    <row r="571">
      <c r="D571" s="12"/>
      <c r="J571" s="11"/>
      <c r="K571" s="11"/>
      <c r="L571" s="11"/>
      <c r="M571" s="11"/>
      <c r="N571" s="11"/>
      <c r="O571" s="11"/>
      <c r="P571" s="11"/>
      <c r="Q571" s="11"/>
      <c r="R571" s="11"/>
      <c r="S571" s="11"/>
    </row>
    <row r="572">
      <c r="D572" s="12"/>
      <c r="J572" s="11"/>
      <c r="K572" s="11"/>
      <c r="L572" s="11"/>
      <c r="M572" s="11"/>
      <c r="N572" s="11"/>
      <c r="O572" s="11"/>
      <c r="P572" s="11"/>
      <c r="Q572" s="11"/>
      <c r="R572" s="11"/>
      <c r="S572" s="11"/>
    </row>
    <row r="573">
      <c r="D573" s="12"/>
      <c r="J573" s="11"/>
      <c r="K573" s="11"/>
      <c r="L573" s="11"/>
      <c r="M573" s="11"/>
      <c r="N573" s="11"/>
      <c r="O573" s="11"/>
      <c r="P573" s="11"/>
      <c r="Q573" s="11"/>
      <c r="R573" s="11"/>
      <c r="S573" s="11"/>
    </row>
    <row r="574">
      <c r="D574" s="12"/>
      <c r="J574" s="11"/>
      <c r="K574" s="11"/>
      <c r="L574" s="11"/>
      <c r="M574" s="11"/>
      <c r="N574" s="11"/>
      <c r="O574" s="11"/>
      <c r="P574" s="11"/>
      <c r="Q574" s="11"/>
      <c r="R574" s="11"/>
      <c r="S574" s="11"/>
    </row>
    <row r="575">
      <c r="D575" s="12"/>
      <c r="J575" s="11"/>
      <c r="K575" s="11"/>
      <c r="L575" s="11"/>
      <c r="M575" s="11"/>
      <c r="N575" s="11"/>
      <c r="O575" s="11"/>
      <c r="P575" s="11"/>
      <c r="Q575" s="11"/>
      <c r="R575" s="11"/>
      <c r="S575" s="11"/>
    </row>
    <row r="576">
      <c r="D576" s="12"/>
      <c r="J576" s="11"/>
      <c r="K576" s="11"/>
      <c r="L576" s="11"/>
      <c r="M576" s="11"/>
      <c r="N576" s="11"/>
      <c r="O576" s="11"/>
      <c r="P576" s="11"/>
      <c r="Q576" s="11"/>
      <c r="R576" s="11"/>
      <c r="S576" s="11"/>
    </row>
    <row r="577">
      <c r="D577" s="12"/>
      <c r="J577" s="11"/>
      <c r="K577" s="11"/>
      <c r="L577" s="11"/>
      <c r="M577" s="11"/>
      <c r="N577" s="11"/>
      <c r="O577" s="11"/>
      <c r="P577" s="11"/>
      <c r="Q577" s="11"/>
      <c r="R577" s="11"/>
      <c r="S577" s="11"/>
    </row>
    <row r="578">
      <c r="D578" s="12"/>
      <c r="J578" s="11"/>
      <c r="K578" s="11"/>
      <c r="L578" s="11"/>
      <c r="M578" s="11"/>
      <c r="N578" s="11"/>
      <c r="O578" s="11"/>
      <c r="P578" s="11"/>
      <c r="Q578" s="11"/>
      <c r="R578" s="11"/>
      <c r="S578" s="11"/>
    </row>
    <row r="579">
      <c r="D579" s="12"/>
      <c r="J579" s="11"/>
      <c r="K579" s="11"/>
      <c r="L579" s="11"/>
      <c r="M579" s="11"/>
      <c r="N579" s="11"/>
      <c r="O579" s="11"/>
      <c r="P579" s="11"/>
      <c r="Q579" s="11"/>
      <c r="R579" s="11"/>
      <c r="S579" s="11"/>
    </row>
    <row r="580">
      <c r="D580" s="12"/>
      <c r="J580" s="11"/>
      <c r="K580" s="11"/>
      <c r="L580" s="11"/>
      <c r="M580" s="11"/>
      <c r="N580" s="11"/>
      <c r="O580" s="11"/>
      <c r="P580" s="11"/>
      <c r="Q580" s="11"/>
      <c r="R580" s="11"/>
      <c r="S580" s="11"/>
    </row>
    <row r="581">
      <c r="D581" s="12"/>
      <c r="J581" s="11"/>
      <c r="K581" s="11"/>
      <c r="L581" s="11"/>
      <c r="M581" s="11"/>
      <c r="N581" s="11"/>
      <c r="O581" s="11"/>
      <c r="P581" s="11"/>
      <c r="Q581" s="11"/>
      <c r="R581" s="11"/>
      <c r="S581" s="11"/>
    </row>
    <row r="582">
      <c r="D582" s="12"/>
      <c r="J582" s="11"/>
      <c r="K582" s="11"/>
      <c r="L582" s="11"/>
      <c r="M582" s="11"/>
      <c r="N582" s="11"/>
      <c r="O582" s="11"/>
      <c r="P582" s="11"/>
      <c r="Q582" s="11"/>
      <c r="R582" s="11"/>
      <c r="S582" s="11"/>
    </row>
    <row r="583">
      <c r="D583" s="12"/>
      <c r="J583" s="11"/>
      <c r="K583" s="11"/>
      <c r="L583" s="11"/>
      <c r="M583" s="11"/>
      <c r="N583" s="11"/>
      <c r="O583" s="11"/>
      <c r="P583" s="11"/>
      <c r="Q583" s="11"/>
      <c r="R583" s="11"/>
      <c r="S583" s="11"/>
    </row>
    <row r="584">
      <c r="D584" s="12"/>
      <c r="J584" s="11"/>
      <c r="K584" s="11"/>
      <c r="L584" s="11"/>
      <c r="M584" s="11"/>
      <c r="N584" s="11"/>
      <c r="O584" s="11"/>
      <c r="P584" s="11"/>
      <c r="Q584" s="11"/>
      <c r="R584" s="11"/>
      <c r="S584" s="11"/>
    </row>
    <row r="585">
      <c r="D585" s="12"/>
      <c r="J585" s="11"/>
      <c r="K585" s="11"/>
      <c r="L585" s="11"/>
      <c r="M585" s="11"/>
      <c r="N585" s="11"/>
      <c r="O585" s="11"/>
      <c r="P585" s="11"/>
      <c r="Q585" s="11"/>
      <c r="R585" s="11"/>
      <c r="S585" s="11"/>
    </row>
    <row r="586">
      <c r="D586" s="12"/>
      <c r="J586" s="11"/>
      <c r="K586" s="11"/>
      <c r="L586" s="11"/>
      <c r="M586" s="11"/>
      <c r="N586" s="11"/>
      <c r="O586" s="11"/>
      <c r="P586" s="11"/>
      <c r="Q586" s="11"/>
      <c r="R586" s="11"/>
      <c r="S586" s="11"/>
    </row>
    <row r="587">
      <c r="D587" s="12"/>
      <c r="J587" s="11"/>
      <c r="K587" s="11"/>
      <c r="L587" s="11"/>
      <c r="M587" s="11"/>
      <c r="N587" s="11"/>
      <c r="O587" s="11"/>
      <c r="P587" s="11"/>
      <c r="Q587" s="11"/>
      <c r="R587" s="11"/>
      <c r="S587" s="11"/>
    </row>
    <row r="588">
      <c r="D588" s="12"/>
      <c r="J588" s="11"/>
      <c r="K588" s="11"/>
      <c r="L588" s="11"/>
      <c r="M588" s="11"/>
      <c r="N588" s="11"/>
      <c r="O588" s="11"/>
      <c r="P588" s="11"/>
      <c r="Q588" s="11"/>
      <c r="R588" s="11"/>
      <c r="S588" s="11"/>
    </row>
    <row r="589">
      <c r="D589" s="12"/>
      <c r="J589" s="11"/>
      <c r="K589" s="11"/>
      <c r="L589" s="11"/>
      <c r="M589" s="11"/>
      <c r="N589" s="11"/>
      <c r="O589" s="11"/>
      <c r="P589" s="11"/>
      <c r="Q589" s="11"/>
      <c r="R589" s="11"/>
      <c r="S589" s="11"/>
    </row>
    <row r="590">
      <c r="D590" s="12"/>
      <c r="J590" s="11"/>
      <c r="K590" s="11"/>
      <c r="L590" s="11"/>
      <c r="M590" s="11"/>
      <c r="N590" s="11"/>
      <c r="O590" s="11"/>
      <c r="P590" s="11"/>
      <c r="Q590" s="11"/>
      <c r="R590" s="11"/>
      <c r="S590" s="11"/>
    </row>
    <row r="591">
      <c r="D591" s="12"/>
      <c r="J591" s="11"/>
      <c r="K591" s="11"/>
      <c r="L591" s="11"/>
      <c r="M591" s="11"/>
      <c r="N591" s="11"/>
      <c r="O591" s="11"/>
      <c r="P591" s="11"/>
      <c r="Q591" s="11"/>
      <c r="R591" s="11"/>
      <c r="S591" s="11"/>
    </row>
    <row r="592">
      <c r="D592" s="12"/>
      <c r="J592" s="11"/>
      <c r="K592" s="11"/>
      <c r="L592" s="11"/>
      <c r="M592" s="11"/>
      <c r="N592" s="11"/>
      <c r="O592" s="11"/>
      <c r="P592" s="11"/>
      <c r="Q592" s="11"/>
      <c r="R592" s="11"/>
      <c r="S592" s="11"/>
    </row>
    <row r="593">
      <c r="D593" s="12"/>
      <c r="J593" s="11"/>
      <c r="K593" s="11"/>
      <c r="L593" s="11"/>
      <c r="M593" s="11"/>
      <c r="N593" s="11"/>
      <c r="O593" s="11"/>
      <c r="P593" s="11"/>
      <c r="Q593" s="11"/>
      <c r="R593" s="11"/>
      <c r="S593" s="11"/>
    </row>
    <row r="594">
      <c r="D594" s="12"/>
      <c r="J594" s="11"/>
      <c r="K594" s="11"/>
      <c r="L594" s="11"/>
      <c r="M594" s="11"/>
      <c r="N594" s="11"/>
      <c r="O594" s="11"/>
      <c r="P594" s="11"/>
      <c r="Q594" s="11"/>
      <c r="R594" s="11"/>
      <c r="S594" s="11"/>
    </row>
    <row r="595">
      <c r="D595" s="12"/>
      <c r="J595" s="11"/>
      <c r="K595" s="11"/>
      <c r="L595" s="11"/>
      <c r="M595" s="11"/>
      <c r="N595" s="11"/>
      <c r="O595" s="11"/>
      <c r="P595" s="11"/>
      <c r="Q595" s="11"/>
      <c r="R595" s="11"/>
      <c r="S595" s="11"/>
    </row>
    <row r="596">
      <c r="D596" s="12"/>
      <c r="J596" s="11"/>
      <c r="K596" s="11"/>
      <c r="L596" s="11"/>
      <c r="M596" s="11"/>
      <c r="N596" s="11"/>
      <c r="O596" s="11"/>
      <c r="P596" s="11"/>
      <c r="Q596" s="11"/>
      <c r="R596" s="11"/>
      <c r="S596" s="11"/>
    </row>
    <row r="597">
      <c r="D597" s="12"/>
      <c r="J597" s="11"/>
      <c r="K597" s="11"/>
      <c r="L597" s="11"/>
      <c r="M597" s="11"/>
      <c r="N597" s="11"/>
      <c r="O597" s="11"/>
      <c r="P597" s="11"/>
      <c r="Q597" s="11"/>
      <c r="R597" s="11"/>
      <c r="S597" s="11"/>
    </row>
    <row r="598">
      <c r="D598" s="12"/>
      <c r="J598" s="11"/>
      <c r="K598" s="11"/>
      <c r="L598" s="11"/>
      <c r="M598" s="11"/>
      <c r="N598" s="11"/>
      <c r="O598" s="11"/>
      <c r="P598" s="11"/>
      <c r="Q598" s="11"/>
      <c r="R598" s="11"/>
      <c r="S598" s="11"/>
    </row>
    <row r="599">
      <c r="D599" s="12"/>
      <c r="J599" s="11"/>
      <c r="K599" s="11"/>
      <c r="L599" s="11"/>
      <c r="M599" s="11"/>
      <c r="N599" s="11"/>
      <c r="O599" s="11"/>
      <c r="P599" s="11"/>
      <c r="Q599" s="11"/>
      <c r="R599" s="11"/>
      <c r="S599" s="11"/>
    </row>
    <row r="600">
      <c r="D600" s="12"/>
      <c r="J600" s="11"/>
      <c r="K600" s="11"/>
      <c r="L600" s="11"/>
      <c r="M600" s="11"/>
      <c r="N600" s="11"/>
      <c r="O600" s="11"/>
      <c r="P600" s="11"/>
      <c r="Q600" s="11"/>
      <c r="R600" s="11"/>
      <c r="S600" s="11"/>
    </row>
    <row r="601">
      <c r="D601" s="12"/>
      <c r="J601" s="11"/>
      <c r="K601" s="11"/>
      <c r="L601" s="11"/>
      <c r="M601" s="11"/>
      <c r="N601" s="11"/>
      <c r="O601" s="11"/>
      <c r="P601" s="11"/>
      <c r="Q601" s="11"/>
      <c r="R601" s="11"/>
      <c r="S601" s="11"/>
    </row>
    <row r="602">
      <c r="D602" s="12"/>
      <c r="J602" s="11"/>
      <c r="K602" s="11"/>
      <c r="L602" s="11"/>
      <c r="M602" s="11"/>
      <c r="N602" s="11"/>
      <c r="O602" s="11"/>
      <c r="P602" s="11"/>
      <c r="Q602" s="11"/>
      <c r="R602" s="11"/>
      <c r="S602" s="11"/>
    </row>
    <row r="603">
      <c r="D603" s="12"/>
      <c r="J603" s="11"/>
      <c r="K603" s="11"/>
      <c r="L603" s="11"/>
      <c r="M603" s="11"/>
      <c r="N603" s="11"/>
      <c r="O603" s="11"/>
      <c r="P603" s="11"/>
      <c r="Q603" s="11"/>
      <c r="R603" s="11"/>
      <c r="S603" s="11"/>
    </row>
    <row r="604">
      <c r="D604" s="12"/>
      <c r="J604" s="11"/>
      <c r="K604" s="11"/>
      <c r="L604" s="11"/>
      <c r="M604" s="11"/>
      <c r="N604" s="11"/>
      <c r="O604" s="11"/>
      <c r="P604" s="11"/>
      <c r="Q604" s="11"/>
      <c r="R604" s="11"/>
      <c r="S604" s="11"/>
    </row>
    <row r="605">
      <c r="D605" s="12"/>
      <c r="J605" s="11"/>
      <c r="K605" s="11"/>
      <c r="L605" s="11"/>
      <c r="M605" s="11"/>
      <c r="N605" s="11"/>
      <c r="O605" s="11"/>
      <c r="P605" s="11"/>
      <c r="Q605" s="11"/>
      <c r="R605" s="11"/>
      <c r="S605" s="11"/>
    </row>
    <row r="606">
      <c r="D606" s="12"/>
      <c r="J606" s="11"/>
      <c r="K606" s="11"/>
      <c r="L606" s="11"/>
      <c r="M606" s="11"/>
      <c r="N606" s="11"/>
      <c r="O606" s="11"/>
      <c r="P606" s="11"/>
      <c r="Q606" s="11"/>
      <c r="R606" s="11"/>
      <c r="S606" s="11"/>
    </row>
    <row r="607">
      <c r="D607" s="12"/>
      <c r="J607" s="11"/>
      <c r="K607" s="11"/>
      <c r="L607" s="11"/>
      <c r="M607" s="11"/>
      <c r="N607" s="11"/>
      <c r="O607" s="11"/>
      <c r="P607" s="11"/>
      <c r="Q607" s="11"/>
      <c r="R607" s="11"/>
      <c r="S607" s="11"/>
    </row>
    <row r="608">
      <c r="D608" s="12"/>
      <c r="J608" s="11"/>
      <c r="K608" s="11"/>
      <c r="L608" s="11"/>
      <c r="M608" s="11"/>
      <c r="N608" s="11"/>
      <c r="O608" s="11"/>
      <c r="P608" s="11"/>
      <c r="Q608" s="11"/>
      <c r="R608" s="11"/>
      <c r="S608" s="11"/>
    </row>
    <row r="609">
      <c r="D609" s="12"/>
      <c r="J609" s="11"/>
      <c r="K609" s="11"/>
      <c r="L609" s="11"/>
      <c r="M609" s="11"/>
      <c r="N609" s="11"/>
      <c r="O609" s="11"/>
      <c r="P609" s="11"/>
      <c r="Q609" s="11"/>
      <c r="R609" s="11"/>
      <c r="S609" s="11"/>
    </row>
    <row r="610">
      <c r="D610" s="12"/>
      <c r="J610" s="11"/>
      <c r="K610" s="11"/>
      <c r="L610" s="11"/>
      <c r="M610" s="11"/>
      <c r="N610" s="11"/>
      <c r="O610" s="11"/>
      <c r="P610" s="11"/>
      <c r="Q610" s="11"/>
      <c r="R610" s="11"/>
      <c r="S610" s="11"/>
    </row>
    <row r="611">
      <c r="D611" s="12"/>
      <c r="J611" s="11"/>
      <c r="K611" s="11"/>
      <c r="L611" s="11"/>
      <c r="M611" s="11"/>
      <c r="N611" s="11"/>
      <c r="O611" s="11"/>
      <c r="P611" s="11"/>
      <c r="Q611" s="11"/>
      <c r="R611" s="11"/>
      <c r="S611" s="11"/>
    </row>
    <row r="612">
      <c r="D612" s="12"/>
      <c r="J612" s="11"/>
      <c r="K612" s="11"/>
      <c r="L612" s="11"/>
      <c r="M612" s="11"/>
      <c r="N612" s="11"/>
      <c r="O612" s="11"/>
      <c r="P612" s="11"/>
      <c r="Q612" s="11"/>
      <c r="R612" s="11"/>
      <c r="S612" s="11"/>
    </row>
    <row r="613">
      <c r="D613" s="12"/>
      <c r="J613" s="11"/>
      <c r="K613" s="11"/>
      <c r="L613" s="11"/>
      <c r="M613" s="11"/>
      <c r="N613" s="11"/>
      <c r="O613" s="11"/>
      <c r="P613" s="11"/>
      <c r="Q613" s="11"/>
      <c r="R613" s="11"/>
      <c r="S613" s="11"/>
    </row>
    <row r="614">
      <c r="D614" s="12"/>
      <c r="J614" s="11"/>
      <c r="K614" s="11"/>
      <c r="L614" s="11"/>
      <c r="M614" s="11"/>
      <c r="N614" s="11"/>
      <c r="O614" s="11"/>
      <c r="P614" s="11"/>
      <c r="Q614" s="11"/>
      <c r="R614" s="11"/>
      <c r="S614" s="11"/>
    </row>
    <row r="615">
      <c r="D615" s="12"/>
      <c r="J615" s="11"/>
      <c r="K615" s="11"/>
      <c r="L615" s="11"/>
      <c r="M615" s="11"/>
      <c r="N615" s="11"/>
      <c r="O615" s="11"/>
      <c r="P615" s="11"/>
      <c r="Q615" s="11"/>
      <c r="R615" s="11"/>
      <c r="S615" s="11"/>
    </row>
    <row r="616">
      <c r="D616" s="12"/>
      <c r="J616" s="11"/>
      <c r="K616" s="11"/>
      <c r="L616" s="11"/>
      <c r="M616" s="11"/>
      <c r="N616" s="11"/>
      <c r="O616" s="11"/>
      <c r="P616" s="11"/>
      <c r="Q616" s="11"/>
      <c r="R616" s="11"/>
      <c r="S616" s="11"/>
    </row>
    <row r="617">
      <c r="D617" s="12"/>
      <c r="J617" s="11"/>
      <c r="K617" s="11"/>
      <c r="L617" s="11"/>
      <c r="M617" s="11"/>
      <c r="N617" s="11"/>
      <c r="O617" s="11"/>
      <c r="P617" s="11"/>
      <c r="Q617" s="11"/>
      <c r="R617" s="11"/>
      <c r="S617" s="11"/>
    </row>
    <row r="618">
      <c r="D618" s="12"/>
      <c r="J618" s="11"/>
      <c r="K618" s="11"/>
      <c r="L618" s="11"/>
      <c r="M618" s="11"/>
      <c r="N618" s="11"/>
      <c r="O618" s="11"/>
      <c r="P618" s="11"/>
      <c r="Q618" s="11"/>
      <c r="R618" s="11"/>
      <c r="S618" s="11"/>
    </row>
    <row r="619">
      <c r="D619" s="12"/>
      <c r="J619" s="11"/>
      <c r="K619" s="11"/>
      <c r="L619" s="11"/>
      <c r="M619" s="11"/>
      <c r="N619" s="11"/>
      <c r="O619" s="11"/>
      <c r="P619" s="11"/>
      <c r="Q619" s="11"/>
      <c r="R619" s="11"/>
      <c r="S619" s="11"/>
    </row>
    <row r="620">
      <c r="D620" s="12"/>
      <c r="J620" s="11"/>
      <c r="K620" s="11"/>
      <c r="L620" s="11"/>
      <c r="M620" s="11"/>
      <c r="N620" s="11"/>
      <c r="O620" s="11"/>
      <c r="P620" s="11"/>
      <c r="Q620" s="11"/>
      <c r="R620" s="11"/>
      <c r="S620" s="11"/>
    </row>
    <row r="621">
      <c r="D621" s="12"/>
      <c r="J621" s="11"/>
      <c r="K621" s="11"/>
      <c r="L621" s="11"/>
      <c r="M621" s="11"/>
      <c r="N621" s="11"/>
      <c r="O621" s="11"/>
      <c r="P621" s="11"/>
      <c r="Q621" s="11"/>
      <c r="R621" s="11"/>
      <c r="S621" s="11"/>
    </row>
    <row r="622">
      <c r="D622" s="12"/>
      <c r="J622" s="11"/>
      <c r="K622" s="11"/>
      <c r="L622" s="11"/>
      <c r="M622" s="11"/>
      <c r="N622" s="11"/>
      <c r="O622" s="11"/>
      <c r="P622" s="11"/>
      <c r="Q622" s="11"/>
      <c r="R622" s="11"/>
      <c r="S622" s="11"/>
    </row>
    <row r="623">
      <c r="D623" s="12"/>
      <c r="J623" s="11"/>
      <c r="K623" s="11"/>
      <c r="L623" s="11"/>
      <c r="M623" s="11"/>
      <c r="N623" s="11"/>
      <c r="O623" s="11"/>
      <c r="P623" s="11"/>
      <c r="Q623" s="11"/>
      <c r="R623" s="11"/>
      <c r="S623" s="11"/>
    </row>
    <row r="624">
      <c r="D624" s="12"/>
      <c r="J624" s="11"/>
      <c r="K624" s="11"/>
      <c r="L624" s="11"/>
      <c r="M624" s="11"/>
      <c r="N624" s="11"/>
      <c r="O624" s="11"/>
      <c r="P624" s="11"/>
      <c r="Q624" s="11"/>
      <c r="R624" s="11"/>
      <c r="S624" s="11"/>
    </row>
    <row r="625">
      <c r="D625" s="12"/>
      <c r="J625" s="11"/>
      <c r="K625" s="11"/>
      <c r="L625" s="11"/>
      <c r="M625" s="11"/>
      <c r="N625" s="11"/>
      <c r="O625" s="11"/>
      <c r="P625" s="11"/>
      <c r="Q625" s="11"/>
      <c r="R625" s="11"/>
      <c r="S625" s="11"/>
    </row>
    <row r="626">
      <c r="D626" s="12"/>
      <c r="J626" s="11"/>
      <c r="K626" s="11"/>
      <c r="L626" s="11"/>
      <c r="M626" s="11"/>
      <c r="N626" s="11"/>
      <c r="O626" s="11"/>
      <c r="P626" s="11"/>
      <c r="Q626" s="11"/>
      <c r="R626" s="11"/>
      <c r="S626" s="11"/>
    </row>
    <row r="627">
      <c r="D627" s="12"/>
      <c r="J627" s="11"/>
      <c r="K627" s="11"/>
      <c r="L627" s="11"/>
      <c r="M627" s="11"/>
      <c r="N627" s="11"/>
      <c r="O627" s="11"/>
      <c r="P627" s="11"/>
      <c r="Q627" s="11"/>
      <c r="R627" s="11"/>
      <c r="S627" s="11"/>
    </row>
    <row r="628">
      <c r="D628" s="12"/>
      <c r="J628" s="11"/>
      <c r="K628" s="11"/>
      <c r="L628" s="11"/>
      <c r="M628" s="11"/>
      <c r="N628" s="11"/>
      <c r="O628" s="11"/>
      <c r="P628" s="11"/>
      <c r="Q628" s="11"/>
      <c r="R628" s="11"/>
      <c r="S628" s="11"/>
    </row>
    <row r="629">
      <c r="D629" s="12"/>
      <c r="J629" s="11"/>
      <c r="K629" s="11"/>
      <c r="L629" s="11"/>
      <c r="M629" s="11"/>
      <c r="N629" s="11"/>
      <c r="O629" s="11"/>
      <c r="P629" s="11"/>
      <c r="Q629" s="11"/>
      <c r="R629" s="11"/>
      <c r="S629" s="11"/>
    </row>
    <row r="630">
      <c r="D630" s="12"/>
      <c r="J630" s="11"/>
      <c r="K630" s="11"/>
      <c r="L630" s="11"/>
      <c r="M630" s="11"/>
      <c r="N630" s="11"/>
      <c r="O630" s="11"/>
      <c r="P630" s="11"/>
      <c r="Q630" s="11"/>
      <c r="R630" s="11"/>
      <c r="S630" s="11"/>
    </row>
    <row r="631">
      <c r="D631" s="12"/>
      <c r="J631" s="11"/>
      <c r="K631" s="11"/>
      <c r="L631" s="11"/>
      <c r="M631" s="11"/>
      <c r="N631" s="11"/>
      <c r="O631" s="11"/>
      <c r="P631" s="11"/>
      <c r="Q631" s="11"/>
      <c r="R631" s="11"/>
      <c r="S631" s="11"/>
    </row>
    <row r="632">
      <c r="D632" s="12"/>
      <c r="J632" s="11"/>
      <c r="K632" s="11"/>
      <c r="L632" s="11"/>
      <c r="M632" s="11"/>
      <c r="N632" s="11"/>
      <c r="O632" s="11"/>
      <c r="P632" s="11"/>
      <c r="Q632" s="11"/>
      <c r="R632" s="11"/>
      <c r="S632" s="11"/>
    </row>
    <row r="633">
      <c r="D633" s="12"/>
      <c r="J633" s="11"/>
      <c r="K633" s="11"/>
      <c r="L633" s="11"/>
      <c r="M633" s="11"/>
      <c r="N633" s="11"/>
      <c r="O633" s="11"/>
      <c r="P633" s="11"/>
      <c r="Q633" s="11"/>
      <c r="R633" s="11"/>
      <c r="S633" s="11"/>
    </row>
    <row r="634">
      <c r="D634" s="12"/>
      <c r="J634" s="11"/>
      <c r="K634" s="11"/>
      <c r="L634" s="11"/>
      <c r="M634" s="11"/>
      <c r="N634" s="11"/>
      <c r="O634" s="11"/>
      <c r="P634" s="11"/>
      <c r="Q634" s="11"/>
      <c r="R634" s="11"/>
      <c r="S634" s="11"/>
    </row>
    <row r="635">
      <c r="D635" s="12"/>
      <c r="J635" s="11"/>
      <c r="K635" s="11"/>
      <c r="L635" s="11"/>
      <c r="M635" s="11"/>
      <c r="N635" s="11"/>
      <c r="O635" s="11"/>
      <c r="P635" s="11"/>
      <c r="Q635" s="11"/>
      <c r="R635" s="11"/>
      <c r="S635" s="11"/>
    </row>
    <row r="636">
      <c r="D636" s="12"/>
      <c r="J636" s="11"/>
      <c r="K636" s="11"/>
      <c r="L636" s="11"/>
      <c r="M636" s="11"/>
      <c r="N636" s="11"/>
      <c r="O636" s="11"/>
      <c r="P636" s="11"/>
      <c r="Q636" s="11"/>
      <c r="R636" s="11"/>
      <c r="S636" s="11"/>
    </row>
    <row r="637">
      <c r="D637" s="12"/>
      <c r="J637" s="11"/>
      <c r="K637" s="11"/>
      <c r="L637" s="11"/>
      <c r="M637" s="11"/>
      <c r="N637" s="11"/>
      <c r="O637" s="11"/>
      <c r="P637" s="11"/>
      <c r="Q637" s="11"/>
      <c r="R637" s="11"/>
      <c r="S637" s="11"/>
    </row>
    <row r="638">
      <c r="D638" s="12"/>
      <c r="J638" s="11"/>
      <c r="K638" s="11"/>
      <c r="L638" s="11"/>
      <c r="M638" s="11"/>
      <c r="N638" s="11"/>
      <c r="O638" s="11"/>
      <c r="P638" s="11"/>
      <c r="Q638" s="11"/>
      <c r="R638" s="11"/>
      <c r="S638" s="11"/>
    </row>
    <row r="639">
      <c r="D639" s="12"/>
      <c r="J639" s="11"/>
      <c r="K639" s="11"/>
      <c r="L639" s="11"/>
      <c r="M639" s="11"/>
      <c r="N639" s="11"/>
      <c r="O639" s="11"/>
      <c r="P639" s="11"/>
      <c r="Q639" s="11"/>
      <c r="R639" s="11"/>
      <c r="S639" s="11"/>
    </row>
    <row r="640">
      <c r="D640" s="12"/>
      <c r="J640" s="11"/>
      <c r="K640" s="11"/>
      <c r="L640" s="11"/>
      <c r="M640" s="11"/>
      <c r="N640" s="11"/>
      <c r="O640" s="11"/>
      <c r="P640" s="11"/>
      <c r="Q640" s="11"/>
      <c r="R640" s="11"/>
      <c r="S640" s="11"/>
    </row>
    <row r="641">
      <c r="D641" s="12"/>
      <c r="J641" s="11"/>
      <c r="K641" s="11"/>
      <c r="L641" s="11"/>
      <c r="M641" s="11"/>
      <c r="N641" s="11"/>
      <c r="O641" s="11"/>
      <c r="P641" s="11"/>
      <c r="Q641" s="11"/>
      <c r="R641" s="11"/>
      <c r="S641" s="11"/>
    </row>
    <row r="642">
      <c r="D642" s="12"/>
      <c r="J642" s="11"/>
      <c r="K642" s="11"/>
      <c r="L642" s="11"/>
      <c r="M642" s="11"/>
      <c r="N642" s="11"/>
      <c r="O642" s="11"/>
      <c r="P642" s="11"/>
      <c r="Q642" s="11"/>
      <c r="R642" s="11"/>
      <c r="S642" s="11"/>
    </row>
    <row r="643">
      <c r="D643" s="12"/>
      <c r="J643" s="11"/>
      <c r="K643" s="11"/>
      <c r="L643" s="11"/>
      <c r="M643" s="11"/>
      <c r="N643" s="11"/>
      <c r="O643" s="11"/>
      <c r="P643" s="11"/>
      <c r="Q643" s="11"/>
      <c r="R643" s="11"/>
      <c r="S643" s="11"/>
    </row>
    <row r="644">
      <c r="D644" s="12"/>
      <c r="J644" s="11"/>
      <c r="K644" s="11"/>
      <c r="L644" s="11"/>
      <c r="M644" s="11"/>
      <c r="N644" s="11"/>
      <c r="O644" s="11"/>
      <c r="P644" s="11"/>
      <c r="Q644" s="11"/>
      <c r="R644" s="11"/>
      <c r="S644" s="11"/>
    </row>
    <row r="645">
      <c r="D645" s="12"/>
      <c r="J645" s="11"/>
      <c r="K645" s="11"/>
      <c r="L645" s="11"/>
      <c r="M645" s="11"/>
      <c r="N645" s="11"/>
      <c r="O645" s="11"/>
      <c r="P645" s="11"/>
      <c r="Q645" s="11"/>
      <c r="R645" s="11"/>
      <c r="S645" s="11"/>
    </row>
    <row r="646">
      <c r="D646" s="12"/>
      <c r="J646" s="11"/>
      <c r="K646" s="11"/>
      <c r="L646" s="11"/>
      <c r="M646" s="11"/>
      <c r="N646" s="11"/>
      <c r="O646" s="11"/>
      <c r="P646" s="11"/>
      <c r="Q646" s="11"/>
      <c r="R646" s="11"/>
      <c r="S646" s="11"/>
    </row>
    <row r="647">
      <c r="D647" s="12"/>
      <c r="J647" s="11"/>
      <c r="K647" s="11"/>
      <c r="L647" s="11"/>
      <c r="M647" s="11"/>
      <c r="N647" s="11"/>
      <c r="O647" s="11"/>
      <c r="P647" s="11"/>
      <c r="Q647" s="11"/>
      <c r="R647" s="11"/>
      <c r="S647" s="11"/>
    </row>
    <row r="648">
      <c r="D648" s="12"/>
      <c r="J648" s="11"/>
      <c r="K648" s="11"/>
      <c r="L648" s="11"/>
      <c r="M648" s="11"/>
      <c r="N648" s="11"/>
      <c r="O648" s="11"/>
      <c r="P648" s="11"/>
      <c r="Q648" s="11"/>
      <c r="R648" s="11"/>
      <c r="S648" s="11"/>
    </row>
    <row r="649">
      <c r="D649" s="12"/>
      <c r="J649" s="11"/>
      <c r="K649" s="11"/>
      <c r="L649" s="11"/>
      <c r="M649" s="11"/>
      <c r="N649" s="11"/>
      <c r="O649" s="11"/>
      <c r="P649" s="11"/>
      <c r="Q649" s="11"/>
      <c r="R649" s="11"/>
      <c r="S649" s="11"/>
    </row>
    <row r="650">
      <c r="D650" s="12"/>
      <c r="J650" s="11"/>
      <c r="K650" s="11"/>
      <c r="L650" s="11"/>
      <c r="M650" s="11"/>
      <c r="N650" s="11"/>
      <c r="O650" s="11"/>
      <c r="P650" s="11"/>
      <c r="Q650" s="11"/>
      <c r="R650" s="11"/>
      <c r="S650" s="11"/>
    </row>
    <row r="651">
      <c r="D651" s="12"/>
      <c r="J651" s="11"/>
      <c r="K651" s="11"/>
      <c r="L651" s="11"/>
      <c r="M651" s="11"/>
      <c r="N651" s="11"/>
      <c r="O651" s="11"/>
      <c r="P651" s="11"/>
      <c r="Q651" s="11"/>
      <c r="R651" s="11"/>
      <c r="S651" s="11"/>
    </row>
    <row r="652">
      <c r="D652" s="12"/>
      <c r="J652" s="11"/>
      <c r="K652" s="11"/>
      <c r="L652" s="11"/>
      <c r="M652" s="11"/>
      <c r="N652" s="11"/>
      <c r="O652" s="11"/>
      <c r="P652" s="11"/>
      <c r="Q652" s="11"/>
      <c r="R652" s="11"/>
      <c r="S652" s="11"/>
    </row>
    <row r="653">
      <c r="D653" s="12"/>
      <c r="J653" s="11"/>
      <c r="K653" s="11"/>
      <c r="L653" s="11"/>
      <c r="M653" s="11"/>
      <c r="N653" s="11"/>
      <c r="O653" s="11"/>
      <c r="P653" s="11"/>
      <c r="Q653" s="11"/>
      <c r="R653" s="11"/>
      <c r="S653" s="11"/>
    </row>
    <row r="654">
      <c r="D654" s="12"/>
      <c r="J654" s="11"/>
      <c r="K654" s="11"/>
      <c r="L654" s="11"/>
      <c r="M654" s="11"/>
      <c r="N654" s="11"/>
      <c r="O654" s="11"/>
      <c r="P654" s="11"/>
      <c r="Q654" s="11"/>
      <c r="R654" s="11"/>
      <c r="S654" s="11"/>
    </row>
    <row r="655">
      <c r="D655" s="12"/>
      <c r="J655" s="11"/>
      <c r="K655" s="11"/>
      <c r="L655" s="11"/>
      <c r="M655" s="11"/>
      <c r="N655" s="11"/>
      <c r="O655" s="11"/>
      <c r="P655" s="11"/>
      <c r="Q655" s="11"/>
      <c r="R655" s="11"/>
      <c r="S655" s="11"/>
    </row>
    <row r="656">
      <c r="D656" s="12"/>
      <c r="J656" s="11"/>
      <c r="K656" s="11"/>
      <c r="L656" s="11"/>
      <c r="M656" s="11"/>
      <c r="N656" s="11"/>
      <c r="O656" s="11"/>
      <c r="P656" s="11"/>
      <c r="Q656" s="11"/>
      <c r="R656" s="11"/>
      <c r="S656" s="11"/>
    </row>
    <row r="657">
      <c r="D657" s="12"/>
      <c r="J657" s="11"/>
      <c r="K657" s="11"/>
      <c r="L657" s="11"/>
      <c r="M657" s="11"/>
      <c r="N657" s="11"/>
      <c r="O657" s="11"/>
      <c r="P657" s="11"/>
      <c r="Q657" s="11"/>
      <c r="R657" s="11"/>
      <c r="S657" s="11"/>
    </row>
    <row r="658">
      <c r="D658" s="12"/>
      <c r="J658" s="11"/>
      <c r="K658" s="11"/>
      <c r="L658" s="11"/>
      <c r="M658" s="11"/>
      <c r="N658" s="11"/>
      <c r="O658" s="11"/>
      <c r="P658" s="11"/>
      <c r="Q658" s="11"/>
      <c r="R658" s="11"/>
      <c r="S658" s="11"/>
    </row>
    <row r="659">
      <c r="D659" s="12"/>
      <c r="J659" s="11"/>
      <c r="K659" s="11"/>
      <c r="L659" s="11"/>
      <c r="M659" s="11"/>
      <c r="N659" s="11"/>
      <c r="O659" s="11"/>
      <c r="P659" s="11"/>
      <c r="Q659" s="11"/>
      <c r="R659" s="11"/>
      <c r="S659" s="11"/>
    </row>
    <row r="660">
      <c r="D660" s="12"/>
      <c r="J660" s="11"/>
      <c r="K660" s="11"/>
      <c r="L660" s="11"/>
      <c r="M660" s="11"/>
      <c r="N660" s="11"/>
      <c r="O660" s="11"/>
      <c r="P660" s="11"/>
      <c r="Q660" s="11"/>
      <c r="R660" s="11"/>
      <c r="S660" s="11"/>
    </row>
    <row r="661">
      <c r="D661" s="12"/>
      <c r="J661" s="11"/>
      <c r="K661" s="11"/>
      <c r="L661" s="11"/>
      <c r="M661" s="11"/>
      <c r="N661" s="11"/>
      <c r="O661" s="11"/>
      <c r="P661" s="11"/>
      <c r="Q661" s="11"/>
      <c r="R661" s="11"/>
      <c r="S661" s="11"/>
    </row>
    <row r="662">
      <c r="D662" s="12"/>
      <c r="J662" s="11"/>
      <c r="K662" s="11"/>
      <c r="L662" s="11"/>
      <c r="M662" s="11"/>
      <c r="N662" s="11"/>
      <c r="O662" s="11"/>
      <c r="P662" s="11"/>
      <c r="Q662" s="11"/>
      <c r="R662" s="11"/>
      <c r="S662" s="11"/>
    </row>
    <row r="663">
      <c r="D663" s="12"/>
      <c r="J663" s="11"/>
      <c r="K663" s="11"/>
      <c r="L663" s="11"/>
      <c r="M663" s="11"/>
      <c r="N663" s="11"/>
      <c r="O663" s="11"/>
      <c r="P663" s="11"/>
      <c r="Q663" s="11"/>
      <c r="R663" s="11"/>
      <c r="S663" s="11"/>
    </row>
    <row r="664">
      <c r="D664" s="12"/>
      <c r="J664" s="11"/>
      <c r="K664" s="11"/>
      <c r="L664" s="11"/>
      <c r="M664" s="11"/>
      <c r="N664" s="11"/>
      <c r="O664" s="11"/>
      <c r="P664" s="11"/>
      <c r="Q664" s="11"/>
      <c r="R664" s="11"/>
      <c r="S664" s="11"/>
    </row>
    <row r="665">
      <c r="D665" s="12"/>
      <c r="J665" s="11"/>
      <c r="K665" s="11"/>
      <c r="L665" s="11"/>
      <c r="M665" s="11"/>
      <c r="N665" s="11"/>
      <c r="O665" s="11"/>
      <c r="P665" s="11"/>
      <c r="Q665" s="11"/>
      <c r="R665" s="11"/>
      <c r="S665" s="11"/>
    </row>
    <row r="666">
      <c r="D666" s="12"/>
      <c r="J666" s="11"/>
      <c r="K666" s="11"/>
      <c r="L666" s="11"/>
      <c r="M666" s="11"/>
      <c r="N666" s="11"/>
      <c r="O666" s="11"/>
      <c r="P666" s="11"/>
      <c r="Q666" s="11"/>
      <c r="R666" s="11"/>
      <c r="S666" s="11"/>
    </row>
    <row r="667">
      <c r="D667" s="12"/>
      <c r="J667" s="11"/>
      <c r="K667" s="11"/>
      <c r="L667" s="11"/>
      <c r="M667" s="11"/>
      <c r="N667" s="11"/>
      <c r="O667" s="11"/>
      <c r="P667" s="11"/>
      <c r="Q667" s="11"/>
      <c r="R667" s="11"/>
      <c r="S667" s="11"/>
    </row>
    <row r="668">
      <c r="D668" s="12"/>
      <c r="J668" s="11"/>
      <c r="K668" s="11"/>
      <c r="L668" s="11"/>
      <c r="M668" s="11"/>
      <c r="N668" s="11"/>
      <c r="O668" s="11"/>
      <c r="P668" s="11"/>
      <c r="Q668" s="11"/>
      <c r="R668" s="11"/>
      <c r="S668" s="11"/>
    </row>
    <row r="669">
      <c r="D669" s="12"/>
      <c r="J669" s="11"/>
      <c r="K669" s="11"/>
      <c r="L669" s="11"/>
      <c r="M669" s="11"/>
      <c r="N669" s="11"/>
      <c r="O669" s="11"/>
      <c r="P669" s="11"/>
      <c r="Q669" s="11"/>
      <c r="R669" s="11"/>
      <c r="S669" s="11"/>
    </row>
    <row r="670">
      <c r="D670" s="12"/>
      <c r="J670" s="11"/>
      <c r="K670" s="11"/>
      <c r="L670" s="11"/>
      <c r="M670" s="11"/>
      <c r="N670" s="11"/>
      <c r="O670" s="11"/>
      <c r="P670" s="11"/>
      <c r="Q670" s="11"/>
      <c r="R670" s="11"/>
      <c r="S670" s="11"/>
    </row>
    <row r="671">
      <c r="D671" s="12"/>
      <c r="J671" s="11"/>
      <c r="K671" s="11"/>
      <c r="L671" s="11"/>
      <c r="M671" s="11"/>
      <c r="N671" s="11"/>
      <c r="O671" s="11"/>
      <c r="P671" s="11"/>
      <c r="Q671" s="11"/>
      <c r="R671" s="11"/>
      <c r="S671" s="11"/>
    </row>
    <row r="672">
      <c r="D672" s="12"/>
      <c r="J672" s="11"/>
      <c r="K672" s="11"/>
      <c r="L672" s="11"/>
      <c r="M672" s="11"/>
      <c r="N672" s="11"/>
      <c r="O672" s="11"/>
      <c r="P672" s="11"/>
      <c r="Q672" s="11"/>
      <c r="R672" s="11"/>
      <c r="S672" s="11"/>
    </row>
    <row r="673">
      <c r="D673" s="12"/>
      <c r="J673" s="11"/>
      <c r="K673" s="11"/>
      <c r="L673" s="11"/>
      <c r="M673" s="11"/>
      <c r="N673" s="11"/>
      <c r="O673" s="11"/>
      <c r="P673" s="11"/>
      <c r="Q673" s="11"/>
      <c r="R673" s="11"/>
      <c r="S673" s="11"/>
    </row>
    <row r="674">
      <c r="D674" s="12"/>
      <c r="J674" s="11"/>
      <c r="K674" s="11"/>
      <c r="L674" s="11"/>
      <c r="M674" s="11"/>
      <c r="N674" s="11"/>
      <c r="O674" s="11"/>
      <c r="P674" s="11"/>
      <c r="Q674" s="11"/>
      <c r="R674" s="11"/>
      <c r="S674" s="11"/>
    </row>
    <row r="675">
      <c r="D675" s="12"/>
      <c r="J675" s="11"/>
      <c r="K675" s="11"/>
      <c r="L675" s="11"/>
      <c r="M675" s="11"/>
      <c r="N675" s="11"/>
      <c r="O675" s="11"/>
      <c r="P675" s="11"/>
      <c r="Q675" s="11"/>
      <c r="R675" s="11"/>
      <c r="S675" s="11"/>
    </row>
    <row r="676">
      <c r="D676" s="12"/>
      <c r="J676" s="11"/>
      <c r="K676" s="11"/>
      <c r="L676" s="11"/>
      <c r="M676" s="11"/>
      <c r="N676" s="11"/>
      <c r="O676" s="11"/>
      <c r="P676" s="11"/>
      <c r="Q676" s="11"/>
      <c r="R676" s="11"/>
      <c r="S676" s="11"/>
    </row>
    <row r="677">
      <c r="D677" s="12"/>
      <c r="J677" s="11"/>
      <c r="K677" s="11"/>
      <c r="L677" s="11"/>
      <c r="M677" s="11"/>
      <c r="N677" s="11"/>
      <c r="O677" s="11"/>
      <c r="P677" s="11"/>
      <c r="Q677" s="11"/>
      <c r="R677" s="11"/>
      <c r="S677" s="11"/>
    </row>
    <row r="678">
      <c r="D678" s="12"/>
      <c r="J678" s="11"/>
      <c r="K678" s="11"/>
      <c r="L678" s="11"/>
      <c r="M678" s="11"/>
      <c r="N678" s="11"/>
      <c r="O678" s="11"/>
      <c r="P678" s="11"/>
      <c r="Q678" s="11"/>
      <c r="R678" s="11"/>
      <c r="S678" s="11"/>
    </row>
    <row r="679">
      <c r="D679" s="12"/>
      <c r="J679" s="11"/>
      <c r="K679" s="11"/>
      <c r="L679" s="11"/>
      <c r="M679" s="11"/>
      <c r="N679" s="11"/>
      <c r="O679" s="11"/>
      <c r="P679" s="11"/>
      <c r="Q679" s="11"/>
      <c r="R679" s="11"/>
      <c r="S679" s="11"/>
    </row>
    <row r="680">
      <c r="D680" s="12"/>
      <c r="J680" s="11"/>
      <c r="K680" s="11"/>
      <c r="L680" s="11"/>
      <c r="M680" s="11"/>
      <c r="N680" s="11"/>
      <c r="O680" s="11"/>
      <c r="P680" s="11"/>
      <c r="Q680" s="11"/>
      <c r="R680" s="11"/>
      <c r="S680" s="11"/>
    </row>
    <row r="681">
      <c r="D681" s="12"/>
      <c r="J681" s="11"/>
      <c r="K681" s="11"/>
      <c r="L681" s="11"/>
      <c r="M681" s="11"/>
      <c r="N681" s="11"/>
      <c r="O681" s="11"/>
      <c r="P681" s="11"/>
      <c r="Q681" s="11"/>
      <c r="R681" s="11"/>
      <c r="S681" s="11"/>
    </row>
    <row r="682">
      <c r="D682" s="12"/>
      <c r="J682" s="11"/>
      <c r="K682" s="11"/>
      <c r="L682" s="11"/>
      <c r="M682" s="11"/>
      <c r="N682" s="11"/>
      <c r="O682" s="11"/>
      <c r="P682" s="11"/>
      <c r="Q682" s="11"/>
      <c r="R682" s="11"/>
      <c r="S682" s="11"/>
    </row>
    <row r="683">
      <c r="D683" s="12"/>
      <c r="J683" s="11"/>
      <c r="K683" s="11"/>
      <c r="L683" s="11"/>
      <c r="M683" s="11"/>
      <c r="N683" s="11"/>
      <c r="O683" s="11"/>
      <c r="P683" s="11"/>
      <c r="Q683" s="11"/>
      <c r="R683" s="11"/>
      <c r="S683" s="11"/>
    </row>
    <row r="684">
      <c r="D684" s="12"/>
      <c r="J684" s="11"/>
      <c r="K684" s="11"/>
      <c r="L684" s="11"/>
      <c r="M684" s="11"/>
      <c r="N684" s="11"/>
      <c r="O684" s="11"/>
      <c r="P684" s="11"/>
      <c r="Q684" s="11"/>
      <c r="R684" s="11"/>
      <c r="S684" s="11"/>
    </row>
    <row r="685">
      <c r="D685" s="12"/>
      <c r="J685" s="11"/>
      <c r="K685" s="11"/>
      <c r="L685" s="11"/>
      <c r="M685" s="11"/>
      <c r="N685" s="11"/>
      <c r="O685" s="11"/>
      <c r="P685" s="11"/>
      <c r="Q685" s="11"/>
      <c r="R685" s="11"/>
      <c r="S685" s="11"/>
    </row>
    <row r="686">
      <c r="D686" s="12"/>
      <c r="J686" s="11"/>
      <c r="K686" s="11"/>
      <c r="L686" s="11"/>
      <c r="M686" s="11"/>
      <c r="N686" s="11"/>
      <c r="O686" s="11"/>
      <c r="P686" s="11"/>
      <c r="Q686" s="11"/>
      <c r="R686" s="11"/>
      <c r="S686" s="11"/>
    </row>
    <row r="687">
      <c r="D687" s="12"/>
      <c r="J687" s="11"/>
      <c r="K687" s="11"/>
      <c r="L687" s="11"/>
      <c r="M687" s="11"/>
      <c r="N687" s="11"/>
      <c r="O687" s="11"/>
      <c r="P687" s="11"/>
      <c r="Q687" s="11"/>
      <c r="R687" s="11"/>
      <c r="S687" s="11"/>
    </row>
    <row r="688">
      <c r="D688" s="12"/>
      <c r="J688" s="11"/>
      <c r="K688" s="11"/>
      <c r="L688" s="11"/>
      <c r="M688" s="11"/>
      <c r="N688" s="11"/>
      <c r="O688" s="11"/>
      <c r="P688" s="11"/>
      <c r="Q688" s="11"/>
      <c r="R688" s="11"/>
      <c r="S688" s="11"/>
    </row>
    <row r="689">
      <c r="D689" s="12"/>
      <c r="J689" s="11"/>
      <c r="K689" s="11"/>
      <c r="L689" s="11"/>
      <c r="M689" s="11"/>
      <c r="N689" s="11"/>
      <c r="O689" s="11"/>
      <c r="P689" s="11"/>
      <c r="Q689" s="11"/>
      <c r="R689" s="11"/>
      <c r="S689" s="11"/>
    </row>
    <row r="690">
      <c r="D690" s="12"/>
      <c r="J690" s="11"/>
      <c r="K690" s="11"/>
      <c r="L690" s="11"/>
      <c r="M690" s="11"/>
      <c r="N690" s="11"/>
      <c r="O690" s="11"/>
      <c r="P690" s="11"/>
      <c r="Q690" s="11"/>
      <c r="R690" s="11"/>
      <c r="S690" s="11"/>
    </row>
    <row r="691">
      <c r="D691" s="12"/>
      <c r="J691" s="11"/>
      <c r="K691" s="11"/>
      <c r="L691" s="11"/>
      <c r="M691" s="11"/>
      <c r="N691" s="11"/>
      <c r="O691" s="11"/>
      <c r="P691" s="11"/>
      <c r="Q691" s="11"/>
      <c r="R691" s="11"/>
      <c r="S691" s="11"/>
    </row>
    <row r="692">
      <c r="D692" s="12"/>
      <c r="J692" s="11"/>
      <c r="K692" s="11"/>
      <c r="L692" s="11"/>
      <c r="M692" s="11"/>
      <c r="N692" s="11"/>
      <c r="O692" s="11"/>
      <c r="P692" s="11"/>
      <c r="Q692" s="11"/>
      <c r="R692" s="11"/>
      <c r="S692" s="11"/>
    </row>
    <row r="693">
      <c r="D693" s="12"/>
      <c r="J693" s="11"/>
      <c r="K693" s="11"/>
      <c r="L693" s="11"/>
      <c r="M693" s="11"/>
      <c r="N693" s="11"/>
      <c r="O693" s="11"/>
      <c r="P693" s="11"/>
      <c r="Q693" s="11"/>
      <c r="R693" s="11"/>
      <c r="S693" s="11"/>
    </row>
    <row r="694">
      <c r="D694" s="12"/>
      <c r="J694" s="11"/>
      <c r="K694" s="11"/>
      <c r="L694" s="11"/>
      <c r="M694" s="11"/>
      <c r="N694" s="11"/>
      <c r="O694" s="11"/>
      <c r="P694" s="11"/>
      <c r="Q694" s="11"/>
      <c r="R694" s="11"/>
      <c r="S694" s="11"/>
    </row>
    <row r="695">
      <c r="D695" s="12"/>
      <c r="J695" s="11"/>
      <c r="K695" s="11"/>
      <c r="L695" s="11"/>
      <c r="M695" s="11"/>
      <c r="N695" s="11"/>
      <c r="O695" s="11"/>
      <c r="P695" s="11"/>
      <c r="Q695" s="11"/>
      <c r="R695" s="11"/>
      <c r="S695" s="11"/>
    </row>
    <row r="696">
      <c r="D696" s="12"/>
      <c r="J696" s="11"/>
      <c r="K696" s="11"/>
      <c r="L696" s="11"/>
      <c r="M696" s="11"/>
      <c r="N696" s="11"/>
      <c r="O696" s="11"/>
      <c r="P696" s="11"/>
      <c r="Q696" s="11"/>
      <c r="R696" s="11"/>
      <c r="S696" s="11"/>
    </row>
    <row r="697">
      <c r="D697" s="12"/>
      <c r="J697" s="11"/>
      <c r="K697" s="11"/>
      <c r="L697" s="11"/>
      <c r="M697" s="11"/>
      <c r="N697" s="11"/>
      <c r="O697" s="11"/>
      <c r="P697" s="11"/>
      <c r="Q697" s="11"/>
      <c r="R697" s="11"/>
      <c r="S697" s="11"/>
    </row>
    <row r="698">
      <c r="D698" s="12"/>
      <c r="J698" s="11"/>
      <c r="K698" s="11"/>
      <c r="L698" s="11"/>
      <c r="M698" s="11"/>
      <c r="N698" s="11"/>
      <c r="O698" s="11"/>
      <c r="P698" s="11"/>
      <c r="Q698" s="11"/>
      <c r="R698" s="11"/>
      <c r="S698" s="11"/>
    </row>
    <row r="699">
      <c r="D699" s="12"/>
      <c r="J699" s="11"/>
      <c r="K699" s="11"/>
      <c r="L699" s="11"/>
      <c r="M699" s="11"/>
      <c r="N699" s="11"/>
      <c r="O699" s="11"/>
      <c r="P699" s="11"/>
      <c r="Q699" s="11"/>
      <c r="R699" s="11"/>
      <c r="S699" s="11"/>
    </row>
    <row r="700">
      <c r="D700" s="12"/>
      <c r="J700" s="11"/>
      <c r="K700" s="11"/>
      <c r="L700" s="11"/>
      <c r="M700" s="11"/>
      <c r="N700" s="11"/>
      <c r="O700" s="11"/>
      <c r="P700" s="11"/>
      <c r="Q700" s="11"/>
      <c r="R700" s="11"/>
      <c r="S700" s="11"/>
    </row>
    <row r="701">
      <c r="D701" s="12"/>
      <c r="J701" s="11"/>
      <c r="K701" s="11"/>
      <c r="L701" s="11"/>
      <c r="M701" s="11"/>
      <c r="N701" s="11"/>
      <c r="O701" s="11"/>
      <c r="P701" s="11"/>
      <c r="Q701" s="11"/>
      <c r="R701" s="11"/>
      <c r="S701" s="11"/>
    </row>
    <row r="702">
      <c r="D702" s="12"/>
      <c r="J702" s="11"/>
      <c r="K702" s="11"/>
      <c r="L702" s="11"/>
      <c r="M702" s="11"/>
      <c r="N702" s="11"/>
      <c r="O702" s="11"/>
      <c r="P702" s="11"/>
      <c r="Q702" s="11"/>
      <c r="R702" s="11"/>
      <c r="S702" s="11"/>
    </row>
    <row r="703">
      <c r="D703" s="12"/>
      <c r="J703" s="11"/>
      <c r="K703" s="11"/>
      <c r="L703" s="11"/>
      <c r="M703" s="11"/>
      <c r="N703" s="11"/>
      <c r="O703" s="11"/>
      <c r="P703" s="11"/>
      <c r="Q703" s="11"/>
      <c r="R703" s="11"/>
      <c r="S703" s="11"/>
    </row>
    <row r="704">
      <c r="D704" s="12"/>
      <c r="J704" s="11"/>
      <c r="K704" s="11"/>
      <c r="L704" s="11"/>
      <c r="M704" s="11"/>
      <c r="N704" s="11"/>
      <c r="O704" s="11"/>
      <c r="P704" s="11"/>
      <c r="Q704" s="11"/>
      <c r="R704" s="11"/>
      <c r="S704" s="11"/>
    </row>
    <row r="705">
      <c r="D705" s="12"/>
      <c r="J705" s="11"/>
      <c r="K705" s="11"/>
      <c r="L705" s="11"/>
      <c r="M705" s="11"/>
      <c r="N705" s="11"/>
      <c r="O705" s="11"/>
      <c r="P705" s="11"/>
      <c r="Q705" s="11"/>
      <c r="R705" s="11"/>
      <c r="S705" s="11"/>
    </row>
    <row r="706">
      <c r="D706" s="12"/>
      <c r="J706" s="11"/>
      <c r="K706" s="11"/>
      <c r="L706" s="11"/>
      <c r="M706" s="11"/>
      <c r="N706" s="11"/>
      <c r="O706" s="11"/>
      <c r="P706" s="11"/>
      <c r="Q706" s="11"/>
      <c r="R706" s="11"/>
      <c r="S706" s="11"/>
    </row>
    <row r="707">
      <c r="D707" s="12"/>
      <c r="J707" s="11"/>
      <c r="K707" s="11"/>
      <c r="L707" s="11"/>
      <c r="M707" s="11"/>
      <c r="N707" s="11"/>
      <c r="O707" s="11"/>
      <c r="P707" s="11"/>
      <c r="Q707" s="11"/>
      <c r="R707" s="11"/>
      <c r="S707" s="11"/>
    </row>
    <row r="708">
      <c r="D708" s="12"/>
      <c r="J708" s="11"/>
      <c r="K708" s="11"/>
      <c r="L708" s="11"/>
      <c r="M708" s="11"/>
      <c r="N708" s="11"/>
      <c r="O708" s="11"/>
      <c r="P708" s="11"/>
      <c r="Q708" s="11"/>
      <c r="R708" s="11"/>
      <c r="S708" s="11"/>
    </row>
    <row r="709">
      <c r="D709" s="12"/>
      <c r="J709" s="11"/>
      <c r="K709" s="11"/>
      <c r="L709" s="11"/>
      <c r="M709" s="11"/>
      <c r="N709" s="11"/>
      <c r="O709" s="11"/>
      <c r="P709" s="11"/>
      <c r="Q709" s="11"/>
      <c r="R709" s="11"/>
      <c r="S709" s="11"/>
    </row>
    <row r="710">
      <c r="D710" s="12"/>
      <c r="J710" s="11"/>
      <c r="K710" s="11"/>
      <c r="L710" s="11"/>
      <c r="M710" s="11"/>
      <c r="N710" s="11"/>
      <c r="O710" s="11"/>
      <c r="P710" s="11"/>
      <c r="Q710" s="11"/>
      <c r="R710" s="11"/>
      <c r="S710" s="11"/>
    </row>
    <row r="711">
      <c r="D711" s="12"/>
      <c r="J711" s="11"/>
      <c r="K711" s="11"/>
      <c r="L711" s="11"/>
      <c r="M711" s="11"/>
      <c r="N711" s="11"/>
      <c r="O711" s="11"/>
      <c r="P711" s="11"/>
      <c r="Q711" s="11"/>
      <c r="R711" s="11"/>
      <c r="S711" s="11"/>
    </row>
    <row r="712">
      <c r="D712" s="12"/>
      <c r="J712" s="11"/>
      <c r="K712" s="11"/>
      <c r="L712" s="11"/>
      <c r="M712" s="11"/>
      <c r="N712" s="11"/>
      <c r="O712" s="11"/>
      <c r="P712" s="11"/>
      <c r="Q712" s="11"/>
      <c r="R712" s="11"/>
      <c r="S712" s="11"/>
    </row>
    <row r="713">
      <c r="D713" s="12"/>
      <c r="J713" s="11"/>
      <c r="K713" s="11"/>
      <c r="L713" s="11"/>
      <c r="M713" s="11"/>
      <c r="N713" s="11"/>
      <c r="O713" s="11"/>
      <c r="P713" s="11"/>
      <c r="Q713" s="11"/>
      <c r="R713" s="11"/>
      <c r="S713" s="11"/>
    </row>
    <row r="714">
      <c r="D714" s="12"/>
      <c r="J714" s="11"/>
      <c r="K714" s="11"/>
      <c r="L714" s="11"/>
      <c r="M714" s="11"/>
      <c r="N714" s="11"/>
      <c r="O714" s="11"/>
      <c r="P714" s="11"/>
      <c r="Q714" s="11"/>
      <c r="R714" s="11"/>
      <c r="S714" s="11"/>
    </row>
    <row r="715">
      <c r="D715" s="12"/>
      <c r="J715" s="11"/>
      <c r="K715" s="11"/>
      <c r="L715" s="11"/>
      <c r="M715" s="11"/>
      <c r="N715" s="11"/>
      <c r="O715" s="11"/>
      <c r="P715" s="11"/>
      <c r="Q715" s="11"/>
      <c r="R715" s="11"/>
      <c r="S715" s="11"/>
    </row>
    <row r="716">
      <c r="D716" s="12"/>
      <c r="J716" s="11"/>
      <c r="K716" s="11"/>
      <c r="L716" s="11"/>
      <c r="M716" s="11"/>
      <c r="N716" s="11"/>
      <c r="O716" s="11"/>
      <c r="P716" s="11"/>
      <c r="Q716" s="11"/>
      <c r="R716" s="11"/>
      <c r="S716" s="11"/>
    </row>
    <row r="717">
      <c r="D717" s="12"/>
      <c r="J717" s="11"/>
      <c r="K717" s="11"/>
      <c r="L717" s="11"/>
      <c r="M717" s="11"/>
      <c r="N717" s="11"/>
      <c r="O717" s="11"/>
      <c r="P717" s="11"/>
      <c r="Q717" s="11"/>
      <c r="R717" s="11"/>
      <c r="S717" s="11"/>
    </row>
    <row r="718">
      <c r="D718" s="12"/>
      <c r="J718" s="11"/>
      <c r="K718" s="11"/>
      <c r="L718" s="11"/>
      <c r="M718" s="11"/>
      <c r="N718" s="11"/>
      <c r="O718" s="11"/>
      <c r="P718" s="11"/>
      <c r="Q718" s="11"/>
      <c r="R718" s="11"/>
      <c r="S718" s="11"/>
    </row>
    <row r="719">
      <c r="D719" s="12"/>
      <c r="J719" s="11"/>
      <c r="K719" s="11"/>
      <c r="L719" s="11"/>
      <c r="M719" s="11"/>
      <c r="N719" s="11"/>
      <c r="O719" s="11"/>
      <c r="P719" s="11"/>
      <c r="Q719" s="11"/>
      <c r="R719" s="11"/>
      <c r="S719" s="11"/>
    </row>
    <row r="720">
      <c r="D720" s="12"/>
      <c r="J720" s="11"/>
      <c r="K720" s="11"/>
      <c r="L720" s="11"/>
      <c r="M720" s="11"/>
      <c r="N720" s="11"/>
      <c r="O720" s="11"/>
      <c r="P720" s="11"/>
      <c r="Q720" s="11"/>
      <c r="R720" s="11"/>
      <c r="S720" s="11"/>
    </row>
    <row r="721">
      <c r="D721" s="12"/>
      <c r="J721" s="11"/>
      <c r="K721" s="11"/>
      <c r="L721" s="11"/>
      <c r="M721" s="11"/>
      <c r="N721" s="11"/>
      <c r="O721" s="11"/>
      <c r="P721" s="11"/>
      <c r="Q721" s="11"/>
      <c r="R721" s="11"/>
      <c r="S721" s="11"/>
    </row>
    <row r="722">
      <c r="D722" s="12"/>
      <c r="J722" s="11"/>
      <c r="K722" s="11"/>
      <c r="L722" s="11"/>
      <c r="M722" s="11"/>
      <c r="N722" s="11"/>
      <c r="O722" s="11"/>
      <c r="P722" s="11"/>
      <c r="Q722" s="11"/>
      <c r="R722" s="11"/>
      <c r="S722" s="11"/>
    </row>
    <row r="723">
      <c r="D723" s="12"/>
      <c r="J723" s="11"/>
      <c r="K723" s="11"/>
      <c r="L723" s="11"/>
      <c r="M723" s="11"/>
      <c r="N723" s="11"/>
      <c r="O723" s="11"/>
      <c r="P723" s="11"/>
      <c r="Q723" s="11"/>
      <c r="R723" s="11"/>
      <c r="S723" s="11"/>
    </row>
    <row r="724">
      <c r="D724" s="12"/>
      <c r="J724" s="11"/>
      <c r="K724" s="11"/>
      <c r="L724" s="11"/>
      <c r="M724" s="11"/>
      <c r="N724" s="11"/>
      <c r="O724" s="11"/>
      <c r="P724" s="11"/>
      <c r="Q724" s="11"/>
      <c r="R724" s="11"/>
      <c r="S724" s="11"/>
    </row>
    <row r="725">
      <c r="D725" s="12"/>
      <c r="J725" s="11"/>
      <c r="K725" s="11"/>
      <c r="L725" s="11"/>
      <c r="M725" s="11"/>
      <c r="N725" s="11"/>
      <c r="O725" s="11"/>
      <c r="P725" s="11"/>
      <c r="Q725" s="11"/>
      <c r="R725" s="11"/>
      <c r="S725" s="11"/>
    </row>
    <row r="726">
      <c r="D726" s="12"/>
      <c r="J726" s="11"/>
      <c r="K726" s="11"/>
      <c r="L726" s="11"/>
      <c r="M726" s="11"/>
      <c r="N726" s="11"/>
      <c r="O726" s="11"/>
      <c r="P726" s="11"/>
      <c r="Q726" s="11"/>
      <c r="R726" s="11"/>
      <c r="S726" s="11"/>
    </row>
    <row r="727">
      <c r="D727" s="12"/>
      <c r="J727" s="11"/>
      <c r="K727" s="11"/>
      <c r="L727" s="11"/>
      <c r="M727" s="11"/>
      <c r="N727" s="11"/>
      <c r="O727" s="11"/>
      <c r="P727" s="11"/>
      <c r="Q727" s="11"/>
      <c r="R727" s="11"/>
      <c r="S727" s="11"/>
    </row>
    <row r="728">
      <c r="D728" s="12"/>
      <c r="J728" s="11"/>
      <c r="K728" s="11"/>
      <c r="L728" s="11"/>
      <c r="M728" s="11"/>
      <c r="N728" s="11"/>
      <c r="O728" s="11"/>
      <c r="P728" s="11"/>
      <c r="Q728" s="11"/>
      <c r="R728" s="11"/>
      <c r="S728" s="11"/>
    </row>
    <row r="729">
      <c r="D729" s="12"/>
      <c r="J729" s="11"/>
      <c r="K729" s="11"/>
      <c r="L729" s="11"/>
      <c r="M729" s="11"/>
      <c r="N729" s="11"/>
      <c r="O729" s="11"/>
      <c r="P729" s="11"/>
      <c r="Q729" s="11"/>
      <c r="R729" s="11"/>
      <c r="S729" s="11"/>
    </row>
    <row r="730">
      <c r="D730" s="12"/>
      <c r="J730" s="11"/>
      <c r="K730" s="11"/>
      <c r="L730" s="11"/>
      <c r="M730" s="11"/>
      <c r="N730" s="11"/>
      <c r="O730" s="11"/>
      <c r="P730" s="11"/>
      <c r="Q730" s="11"/>
      <c r="R730" s="11"/>
      <c r="S730" s="11"/>
    </row>
    <row r="731">
      <c r="D731" s="12"/>
      <c r="J731" s="11"/>
      <c r="K731" s="11"/>
      <c r="L731" s="11"/>
      <c r="M731" s="11"/>
      <c r="N731" s="11"/>
      <c r="O731" s="11"/>
      <c r="P731" s="11"/>
      <c r="Q731" s="11"/>
      <c r="R731" s="11"/>
      <c r="S731" s="11"/>
    </row>
    <row r="732">
      <c r="D732" s="12"/>
      <c r="J732" s="11"/>
      <c r="K732" s="11"/>
      <c r="L732" s="11"/>
      <c r="M732" s="11"/>
      <c r="N732" s="11"/>
      <c r="O732" s="11"/>
      <c r="P732" s="11"/>
      <c r="Q732" s="11"/>
      <c r="R732" s="11"/>
      <c r="S732" s="11"/>
    </row>
    <row r="733">
      <c r="D733" s="12"/>
      <c r="J733" s="11"/>
      <c r="K733" s="11"/>
      <c r="L733" s="11"/>
      <c r="M733" s="11"/>
      <c r="N733" s="11"/>
      <c r="O733" s="11"/>
      <c r="P733" s="11"/>
      <c r="Q733" s="11"/>
      <c r="R733" s="11"/>
      <c r="S733" s="11"/>
    </row>
    <row r="734">
      <c r="D734" s="12"/>
      <c r="J734" s="11"/>
      <c r="K734" s="11"/>
      <c r="L734" s="11"/>
      <c r="M734" s="11"/>
      <c r="N734" s="11"/>
      <c r="O734" s="11"/>
      <c r="P734" s="11"/>
      <c r="Q734" s="11"/>
      <c r="R734" s="11"/>
      <c r="S734" s="11"/>
    </row>
    <row r="735">
      <c r="D735" s="12"/>
      <c r="J735" s="11"/>
      <c r="K735" s="11"/>
      <c r="L735" s="11"/>
      <c r="M735" s="11"/>
      <c r="N735" s="11"/>
      <c r="O735" s="11"/>
      <c r="P735" s="11"/>
      <c r="Q735" s="11"/>
      <c r="R735" s="11"/>
      <c r="S735" s="11"/>
    </row>
    <row r="736">
      <c r="D736" s="12"/>
      <c r="J736" s="11"/>
      <c r="K736" s="11"/>
      <c r="L736" s="11"/>
      <c r="M736" s="11"/>
      <c r="N736" s="11"/>
      <c r="O736" s="11"/>
      <c r="P736" s="11"/>
      <c r="Q736" s="11"/>
      <c r="R736" s="11"/>
      <c r="S736" s="11"/>
    </row>
    <row r="737">
      <c r="D737" s="12"/>
      <c r="J737" s="11"/>
      <c r="K737" s="11"/>
      <c r="L737" s="11"/>
      <c r="M737" s="11"/>
      <c r="N737" s="11"/>
      <c r="O737" s="11"/>
      <c r="P737" s="11"/>
      <c r="Q737" s="11"/>
      <c r="R737" s="11"/>
      <c r="S737" s="11"/>
    </row>
    <row r="738">
      <c r="D738" s="12"/>
      <c r="J738" s="11"/>
      <c r="K738" s="11"/>
      <c r="L738" s="11"/>
      <c r="M738" s="11"/>
      <c r="N738" s="11"/>
      <c r="O738" s="11"/>
      <c r="P738" s="11"/>
      <c r="Q738" s="11"/>
      <c r="R738" s="11"/>
      <c r="S738" s="11"/>
    </row>
    <row r="739">
      <c r="D739" s="12"/>
      <c r="J739" s="11"/>
      <c r="K739" s="11"/>
      <c r="L739" s="11"/>
      <c r="M739" s="11"/>
      <c r="N739" s="11"/>
      <c r="O739" s="11"/>
      <c r="P739" s="11"/>
      <c r="Q739" s="11"/>
      <c r="R739" s="11"/>
      <c r="S739" s="11"/>
    </row>
    <row r="740">
      <c r="D740" s="12"/>
      <c r="J740" s="11"/>
      <c r="K740" s="11"/>
      <c r="L740" s="11"/>
      <c r="M740" s="11"/>
      <c r="N740" s="11"/>
      <c r="O740" s="11"/>
      <c r="P740" s="11"/>
      <c r="Q740" s="11"/>
      <c r="R740" s="11"/>
      <c r="S740" s="11"/>
    </row>
    <row r="741">
      <c r="D741" s="12"/>
      <c r="J741" s="11"/>
      <c r="K741" s="11"/>
      <c r="L741" s="11"/>
      <c r="M741" s="11"/>
      <c r="N741" s="11"/>
      <c r="O741" s="11"/>
      <c r="P741" s="11"/>
      <c r="Q741" s="11"/>
      <c r="R741" s="11"/>
      <c r="S741" s="11"/>
    </row>
    <row r="742">
      <c r="D742" s="12"/>
      <c r="J742" s="11"/>
      <c r="K742" s="11"/>
      <c r="L742" s="11"/>
      <c r="M742" s="11"/>
      <c r="N742" s="11"/>
      <c r="O742" s="11"/>
      <c r="P742" s="11"/>
      <c r="Q742" s="11"/>
      <c r="R742" s="11"/>
      <c r="S742" s="11"/>
    </row>
    <row r="743">
      <c r="D743" s="12"/>
      <c r="J743" s="11"/>
      <c r="K743" s="11"/>
      <c r="L743" s="11"/>
      <c r="M743" s="11"/>
      <c r="N743" s="11"/>
      <c r="O743" s="11"/>
      <c r="P743" s="11"/>
      <c r="Q743" s="11"/>
      <c r="R743" s="11"/>
      <c r="S743" s="11"/>
    </row>
    <row r="744">
      <c r="D744" s="12"/>
      <c r="J744" s="11"/>
      <c r="K744" s="11"/>
      <c r="L744" s="11"/>
      <c r="M744" s="11"/>
      <c r="N744" s="11"/>
      <c r="O744" s="11"/>
      <c r="P744" s="11"/>
      <c r="Q744" s="11"/>
      <c r="R744" s="11"/>
      <c r="S744" s="11"/>
    </row>
    <row r="745">
      <c r="D745" s="12"/>
      <c r="J745" s="11"/>
      <c r="K745" s="11"/>
      <c r="L745" s="11"/>
      <c r="M745" s="11"/>
      <c r="N745" s="11"/>
      <c r="O745" s="11"/>
      <c r="P745" s="11"/>
      <c r="Q745" s="11"/>
      <c r="R745" s="11"/>
      <c r="S745" s="11"/>
    </row>
    <row r="746">
      <c r="D746" s="12"/>
      <c r="J746" s="11"/>
      <c r="K746" s="11"/>
      <c r="L746" s="11"/>
      <c r="M746" s="11"/>
      <c r="N746" s="11"/>
      <c r="O746" s="11"/>
      <c r="P746" s="11"/>
      <c r="Q746" s="11"/>
      <c r="R746" s="11"/>
      <c r="S746" s="11"/>
    </row>
    <row r="747">
      <c r="D747" s="12"/>
      <c r="J747" s="11"/>
      <c r="K747" s="11"/>
      <c r="L747" s="11"/>
      <c r="M747" s="11"/>
      <c r="N747" s="11"/>
      <c r="O747" s="11"/>
      <c r="P747" s="11"/>
      <c r="Q747" s="11"/>
      <c r="R747" s="11"/>
      <c r="S747" s="11"/>
    </row>
    <row r="748">
      <c r="D748" s="12"/>
      <c r="J748" s="11"/>
      <c r="K748" s="11"/>
      <c r="L748" s="11"/>
      <c r="M748" s="11"/>
      <c r="N748" s="11"/>
      <c r="O748" s="11"/>
      <c r="P748" s="11"/>
      <c r="Q748" s="11"/>
      <c r="R748" s="11"/>
      <c r="S748" s="11"/>
    </row>
    <row r="749">
      <c r="D749" s="12"/>
      <c r="J749" s="11"/>
      <c r="K749" s="11"/>
      <c r="L749" s="11"/>
      <c r="M749" s="11"/>
      <c r="N749" s="11"/>
      <c r="O749" s="11"/>
      <c r="P749" s="11"/>
      <c r="Q749" s="11"/>
      <c r="R749" s="11"/>
      <c r="S749" s="11"/>
    </row>
    <row r="750">
      <c r="D750" s="12"/>
      <c r="J750" s="11"/>
      <c r="K750" s="11"/>
      <c r="L750" s="11"/>
      <c r="M750" s="11"/>
      <c r="N750" s="11"/>
      <c r="O750" s="11"/>
      <c r="P750" s="11"/>
      <c r="Q750" s="11"/>
      <c r="R750" s="11"/>
      <c r="S750" s="11"/>
    </row>
    <row r="751">
      <c r="D751" s="12"/>
      <c r="J751" s="11"/>
      <c r="K751" s="11"/>
      <c r="L751" s="11"/>
      <c r="M751" s="11"/>
      <c r="N751" s="11"/>
      <c r="O751" s="11"/>
      <c r="P751" s="11"/>
      <c r="Q751" s="11"/>
      <c r="R751" s="11"/>
      <c r="S751" s="11"/>
    </row>
    <row r="752">
      <c r="D752" s="12"/>
      <c r="J752" s="11"/>
      <c r="K752" s="11"/>
      <c r="L752" s="11"/>
      <c r="M752" s="11"/>
      <c r="N752" s="11"/>
      <c r="O752" s="11"/>
      <c r="P752" s="11"/>
      <c r="Q752" s="11"/>
      <c r="R752" s="11"/>
      <c r="S752" s="11"/>
    </row>
    <row r="753">
      <c r="D753" s="12"/>
      <c r="J753" s="11"/>
      <c r="K753" s="11"/>
      <c r="L753" s="11"/>
      <c r="M753" s="11"/>
      <c r="N753" s="11"/>
      <c r="O753" s="11"/>
      <c r="P753" s="11"/>
      <c r="Q753" s="11"/>
      <c r="R753" s="11"/>
      <c r="S753" s="11"/>
    </row>
    <row r="754">
      <c r="D754" s="12"/>
      <c r="J754" s="11"/>
      <c r="K754" s="11"/>
      <c r="L754" s="11"/>
      <c r="M754" s="11"/>
      <c r="N754" s="11"/>
      <c r="O754" s="11"/>
      <c r="P754" s="11"/>
      <c r="Q754" s="11"/>
      <c r="R754" s="11"/>
      <c r="S754" s="11"/>
    </row>
    <row r="755">
      <c r="D755" s="12"/>
      <c r="J755" s="11"/>
      <c r="K755" s="11"/>
      <c r="L755" s="11"/>
      <c r="M755" s="11"/>
      <c r="N755" s="11"/>
      <c r="O755" s="11"/>
      <c r="P755" s="11"/>
      <c r="Q755" s="11"/>
      <c r="R755" s="11"/>
      <c r="S755" s="11"/>
    </row>
    <row r="756">
      <c r="D756" s="12"/>
      <c r="J756" s="11"/>
      <c r="K756" s="11"/>
      <c r="L756" s="11"/>
      <c r="M756" s="11"/>
      <c r="N756" s="11"/>
      <c r="O756" s="11"/>
      <c r="P756" s="11"/>
      <c r="Q756" s="11"/>
      <c r="R756" s="11"/>
      <c r="S756" s="11"/>
    </row>
    <row r="757">
      <c r="D757" s="12"/>
      <c r="J757" s="11"/>
      <c r="K757" s="11"/>
      <c r="L757" s="11"/>
      <c r="M757" s="11"/>
      <c r="N757" s="11"/>
      <c r="O757" s="11"/>
      <c r="P757" s="11"/>
      <c r="Q757" s="11"/>
      <c r="R757" s="11"/>
      <c r="S757" s="11"/>
    </row>
    <row r="758">
      <c r="D758" s="12"/>
      <c r="J758" s="11"/>
      <c r="K758" s="11"/>
      <c r="L758" s="11"/>
      <c r="M758" s="11"/>
      <c r="N758" s="11"/>
      <c r="O758" s="11"/>
      <c r="P758" s="11"/>
      <c r="Q758" s="11"/>
      <c r="R758" s="11"/>
      <c r="S758" s="11"/>
    </row>
    <row r="759">
      <c r="D759" s="12"/>
      <c r="J759" s="11"/>
      <c r="K759" s="11"/>
      <c r="L759" s="11"/>
      <c r="M759" s="11"/>
      <c r="N759" s="11"/>
      <c r="O759" s="11"/>
      <c r="P759" s="11"/>
      <c r="Q759" s="11"/>
      <c r="R759" s="11"/>
      <c r="S759" s="11"/>
    </row>
    <row r="760">
      <c r="D760" s="12"/>
      <c r="J760" s="11"/>
      <c r="K760" s="11"/>
      <c r="L760" s="11"/>
      <c r="M760" s="11"/>
      <c r="N760" s="11"/>
      <c r="O760" s="11"/>
      <c r="P760" s="11"/>
      <c r="Q760" s="11"/>
      <c r="R760" s="11"/>
      <c r="S760" s="11"/>
    </row>
    <row r="761">
      <c r="D761" s="12"/>
      <c r="J761" s="11"/>
      <c r="K761" s="11"/>
      <c r="L761" s="11"/>
      <c r="M761" s="11"/>
      <c r="N761" s="11"/>
      <c r="O761" s="11"/>
      <c r="P761" s="11"/>
      <c r="Q761" s="11"/>
      <c r="R761" s="11"/>
      <c r="S761" s="11"/>
    </row>
    <row r="762">
      <c r="D762" s="12"/>
      <c r="J762" s="11"/>
      <c r="K762" s="11"/>
      <c r="L762" s="11"/>
      <c r="M762" s="11"/>
      <c r="N762" s="11"/>
      <c r="O762" s="11"/>
      <c r="P762" s="11"/>
      <c r="Q762" s="11"/>
      <c r="R762" s="11"/>
      <c r="S762" s="11"/>
    </row>
    <row r="763">
      <c r="D763" s="12"/>
      <c r="J763" s="11"/>
      <c r="K763" s="11"/>
      <c r="L763" s="11"/>
      <c r="M763" s="11"/>
      <c r="N763" s="11"/>
      <c r="O763" s="11"/>
      <c r="P763" s="11"/>
      <c r="Q763" s="11"/>
      <c r="R763" s="11"/>
      <c r="S763" s="11"/>
    </row>
    <row r="764">
      <c r="D764" s="12"/>
      <c r="J764" s="11"/>
      <c r="K764" s="11"/>
      <c r="L764" s="11"/>
      <c r="M764" s="11"/>
      <c r="N764" s="11"/>
      <c r="O764" s="11"/>
      <c r="P764" s="11"/>
      <c r="Q764" s="11"/>
      <c r="R764" s="11"/>
      <c r="S764" s="11"/>
    </row>
    <row r="765">
      <c r="D765" s="12"/>
      <c r="J765" s="11"/>
      <c r="K765" s="11"/>
      <c r="L765" s="11"/>
      <c r="M765" s="11"/>
      <c r="N765" s="11"/>
      <c r="O765" s="11"/>
      <c r="P765" s="11"/>
      <c r="Q765" s="11"/>
      <c r="R765" s="11"/>
      <c r="S765" s="11"/>
    </row>
    <row r="766">
      <c r="D766" s="12"/>
      <c r="J766" s="11"/>
      <c r="K766" s="11"/>
      <c r="L766" s="11"/>
      <c r="M766" s="11"/>
      <c r="N766" s="11"/>
      <c r="O766" s="11"/>
      <c r="P766" s="11"/>
      <c r="Q766" s="11"/>
      <c r="R766" s="11"/>
      <c r="S766" s="11"/>
    </row>
    <row r="767">
      <c r="D767" s="12"/>
      <c r="J767" s="11"/>
      <c r="K767" s="11"/>
      <c r="L767" s="11"/>
      <c r="M767" s="11"/>
      <c r="N767" s="11"/>
      <c r="O767" s="11"/>
      <c r="P767" s="11"/>
      <c r="Q767" s="11"/>
      <c r="R767" s="11"/>
      <c r="S767" s="11"/>
    </row>
    <row r="768">
      <c r="D768" s="12"/>
      <c r="J768" s="11"/>
      <c r="K768" s="11"/>
      <c r="L768" s="11"/>
      <c r="M768" s="11"/>
      <c r="N768" s="11"/>
      <c r="O768" s="11"/>
      <c r="P768" s="11"/>
      <c r="Q768" s="11"/>
      <c r="R768" s="11"/>
      <c r="S768" s="11"/>
    </row>
    <row r="769">
      <c r="D769" s="12"/>
      <c r="J769" s="11"/>
      <c r="K769" s="11"/>
      <c r="L769" s="11"/>
      <c r="M769" s="11"/>
      <c r="N769" s="11"/>
      <c r="O769" s="11"/>
      <c r="P769" s="11"/>
      <c r="Q769" s="11"/>
      <c r="R769" s="11"/>
      <c r="S769" s="11"/>
    </row>
    <row r="770">
      <c r="D770" s="12"/>
      <c r="J770" s="11"/>
      <c r="K770" s="11"/>
      <c r="L770" s="11"/>
      <c r="M770" s="11"/>
      <c r="N770" s="11"/>
      <c r="O770" s="11"/>
      <c r="P770" s="11"/>
      <c r="Q770" s="11"/>
      <c r="R770" s="11"/>
      <c r="S770" s="11"/>
    </row>
    <row r="771">
      <c r="D771" s="12"/>
      <c r="J771" s="11"/>
      <c r="K771" s="11"/>
      <c r="L771" s="11"/>
      <c r="M771" s="11"/>
      <c r="N771" s="11"/>
      <c r="O771" s="11"/>
      <c r="P771" s="11"/>
      <c r="Q771" s="11"/>
      <c r="R771" s="11"/>
      <c r="S771" s="11"/>
    </row>
    <row r="772">
      <c r="D772" s="12"/>
      <c r="J772" s="11"/>
      <c r="K772" s="11"/>
      <c r="L772" s="11"/>
      <c r="M772" s="11"/>
      <c r="N772" s="11"/>
      <c r="O772" s="11"/>
      <c r="P772" s="11"/>
      <c r="Q772" s="11"/>
      <c r="R772" s="11"/>
      <c r="S772" s="11"/>
    </row>
    <row r="773">
      <c r="D773" s="12"/>
      <c r="J773" s="11"/>
      <c r="K773" s="11"/>
      <c r="L773" s="11"/>
      <c r="M773" s="11"/>
      <c r="N773" s="11"/>
      <c r="O773" s="11"/>
      <c r="P773" s="11"/>
      <c r="Q773" s="11"/>
      <c r="R773" s="11"/>
      <c r="S773" s="11"/>
    </row>
    <row r="774">
      <c r="D774" s="12"/>
      <c r="J774" s="11"/>
      <c r="K774" s="11"/>
      <c r="L774" s="11"/>
      <c r="M774" s="11"/>
      <c r="N774" s="11"/>
      <c r="O774" s="11"/>
      <c r="P774" s="11"/>
      <c r="Q774" s="11"/>
      <c r="R774" s="11"/>
      <c r="S774" s="11"/>
    </row>
    <row r="775">
      <c r="D775" s="12"/>
      <c r="J775" s="11"/>
      <c r="K775" s="11"/>
      <c r="L775" s="11"/>
      <c r="M775" s="11"/>
      <c r="N775" s="11"/>
      <c r="O775" s="11"/>
      <c r="P775" s="11"/>
      <c r="Q775" s="11"/>
      <c r="R775" s="11"/>
      <c r="S775" s="11"/>
    </row>
    <row r="776">
      <c r="D776" s="12"/>
      <c r="J776" s="11"/>
      <c r="K776" s="11"/>
      <c r="L776" s="11"/>
      <c r="M776" s="11"/>
      <c r="N776" s="11"/>
      <c r="O776" s="11"/>
      <c r="P776" s="11"/>
      <c r="Q776" s="11"/>
      <c r="R776" s="11"/>
      <c r="S776" s="11"/>
    </row>
    <row r="777">
      <c r="D777" s="12"/>
      <c r="J777" s="11"/>
      <c r="K777" s="11"/>
      <c r="L777" s="11"/>
      <c r="M777" s="11"/>
      <c r="N777" s="11"/>
      <c r="O777" s="11"/>
      <c r="P777" s="11"/>
      <c r="Q777" s="11"/>
      <c r="R777" s="11"/>
      <c r="S777" s="11"/>
    </row>
    <row r="778">
      <c r="D778" s="12"/>
      <c r="J778" s="11"/>
      <c r="K778" s="11"/>
      <c r="L778" s="11"/>
      <c r="M778" s="11"/>
      <c r="N778" s="11"/>
      <c r="O778" s="11"/>
      <c r="P778" s="11"/>
      <c r="Q778" s="11"/>
      <c r="R778" s="11"/>
      <c r="S778" s="11"/>
    </row>
    <row r="779">
      <c r="D779" s="12"/>
      <c r="J779" s="11"/>
      <c r="K779" s="11"/>
      <c r="L779" s="11"/>
      <c r="M779" s="11"/>
      <c r="N779" s="11"/>
      <c r="O779" s="11"/>
      <c r="P779" s="11"/>
      <c r="Q779" s="11"/>
      <c r="R779" s="11"/>
      <c r="S779" s="11"/>
    </row>
    <row r="780">
      <c r="D780" s="12"/>
      <c r="J780" s="11"/>
      <c r="K780" s="11"/>
      <c r="L780" s="11"/>
      <c r="M780" s="11"/>
      <c r="N780" s="11"/>
      <c r="O780" s="11"/>
      <c r="P780" s="11"/>
      <c r="Q780" s="11"/>
      <c r="R780" s="11"/>
      <c r="S780" s="11"/>
    </row>
    <row r="781">
      <c r="D781" s="12"/>
      <c r="J781" s="11"/>
      <c r="K781" s="11"/>
      <c r="L781" s="11"/>
      <c r="M781" s="11"/>
      <c r="N781" s="11"/>
      <c r="O781" s="11"/>
      <c r="P781" s="11"/>
      <c r="Q781" s="11"/>
      <c r="R781" s="11"/>
      <c r="S781" s="11"/>
    </row>
    <row r="782">
      <c r="D782" s="12"/>
      <c r="J782" s="11"/>
      <c r="K782" s="11"/>
      <c r="L782" s="11"/>
      <c r="M782" s="11"/>
      <c r="N782" s="11"/>
      <c r="O782" s="11"/>
      <c r="P782" s="11"/>
      <c r="Q782" s="11"/>
      <c r="R782" s="11"/>
      <c r="S782" s="11"/>
    </row>
    <row r="783">
      <c r="D783" s="12"/>
      <c r="J783" s="11"/>
      <c r="K783" s="11"/>
      <c r="L783" s="11"/>
      <c r="M783" s="11"/>
      <c r="N783" s="11"/>
      <c r="O783" s="11"/>
      <c r="P783" s="11"/>
      <c r="Q783" s="11"/>
      <c r="R783" s="11"/>
      <c r="S783" s="11"/>
    </row>
    <row r="784">
      <c r="D784" s="12"/>
      <c r="J784" s="11"/>
      <c r="K784" s="11"/>
      <c r="L784" s="11"/>
      <c r="M784" s="11"/>
      <c r="N784" s="11"/>
      <c r="O784" s="11"/>
      <c r="P784" s="11"/>
      <c r="Q784" s="11"/>
      <c r="R784" s="11"/>
      <c r="S784" s="11"/>
    </row>
    <row r="785">
      <c r="D785" s="12"/>
      <c r="J785" s="11"/>
      <c r="K785" s="11"/>
      <c r="L785" s="11"/>
      <c r="M785" s="11"/>
      <c r="N785" s="11"/>
      <c r="O785" s="11"/>
      <c r="P785" s="11"/>
      <c r="Q785" s="11"/>
      <c r="R785" s="11"/>
      <c r="S785" s="11"/>
    </row>
    <row r="786">
      <c r="D786" s="12"/>
      <c r="J786" s="11"/>
      <c r="K786" s="11"/>
      <c r="L786" s="11"/>
      <c r="M786" s="11"/>
      <c r="N786" s="11"/>
      <c r="O786" s="11"/>
      <c r="P786" s="11"/>
      <c r="Q786" s="11"/>
      <c r="R786" s="11"/>
      <c r="S786" s="11"/>
    </row>
    <row r="787">
      <c r="D787" s="12"/>
      <c r="J787" s="11"/>
      <c r="K787" s="11"/>
      <c r="L787" s="11"/>
      <c r="M787" s="11"/>
      <c r="N787" s="11"/>
      <c r="O787" s="11"/>
      <c r="P787" s="11"/>
      <c r="Q787" s="11"/>
      <c r="R787" s="11"/>
      <c r="S787" s="11"/>
    </row>
    <row r="788">
      <c r="D788" s="12"/>
      <c r="J788" s="11"/>
      <c r="K788" s="11"/>
      <c r="L788" s="11"/>
      <c r="M788" s="11"/>
      <c r="N788" s="11"/>
      <c r="O788" s="11"/>
      <c r="P788" s="11"/>
      <c r="Q788" s="11"/>
      <c r="R788" s="11"/>
      <c r="S788" s="11"/>
    </row>
    <row r="789">
      <c r="D789" s="12"/>
      <c r="J789" s="11"/>
      <c r="K789" s="11"/>
      <c r="L789" s="11"/>
      <c r="M789" s="11"/>
      <c r="N789" s="11"/>
      <c r="O789" s="11"/>
      <c r="P789" s="11"/>
      <c r="Q789" s="11"/>
      <c r="R789" s="11"/>
      <c r="S789" s="11"/>
    </row>
    <row r="790">
      <c r="D790" s="12"/>
      <c r="J790" s="11"/>
      <c r="K790" s="11"/>
      <c r="L790" s="11"/>
      <c r="M790" s="11"/>
      <c r="N790" s="11"/>
      <c r="O790" s="11"/>
      <c r="P790" s="11"/>
      <c r="Q790" s="11"/>
      <c r="R790" s="11"/>
      <c r="S790" s="11"/>
    </row>
    <row r="791">
      <c r="D791" s="12"/>
      <c r="J791" s="11"/>
      <c r="K791" s="11"/>
      <c r="L791" s="11"/>
      <c r="M791" s="11"/>
      <c r="N791" s="11"/>
      <c r="O791" s="11"/>
      <c r="P791" s="11"/>
      <c r="Q791" s="11"/>
      <c r="R791" s="11"/>
      <c r="S791" s="11"/>
    </row>
    <row r="792">
      <c r="D792" s="12"/>
      <c r="J792" s="11"/>
      <c r="K792" s="11"/>
      <c r="L792" s="11"/>
      <c r="M792" s="11"/>
      <c r="N792" s="11"/>
      <c r="O792" s="11"/>
      <c r="P792" s="11"/>
      <c r="Q792" s="11"/>
      <c r="R792" s="11"/>
      <c r="S792" s="11"/>
    </row>
    <row r="793">
      <c r="D793" s="12"/>
      <c r="J793" s="11"/>
      <c r="K793" s="11"/>
      <c r="L793" s="11"/>
      <c r="M793" s="11"/>
      <c r="N793" s="11"/>
      <c r="O793" s="11"/>
      <c r="P793" s="11"/>
      <c r="Q793" s="11"/>
      <c r="R793" s="11"/>
      <c r="S793" s="11"/>
    </row>
    <row r="794">
      <c r="D794" s="12"/>
      <c r="J794" s="11"/>
      <c r="K794" s="11"/>
      <c r="L794" s="11"/>
      <c r="M794" s="11"/>
      <c r="N794" s="11"/>
      <c r="O794" s="11"/>
      <c r="P794" s="11"/>
      <c r="Q794" s="11"/>
      <c r="R794" s="11"/>
      <c r="S794" s="11"/>
    </row>
    <row r="795">
      <c r="D795" s="12"/>
      <c r="J795" s="11"/>
      <c r="K795" s="11"/>
      <c r="L795" s="11"/>
      <c r="M795" s="11"/>
      <c r="N795" s="11"/>
      <c r="O795" s="11"/>
      <c r="P795" s="11"/>
      <c r="Q795" s="11"/>
      <c r="R795" s="11"/>
      <c r="S795" s="11"/>
    </row>
    <row r="796">
      <c r="D796" s="12"/>
      <c r="J796" s="11"/>
      <c r="K796" s="11"/>
      <c r="L796" s="11"/>
      <c r="M796" s="11"/>
      <c r="N796" s="11"/>
      <c r="O796" s="11"/>
      <c r="P796" s="11"/>
      <c r="Q796" s="11"/>
      <c r="R796" s="11"/>
      <c r="S796" s="11"/>
    </row>
    <row r="797">
      <c r="D797" s="12"/>
      <c r="J797" s="11"/>
      <c r="K797" s="11"/>
      <c r="L797" s="11"/>
      <c r="M797" s="11"/>
      <c r="N797" s="11"/>
      <c r="O797" s="11"/>
      <c r="P797" s="11"/>
      <c r="Q797" s="11"/>
      <c r="R797" s="11"/>
      <c r="S797" s="11"/>
    </row>
    <row r="798">
      <c r="D798" s="12"/>
      <c r="J798" s="11"/>
      <c r="K798" s="11"/>
      <c r="L798" s="11"/>
      <c r="M798" s="11"/>
      <c r="N798" s="11"/>
      <c r="O798" s="11"/>
      <c r="P798" s="11"/>
      <c r="Q798" s="11"/>
      <c r="R798" s="11"/>
      <c r="S798" s="11"/>
    </row>
    <row r="799">
      <c r="D799" s="12"/>
      <c r="J799" s="11"/>
      <c r="K799" s="11"/>
      <c r="L799" s="11"/>
      <c r="M799" s="11"/>
      <c r="N799" s="11"/>
      <c r="O799" s="11"/>
      <c r="P799" s="11"/>
      <c r="Q799" s="11"/>
      <c r="R799" s="11"/>
      <c r="S799" s="11"/>
    </row>
    <row r="800">
      <c r="D800" s="12"/>
      <c r="J800" s="11"/>
      <c r="K800" s="11"/>
      <c r="L800" s="11"/>
      <c r="M800" s="11"/>
      <c r="N800" s="11"/>
      <c r="O800" s="11"/>
      <c r="P800" s="11"/>
      <c r="Q800" s="11"/>
      <c r="R800" s="11"/>
      <c r="S800" s="11"/>
    </row>
    <row r="801">
      <c r="D801" s="12"/>
      <c r="J801" s="11"/>
      <c r="K801" s="11"/>
      <c r="L801" s="11"/>
      <c r="M801" s="11"/>
      <c r="N801" s="11"/>
      <c r="O801" s="11"/>
      <c r="P801" s="11"/>
      <c r="Q801" s="11"/>
      <c r="R801" s="11"/>
      <c r="S801" s="11"/>
    </row>
    <row r="802">
      <c r="D802" s="12"/>
      <c r="J802" s="11"/>
      <c r="K802" s="11"/>
      <c r="L802" s="11"/>
      <c r="M802" s="11"/>
      <c r="N802" s="11"/>
      <c r="O802" s="11"/>
      <c r="P802" s="11"/>
      <c r="Q802" s="11"/>
      <c r="R802" s="11"/>
      <c r="S802" s="11"/>
    </row>
    <row r="803">
      <c r="D803" s="12"/>
      <c r="J803" s="11"/>
      <c r="K803" s="11"/>
      <c r="L803" s="11"/>
      <c r="M803" s="11"/>
      <c r="N803" s="11"/>
      <c r="O803" s="11"/>
      <c r="P803" s="11"/>
      <c r="Q803" s="11"/>
      <c r="R803" s="11"/>
      <c r="S803" s="11"/>
    </row>
    <row r="804">
      <c r="D804" s="12"/>
      <c r="J804" s="11"/>
      <c r="K804" s="11"/>
      <c r="L804" s="11"/>
      <c r="M804" s="11"/>
      <c r="N804" s="11"/>
      <c r="O804" s="11"/>
      <c r="P804" s="11"/>
      <c r="Q804" s="11"/>
      <c r="R804" s="11"/>
      <c r="S804" s="11"/>
    </row>
    <row r="805">
      <c r="D805" s="12"/>
      <c r="J805" s="11"/>
      <c r="K805" s="11"/>
      <c r="L805" s="11"/>
      <c r="M805" s="11"/>
      <c r="N805" s="11"/>
      <c r="O805" s="11"/>
      <c r="P805" s="11"/>
      <c r="Q805" s="11"/>
      <c r="R805" s="11"/>
      <c r="S805" s="11"/>
    </row>
    <row r="806">
      <c r="D806" s="12"/>
      <c r="J806" s="11"/>
      <c r="K806" s="11"/>
      <c r="L806" s="11"/>
      <c r="M806" s="11"/>
      <c r="N806" s="11"/>
      <c r="O806" s="11"/>
      <c r="P806" s="11"/>
      <c r="Q806" s="11"/>
      <c r="R806" s="11"/>
      <c r="S806" s="11"/>
    </row>
    <row r="807">
      <c r="D807" s="12"/>
      <c r="J807" s="11"/>
      <c r="K807" s="11"/>
      <c r="L807" s="11"/>
      <c r="M807" s="11"/>
      <c r="N807" s="11"/>
      <c r="O807" s="11"/>
      <c r="P807" s="11"/>
      <c r="Q807" s="11"/>
      <c r="R807" s="11"/>
      <c r="S807" s="11"/>
    </row>
    <row r="808">
      <c r="D808" s="12"/>
      <c r="J808" s="11"/>
      <c r="K808" s="11"/>
      <c r="L808" s="11"/>
      <c r="M808" s="11"/>
      <c r="N808" s="11"/>
      <c r="O808" s="11"/>
      <c r="P808" s="11"/>
      <c r="Q808" s="11"/>
      <c r="R808" s="11"/>
      <c r="S808" s="11"/>
    </row>
    <row r="809">
      <c r="D809" s="12"/>
      <c r="J809" s="11"/>
      <c r="K809" s="11"/>
      <c r="L809" s="11"/>
      <c r="M809" s="11"/>
      <c r="N809" s="11"/>
      <c r="O809" s="11"/>
      <c r="P809" s="11"/>
      <c r="Q809" s="11"/>
      <c r="R809" s="11"/>
      <c r="S809" s="11"/>
    </row>
    <row r="810">
      <c r="D810" s="12"/>
      <c r="J810" s="11"/>
      <c r="K810" s="11"/>
      <c r="L810" s="11"/>
      <c r="M810" s="11"/>
      <c r="N810" s="11"/>
      <c r="O810" s="11"/>
      <c r="P810" s="11"/>
      <c r="Q810" s="11"/>
      <c r="R810" s="11"/>
      <c r="S810" s="11"/>
    </row>
    <row r="811">
      <c r="D811" s="12"/>
      <c r="J811" s="11"/>
      <c r="K811" s="11"/>
      <c r="L811" s="11"/>
      <c r="M811" s="11"/>
      <c r="N811" s="11"/>
      <c r="O811" s="11"/>
      <c r="P811" s="11"/>
      <c r="Q811" s="11"/>
      <c r="R811" s="11"/>
      <c r="S811" s="11"/>
    </row>
    <row r="812">
      <c r="D812" s="12"/>
      <c r="J812" s="11"/>
      <c r="K812" s="11"/>
      <c r="L812" s="11"/>
      <c r="M812" s="11"/>
      <c r="N812" s="11"/>
      <c r="O812" s="11"/>
      <c r="P812" s="11"/>
      <c r="Q812" s="11"/>
      <c r="R812" s="11"/>
      <c r="S812" s="11"/>
    </row>
    <row r="813">
      <c r="D813" s="12"/>
      <c r="J813" s="11"/>
      <c r="K813" s="11"/>
      <c r="L813" s="11"/>
      <c r="M813" s="11"/>
      <c r="N813" s="11"/>
      <c r="O813" s="11"/>
      <c r="P813" s="11"/>
      <c r="Q813" s="11"/>
      <c r="R813" s="11"/>
      <c r="S813" s="11"/>
    </row>
    <row r="814">
      <c r="D814" s="12"/>
      <c r="J814" s="11"/>
      <c r="K814" s="11"/>
      <c r="L814" s="11"/>
      <c r="M814" s="11"/>
      <c r="N814" s="11"/>
      <c r="O814" s="11"/>
      <c r="P814" s="11"/>
      <c r="Q814" s="11"/>
      <c r="R814" s="11"/>
      <c r="S814" s="11"/>
    </row>
    <row r="815">
      <c r="D815" s="12"/>
      <c r="J815" s="11"/>
      <c r="K815" s="11"/>
      <c r="L815" s="11"/>
      <c r="M815" s="11"/>
      <c r="N815" s="11"/>
      <c r="O815" s="11"/>
      <c r="P815" s="11"/>
      <c r="Q815" s="11"/>
      <c r="R815" s="11"/>
      <c r="S815" s="11"/>
    </row>
    <row r="816">
      <c r="D816" s="12"/>
      <c r="J816" s="11"/>
      <c r="K816" s="11"/>
      <c r="L816" s="11"/>
      <c r="M816" s="11"/>
      <c r="N816" s="11"/>
      <c r="O816" s="11"/>
      <c r="P816" s="11"/>
      <c r="Q816" s="11"/>
      <c r="R816" s="11"/>
      <c r="S816" s="11"/>
    </row>
    <row r="817">
      <c r="D817" s="12"/>
      <c r="J817" s="11"/>
      <c r="K817" s="11"/>
      <c r="L817" s="11"/>
      <c r="M817" s="11"/>
      <c r="N817" s="11"/>
      <c r="O817" s="11"/>
      <c r="P817" s="11"/>
      <c r="Q817" s="11"/>
      <c r="R817" s="11"/>
      <c r="S817" s="11"/>
    </row>
    <row r="818">
      <c r="D818" s="12"/>
      <c r="J818" s="11"/>
      <c r="K818" s="11"/>
      <c r="L818" s="11"/>
      <c r="M818" s="11"/>
      <c r="N818" s="11"/>
      <c r="O818" s="11"/>
      <c r="P818" s="11"/>
      <c r="Q818" s="11"/>
      <c r="R818" s="11"/>
      <c r="S818" s="11"/>
    </row>
    <row r="819">
      <c r="D819" s="12"/>
      <c r="J819" s="11"/>
      <c r="K819" s="11"/>
      <c r="L819" s="11"/>
      <c r="M819" s="11"/>
      <c r="N819" s="11"/>
      <c r="O819" s="11"/>
      <c r="P819" s="11"/>
      <c r="Q819" s="11"/>
      <c r="R819" s="11"/>
      <c r="S819" s="11"/>
    </row>
    <row r="820">
      <c r="D820" s="12"/>
      <c r="J820" s="11"/>
      <c r="K820" s="11"/>
      <c r="L820" s="11"/>
      <c r="M820" s="11"/>
      <c r="N820" s="11"/>
      <c r="O820" s="11"/>
      <c r="P820" s="11"/>
      <c r="Q820" s="11"/>
      <c r="R820" s="11"/>
      <c r="S820" s="11"/>
    </row>
    <row r="821">
      <c r="D821" s="12"/>
      <c r="J821" s="11"/>
      <c r="K821" s="11"/>
      <c r="L821" s="11"/>
      <c r="M821" s="11"/>
      <c r="N821" s="11"/>
      <c r="O821" s="11"/>
      <c r="P821" s="11"/>
      <c r="Q821" s="11"/>
      <c r="R821" s="11"/>
      <c r="S821" s="11"/>
    </row>
    <row r="822">
      <c r="D822" s="12"/>
      <c r="J822" s="11"/>
      <c r="K822" s="11"/>
      <c r="L822" s="11"/>
      <c r="M822" s="11"/>
      <c r="N822" s="11"/>
      <c r="O822" s="11"/>
      <c r="P822" s="11"/>
      <c r="Q822" s="11"/>
      <c r="R822" s="11"/>
      <c r="S822" s="11"/>
    </row>
    <row r="823">
      <c r="D823" s="12"/>
      <c r="J823" s="11"/>
      <c r="K823" s="11"/>
      <c r="L823" s="11"/>
      <c r="M823" s="11"/>
      <c r="N823" s="11"/>
      <c r="O823" s="11"/>
      <c r="P823" s="11"/>
      <c r="Q823" s="11"/>
      <c r="R823" s="11"/>
      <c r="S823" s="11"/>
    </row>
    <row r="824">
      <c r="D824" s="12"/>
      <c r="J824" s="11"/>
      <c r="K824" s="11"/>
      <c r="L824" s="11"/>
      <c r="M824" s="11"/>
      <c r="N824" s="11"/>
      <c r="O824" s="11"/>
      <c r="P824" s="11"/>
      <c r="Q824" s="11"/>
      <c r="R824" s="11"/>
      <c r="S824" s="11"/>
    </row>
    <row r="825">
      <c r="D825" s="12"/>
      <c r="J825" s="11"/>
      <c r="K825" s="11"/>
      <c r="L825" s="11"/>
      <c r="M825" s="11"/>
      <c r="N825" s="11"/>
      <c r="O825" s="11"/>
      <c r="P825" s="11"/>
      <c r="Q825" s="11"/>
      <c r="R825" s="11"/>
      <c r="S825" s="11"/>
    </row>
    <row r="826">
      <c r="D826" s="12"/>
      <c r="J826" s="11"/>
      <c r="K826" s="11"/>
      <c r="L826" s="11"/>
      <c r="M826" s="11"/>
      <c r="N826" s="11"/>
      <c r="O826" s="11"/>
      <c r="P826" s="11"/>
      <c r="Q826" s="11"/>
      <c r="R826" s="11"/>
      <c r="S826" s="11"/>
    </row>
    <row r="827">
      <c r="D827" s="12"/>
      <c r="J827" s="11"/>
      <c r="K827" s="11"/>
      <c r="L827" s="11"/>
      <c r="M827" s="11"/>
      <c r="N827" s="11"/>
      <c r="O827" s="11"/>
      <c r="P827" s="11"/>
      <c r="Q827" s="11"/>
      <c r="R827" s="11"/>
      <c r="S827" s="11"/>
    </row>
    <row r="828">
      <c r="D828" s="12"/>
      <c r="J828" s="11"/>
      <c r="K828" s="11"/>
      <c r="L828" s="11"/>
      <c r="M828" s="11"/>
      <c r="N828" s="11"/>
      <c r="O828" s="11"/>
      <c r="P828" s="11"/>
      <c r="Q828" s="11"/>
      <c r="R828" s="11"/>
      <c r="S828" s="11"/>
    </row>
    <row r="829">
      <c r="D829" s="12"/>
      <c r="J829" s="11"/>
      <c r="K829" s="11"/>
      <c r="L829" s="11"/>
      <c r="M829" s="11"/>
      <c r="N829" s="11"/>
      <c r="O829" s="11"/>
      <c r="P829" s="11"/>
      <c r="Q829" s="11"/>
      <c r="R829" s="11"/>
      <c r="S829" s="11"/>
    </row>
    <row r="830">
      <c r="D830" s="12"/>
      <c r="J830" s="11"/>
      <c r="K830" s="11"/>
      <c r="L830" s="11"/>
      <c r="M830" s="11"/>
      <c r="N830" s="11"/>
      <c r="O830" s="11"/>
      <c r="P830" s="11"/>
      <c r="Q830" s="11"/>
      <c r="R830" s="11"/>
      <c r="S830" s="11"/>
    </row>
    <row r="831">
      <c r="D831" s="12"/>
      <c r="J831" s="11"/>
      <c r="K831" s="11"/>
      <c r="L831" s="11"/>
      <c r="M831" s="11"/>
      <c r="N831" s="11"/>
      <c r="O831" s="11"/>
      <c r="P831" s="11"/>
      <c r="Q831" s="11"/>
      <c r="R831" s="11"/>
      <c r="S831" s="11"/>
    </row>
    <row r="832">
      <c r="D832" s="12"/>
      <c r="J832" s="11"/>
      <c r="K832" s="11"/>
      <c r="L832" s="11"/>
      <c r="M832" s="11"/>
      <c r="N832" s="11"/>
      <c r="O832" s="11"/>
      <c r="P832" s="11"/>
      <c r="Q832" s="11"/>
      <c r="R832" s="11"/>
      <c r="S832" s="11"/>
    </row>
    <row r="833">
      <c r="D833" s="12"/>
      <c r="J833" s="11"/>
      <c r="K833" s="11"/>
      <c r="L833" s="11"/>
      <c r="M833" s="11"/>
      <c r="N833" s="11"/>
      <c r="O833" s="11"/>
      <c r="P833" s="11"/>
      <c r="Q833" s="11"/>
      <c r="R833" s="11"/>
      <c r="S833" s="11"/>
    </row>
    <row r="834">
      <c r="D834" s="12"/>
      <c r="J834" s="11"/>
      <c r="K834" s="11"/>
      <c r="L834" s="11"/>
      <c r="M834" s="11"/>
      <c r="N834" s="11"/>
      <c r="O834" s="11"/>
      <c r="P834" s="11"/>
      <c r="Q834" s="11"/>
      <c r="R834" s="11"/>
      <c r="S834" s="11"/>
    </row>
    <row r="835">
      <c r="D835" s="12"/>
      <c r="J835" s="11"/>
      <c r="K835" s="11"/>
      <c r="L835" s="11"/>
      <c r="M835" s="11"/>
      <c r="N835" s="11"/>
      <c r="O835" s="11"/>
      <c r="P835" s="11"/>
      <c r="Q835" s="11"/>
      <c r="R835" s="11"/>
      <c r="S835" s="11"/>
    </row>
    <row r="836">
      <c r="D836" s="12"/>
      <c r="J836" s="11"/>
      <c r="K836" s="11"/>
      <c r="L836" s="11"/>
      <c r="M836" s="11"/>
      <c r="N836" s="11"/>
      <c r="O836" s="11"/>
      <c r="P836" s="11"/>
      <c r="Q836" s="11"/>
      <c r="R836" s="11"/>
      <c r="S836" s="11"/>
    </row>
    <row r="837">
      <c r="D837" s="12"/>
      <c r="J837" s="11"/>
      <c r="K837" s="11"/>
      <c r="L837" s="11"/>
      <c r="M837" s="11"/>
      <c r="N837" s="11"/>
      <c r="O837" s="11"/>
      <c r="P837" s="11"/>
      <c r="Q837" s="11"/>
      <c r="R837" s="11"/>
      <c r="S837" s="11"/>
    </row>
    <row r="838">
      <c r="D838" s="12"/>
      <c r="J838" s="11"/>
      <c r="K838" s="11"/>
      <c r="L838" s="11"/>
      <c r="M838" s="11"/>
      <c r="N838" s="11"/>
      <c r="O838" s="11"/>
      <c r="P838" s="11"/>
      <c r="Q838" s="11"/>
      <c r="R838" s="11"/>
      <c r="S838" s="11"/>
    </row>
    <row r="839">
      <c r="D839" s="12"/>
      <c r="J839" s="11"/>
      <c r="K839" s="11"/>
      <c r="L839" s="11"/>
      <c r="M839" s="11"/>
      <c r="N839" s="11"/>
      <c r="O839" s="11"/>
      <c r="P839" s="11"/>
      <c r="Q839" s="11"/>
      <c r="R839" s="11"/>
      <c r="S839" s="11"/>
    </row>
    <row r="840">
      <c r="D840" s="12"/>
      <c r="J840" s="11"/>
      <c r="K840" s="11"/>
      <c r="L840" s="11"/>
      <c r="M840" s="11"/>
      <c r="N840" s="11"/>
      <c r="O840" s="11"/>
      <c r="P840" s="11"/>
      <c r="Q840" s="11"/>
      <c r="R840" s="11"/>
      <c r="S840" s="11"/>
    </row>
    <row r="841">
      <c r="D841" s="12"/>
      <c r="J841" s="11"/>
      <c r="K841" s="11"/>
      <c r="L841" s="11"/>
      <c r="M841" s="11"/>
      <c r="N841" s="11"/>
      <c r="O841" s="11"/>
      <c r="P841" s="11"/>
      <c r="Q841" s="11"/>
      <c r="R841" s="11"/>
      <c r="S841" s="11"/>
    </row>
    <row r="842">
      <c r="D842" s="12"/>
      <c r="J842" s="11"/>
      <c r="K842" s="11"/>
      <c r="L842" s="11"/>
      <c r="M842" s="11"/>
      <c r="N842" s="11"/>
      <c r="O842" s="11"/>
      <c r="P842" s="11"/>
      <c r="Q842" s="11"/>
      <c r="R842" s="11"/>
      <c r="S842" s="11"/>
    </row>
    <row r="843">
      <c r="D843" s="12"/>
      <c r="J843" s="11"/>
      <c r="K843" s="11"/>
      <c r="L843" s="11"/>
      <c r="M843" s="11"/>
      <c r="N843" s="11"/>
      <c r="O843" s="11"/>
      <c r="P843" s="11"/>
      <c r="Q843" s="11"/>
      <c r="R843" s="11"/>
      <c r="S843" s="11"/>
    </row>
    <row r="844">
      <c r="D844" s="12"/>
      <c r="J844" s="11"/>
      <c r="K844" s="11"/>
      <c r="L844" s="11"/>
      <c r="M844" s="11"/>
      <c r="N844" s="11"/>
      <c r="O844" s="11"/>
      <c r="P844" s="11"/>
      <c r="Q844" s="11"/>
      <c r="R844" s="11"/>
      <c r="S844" s="11"/>
    </row>
    <row r="845">
      <c r="D845" s="12"/>
      <c r="J845" s="11"/>
      <c r="K845" s="11"/>
      <c r="L845" s="11"/>
      <c r="M845" s="11"/>
      <c r="N845" s="11"/>
      <c r="O845" s="11"/>
      <c r="P845" s="11"/>
      <c r="Q845" s="11"/>
      <c r="R845" s="11"/>
      <c r="S845" s="11"/>
    </row>
    <row r="846">
      <c r="D846" s="12"/>
      <c r="J846" s="11"/>
      <c r="K846" s="11"/>
      <c r="L846" s="11"/>
      <c r="M846" s="11"/>
      <c r="N846" s="11"/>
      <c r="O846" s="11"/>
      <c r="P846" s="11"/>
      <c r="Q846" s="11"/>
      <c r="R846" s="11"/>
      <c r="S846" s="11"/>
    </row>
    <row r="847">
      <c r="D847" s="12"/>
      <c r="J847" s="11"/>
      <c r="K847" s="11"/>
      <c r="L847" s="11"/>
      <c r="M847" s="11"/>
      <c r="N847" s="11"/>
      <c r="O847" s="11"/>
      <c r="P847" s="11"/>
      <c r="Q847" s="11"/>
      <c r="R847" s="11"/>
      <c r="S847" s="11"/>
    </row>
    <row r="848">
      <c r="D848" s="12"/>
      <c r="J848" s="11"/>
      <c r="K848" s="11"/>
      <c r="L848" s="11"/>
      <c r="M848" s="11"/>
      <c r="N848" s="11"/>
      <c r="O848" s="11"/>
      <c r="P848" s="11"/>
      <c r="Q848" s="11"/>
      <c r="R848" s="11"/>
      <c r="S848" s="11"/>
    </row>
    <row r="849">
      <c r="D849" s="12"/>
      <c r="J849" s="11"/>
      <c r="K849" s="11"/>
      <c r="L849" s="11"/>
      <c r="M849" s="11"/>
      <c r="N849" s="11"/>
      <c r="O849" s="11"/>
      <c r="P849" s="11"/>
      <c r="Q849" s="11"/>
      <c r="R849" s="11"/>
      <c r="S849" s="11"/>
    </row>
    <row r="850">
      <c r="D850" s="12"/>
      <c r="J850" s="11"/>
      <c r="K850" s="11"/>
      <c r="L850" s="11"/>
      <c r="M850" s="11"/>
      <c r="N850" s="11"/>
      <c r="O850" s="11"/>
      <c r="P850" s="11"/>
      <c r="Q850" s="11"/>
      <c r="R850" s="11"/>
      <c r="S850" s="11"/>
    </row>
    <row r="851">
      <c r="D851" s="12"/>
      <c r="J851" s="11"/>
      <c r="K851" s="11"/>
      <c r="L851" s="11"/>
      <c r="M851" s="11"/>
      <c r="N851" s="11"/>
      <c r="O851" s="11"/>
      <c r="P851" s="11"/>
      <c r="Q851" s="11"/>
      <c r="R851" s="11"/>
      <c r="S851" s="11"/>
    </row>
    <row r="852">
      <c r="D852" s="12"/>
      <c r="J852" s="11"/>
      <c r="K852" s="11"/>
      <c r="L852" s="11"/>
      <c r="M852" s="11"/>
      <c r="N852" s="11"/>
      <c r="O852" s="11"/>
      <c r="P852" s="11"/>
      <c r="Q852" s="11"/>
      <c r="R852" s="11"/>
      <c r="S852" s="11"/>
    </row>
    <row r="853">
      <c r="D853" s="12"/>
      <c r="J853" s="11"/>
      <c r="K853" s="11"/>
      <c r="L853" s="11"/>
      <c r="M853" s="11"/>
      <c r="N853" s="11"/>
      <c r="O853" s="11"/>
      <c r="P853" s="11"/>
      <c r="Q853" s="11"/>
      <c r="R853" s="11"/>
      <c r="S853" s="11"/>
    </row>
    <row r="854">
      <c r="D854" s="12"/>
      <c r="J854" s="11"/>
      <c r="K854" s="11"/>
      <c r="L854" s="11"/>
      <c r="M854" s="11"/>
      <c r="N854" s="11"/>
      <c r="O854" s="11"/>
      <c r="P854" s="11"/>
      <c r="Q854" s="11"/>
      <c r="R854" s="11"/>
      <c r="S854" s="11"/>
    </row>
    <row r="855">
      <c r="D855" s="12"/>
      <c r="J855" s="11"/>
      <c r="K855" s="11"/>
      <c r="L855" s="11"/>
      <c r="M855" s="11"/>
      <c r="N855" s="11"/>
      <c r="O855" s="11"/>
      <c r="P855" s="11"/>
      <c r="Q855" s="11"/>
      <c r="R855" s="11"/>
      <c r="S855" s="11"/>
    </row>
    <row r="856">
      <c r="D856" s="12"/>
      <c r="J856" s="11"/>
      <c r="K856" s="11"/>
      <c r="L856" s="11"/>
      <c r="M856" s="11"/>
      <c r="N856" s="11"/>
      <c r="O856" s="11"/>
      <c r="P856" s="11"/>
      <c r="Q856" s="11"/>
      <c r="R856" s="11"/>
      <c r="S856" s="11"/>
    </row>
    <row r="857">
      <c r="D857" s="12"/>
      <c r="J857" s="11"/>
      <c r="K857" s="11"/>
      <c r="L857" s="11"/>
      <c r="M857" s="11"/>
      <c r="N857" s="11"/>
      <c r="O857" s="11"/>
      <c r="P857" s="11"/>
      <c r="Q857" s="11"/>
      <c r="R857" s="11"/>
      <c r="S857" s="11"/>
    </row>
    <row r="858">
      <c r="D858" s="12"/>
      <c r="J858" s="11"/>
      <c r="K858" s="11"/>
      <c r="L858" s="11"/>
      <c r="M858" s="11"/>
      <c r="N858" s="11"/>
      <c r="O858" s="11"/>
      <c r="P858" s="11"/>
      <c r="Q858" s="11"/>
      <c r="R858" s="11"/>
      <c r="S858" s="11"/>
    </row>
    <row r="859">
      <c r="D859" s="12"/>
      <c r="J859" s="11"/>
      <c r="K859" s="11"/>
      <c r="L859" s="11"/>
      <c r="M859" s="11"/>
      <c r="N859" s="11"/>
      <c r="O859" s="11"/>
      <c r="P859" s="11"/>
      <c r="Q859" s="11"/>
      <c r="R859" s="11"/>
      <c r="S859" s="11"/>
    </row>
    <row r="860">
      <c r="D860" s="12"/>
      <c r="J860" s="11"/>
      <c r="K860" s="11"/>
      <c r="L860" s="11"/>
      <c r="M860" s="11"/>
      <c r="N860" s="11"/>
      <c r="O860" s="11"/>
      <c r="P860" s="11"/>
      <c r="Q860" s="11"/>
      <c r="R860" s="11"/>
      <c r="S860" s="11"/>
    </row>
    <row r="861">
      <c r="D861" s="12"/>
      <c r="J861" s="11"/>
      <c r="K861" s="11"/>
      <c r="L861" s="11"/>
      <c r="M861" s="11"/>
      <c r="N861" s="11"/>
      <c r="O861" s="11"/>
      <c r="P861" s="11"/>
      <c r="Q861" s="11"/>
      <c r="R861" s="11"/>
      <c r="S861" s="11"/>
    </row>
    <row r="862">
      <c r="D862" s="12"/>
      <c r="J862" s="11"/>
      <c r="K862" s="11"/>
      <c r="L862" s="11"/>
      <c r="M862" s="11"/>
      <c r="N862" s="11"/>
      <c r="O862" s="11"/>
      <c r="P862" s="11"/>
      <c r="Q862" s="11"/>
      <c r="R862" s="11"/>
      <c r="S862" s="11"/>
    </row>
    <row r="863">
      <c r="D863" s="12"/>
      <c r="J863" s="11"/>
      <c r="K863" s="11"/>
      <c r="L863" s="11"/>
      <c r="M863" s="11"/>
      <c r="N863" s="11"/>
      <c r="O863" s="11"/>
      <c r="P863" s="11"/>
      <c r="Q863" s="11"/>
      <c r="R863" s="11"/>
      <c r="S863" s="11"/>
    </row>
    <row r="864">
      <c r="D864" s="12"/>
      <c r="J864" s="11"/>
      <c r="K864" s="11"/>
      <c r="L864" s="11"/>
      <c r="M864" s="11"/>
      <c r="N864" s="11"/>
      <c r="O864" s="11"/>
      <c r="P864" s="11"/>
      <c r="Q864" s="11"/>
      <c r="R864" s="11"/>
      <c r="S864" s="11"/>
    </row>
    <row r="865">
      <c r="D865" s="12"/>
      <c r="J865" s="11"/>
      <c r="K865" s="11"/>
      <c r="L865" s="11"/>
      <c r="M865" s="11"/>
      <c r="N865" s="11"/>
      <c r="O865" s="11"/>
      <c r="P865" s="11"/>
      <c r="Q865" s="11"/>
      <c r="R865" s="11"/>
      <c r="S865" s="11"/>
    </row>
    <row r="866">
      <c r="D866" s="12"/>
      <c r="J866" s="11"/>
      <c r="K866" s="11"/>
      <c r="L866" s="11"/>
      <c r="M866" s="11"/>
      <c r="N866" s="11"/>
      <c r="O866" s="11"/>
      <c r="P866" s="11"/>
      <c r="Q866" s="11"/>
      <c r="R866" s="11"/>
      <c r="S866" s="11"/>
    </row>
    <row r="867">
      <c r="D867" s="12"/>
      <c r="J867" s="11"/>
      <c r="K867" s="11"/>
      <c r="L867" s="11"/>
      <c r="M867" s="11"/>
      <c r="N867" s="11"/>
      <c r="O867" s="11"/>
      <c r="P867" s="11"/>
      <c r="Q867" s="11"/>
      <c r="R867" s="11"/>
      <c r="S867" s="11"/>
    </row>
    <row r="868">
      <c r="D868" s="12"/>
      <c r="J868" s="11"/>
      <c r="K868" s="11"/>
      <c r="L868" s="11"/>
      <c r="M868" s="11"/>
      <c r="N868" s="11"/>
      <c r="O868" s="11"/>
      <c r="P868" s="11"/>
      <c r="Q868" s="11"/>
      <c r="R868" s="11"/>
      <c r="S868" s="11"/>
    </row>
    <row r="869">
      <c r="D869" s="12"/>
      <c r="J869" s="11"/>
      <c r="K869" s="11"/>
      <c r="L869" s="11"/>
      <c r="M869" s="11"/>
      <c r="N869" s="11"/>
      <c r="O869" s="11"/>
      <c r="P869" s="11"/>
      <c r="Q869" s="11"/>
      <c r="R869" s="11"/>
      <c r="S869" s="11"/>
    </row>
    <row r="870">
      <c r="D870" s="12"/>
      <c r="J870" s="11"/>
      <c r="K870" s="11"/>
      <c r="L870" s="11"/>
      <c r="M870" s="11"/>
      <c r="N870" s="11"/>
      <c r="O870" s="11"/>
      <c r="P870" s="11"/>
      <c r="Q870" s="11"/>
      <c r="R870" s="11"/>
      <c r="S870" s="11"/>
    </row>
    <row r="871">
      <c r="D871" s="12"/>
      <c r="J871" s="11"/>
      <c r="K871" s="11"/>
      <c r="L871" s="11"/>
      <c r="M871" s="11"/>
      <c r="N871" s="11"/>
      <c r="O871" s="11"/>
      <c r="P871" s="11"/>
      <c r="Q871" s="11"/>
      <c r="R871" s="11"/>
      <c r="S871" s="11"/>
    </row>
    <row r="872">
      <c r="D872" s="12"/>
      <c r="J872" s="11"/>
      <c r="K872" s="11"/>
      <c r="L872" s="11"/>
      <c r="M872" s="11"/>
      <c r="N872" s="11"/>
      <c r="O872" s="11"/>
      <c r="P872" s="11"/>
      <c r="Q872" s="11"/>
      <c r="R872" s="11"/>
      <c r="S872" s="11"/>
    </row>
    <row r="873">
      <c r="D873" s="12"/>
      <c r="J873" s="11"/>
      <c r="K873" s="11"/>
      <c r="L873" s="11"/>
      <c r="M873" s="11"/>
      <c r="N873" s="11"/>
      <c r="O873" s="11"/>
      <c r="P873" s="11"/>
      <c r="Q873" s="11"/>
      <c r="R873" s="11"/>
      <c r="S873" s="11"/>
    </row>
    <row r="874">
      <c r="D874" s="12"/>
      <c r="J874" s="11"/>
      <c r="K874" s="11"/>
      <c r="L874" s="11"/>
      <c r="M874" s="11"/>
      <c r="N874" s="11"/>
      <c r="O874" s="11"/>
      <c r="P874" s="11"/>
      <c r="Q874" s="11"/>
      <c r="R874" s="11"/>
      <c r="S874" s="11"/>
    </row>
    <row r="875">
      <c r="D875" s="12"/>
      <c r="J875" s="11"/>
      <c r="K875" s="11"/>
      <c r="L875" s="11"/>
      <c r="M875" s="11"/>
      <c r="N875" s="11"/>
      <c r="O875" s="11"/>
      <c r="P875" s="11"/>
      <c r="Q875" s="11"/>
      <c r="R875" s="11"/>
      <c r="S875" s="11"/>
    </row>
    <row r="876">
      <c r="D876" s="12"/>
      <c r="J876" s="11"/>
      <c r="K876" s="11"/>
      <c r="L876" s="11"/>
      <c r="M876" s="11"/>
      <c r="N876" s="11"/>
      <c r="O876" s="11"/>
      <c r="P876" s="11"/>
      <c r="Q876" s="11"/>
      <c r="R876" s="11"/>
      <c r="S876" s="11"/>
    </row>
    <row r="877">
      <c r="D877" s="12"/>
      <c r="J877" s="11"/>
      <c r="K877" s="11"/>
      <c r="L877" s="11"/>
      <c r="M877" s="11"/>
      <c r="N877" s="11"/>
      <c r="O877" s="11"/>
      <c r="P877" s="11"/>
      <c r="Q877" s="11"/>
      <c r="R877" s="11"/>
      <c r="S877" s="11"/>
    </row>
    <row r="878">
      <c r="D878" s="12"/>
      <c r="J878" s="11"/>
      <c r="K878" s="11"/>
      <c r="L878" s="11"/>
      <c r="M878" s="11"/>
      <c r="N878" s="11"/>
      <c r="O878" s="11"/>
      <c r="P878" s="11"/>
      <c r="Q878" s="11"/>
      <c r="R878" s="11"/>
      <c r="S878" s="11"/>
    </row>
    <row r="879">
      <c r="D879" s="12"/>
      <c r="J879" s="11"/>
      <c r="K879" s="11"/>
      <c r="L879" s="11"/>
      <c r="M879" s="11"/>
      <c r="N879" s="11"/>
      <c r="O879" s="11"/>
      <c r="P879" s="11"/>
      <c r="Q879" s="11"/>
      <c r="R879" s="11"/>
      <c r="S879" s="11"/>
    </row>
    <row r="880">
      <c r="D880" s="12"/>
      <c r="J880" s="11"/>
      <c r="K880" s="11"/>
      <c r="L880" s="11"/>
      <c r="M880" s="11"/>
      <c r="N880" s="11"/>
      <c r="O880" s="11"/>
      <c r="P880" s="11"/>
      <c r="Q880" s="11"/>
      <c r="R880" s="11"/>
      <c r="S880" s="11"/>
    </row>
    <row r="881">
      <c r="D881" s="12"/>
      <c r="J881" s="11"/>
      <c r="K881" s="11"/>
      <c r="L881" s="11"/>
      <c r="M881" s="11"/>
      <c r="N881" s="11"/>
      <c r="O881" s="11"/>
      <c r="P881" s="11"/>
      <c r="Q881" s="11"/>
      <c r="R881" s="11"/>
      <c r="S881" s="11"/>
    </row>
    <row r="882">
      <c r="D882" s="12"/>
      <c r="J882" s="11"/>
      <c r="K882" s="11"/>
      <c r="L882" s="11"/>
      <c r="M882" s="11"/>
      <c r="N882" s="11"/>
      <c r="O882" s="11"/>
      <c r="P882" s="11"/>
      <c r="Q882" s="11"/>
      <c r="R882" s="11"/>
      <c r="S882" s="11"/>
    </row>
    <row r="883">
      <c r="D883" s="12"/>
      <c r="J883" s="11"/>
      <c r="K883" s="11"/>
      <c r="L883" s="11"/>
      <c r="M883" s="11"/>
      <c r="N883" s="11"/>
      <c r="O883" s="11"/>
      <c r="P883" s="11"/>
      <c r="Q883" s="11"/>
      <c r="R883" s="11"/>
      <c r="S883" s="11"/>
    </row>
    <row r="884">
      <c r="D884" s="12"/>
      <c r="J884" s="11"/>
      <c r="K884" s="11"/>
      <c r="L884" s="11"/>
      <c r="M884" s="11"/>
      <c r="N884" s="11"/>
      <c r="O884" s="11"/>
      <c r="P884" s="11"/>
      <c r="Q884" s="11"/>
      <c r="R884" s="11"/>
      <c r="S884" s="11"/>
    </row>
    <row r="885">
      <c r="D885" s="12"/>
      <c r="J885" s="11"/>
      <c r="K885" s="11"/>
      <c r="L885" s="11"/>
      <c r="M885" s="11"/>
      <c r="N885" s="11"/>
      <c r="O885" s="11"/>
      <c r="P885" s="11"/>
      <c r="Q885" s="11"/>
      <c r="R885" s="11"/>
      <c r="S885" s="11"/>
    </row>
    <row r="886">
      <c r="D886" s="12"/>
      <c r="J886" s="11"/>
      <c r="K886" s="11"/>
      <c r="L886" s="11"/>
      <c r="M886" s="11"/>
      <c r="N886" s="11"/>
      <c r="O886" s="11"/>
      <c r="P886" s="11"/>
      <c r="Q886" s="11"/>
      <c r="R886" s="11"/>
      <c r="S886" s="11"/>
    </row>
    <row r="887">
      <c r="D887" s="12"/>
      <c r="J887" s="11"/>
      <c r="K887" s="11"/>
      <c r="L887" s="11"/>
      <c r="M887" s="11"/>
      <c r="N887" s="11"/>
      <c r="O887" s="11"/>
      <c r="P887" s="11"/>
      <c r="Q887" s="11"/>
      <c r="R887" s="11"/>
      <c r="S887" s="11"/>
    </row>
    <row r="888">
      <c r="D888" s="12"/>
      <c r="J888" s="11"/>
      <c r="K888" s="11"/>
      <c r="L888" s="11"/>
      <c r="M888" s="11"/>
      <c r="N888" s="11"/>
      <c r="O888" s="11"/>
      <c r="P888" s="11"/>
      <c r="Q888" s="11"/>
      <c r="R888" s="11"/>
      <c r="S888" s="11"/>
    </row>
    <row r="889">
      <c r="D889" s="12"/>
      <c r="J889" s="11"/>
      <c r="K889" s="11"/>
      <c r="L889" s="11"/>
      <c r="M889" s="11"/>
      <c r="N889" s="11"/>
      <c r="O889" s="11"/>
      <c r="P889" s="11"/>
      <c r="Q889" s="11"/>
      <c r="R889" s="11"/>
      <c r="S889" s="11"/>
    </row>
    <row r="890">
      <c r="D890" s="12"/>
      <c r="J890" s="11"/>
      <c r="K890" s="11"/>
      <c r="L890" s="11"/>
      <c r="M890" s="11"/>
      <c r="N890" s="11"/>
      <c r="O890" s="11"/>
      <c r="P890" s="11"/>
      <c r="Q890" s="11"/>
      <c r="R890" s="11"/>
      <c r="S890" s="11"/>
    </row>
    <row r="891">
      <c r="D891" s="12"/>
      <c r="J891" s="11"/>
      <c r="K891" s="11"/>
      <c r="L891" s="11"/>
      <c r="M891" s="11"/>
      <c r="N891" s="11"/>
      <c r="O891" s="11"/>
      <c r="P891" s="11"/>
      <c r="Q891" s="11"/>
      <c r="R891" s="11"/>
      <c r="S891" s="11"/>
    </row>
    <row r="892">
      <c r="D892" s="12"/>
      <c r="J892" s="11"/>
      <c r="K892" s="11"/>
      <c r="L892" s="11"/>
      <c r="M892" s="11"/>
      <c r="N892" s="11"/>
      <c r="O892" s="11"/>
      <c r="P892" s="11"/>
      <c r="Q892" s="11"/>
      <c r="R892" s="11"/>
      <c r="S892" s="11"/>
    </row>
    <row r="893">
      <c r="D893" s="12"/>
      <c r="J893" s="11"/>
      <c r="K893" s="11"/>
      <c r="L893" s="11"/>
      <c r="M893" s="11"/>
      <c r="N893" s="11"/>
      <c r="O893" s="11"/>
      <c r="P893" s="11"/>
      <c r="Q893" s="11"/>
      <c r="R893" s="11"/>
      <c r="S893" s="11"/>
    </row>
    <row r="894">
      <c r="D894" s="12"/>
      <c r="J894" s="11"/>
      <c r="K894" s="11"/>
      <c r="L894" s="11"/>
      <c r="M894" s="11"/>
      <c r="N894" s="11"/>
      <c r="O894" s="11"/>
      <c r="P894" s="11"/>
      <c r="Q894" s="11"/>
      <c r="R894" s="11"/>
      <c r="S894" s="11"/>
    </row>
    <row r="895">
      <c r="D895" s="12"/>
      <c r="J895" s="11"/>
      <c r="K895" s="11"/>
      <c r="L895" s="11"/>
      <c r="M895" s="11"/>
      <c r="N895" s="11"/>
      <c r="O895" s="11"/>
      <c r="P895" s="11"/>
      <c r="Q895" s="11"/>
      <c r="R895" s="11"/>
      <c r="S895" s="11"/>
    </row>
    <row r="896">
      <c r="D896" s="12"/>
      <c r="J896" s="11"/>
      <c r="K896" s="11"/>
      <c r="L896" s="11"/>
      <c r="M896" s="11"/>
      <c r="N896" s="11"/>
      <c r="O896" s="11"/>
      <c r="P896" s="11"/>
      <c r="Q896" s="11"/>
      <c r="R896" s="11"/>
      <c r="S896" s="11"/>
    </row>
    <row r="897">
      <c r="D897" s="12"/>
      <c r="J897" s="11"/>
      <c r="K897" s="11"/>
      <c r="L897" s="11"/>
      <c r="M897" s="11"/>
      <c r="N897" s="11"/>
      <c r="O897" s="11"/>
      <c r="P897" s="11"/>
      <c r="Q897" s="11"/>
      <c r="R897" s="11"/>
      <c r="S897" s="11"/>
    </row>
    <row r="898">
      <c r="D898" s="12"/>
      <c r="J898" s="11"/>
      <c r="K898" s="11"/>
      <c r="L898" s="11"/>
      <c r="M898" s="11"/>
      <c r="N898" s="11"/>
      <c r="O898" s="11"/>
      <c r="P898" s="11"/>
      <c r="Q898" s="11"/>
      <c r="R898" s="11"/>
      <c r="S898" s="11"/>
    </row>
    <row r="899">
      <c r="D899" s="12"/>
      <c r="J899" s="11"/>
      <c r="K899" s="11"/>
      <c r="L899" s="11"/>
      <c r="M899" s="11"/>
      <c r="N899" s="11"/>
      <c r="O899" s="11"/>
      <c r="P899" s="11"/>
      <c r="Q899" s="11"/>
      <c r="R899" s="11"/>
      <c r="S899" s="11"/>
    </row>
    <row r="900">
      <c r="D900" s="12"/>
      <c r="J900" s="11"/>
      <c r="K900" s="11"/>
      <c r="L900" s="11"/>
      <c r="M900" s="11"/>
      <c r="N900" s="11"/>
      <c r="O900" s="11"/>
      <c r="P900" s="11"/>
      <c r="Q900" s="11"/>
      <c r="R900" s="11"/>
      <c r="S900" s="11"/>
    </row>
    <row r="901">
      <c r="D901" s="12"/>
      <c r="J901" s="11"/>
      <c r="K901" s="11"/>
      <c r="L901" s="11"/>
      <c r="M901" s="11"/>
      <c r="N901" s="11"/>
      <c r="O901" s="11"/>
      <c r="P901" s="11"/>
      <c r="Q901" s="11"/>
      <c r="R901" s="11"/>
      <c r="S901" s="11"/>
    </row>
    <row r="902">
      <c r="D902" s="12"/>
      <c r="J902" s="11"/>
      <c r="K902" s="11"/>
      <c r="L902" s="11"/>
      <c r="M902" s="11"/>
      <c r="N902" s="11"/>
      <c r="O902" s="11"/>
      <c r="P902" s="11"/>
      <c r="Q902" s="11"/>
      <c r="R902" s="11"/>
      <c r="S902" s="11"/>
    </row>
    <row r="903">
      <c r="D903" s="12"/>
      <c r="J903" s="11"/>
      <c r="K903" s="11"/>
      <c r="L903" s="11"/>
      <c r="M903" s="11"/>
      <c r="N903" s="11"/>
      <c r="O903" s="11"/>
      <c r="P903" s="11"/>
      <c r="Q903" s="11"/>
      <c r="R903" s="11"/>
      <c r="S903" s="11"/>
    </row>
    <row r="904">
      <c r="D904" s="12"/>
      <c r="J904" s="11"/>
      <c r="K904" s="11"/>
      <c r="L904" s="11"/>
      <c r="M904" s="11"/>
      <c r="N904" s="11"/>
      <c r="O904" s="11"/>
      <c r="P904" s="11"/>
      <c r="Q904" s="11"/>
      <c r="R904" s="11"/>
      <c r="S904" s="11"/>
    </row>
    <row r="905">
      <c r="D905" s="12"/>
      <c r="J905" s="11"/>
      <c r="K905" s="11"/>
      <c r="L905" s="11"/>
      <c r="M905" s="11"/>
      <c r="N905" s="11"/>
      <c r="O905" s="11"/>
      <c r="P905" s="11"/>
      <c r="Q905" s="11"/>
      <c r="R905" s="11"/>
      <c r="S905" s="11"/>
    </row>
    <row r="906">
      <c r="D906" s="12"/>
      <c r="J906" s="11"/>
      <c r="K906" s="11"/>
      <c r="L906" s="11"/>
      <c r="M906" s="11"/>
      <c r="N906" s="11"/>
      <c r="O906" s="11"/>
      <c r="P906" s="11"/>
      <c r="Q906" s="11"/>
      <c r="R906" s="11"/>
      <c r="S906" s="11"/>
    </row>
    <row r="907">
      <c r="D907" s="12"/>
      <c r="J907" s="11"/>
      <c r="K907" s="11"/>
      <c r="L907" s="11"/>
      <c r="M907" s="11"/>
      <c r="N907" s="11"/>
      <c r="O907" s="11"/>
      <c r="P907" s="11"/>
      <c r="Q907" s="11"/>
      <c r="R907" s="11"/>
      <c r="S907" s="11"/>
    </row>
    <row r="908">
      <c r="D908" s="12"/>
      <c r="J908" s="11"/>
      <c r="K908" s="11"/>
      <c r="L908" s="11"/>
      <c r="M908" s="11"/>
      <c r="N908" s="11"/>
      <c r="O908" s="11"/>
      <c r="P908" s="11"/>
      <c r="Q908" s="11"/>
      <c r="R908" s="11"/>
      <c r="S908" s="11"/>
    </row>
    <row r="909">
      <c r="D909" s="12"/>
      <c r="J909" s="11"/>
      <c r="K909" s="11"/>
      <c r="L909" s="11"/>
      <c r="M909" s="11"/>
      <c r="N909" s="11"/>
      <c r="O909" s="11"/>
      <c r="P909" s="11"/>
      <c r="Q909" s="11"/>
      <c r="R909" s="11"/>
      <c r="S909" s="11"/>
    </row>
    <row r="910">
      <c r="D910" s="12"/>
      <c r="J910" s="11"/>
      <c r="K910" s="11"/>
      <c r="L910" s="11"/>
      <c r="M910" s="11"/>
      <c r="N910" s="11"/>
      <c r="O910" s="11"/>
      <c r="P910" s="11"/>
      <c r="Q910" s="11"/>
      <c r="R910" s="11"/>
      <c r="S910" s="11"/>
    </row>
    <row r="911">
      <c r="D911" s="12"/>
      <c r="J911" s="11"/>
      <c r="K911" s="11"/>
      <c r="L911" s="11"/>
      <c r="M911" s="11"/>
      <c r="N911" s="11"/>
      <c r="O911" s="11"/>
      <c r="P911" s="11"/>
      <c r="Q911" s="11"/>
      <c r="R911" s="11"/>
      <c r="S911" s="11"/>
    </row>
    <row r="912">
      <c r="D912" s="12"/>
      <c r="J912" s="11"/>
      <c r="K912" s="11"/>
      <c r="L912" s="11"/>
      <c r="M912" s="11"/>
      <c r="N912" s="11"/>
      <c r="O912" s="11"/>
      <c r="P912" s="11"/>
      <c r="Q912" s="11"/>
      <c r="R912" s="11"/>
      <c r="S912" s="11"/>
    </row>
    <row r="913">
      <c r="D913" s="12"/>
      <c r="J913" s="11"/>
      <c r="K913" s="11"/>
      <c r="L913" s="11"/>
      <c r="M913" s="11"/>
      <c r="N913" s="11"/>
      <c r="O913" s="11"/>
      <c r="P913" s="11"/>
      <c r="Q913" s="11"/>
      <c r="R913" s="11"/>
      <c r="S913" s="11"/>
    </row>
    <row r="914">
      <c r="D914" s="12"/>
      <c r="J914" s="11"/>
      <c r="K914" s="11"/>
      <c r="L914" s="11"/>
      <c r="M914" s="11"/>
      <c r="N914" s="11"/>
      <c r="O914" s="11"/>
      <c r="P914" s="11"/>
      <c r="Q914" s="11"/>
      <c r="R914" s="11"/>
      <c r="S914" s="11"/>
    </row>
    <row r="915">
      <c r="D915" s="12"/>
      <c r="J915" s="11"/>
      <c r="K915" s="11"/>
      <c r="L915" s="11"/>
      <c r="M915" s="11"/>
      <c r="N915" s="11"/>
      <c r="O915" s="11"/>
      <c r="P915" s="11"/>
      <c r="Q915" s="11"/>
      <c r="R915" s="11"/>
      <c r="S915" s="11"/>
    </row>
    <row r="916">
      <c r="D916" s="12"/>
      <c r="J916" s="11"/>
      <c r="K916" s="11"/>
      <c r="L916" s="11"/>
      <c r="M916" s="11"/>
      <c r="N916" s="11"/>
      <c r="O916" s="11"/>
      <c r="P916" s="11"/>
      <c r="Q916" s="11"/>
      <c r="R916" s="11"/>
      <c r="S916" s="11"/>
    </row>
    <row r="917">
      <c r="D917" s="12"/>
      <c r="J917" s="11"/>
      <c r="K917" s="11"/>
      <c r="L917" s="11"/>
      <c r="M917" s="11"/>
      <c r="N917" s="11"/>
      <c r="O917" s="11"/>
      <c r="P917" s="11"/>
      <c r="Q917" s="11"/>
      <c r="R917" s="11"/>
      <c r="S917" s="11"/>
    </row>
    <row r="918">
      <c r="D918" s="12"/>
      <c r="J918" s="11"/>
      <c r="K918" s="11"/>
      <c r="L918" s="11"/>
      <c r="M918" s="11"/>
      <c r="N918" s="11"/>
      <c r="O918" s="11"/>
      <c r="P918" s="11"/>
      <c r="Q918" s="11"/>
      <c r="R918" s="11"/>
      <c r="S918" s="11"/>
    </row>
    <row r="919">
      <c r="D919" s="12"/>
      <c r="J919" s="11"/>
      <c r="K919" s="11"/>
      <c r="L919" s="11"/>
      <c r="M919" s="11"/>
      <c r="N919" s="11"/>
      <c r="O919" s="11"/>
      <c r="P919" s="11"/>
      <c r="Q919" s="11"/>
      <c r="R919" s="11"/>
      <c r="S919" s="11"/>
    </row>
    <row r="920">
      <c r="D920" s="12"/>
      <c r="J920" s="11"/>
      <c r="K920" s="11"/>
      <c r="L920" s="11"/>
      <c r="M920" s="11"/>
      <c r="N920" s="11"/>
      <c r="O920" s="11"/>
      <c r="P920" s="11"/>
      <c r="Q920" s="11"/>
      <c r="R920" s="11"/>
      <c r="S920" s="11"/>
    </row>
    <row r="921">
      <c r="D921" s="12"/>
      <c r="J921" s="11"/>
      <c r="K921" s="11"/>
      <c r="L921" s="11"/>
      <c r="M921" s="11"/>
      <c r="N921" s="11"/>
      <c r="O921" s="11"/>
      <c r="P921" s="11"/>
      <c r="Q921" s="11"/>
      <c r="R921" s="11"/>
      <c r="S921" s="11"/>
    </row>
    <row r="922">
      <c r="D922" s="12"/>
      <c r="J922" s="11"/>
      <c r="K922" s="11"/>
      <c r="L922" s="11"/>
      <c r="M922" s="11"/>
      <c r="N922" s="11"/>
      <c r="O922" s="11"/>
      <c r="P922" s="11"/>
      <c r="Q922" s="11"/>
      <c r="R922" s="11"/>
      <c r="S922" s="11"/>
    </row>
    <row r="923">
      <c r="D923" s="12"/>
      <c r="J923" s="11"/>
      <c r="K923" s="11"/>
      <c r="L923" s="11"/>
      <c r="M923" s="11"/>
      <c r="N923" s="11"/>
      <c r="O923" s="11"/>
      <c r="P923" s="11"/>
      <c r="Q923" s="11"/>
      <c r="R923" s="11"/>
      <c r="S923" s="11"/>
    </row>
    <row r="924">
      <c r="D924" s="12"/>
      <c r="J924" s="11"/>
      <c r="K924" s="11"/>
      <c r="L924" s="11"/>
      <c r="M924" s="11"/>
      <c r="N924" s="11"/>
      <c r="O924" s="11"/>
      <c r="P924" s="11"/>
      <c r="Q924" s="11"/>
      <c r="R924" s="11"/>
      <c r="S924" s="11"/>
    </row>
    <row r="925">
      <c r="D925" s="12"/>
      <c r="J925" s="11"/>
      <c r="K925" s="11"/>
      <c r="L925" s="11"/>
      <c r="M925" s="11"/>
      <c r="N925" s="11"/>
      <c r="O925" s="11"/>
      <c r="P925" s="11"/>
      <c r="Q925" s="11"/>
      <c r="R925" s="11"/>
      <c r="S925" s="11"/>
    </row>
    <row r="926">
      <c r="D926" s="12"/>
      <c r="J926" s="11"/>
      <c r="K926" s="11"/>
      <c r="L926" s="11"/>
      <c r="M926" s="11"/>
      <c r="N926" s="11"/>
      <c r="O926" s="11"/>
      <c r="P926" s="11"/>
      <c r="Q926" s="11"/>
      <c r="R926" s="11"/>
      <c r="S926" s="11"/>
    </row>
    <row r="927">
      <c r="D927" s="12"/>
      <c r="J927" s="11"/>
      <c r="K927" s="11"/>
      <c r="L927" s="11"/>
      <c r="M927" s="11"/>
      <c r="N927" s="11"/>
      <c r="O927" s="11"/>
      <c r="P927" s="11"/>
      <c r="Q927" s="11"/>
      <c r="R927" s="11"/>
      <c r="S927" s="11"/>
    </row>
    <row r="928">
      <c r="D928" s="12"/>
      <c r="J928" s="11"/>
      <c r="K928" s="11"/>
      <c r="L928" s="11"/>
      <c r="M928" s="11"/>
      <c r="N928" s="11"/>
      <c r="O928" s="11"/>
      <c r="P928" s="11"/>
      <c r="Q928" s="11"/>
      <c r="R928" s="11"/>
      <c r="S928" s="11"/>
    </row>
    <row r="929">
      <c r="D929" s="12"/>
      <c r="J929" s="11"/>
      <c r="K929" s="11"/>
      <c r="L929" s="11"/>
      <c r="M929" s="11"/>
      <c r="N929" s="11"/>
      <c r="O929" s="11"/>
      <c r="P929" s="11"/>
      <c r="Q929" s="11"/>
      <c r="R929" s="11"/>
      <c r="S929" s="11"/>
    </row>
    <row r="930">
      <c r="D930" s="12"/>
      <c r="J930" s="11"/>
      <c r="K930" s="11"/>
      <c r="L930" s="11"/>
      <c r="M930" s="11"/>
      <c r="N930" s="11"/>
      <c r="O930" s="11"/>
      <c r="P930" s="11"/>
      <c r="Q930" s="11"/>
      <c r="R930" s="11"/>
      <c r="S930" s="11"/>
    </row>
    <row r="931">
      <c r="D931" s="12"/>
      <c r="J931" s="11"/>
      <c r="K931" s="11"/>
      <c r="L931" s="11"/>
      <c r="M931" s="11"/>
      <c r="N931" s="11"/>
      <c r="O931" s="11"/>
      <c r="P931" s="11"/>
      <c r="Q931" s="11"/>
      <c r="R931" s="11"/>
      <c r="S931" s="11"/>
    </row>
    <row r="932">
      <c r="D932" s="12"/>
      <c r="J932" s="11"/>
      <c r="K932" s="11"/>
      <c r="L932" s="11"/>
      <c r="M932" s="11"/>
      <c r="N932" s="11"/>
      <c r="O932" s="11"/>
      <c r="P932" s="11"/>
      <c r="Q932" s="11"/>
      <c r="R932" s="11"/>
      <c r="S932" s="11"/>
    </row>
    <row r="933">
      <c r="D933" s="12"/>
      <c r="J933" s="11"/>
      <c r="K933" s="11"/>
      <c r="L933" s="11"/>
      <c r="M933" s="11"/>
      <c r="N933" s="11"/>
      <c r="O933" s="11"/>
      <c r="P933" s="11"/>
      <c r="Q933" s="11"/>
      <c r="R933" s="11"/>
      <c r="S933" s="11"/>
    </row>
    <row r="934">
      <c r="D934" s="12"/>
      <c r="J934" s="11"/>
      <c r="K934" s="11"/>
      <c r="L934" s="11"/>
      <c r="M934" s="11"/>
      <c r="N934" s="11"/>
      <c r="O934" s="11"/>
      <c r="P934" s="11"/>
      <c r="Q934" s="11"/>
      <c r="R934" s="11"/>
      <c r="S934" s="11"/>
    </row>
    <row r="935">
      <c r="D935" s="12"/>
      <c r="J935" s="11"/>
      <c r="K935" s="11"/>
      <c r="L935" s="11"/>
      <c r="M935" s="11"/>
      <c r="N935" s="11"/>
      <c r="O935" s="11"/>
      <c r="P935" s="11"/>
      <c r="Q935" s="11"/>
      <c r="R935" s="11"/>
      <c r="S935" s="11"/>
    </row>
    <row r="936">
      <c r="D936" s="12"/>
      <c r="J936" s="11"/>
      <c r="K936" s="11"/>
      <c r="L936" s="11"/>
      <c r="M936" s="11"/>
      <c r="N936" s="11"/>
      <c r="O936" s="11"/>
      <c r="P936" s="11"/>
      <c r="Q936" s="11"/>
      <c r="R936" s="11"/>
      <c r="S936" s="11"/>
    </row>
    <row r="937">
      <c r="D937" s="12"/>
      <c r="J937" s="11"/>
      <c r="K937" s="11"/>
      <c r="L937" s="11"/>
      <c r="M937" s="11"/>
      <c r="N937" s="11"/>
      <c r="O937" s="11"/>
      <c r="P937" s="11"/>
      <c r="Q937" s="11"/>
      <c r="R937" s="11"/>
      <c r="S937" s="11"/>
    </row>
    <row r="938">
      <c r="D938" s="12"/>
      <c r="J938" s="11"/>
      <c r="K938" s="11"/>
      <c r="L938" s="11"/>
      <c r="M938" s="11"/>
      <c r="N938" s="11"/>
      <c r="O938" s="11"/>
      <c r="P938" s="11"/>
      <c r="Q938" s="11"/>
      <c r="R938" s="11"/>
      <c r="S938" s="11"/>
    </row>
    <row r="939">
      <c r="D939" s="12"/>
      <c r="J939" s="11"/>
      <c r="K939" s="11"/>
      <c r="L939" s="11"/>
      <c r="M939" s="11"/>
      <c r="N939" s="11"/>
      <c r="O939" s="11"/>
      <c r="P939" s="11"/>
      <c r="Q939" s="11"/>
      <c r="R939" s="11"/>
      <c r="S939" s="11"/>
    </row>
    <row r="940">
      <c r="D940" s="12"/>
      <c r="J940" s="11"/>
      <c r="K940" s="11"/>
      <c r="L940" s="11"/>
      <c r="M940" s="11"/>
      <c r="N940" s="11"/>
      <c r="O940" s="11"/>
      <c r="P940" s="11"/>
      <c r="Q940" s="11"/>
      <c r="R940" s="11"/>
      <c r="S940" s="11"/>
    </row>
    <row r="941">
      <c r="D941" s="12"/>
      <c r="J941" s="11"/>
      <c r="K941" s="11"/>
      <c r="L941" s="11"/>
      <c r="M941" s="11"/>
      <c r="N941" s="11"/>
      <c r="O941" s="11"/>
      <c r="P941" s="11"/>
      <c r="Q941" s="11"/>
      <c r="R941" s="11"/>
      <c r="S941" s="11"/>
    </row>
    <row r="942">
      <c r="D942" s="12"/>
      <c r="J942" s="11"/>
      <c r="K942" s="11"/>
      <c r="L942" s="11"/>
      <c r="M942" s="11"/>
      <c r="N942" s="11"/>
      <c r="O942" s="11"/>
      <c r="P942" s="11"/>
      <c r="Q942" s="11"/>
      <c r="R942" s="11"/>
      <c r="S942" s="11"/>
    </row>
    <row r="943">
      <c r="D943" s="12"/>
      <c r="J943" s="11"/>
      <c r="K943" s="11"/>
      <c r="L943" s="11"/>
      <c r="M943" s="11"/>
      <c r="N943" s="11"/>
      <c r="O943" s="11"/>
      <c r="P943" s="11"/>
      <c r="Q943" s="11"/>
      <c r="R943" s="11"/>
      <c r="S943" s="11"/>
    </row>
    <row r="944">
      <c r="D944" s="12"/>
      <c r="J944" s="11"/>
      <c r="K944" s="11"/>
      <c r="L944" s="11"/>
      <c r="M944" s="11"/>
      <c r="N944" s="11"/>
      <c r="O944" s="11"/>
      <c r="P944" s="11"/>
      <c r="Q944" s="11"/>
      <c r="R944" s="11"/>
      <c r="S944" s="11"/>
    </row>
    <row r="945">
      <c r="D945" s="12"/>
      <c r="J945" s="11"/>
      <c r="K945" s="11"/>
      <c r="L945" s="11"/>
      <c r="M945" s="11"/>
      <c r="N945" s="11"/>
      <c r="O945" s="11"/>
      <c r="P945" s="11"/>
      <c r="Q945" s="11"/>
      <c r="R945" s="11"/>
      <c r="S945" s="11"/>
    </row>
    <row r="946">
      <c r="D946" s="12"/>
      <c r="J946" s="11"/>
      <c r="K946" s="11"/>
      <c r="L946" s="11"/>
      <c r="M946" s="11"/>
      <c r="N946" s="11"/>
      <c r="O946" s="11"/>
      <c r="P946" s="11"/>
      <c r="Q946" s="11"/>
      <c r="R946" s="11"/>
      <c r="S946" s="11"/>
    </row>
    <row r="947">
      <c r="D947" s="12"/>
      <c r="J947" s="11"/>
      <c r="K947" s="11"/>
      <c r="L947" s="11"/>
      <c r="M947" s="11"/>
      <c r="N947" s="11"/>
      <c r="O947" s="11"/>
      <c r="P947" s="11"/>
      <c r="Q947" s="11"/>
      <c r="R947" s="11"/>
      <c r="S947" s="11"/>
    </row>
    <row r="948">
      <c r="D948" s="12"/>
      <c r="J948" s="11"/>
      <c r="K948" s="11"/>
      <c r="L948" s="11"/>
      <c r="M948" s="11"/>
      <c r="N948" s="11"/>
      <c r="O948" s="11"/>
      <c r="P948" s="11"/>
      <c r="Q948" s="11"/>
      <c r="R948" s="11"/>
      <c r="S948" s="11"/>
    </row>
    <row r="949">
      <c r="D949" s="12"/>
      <c r="J949" s="11"/>
      <c r="K949" s="11"/>
      <c r="L949" s="11"/>
      <c r="M949" s="11"/>
      <c r="N949" s="11"/>
      <c r="O949" s="11"/>
      <c r="P949" s="11"/>
      <c r="Q949" s="11"/>
      <c r="R949" s="11"/>
      <c r="S949" s="11"/>
    </row>
    <row r="950">
      <c r="D950" s="12"/>
      <c r="J950" s="11"/>
      <c r="K950" s="11"/>
      <c r="L950" s="11"/>
      <c r="M950" s="11"/>
      <c r="N950" s="11"/>
      <c r="O950" s="11"/>
      <c r="P950" s="11"/>
      <c r="Q950" s="11"/>
      <c r="R950" s="11"/>
      <c r="S950" s="11"/>
    </row>
    <row r="951">
      <c r="D951" s="12"/>
      <c r="J951" s="11"/>
      <c r="K951" s="11"/>
      <c r="L951" s="11"/>
      <c r="M951" s="11"/>
      <c r="N951" s="11"/>
      <c r="O951" s="11"/>
      <c r="P951" s="11"/>
      <c r="Q951" s="11"/>
      <c r="R951" s="11"/>
      <c r="S951" s="11"/>
    </row>
    <row r="952">
      <c r="D952" s="12"/>
      <c r="J952" s="11"/>
      <c r="K952" s="11"/>
      <c r="L952" s="11"/>
      <c r="M952" s="11"/>
      <c r="N952" s="11"/>
      <c r="O952" s="11"/>
      <c r="P952" s="11"/>
      <c r="Q952" s="11"/>
      <c r="R952" s="11"/>
      <c r="S952" s="11"/>
    </row>
    <row r="953">
      <c r="D953" s="12"/>
      <c r="J953" s="11"/>
      <c r="K953" s="11"/>
      <c r="L953" s="11"/>
      <c r="M953" s="11"/>
      <c r="N953" s="11"/>
      <c r="O953" s="11"/>
      <c r="P953" s="11"/>
      <c r="Q953" s="11"/>
      <c r="R953" s="11"/>
      <c r="S953" s="11"/>
    </row>
    <row r="954">
      <c r="D954" s="12"/>
      <c r="J954" s="11"/>
      <c r="K954" s="11"/>
      <c r="L954" s="11"/>
      <c r="M954" s="11"/>
      <c r="N954" s="11"/>
      <c r="O954" s="11"/>
      <c r="P954" s="11"/>
      <c r="Q954" s="11"/>
      <c r="R954" s="11"/>
      <c r="S954" s="11"/>
    </row>
    <row r="955">
      <c r="D955" s="12"/>
      <c r="J955" s="11"/>
      <c r="K955" s="11"/>
      <c r="L955" s="11"/>
      <c r="M955" s="11"/>
      <c r="N955" s="11"/>
      <c r="O955" s="11"/>
      <c r="P955" s="11"/>
      <c r="Q955" s="11"/>
      <c r="R955" s="11"/>
      <c r="S955" s="11"/>
    </row>
    <row r="956">
      <c r="D956" s="12"/>
      <c r="J956" s="11"/>
      <c r="K956" s="11"/>
      <c r="L956" s="11"/>
      <c r="M956" s="11"/>
      <c r="N956" s="11"/>
      <c r="O956" s="11"/>
      <c r="P956" s="11"/>
      <c r="Q956" s="11"/>
      <c r="R956" s="11"/>
      <c r="S956" s="11"/>
    </row>
    <row r="957">
      <c r="D957" s="12"/>
      <c r="J957" s="11"/>
      <c r="K957" s="11"/>
      <c r="L957" s="11"/>
      <c r="M957" s="11"/>
      <c r="N957" s="11"/>
      <c r="O957" s="11"/>
      <c r="P957" s="11"/>
      <c r="Q957" s="11"/>
      <c r="R957" s="11"/>
      <c r="S957" s="11"/>
    </row>
    <row r="958">
      <c r="D958" s="12"/>
      <c r="J958" s="11"/>
      <c r="K958" s="11"/>
      <c r="L958" s="11"/>
      <c r="M958" s="11"/>
      <c r="N958" s="11"/>
      <c r="O958" s="11"/>
      <c r="P958" s="11"/>
      <c r="Q958" s="11"/>
      <c r="R958" s="11"/>
      <c r="S958" s="11"/>
    </row>
    <row r="959">
      <c r="D959" s="12"/>
      <c r="J959" s="11"/>
      <c r="K959" s="11"/>
      <c r="L959" s="11"/>
      <c r="M959" s="11"/>
      <c r="N959" s="11"/>
      <c r="O959" s="11"/>
      <c r="P959" s="11"/>
      <c r="Q959" s="11"/>
      <c r="R959" s="11"/>
      <c r="S959" s="11"/>
    </row>
    <row r="960">
      <c r="D960" s="12"/>
      <c r="J960" s="11"/>
      <c r="K960" s="11"/>
      <c r="L960" s="11"/>
      <c r="M960" s="11"/>
      <c r="N960" s="11"/>
      <c r="O960" s="11"/>
      <c r="P960" s="11"/>
      <c r="Q960" s="11"/>
      <c r="R960" s="11"/>
      <c r="S960" s="11"/>
    </row>
    <row r="961">
      <c r="D961" s="12"/>
      <c r="J961" s="11"/>
      <c r="K961" s="11"/>
      <c r="L961" s="11"/>
      <c r="M961" s="11"/>
      <c r="N961" s="11"/>
      <c r="O961" s="11"/>
      <c r="P961" s="11"/>
      <c r="Q961" s="11"/>
      <c r="R961" s="11"/>
      <c r="S961" s="11"/>
    </row>
    <row r="962">
      <c r="D962" s="12"/>
      <c r="J962" s="11"/>
      <c r="K962" s="11"/>
      <c r="L962" s="11"/>
      <c r="M962" s="11"/>
      <c r="N962" s="11"/>
      <c r="O962" s="11"/>
      <c r="P962" s="11"/>
      <c r="Q962" s="11"/>
      <c r="R962" s="11"/>
      <c r="S962" s="11"/>
    </row>
    <row r="963">
      <c r="D963" s="12"/>
      <c r="J963" s="11"/>
      <c r="K963" s="11"/>
      <c r="L963" s="11"/>
      <c r="M963" s="11"/>
      <c r="N963" s="11"/>
      <c r="O963" s="11"/>
      <c r="P963" s="11"/>
      <c r="Q963" s="11"/>
      <c r="R963" s="11"/>
      <c r="S963" s="11"/>
    </row>
    <row r="964">
      <c r="D964" s="12"/>
      <c r="J964" s="11"/>
      <c r="K964" s="11"/>
      <c r="L964" s="11"/>
      <c r="M964" s="11"/>
      <c r="N964" s="11"/>
      <c r="O964" s="11"/>
      <c r="P964" s="11"/>
      <c r="Q964" s="11"/>
      <c r="R964" s="11"/>
      <c r="S964" s="11"/>
    </row>
    <row r="965">
      <c r="D965" s="12"/>
      <c r="J965" s="11"/>
      <c r="K965" s="11"/>
      <c r="L965" s="11"/>
      <c r="M965" s="11"/>
      <c r="N965" s="11"/>
      <c r="O965" s="11"/>
      <c r="P965" s="11"/>
      <c r="Q965" s="11"/>
      <c r="R965" s="11"/>
      <c r="S965" s="11"/>
    </row>
    <row r="966">
      <c r="D966" s="12"/>
      <c r="J966" s="11"/>
      <c r="K966" s="11"/>
      <c r="L966" s="11"/>
      <c r="M966" s="11"/>
      <c r="N966" s="11"/>
      <c r="O966" s="11"/>
      <c r="P966" s="11"/>
      <c r="Q966" s="11"/>
      <c r="R966" s="11"/>
      <c r="S966" s="11"/>
    </row>
    <row r="967">
      <c r="D967" s="12"/>
      <c r="J967" s="11"/>
      <c r="K967" s="11"/>
      <c r="L967" s="11"/>
      <c r="M967" s="11"/>
      <c r="N967" s="11"/>
      <c r="O967" s="11"/>
      <c r="P967" s="11"/>
      <c r="Q967" s="11"/>
      <c r="R967" s="11"/>
      <c r="S967" s="11"/>
    </row>
    <row r="968">
      <c r="D968" s="12"/>
      <c r="J968" s="11"/>
      <c r="K968" s="11"/>
      <c r="L968" s="11"/>
      <c r="M968" s="11"/>
      <c r="N968" s="11"/>
      <c r="O968" s="11"/>
      <c r="P968" s="11"/>
      <c r="Q968" s="11"/>
      <c r="R968" s="11"/>
      <c r="S968" s="11"/>
    </row>
    <row r="969">
      <c r="D969" s="12"/>
      <c r="J969" s="11"/>
      <c r="K969" s="11"/>
      <c r="L969" s="11"/>
      <c r="M969" s="11"/>
      <c r="N969" s="11"/>
      <c r="O969" s="11"/>
      <c r="P969" s="11"/>
      <c r="Q969" s="11"/>
      <c r="R969" s="11"/>
      <c r="S969" s="11"/>
    </row>
    <row r="970">
      <c r="D970" s="12"/>
      <c r="J970" s="11"/>
      <c r="K970" s="11"/>
      <c r="L970" s="11"/>
      <c r="M970" s="11"/>
      <c r="N970" s="11"/>
      <c r="O970" s="11"/>
      <c r="P970" s="11"/>
      <c r="Q970" s="11"/>
      <c r="R970" s="11"/>
      <c r="S970" s="11"/>
    </row>
    <row r="971">
      <c r="D971" s="12"/>
      <c r="J971" s="11"/>
      <c r="K971" s="11"/>
      <c r="L971" s="11"/>
      <c r="M971" s="11"/>
      <c r="N971" s="11"/>
      <c r="O971" s="11"/>
      <c r="P971" s="11"/>
      <c r="Q971" s="11"/>
      <c r="R971" s="11"/>
      <c r="S971" s="11"/>
    </row>
    <row r="972">
      <c r="D972" s="12"/>
      <c r="J972" s="11"/>
      <c r="K972" s="11"/>
      <c r="L972" s="11"/>
      <c r="M972" s="11"/>
      <c r="N972" s="11"/>
      <c r="O972" s="11"/>
      <c r="P972" s="11"/>
      <c r="Q972" s="11"/>
      <c r="R972" s="11"/>
      <c r="S972" s="11"/>
    </row>
    <row r="973">
      <c r="D973" s="12"/>
      <c r="J973" s="11"/>
      <c r="K973" s="11"/>
      <c r="L973" s="11"/>
      <c r="M973" s="11"/>
      <c r="N973" s="11"/>
      <c r="O973" s="11"/>
      <c r="P973" s="11"/>
      <c r="Q973" s="11"/>
      <c r="R973" s="11"/>
      <c r="S973" s="11"/>
    </row>
    <row r="974">
      <c r="D974" s="12"/>
      <c r="J974" s="11"/>
      <c r="K974" s="11"/>
      <c r="L974" s="11"/>
      <c r="M974" s="11"/>
      <c r="N974" s="11"/>
      <c r="O974" s="11"/>
      <c r="P974" s="11"/>
      <c r="Q974" s="11"/>
      <c r="R974" s="11"/>
      <c r="S974" s="11"/>
    </row>
    <row r="975">
      <c r="D975" s="12"/>
      <c r="J975" s="11"/>
      <c r="K975" s="11"/>
      <c r="L975" s="11"/>
      <c r="M975" s="11"/>
      <c r="N975" s="11"/>
      <c r="O975" s="11"/>
      <c r="P975" s="11"/>
      <c r="Q975" s="11"/>
      <c r="R975" s="11"/>
      <c r="S975" s="11"/>
    </row>
    <row r="976">
      <c r="D976" s="12"/>
      <c r="J976" s="11"/>
      <c r="K976" s="11"/>
      <c r="L976" s="11"/>
      <c r="M976" s="11"/>
      <c r="N976" s="11"/>
      <c r="O976" s="11"/>
      <c r="P976" s="11"/>
      <c r="Q976" s="11"/>
      <c r="R976" s="11"/>
      <c r="S976" s="11"/>
    </row>
    <row r="977">
      <c r="D977" s="12"/>
      <c r="J977" s="11"/>
      <c r="K977" s="11"/>
      <c r="L977" s="11"/>
      <c r="M977" s="11"/>
      <c r="N977" s="11"/>
      <c r="O977" s="11"/>
      <c r="P977" s="11"/>
      <c r="Q977" s="11"/>
      <c r="R977" s="11"/>
      <c r="S977" s="11"/>
    </row>
    <row r="978">
      <c r="D978" s="12"/>
      <c r="J978" s="11"/>
      <c r="K978" s="11"/>
      <c r="L978" s="11"/>
      <c r="M978" s="11"/>
      <c r="N978" s="11"/>
      <c r="O978" s="11"/>
      <c r="P978" s="11"/>
      <c r="Q978" s="11"/>
      <c r="R978" s="11"/>
      <c r="S978" s="11"/>
    </row>
    <row r="979">
      <c r="D979" s="12"/>
      <c r="J979" s="11"/>
      <c r="K979" s="11"/>
      <c r="L979" s="11"/>
      <c r="M979" s="11"/>
      <c r="N979" s="11"/>
      <c r="O979" s="11"/>
      <c r="P979" s="11"/>
      <c r="Q979" s="11"/>
      <c r="R979" s="11"/>
      <c r="S979" s="11"/>
    </row>
    <row r="980">
      <c r="D980" s="12"/>
      <c r="J980" s="11"/>
      <c r="K980" s="11"/>
      <c r="L980" s="11"/>
      <c r="M980" s="11"/>
      <c r="N980" s="11"/>
      <c r="O980" s="11"/>
      <c r="P980" s="11"/>
      <c r="Q980" s="11"/>
      <c r="R980" s="11"/>
      <c r="S980" s="11"/>
    </row>
    <row r="981">
      <c r="D981" s="12"/>
      <c r="J981" s="11"/>
      <c r="K981" s="11"/>
      <c r="L981" s="11"/>
      <c r="M981" s="11"/>
      <c r="N981" s="11"/>
      <c r="O981" s="11"/>
      <c r="P981" s="11"/>
      <c r="Q981" s="11"/>
      <c r="R981" s="11"/>
      <c r="S981" s="11"/>
    </row>
    <row r="982">
      <c r="D982" s="12"/>
      <c r="J982" s="11"/>
      <c r="K982" s="11"/>
      <c r="L982" s="11"/>
      <c r="M982" s="11"/>
      <c r="N982" s="11"/>
      <c r="O982" s="11"/>
      <c r="P982" s="11"/>
      <c r="Q982" s="11"/>
      <c r="R982" s="11"/>
      <c r="S982" s="11"/>
    </row>
    <row r="983">
      <c r="D983" s="12"/>
      <c r="J983" s="11"/>
      <c r="K983" s="11"/>
      <c r="L983" s="11"/>
      <c r="M983" s="11"/>
      <c r="N983" s="11"/>
      <c r="O983" s="11"/>
      <c r="P983" s="11"/>
      <c r="Q983" s="11"/>
      <c r="R983" s="11"/>
      <c r="S983" s="11"/>
    </row>
    <row r="984">
      <c r="D984" s="12"/>
      <c r="J984" s="11"/>
      <c r="K984" s="11"/>
      <c r="L984" s="11"/>
      <c r="M984" s="11"/>
      <c r="N984" s="11"/>
      <c r="O984" s="11"/>
      <c r="P984" s="11"/>
      <c r="Q984" s="11"/>
      <c r="R984" s="11"/>
      <c r="S984" s="11"/>
    </row>
    <row r="985">
      <c r="D985" s="12"/>
      <c r="J985" s="11"/>
      <c r="K985" s="11"/>
      <c r="L985" s="11"/>
      <c r="M985" s="11"/>
      <c r="N985" s="11"/>
      <c r="O985" s="11"/>
      <c r="P985" s="11"/>
      <c r="Q985" s="11"/>
      <c r="R985" s="11"/>
      <c r="S985" s="11"/>
    </row>
    <row r="986">
      <c r="D986" s="12"/>
      <c r="J986" s="11"/>
      <c r="K986" s="11"/>
      <c r="L986" s="11"/>
      <c r="M986" s="11"/>
      <c r="N986" s="11"/>
      <c r="O986" s="11"/>
      <c r="P986" s="11"/>
      <c r="Q986" s="11"/>
      <c r="R986" s="11"/>
      <c r="S986" s="11"/>
    </row>
    <row r="987">
      <c r="D987" s="12"/>
      <c r="J987" s="11"/>
      <c r="K987" s="11"/>
      <c r="L987" s="11"/>
      <c r="M987" s="11"/>
      <c r="N987" s="11"/>
      <c r="O987" s="11"/>
      <c r="P987" s="11"/>
      <c r="Q987" s="11"/>
      <c r="R987" s="11"/>
      <c r="S987" s="11"/>
    </row>
    <row r="988">
      <c r="D988" s="12"/>
      <c r="J988" s="11"/>
      <c r="K988" s="11"/>
      <c r="L988" s="11"/>
      <c r="M988" s="11"/>
      <c r="N988" s="11"/>
      <c r="O988" s="11"/>
      <c r="P988" s="11"/>
      <c r="Q988" s="11"/>
      <c r="R988" s="11"/>
      <c r="S988" s="11"/>
    </row>
    <row r="989">
      <c r="D989" s="12"/>
      <c r="J989" s="11"/>
      <c r="K989" s="11"/>
      <c r="L989" s="11"/>
      <c r="M989" s="11"/>
      <c r="N989" s="11"/>
      <c r="O989" s="11"/>
      <c r="P989" s="11"/>
      <c r="Q989" s="11"/>
      <c r="R989" s="11"/>
      <c r="S989" s="11"/>
    </row>
    <row r="990">
      <c r="D990" s="12"/>
      <c r="J990" s="11"/>
      <c r="K990" s="11"/>
      <c r="L990" s="11"/>
      <c r="M990" s="11"/>
      <c r="N990" s="11"/>
      <c r="O990" s="11"/>
      <c r="P990" s="11"/>
      <c r="Q990" s="11"/>
      <c r="R990" s="11"/>
      <c r="S990" s="11"/>
    </row>
    <row r="991">
      <c r="D991" s="12"/>
      <c r="J991" s="11"/>
      <c r="K991" s="11"/>
      <c r="L991" s="11"/>
      <c r="M991" s="11"/>
      <c r="N991" s="11"/>
      <c r="O991" s="11"/>
      <c r="P991" s="11"/>
      <c r="Q991" s="11"/>
      <c r="R991" s="11"/>
      <c r="S991" s="11"/>
    </row>
    <row r="992">
      <c r="D992" s="12"/>
      <c r="J992" s="11"/>
      <c r="K992" s="11"/>
      <c r="L992" s="11"/>
      <c r="M992" s="11"/>
      <c r="N992" s="11"/>
      <c r="O992" s="11"/>
      <c r="P992" s="11"/>
      <c r="Q992" s="11"/>
      <c r="R992" s="11"/>
      <c r="S992" s="11"/>
    </row>
    <row r="993">
      <c r="D993" s="12"/>
      <c r="J993" s="11"/>
      <c r="K993" s="11"/>
      <c r="L993" s="11"/>
      <c r="M993" s="11"/>
      <c r="N993" s="11"/>
      <c r="O993" s="11"/>
      <c r="P993" s="11"/>
      <c r="Q993" s="11"/>
      <c r="R993" s="11"/>
      <c r="S993" s="11"/>
    </row>
    <row r="994">
      <c r="D994" s="12"/>
      <c r="J994" s="11"/>
      <c r="K994" s="11"/>
      <c r="L994" s="11"/>
      <c r="M994" s="11"/>
      <c r="N994" s="11"/>
      <c r="O994" s="11"/>
      <c r="P994" s="11"/>
      <c r="Q994" s="11"/>
      <c r="R994" s="11"/>
      <c r="S994" s="11"/>
    </row>
    <row r="995">
      <c r="D995" s="12"/>
      <c r="J995" s="11"/>
      <c r="K995" s="11"/>
      <c r="L995" s="11"/>
      <c r="M995" s="11"/>
      <c r="N995" s="11"/>
      <c r="O995" s="11"/>
      <c r="P995" s="11"/>
      <c r="Q995" s="11"/>
      <c r="R995" s="11"/>
      <c r="S995" s="11"/>
    </row>
    <row r="996">
      <c r="D996" s="12"/>
      <c r="J996" s="11"/>
      <c r="K996" s="11"/>
      <c r="L996" s="11"/>
      <c r="M996" s="11"/>
      <c r="N996" s="11"/>
      <c r="O996" s="11"/>
      <c r="P996" s="11"/>
      <c r="Q996" s="11"/>
      <c r="R996" s="11"/>
      <c r="S996" s="11"/>
    </row>
    <row r="997">
      <c r="D997" s="12"/>
      <c r="J997" s="11"/>
      <c r="K997" s="11"/>
      <c r="L997" s="11"/>
      <c r="M997" s="11"/>
      <c r="N997" s="11"/>
      <c r="O997" s="11"/>
      <c r="P997" s="11"/>
      <c r="Q997" s="11"/>
      <c r="R997" s="11"/>
      <c r="S997" s="11"/>
    </row>
    <row r="998">
      <c r="D998" s="12"/>
      <c r="J998" s="11"/>
      <c r="K998" s="11"/>
      <c r="L998" s="11"/>
      <c r="M998" s="11"/>
      <c r="N998" s="11"/>
      <c r="O998" s="11"/>
      <c r="P998" s="11"/>
      <c r="Q998" s="11"/>
      <c r="R998" s="11"/>
      <c r="S998" s="11"/>
    </row>
    <row r="999">
      <c r="D999" s="12"/>
      <c r="J999" s="11"/>
      <c r="K999" s="11"/>
      <c r="L999" s="11"/>
      <c r="M999" s="11"/>
      <c r="N999" s="11"/>
      <c r="O999" s="11"/>
      <c r="P999" s="11"/>
      <c r="Q999" s="11"/>
      <c r="R999" s="11"/>
      <c r="S999" s="11"/>
    </row>
    <row r="1000">
      <c r="D1000" s="12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66</v>
      </c>
      <c r="C1" s="1" t="s">
        <v>1</v>
      </c>
      <c r="D1" s="51" t="s">
        <v>5</v>
      </c>
      <c r="E1" s="63" t="s">
        <v>188</v>
      </c>
      <c r="F1" s="53" t="s">
        <v>189</v>
      </c>
      <c r="G1" s="53" t="s">
        <v>190</v>
      </c>
      <c r="H1" s="53" t="s">
        <v>191</v>
      </c>
      <c r="I1" s="53" t="s">
        <v>192</v>
      </c>
      <c r="J1" s="64" t="s">
        <v>3</v>
      </c>
      <c r="K1" s="64" t="s">
        <v>6</v>
      </c>
      <c r="L1" s="64" t="s">
        <v>7</v>
      </c>
      <c r="M1" s="65" t="s">
        <v>8</v>
      </c>
      <c r="N1" s="64" t="s">
        <v>10</v>
      </c>
      <c r="O1" s="64" t="s">
        <v>11</v>
      </c>
      <c r="P1" s="66"/>
      <c r="Q1" s="66"/>
      <c r="R1" s="56"/>
      <c r="S1" s="56"/>
      <c r="T1" s="56"/>
      <c r="U1" s="56"/>
      <c r="V1" s="56"/>
      <c r="W1" s="56"/>
      <c r="X1" s="56"/>
      <c r="Y1" s="56"/>
    </row>
    <row r="2">
      <c r="A2" s="43" t="s">
        <v>68</v>
      </c>
      <c r="B2" s="1">
        <v>3.0</v>
      </c>
      <c r="C2" s="1">
        <v>2020.0</v>
      </c>
      <c r="D2" s="67">
        <v>0.583</v>
      </c>
      <c r="E2" s="67">
        <v>20.0</v>
      </c>
      <c r="F2" s="67">
        <v>8.3</v>
      </c>
      <c r="G2" s="67">
        <v>1.1</v>
      </c>
      <c r="H2" s="67">
        <v>5.9</v>
      </c>
      <c r="I2" s="67">
        <v>3.1</v>
      </c>
      <c r="J2" s="68">
        <v>6.3561931E7</v>
      </c>
      <c r="K2" s="68">
        <v>4444444.0</v>
      </c>
      <c r="L2" s="68">
        <v>1.0628601E7</v>
      </c>
      <c r="M2" s="68">
        <v>1.2314815E7</v>
      </c>
      <c r="N2" s="68">
        <v>2.3070432E7</v>
      </c>
      <c r="O2" s="68">
        <v>2.6952703E7</v>
      </c>
      <c r="P2" s="66"/>
      <c r="Q2" s="66"/>
      <c r="R2" s="69"/>
      <c r="S2" s="56"/>
      <c r="T2" s="56"/>
      <c r="U2" s="56"/>
      <c r="V2" s="56"/>
      <c r="W2" s="56"/>
      <c r="X2" s="56"/>
      <c r="Y2" s="56"/>
      <c r="AE2" s="5"/>
      <c r="AF2" s="13"/>
      <c r="AI2" s="10"/>
    </row>
    <row r="3">
      <c r="A3" s="43" t="s">
        <v>80</v>
      </c>
      <c r="B3" s="1">
        <v>5.0</v>
      </c>
      <c r="C3" s="1">
        <v>2021.0</v>
      </c>
      <c r="D3" s="67">
        <v>0.547</v>
      </c>
      <c r="E3" s="67">
        <v>40.6</v>
      </c>
      <c r="F3" s="67">
        <v>19.5</v>
      </c>
      <c r="G3" s="67">
        <v>-1.1</v>
      </c>
      <c r="H3" s="67">
        <v>16.7</v>
      </c>
      <c r="I3" s="67">
        <v>5.6</v>
      </c>
      <c r="J3" s="68">
        <v>1.52753755E8</v>
      </c>
      <c r="K3" s="68">
        <v>8285231.0</v>
      </c>
      <c r="L3" s="68">
        <v>3.3790206E7</v>
      </c>
      <c r="M3" s="68">
        <v>1.143018E7</v>
      </c>
      <c r="N3" s="68">
        <v>5.9035831E7</v>
      </c>
      <c r="O3" s="68">
        <v>3.7369296E7</v>
      </c>
      <c r="P3" s="66"/>
      <c r="Q3" s="66"/>
      <c r="R3" s="56"/>
      <c r="S3" s="56"/>
      <c r="T3" s="56"/>
      <c r="U3" s="69"/>
      <c r="V3" s="69"/>
      <c r="W3" s="56"/>
      <c r="X3" s="56"/>
      <c r="Y3" s="56"/>
      <c r="AD3" s="5"/>
      <c r="AE3" s="13"/>
      <c r="AH3" s="10"/>
    </row>
    <row r="4">
      <c r="A4" s="43" t="s">
        <v>92</v>
      </c>
      <c r="B4" s="1">
        <v>2.0</v>
      </c>
      <c r="C4" s="1">
        <v>2022.0</v>
      </c>
      <c r="D4" s="67">
        <v>0.623</v>
      </c>
      <c r="E4" s="67">
        <v>49.7</v>
      </c>
      <c r="F4" s="67">
        <v>22.9</v>
      </c>
      <c r="G4" s="67">
        <v>4.2</v>
      </c>
      <c r="H4" s="67">
        <v>17.0</v>
      </c>
      <c r="I4" s="67">
        <v>5.0</v>
      </c>
      <c r="J4" s="68">
        <v>1.79938888E8</v>
      </c>
      <c r="K4" s="68">
        <v>8667071.0</v>
      </c>
      <c r="L4" s="68">
        <v>3.1301106E7</v>
      </c>
      <c r="M4" s="68">
        <v>2.7258252E7</v>
      </c>
      <c r="N4" s="68">
        <v>6.0407303E7</v>
      </c>
      <c r="O4" s="68">
        <v>1.5907495E7</v>
      </c>
      <c r="P4" s="66"/>
      <c r="Q4" s="66"/>
      <c r="R4" s="61"/>
      <c r="S4" s="61"/>
      <c r="T4" s="61"/>
      <c r="U4" s="61"/>
      <c r="V4" s="61"/>
      <c r="W4" s="70"/>
      <c r="X4" s="71"/>
      <c r="Y4" s="61"/>
      <c r="Z4" s="1"/>
      <c r="AA4" s="10"/>
      <c r="AB4" s="1"/>
      <c r="AC4" s="1"/>
      <c r="AD4" s="1"/>
      <c r="AE4" s="1"/>
      <c r="AF4" s="1"/>
      <c r="AG4" s="1"/>
      <c r="AH4" s="1"/>
      <c r="AI4" s="1"/>
      <c r="AJ4" s="1"/>
    </row>
    <row r="5">
      <c r="A5" s="1" t="s">
        <v>104</v>
      </c>
      <c r="B5" s="1">
        <v>2.0</v>
      </c>
      <c r="C5" s="1">
        <v>2023.0</v>
      </c>
      <c r="D5" s="57">
        <v>0.64</v>
      </c>
      <c r="E5" s="67">
        <v>55.3</v>
      </c>
      <c r="F5" s="72">
        <v>15.9</v>
      </c>
      <c r="G5" s="72">
        <v>3.6</v>
      </c>
      <c r="H5" s="72">
        <v>19.2</v>
      </c>
      <c r="I5" s="72">
        <v>12.7</v>
      </c>
      <c r="J5" s="68">
        <v>2.06239131E8</v>
      </c>
      <c r="K5" s="68">
        <v>1.2E7</v>
      </c>
      <c r="L5" s="68">
        <v>4.6893307E7</v>
      </c>
      <c r="M5" s="68">
        <v>5.0224518E7</v>
      </c>
      <c r="N5" s="68">
        <v>4.9068682E7</v>
      </c>
      <c r="O5" s="68">
        <v>-1.5797681E7</v>
      </c>
      <c r="P5" s="66"/>
      <c r="Q5" s="66"/>
      <c r="R5" s="56"/>
      <c r="S5" s="56"/>
      <c r="T5" s="56"/>
      <c r="U5" s="56"/>
      <c r="V5" s="60"/>
      <c r="W5" s="56"/>
      <c r="X5" s="56"/>
      <c r="Y5" s="56"/>
    </row>
    <row r="6">
      <c r="A6" s="43" t="s">
        <v>69</v>
      </c>
      <c r="B6" s="1">
        <v>0.0</v>
      </c>
      <c r="C6" s="1">
        <v>2020.0</v>
      </c>
      <c r="D6" s="67">
        <v>0.4</v>
      </c>
      <c r="E6" s="67">
        <v>12.6</v>
      </c>
      <c r="F6" s="67">
        <v>3.7</v>
      </c>
      <c r="G6" s="67">
        <v>1.2</v>
      </c>
      <c r="H6" s="67">
        <v>3.0</v>
      </c>
      <c r="I6" s="67">
        <v>4.8</v>
      </c>
      <c r="J6" s="68">
        <v>8.421039E7</v>
      </c>
      <c r="K6" s="68">
        <v>1988889.0</v>
      </c>
      <c r="L6" s="68">
        <v>8532441.0</v>
      </c>
      <c r="M6" s="68">
        <v>5584146.0</v>
      </c>
      <c r="N6" s="68">
        <v>1.1169275E7</v>
      </c>
      <c r="O6" s="68">
        <v>2.3140616E7</v>
      </c>
      <c r="P6" s="66"/>
      <c r="Q6" s="66"/>
      <c r="R6" s="69"/>
      <c r="S6" s="56"/>
      <c r="T6" s="56"/>
      <c r="U6" s="56"/>
      <c r="V6" s="56"/>
      <c r="W6" s="56"/>
      <c r="X6" s="56"/>
      <c r="Y6" s="56"/>
      <c r="AE6" s="5"/>
      <c r="AF6" s="13"/>
      <c r="AI6" s="10"/>
    </row>
    <row r="7">
      <c r="A7" s="43" t="s">
        <v>81</v>
      </c>
      <c r="B7" s="1">
        <v>3.0</v>
      </c>
      <c r="C7" s="1">
        <v>2021.0</v>
      </c>
      <c r="D7" s="67">
        <v>0.568</v>
      </c>
      <c r="E7" s="67">
        <v>43.3</v>
      </c>
      <c r="F7" s="67">
        <v>18.9</v>
      </c>
      <c r="G7" s="67">
        <v>1.4</v>
      </c>
      <c r="H7" s="67">
        <v>11.5</v>
      </c>
      <c r="I7" s="67">
        <v>7.7</v>
      </c>
      <c r="J7" s="68">
        <v>1.87100784E8</v>
      </c>
      <c r="K7" s="68">
        <v>7850000.0</v>
      </c>
      <c r="L7" s="68">
        <v>3.0709494E7</v>
      </c>
      <c r="M7" s="68">
        <v>6808959.0</v>
      </c>
      <c r="N7" s="68">
        <v>7.6734278E7</v>
      </c>
      <c r="O7" s="68">
        <v>2359529.0</v>
      </c>
      <c r="P7" s="66"/>
      <c r="Q7" s="66"/>
      <c r="R7" s="56"/>
      <c r="S7" s="56"/>
      <c r="T7" s="56"/>
      <c r="U7" s="69"/>
      <c r="V7" s="69"/>
      <c r="W7" s="56"/>
      <c r="X7" s="56"/>
      <c r="Y7" s="56"/>
      <c r="AD7" s="5"/>
      <c r="AE7" s="13"/>
      <c r="AH7" s="10"/>
    </row>
    <row r="8">
      <c r="A8" s="43" t="s">
        <v>93</v>
      </c>
      <c r="B8" s="1">
        <v>0.0</v>
      </c>
      <c r="C8" s="1">
        <v>2022.0</v>
      </c>
      <c r="D8" s="67">
        <v>0.481</v>
      </c>
      <c r="E8" s="67">
        <v>27.1</v>
      </c>
      <c r="F8" s="67">
        <v>11.4</v>
      </c>
      <c r="G8" s="67">
        <v>1.5</v>
      </c>
      <c r="H8" s="67">
        <v>11.2</v>
      </c>
      <c r="I8" s="67">
        <v>1.7</v>
      </c>
      <c r="J8" s="68">
        <v>2.11812131E8</v>
      </c>
      <c r="K8" s="68">
        <v>454008.0</v>
      </c>
      <c r="L8" s="68">
        <v>3.3251746E7</v>
      </c>
      <c r="M8" s="68">
        <v>1.055E7</v>
      </c>
      <c r="N8" s="68">
        <v>4.6163402E7</v>
      </c>
      <c r="O8" s="68">
        <v>-6149678.0</v>
      </c>
      <c r="P8" s="66"/>
      <c r="Q8" s="66"/>
      <c r="R8" s="61"/>
      <c r="S8" s="61"/>
      <c r="T8" s="61"/>
      <c r="U8" s="61"/>
      <c r="V8" s="61"/>
      <c r="W8" s="70"/>
      <c r="X8" s="71"/>
      <c r="Y8" s="61"/>
      <c r="Z8" s="1"/>
      <c r="AA8" s="10"/>
      <c r="AB8" s="1"/>
      <c r="AC8" s="1"/>
      <c r="AD8" s="1"/>
      <c r="AE8" s="1"/>
      <c r="AF8" s="1"/>
      <c r="AG8" s="1"/>
      <c r="AH8" s="1"/>
      <c r="AI8" s="1"/>
      <c r="AJ8" s="1"/>
    </row>
    <row r="9">
      <c r="A9" s="1" t="s">
        <v>105</v>
      </c>
      <c r="B9" s="1">
        <v>0.0</v>
      </c>
      <c r="C9" s="1">
        <v>2023.0</v>
      </c>
      <c r="D9" s="57">
        <v>0.48</v>
      </c>
      <c r="E9" s="67">
        <v>36.3</v>
      </c>
      <c r="F9" s="72">
        <v>17.4</v>
      </c>
      <c r="G9" s="72">
        <v>1.6</v>
      </c>
      <c r="H9" s="72">
        <v>6.300000000000001</v>
      </c>
      <c r="I9" s="72">
        <v>7.6</v>
      </c>
      <c r="J9" s="68">
        <v>1.82926796E8</v>
      </c>
      <c r="K9" s="68">
        <v>1947000.0</v>
      </c>
      <c r="L9" s="68">
        <v>4.899754E7</v>
      </c>
      <c r="M9" s="68">
        <v>3.1432265E7</v>
      </c>
      <c r="N9" s="68">
        <v>4.5687052E7</v>
      </c>
      <c r="O9" s="68">
        <v>7232680.0</v>
      </c>
      <c r="P9" s="66"/>
      <c r="Q9" s="66"/>
      <c r="R9" s="56"/>
      <c r="S9" s="56"/>
      <c r="T9" s="56"/>
      <c r="U9" s="56"/>
      <c r="V9" s="60"/>
      <c r="W9" s="56"/>
      <c r="X9" s="56"/>
      <c r="Y9" s="56"/>
      <c r="Z9" s="10"/>
    </row>
    <row r="10">
      <c r="A10" s="43" t="s">
        <v>70</v>
      </c>
      <c r="B10" s="1">
        <v>1.0</v>
      </c>
      <c r="C10" s="1">
        <v>2020.0</v>
      </c>
      <c r="D10" s="67">
        <v>0.567</v>
      </c>
      <c r="E10" s="67">
        <v>12.3</v>
      </c>
      <c r="F10" s="67">
        <v>5.5</v>
      </c>
      <c r="G10" s="67">
        <v>0.6</v>
      </c>
      <c r="H10" s="67">
        <v>3.4</v>
      </c>
      <c r="I10" s="67">
        <v>2.9</v>
      </c>
      <c r="J10" s="68">
        <v>8.6596171E7</v>
      </c>
      <c r="K10" s="68">
        <v>1885926.0</v>
      </c>
      <c r="L10" s="68">
        <v>1.7636185E7</v>
      </c>
      <c r="M10" s="68">
        <v>1.0947919E7</v>
      </c>
      <c r="N10" s="68">
        <v>3.5646474E7</v>
      </c>
      <c r="O10" s="68">
        <v>-8269251.0</v>
      </c>
      <c r="P10" s="66"/>
      <c r="Q10" s="66"/>
      <c r="R10" s="69"/>
      <c r="S10" s="56"/>
      <c r="T10" s="56"/>
      <c r="U10" s="56"/>
      <c r="V10" s="56"/>
      <c r="W10" s="56"/>
      <c r="X10" s="56"/>
      <c r="Y10" s="56"/>
      <c r="AE10" s="5"/>
      <c r="AF10" s="13"/>
      <c r="AI10" s="10"/>
    </row>
    <row r="11">
      <c r="A11" s="43" t="s">
        <v>82</v>
      </c>
      <c r="B11" s="1">
        <v>0.0</v>
      </c>
      <c r="C11" s="1">
        <v>2021.0</v>
      </c>
      <c r="D11" s="67">
        <v>0.438</v>
      </c>
      <c r="E11" s="67">
        <v>19.4</v>
      </c>
      <c r="F11" s="67">
        <v>-0.1</v>
      </c>
      <c r="G11" s="67">
        <v>3.0</v>
      </c>
      <c r="H11" s="67">
        <v>9.6</v>
      </c>
      <c r="I11" s="67">
        <v>5.5</v>
      </c>
      <c r="J11" s="68">
        <v>1.4403717E8</v>
      </c>
      <c r="K11" s="68">
        <v>12268.0</v>
      </c>
      <c r="L11" s="68">
        <v>1576596.0</v>
      </c>
      <c r="M11" s="68">
        <v>4621390.0</v>
      </c>
      <c r="N11" s="68">
        <v>2.7130135E7</v>
      </c>
      <c r="O11" s="68">
        <v>4.4334355E7</v>
      </c>
      <c r="P11" s="66"/>
      <c r="Q11" s="66"/>
      <c r="R11" s="56"/>
      <c r="S11" s="56"/>
      <c r="T11" s="56"/>
      <c r="U11" s="69"/>
      <c r="V11" s="69"/>
      <c r="W11" s="56"/>
      <c r="X11" s="56"/>
      <c r="Y11" s="56"/>
      <c r="AD11" s="5"/>
      <c r="AE11" s="13"/>
      <c r="AH11" s="10"/>
    </row>
    <row r="12">
      <c r="A12" s="43" t="s">
        <v>94</v>
      </c>
      <c r="B12" s="1">
        <v>0.0</v>
      </c>
      <c r="C12" s="1">
        <v>2022.0</v>
      </c>
      <c r="D12" s="67">
        <v>0.457</v>
      </c>
      <c r="E12" s="67">
        <v>31.4</v>
      </c>
      <c r="F12" s="67">
        <v>16.1</v>
      </c>
      <c r="G12" s="67">
        <v>2.9</v>
      </c>
      <c r="H12" s="67">
        <v>6.2</v>
      </c>
      <c r="I12" s="67">
        <v>4.5</v>
      </c>
      <c r="J12" s="68">
        <v>1.51054737E8</v>
      </c>
      <c r="K12" s="68">
        <v>1.6148056E7</v>
      </c>
      <c r="L12" s="68">
        <v>4853440.0</v>
      </c>
      <c r="M12" s="68">
        <v>1.58115E7</v>
      </c>
      <c r="N12" s="68">
        <v>4.4965508E7</v>
      </c>
      <c r="O12" s="68">
        <v>4.9487662E7</v>
      </c>
      <c r="P12" s="66"/>
      <c r="Q12" s="66"/>
      <c r="R12" s="61"/>
      <c r="S12" s="61"/>
      <c r="T12" s="61"/>
      <c r="U12" s="61"/>
      <c r="V12" s="61"/>
      <c r="W12" s="70"/>
      <c r="X12" s="71"/>
      <c r="Y12" s="61"/>
      <c r="Z12" s="1"/>
      <c r="AA12" s="10"/>
      <c r="AB12" s="1"/>
      <c r="AC12" s="1"/>
      <c r="AD12" s="1"/>
      <c r="AE12" s="1"/>
      <c r="AF12" s="1"/>
      <c r="AG12" s="1"/>
      <c r="AH12" s="1"/>
      <c r="AI12" s="1"/>
      <c r="AJ12" s="1"/>
    </row>
    <row r="13">
      <c r="A13" s="1" t="s">
        <v>106</v>
      </c>
      <c r="B13" s="1">
        <v>0.0</v>
      </c>
      <c r="C13" s="1">
        <v>2023.0</v>
      </c>
      <c r="D13" s="57">
        <v>0.51</v>
      </c>
      <c r="E13" s="67">
        <v>37.7</v>
      </c>
      <c r="F13" s="72">
        <v>13.8</v>
      </c>
      <c r="G13" s="72">
        <v>1.0</v>
      </c>
      <c r="H13" s="72">
        <v>11.6</v>
      </c>
      <c r="I13" s="72">
        <v>10.0</v>
      </c>
      <c r="J13" s="68">
        <v>1.88909358E8</v>
      </c>
      <c r="K13" s="68">
        <v>6995488.0</v>
      </c>
      <c r="L13" s="68">
        <v>1.7353556E7</v>
      </c>
      <c r="M13" s="68">
        <v>4.2530326E7</v>
      </c>
      <c r="N13" s="68">
        <v>6.7371735E7</v>
      </c>
      <c r="O13" s="68">
        <v>2697158.0</v>
      </c>
      <c r="P13" s="66"/>
      <c r="Q13" s="66"/>
      <c r="R13" s="56"/>
      <c r="S13" s="56"/>
      <c r="T13" s="56"/>
      <c r="U13" s="56"/>
      <c r="V13" s="60"/>
      <c r="W13" s="56"/>
      <c r="X13" s="56"/>
      <c r="Y13" s="56"/>
      <c r="Z13" s="10"/>
    </row>
    <row r="14">
      <c r="A14" s="43" t="s">
        <v>71</v>
      </c>
      <c r="B14" s="1">
        <v>1.0</v>
      </c>
      <c r="C14" s="1">
        <v>2020.0</v>
      </c>
      <c r="D14" s="67">
        <v>0.583</v>
      </c>
      <c r="E14" s="67">
        <v>16.3</v>
      </c>
      <c r="F14" s="67">
        <v>3.6</v>
      </c>
      <c r="G14" s="67">
        <v>1.8</v>
      </c>
      <c r="H14" s="67">
        <v>7.5</v>
      </c>
      <c r="I14" s="67">
        <v>3.2</v>
      </c>
      <c r="J14" s="68">
        <v>5.3665251E7</v>
      </c>
      <c r="K14" s="68">
        <v>8759259.0</v>
      </c>
      <c r="L14" s="68">
        <v>8665374.0</v>
      </c>
      <c r="M14" s="68">
        <v>3175329.0</v>
      </c>
      <c r="N14" s="68">
        <v>1.5971404E7</v>
      </c>
      <c r="O14" s="68">
        <v>2.9748328E7</v>
      </c>
      <c r="P14" s="66"/>
      <c r="Q14" s="66"/>
      <c r="R14" s="69"/>
      <c r="S14" s="56"/>
      <c r="T14" s="56"/>
      <c r="U14" s="56"/>
      <c r="V14" s="56"/>
      <c r="W14" s="56"/>
      <c r="X14" s="56"/>
      <c r="Y14" s="56"/>
      <c r="AE14" s="5"/>
      <c r="AF14" s="13"/>
      <c r="AI14" s="10"/>
    </row>
    <row r="15">
      <c r="A15" s="43" t="s">
        <v>83</v>
      </c>
      <c r="B15" s="1">
        <v>2.0</v>
      </c>
      <c r="C15" s="1">
        <v>2021.0</v>
      </c>
      <c r="D15" s="67">
        <v>0.574</v>
      </c>
      <c r="E15" s="67">
        <v>49.6</v>
      </c>
      <c r="F15" s="67">
        <v>26.8</v>
      </c>
      <c r="G15" s="67">
        <v>2.3</v>
      </c>
      <c r="H15" s="67">
        <v>12.6</v>
      </c>
      <c r="I15" s="67">
        <v>6.0</v>
      </c>
      <c r="J15" s="68">
        <v>1.40926169E8</v>
      </c>
      <c r="K15" s="68">
        <v>1.8772379E7</v>
      </c>
      <c r="L15" s="68">
        <v>3.3697088E7</v>
      </c>
      <c r="M15" s="68">
        <v>1.01955E7</v>
      </c>
      <c r="N15" s="68">
        <v>5.8831069E7</v>
      </c>
      <c r="O15" s="68">
        <v>3.2162173E7</v>
      </c>
      <c r="P15" s="66"/>
      <c r="Q15" s="66"/>
      <c r="R15" s="56"/>
      <c r="S15" s="56"/>
      <c r="T15" s="56"/>
      <c r="U15" s="69"/>
      <c r="V15" s="69"/>
      <c r="W15" s="56"/>
      <c r="X15" s="56"/>
      <c r="Y15" s="56"/>
      <c r="AD15" s="5"/>
      <c r="AE15" s="13"/>
      <c r="AH15" s="10"/>
    </row>
    <row r="16">
      <c r="A16" s="43" t="s">
        <v>95</v>
      </c>
      <c r="B16" s="1">
        <v>0.0</v>
      </c>
      <c r="C16" s="1">
        <v>2022.0</v>
      </c>
      <c r="D16" s="67">
        <v>0.5</v>
      </c>
      <c r="E16" s="67">
        <v>28.8</v>
      </c>
      <c r="F16" s="67">
        <v>16.6</v>
      </c>
      <c r="G16" s="67">
        <v>-0.2</v>
      </c>
      <c r="H16" s="67">
        <v>8.0</v>
      </c>
      <c r="I16" s="67">
        <v>2.7</v>
      </c>
      <c r="J16" s="68">
        <v>2.03205326E8</v>
      </c>
      <c r="K16" s="68">
        <v>1.8319228E7</v>
      </c>
      <c r="L16" s="68">
        <v>4.333973E7</v>
      </c>
      <c r="M16" s="68">
        <v>2.3887177E7</v>
      </c>
      <c r="N16" s="68">
        <v>6.7765527E7</v>
      </c>
      <c r="O16" s="68">
        <v>1.43687E7</v>
      </c>
      <c r="P16" s="66"/>
      <c r="Q16" s="66"/>
      <c r="R16" s="61"/>
      <c r="S16" s="61"/>
      <c r="T16" s="61"/>
      <c r="U16" s="61"/>
      <c r="V16" s="61"/>
      <c r="W16" s="70"/>
      <c r="X16" s="71"/>
      <c r="Y16" s="61"/>
      <c r="Z16" s="1"/>
      <c r="AA16" s="10"/>
      <c r="AB16" s="1"/>
      <c r="AC16" s="1"/>
      <c r="AD16" s="1"/>
      <c r="AE16" s="1"/>
      <c r="AF16" s="1"/>
      <c r="AG16" s="1"/>
      <c r="AH16" s="1"/>
      <c r="AI16" s="1"/>
      <c r="AJ16" s="1"/>
    </row>
    <row r="17">
      <c r="A17" s="1" t="s">
        <v>107</v>
      </c>
      <c r="B17" s="1">
        <v>0.0</v>
      </c>
      <c r="C17" s="1">
        <v>2023.0</v>
      </c>
      <c r="D17" s="57">
        <v>0.38</v>
      </c>
      <c r="E17" s="67">
        <v>11.8</v>
      </c>
      <c r="F17" s="72">
        <v>11.4</v>
      </c>
      <c r="G17" s="72">
        <v>-1.5</v>
      </c>
      <c r="H17" s="72">
        <v>0.0</v>
      </c>
      <c r="I17" s="72">
        <v>2.1</v>
      </c>
      <c r="J17" s="68">
        <v>1.62863836E8</v>
      </c>
      <c r="K17" s="68">
        <v>1.8664197E7</v>
      </c>
      <c r="L17" s="68">
        <v>3.471807E7</v>
      </c>
      <c r="M17" s="68">
        <v>9841740.0</v>
      </c>
      <c r="N17" s="68">
        <v>2.0335276E7</v>
      </c>
      <c r="O17" s="68">
        <v>3.2424642E7</v>
      </c>
      <c r="P17" s="66"/>
      <c r="Q17" s="66"/>
      <c r="R17" s="56"/>
      <c r="S17" s="56"/>
      <c r="T17" s="56"/>
      <c r="U17" s="56"/>
      <c r="V17" s="60"/>
      <c r="W17" s="56"/>
      <c r="X17" s="56"/>
      <c r="Y17" s="56"/>
      <c r="Z17" s="10"/>
    </row>
    <row r="18">
      <c r="A18" s="43" t="s">
        <v>72</v>
      </c>
      <c r="B18" s="1">
        <v>0.0</v>
      </c>
      <c r="C18" s="1">
        <v>2020.0</v>
      </c>
      <c r="D18" s="67">
        <v>0.433</v>
      </c>
      <c r="E18" s="67">
        <v>7.6</v>
      </c>
      <c r="F18" s="67">
        <v>2.6</v>
      </c>
      <c r="G18" s="67">
        <v>-0.4</v>
      </c>
      <c r="H18" s="67">
        <v>4.1</v>
      </c>
      <c r="I18" s="67">
        <v>1.0</v>
      </c>
      <c r="J18" s="68">
        <v>6.7808533E7</v>
      </c>
      <c r="K18" s="68">
        <v>1287037.0</v>
      </c>
      <c r="L18" s="68">
        <v>7517693.0</v>
      </c>
      <c r="M18" s="68">
        <v>9548658.0</v>
      </c>
      <c r="N18" s="68">
        <v>5586940.0</v>
      </c>
      <c r="O18" s="68">
        <v>3.6337601E7</v>
      </c>
      <c r="P18" s="66"/>
      <c r="Q18" s="66"/>
      <c r="R18" s="69"/>
      <c r="S18" s="56"/>
      <c r="T18" s="56"/>
      <c r="U18" s="56"/>
      <c r="V18" s="56"/>
      <c r="W18" s="56"/>
      <c r="X18" s="56"/>
      <c r="Y18" s="56"/>
      <c r="AE18" s="5"/>
      <c r="AF18" s="13"/>
      <c r="AI18" s="10"/>
    </row>
    <row r="19">
      <c r="A19" s="43" t="s">
        <v>84</v>
      </c>
      <c r="B19" s="1">
        <v>0.0</v>
      </c>
      <c r="C19" s="1">
        <v>2021.0</v>
      </c>
      <c r="D19" s="67">
        <v>0.46</v>
      </c>
      <c r="E19" s="67">
        <v>28.7</v>
      </c>
      <c r="F19" s="67">
        <v>9.4</v>
      </c>
      <c r="G19" s="67">
        <v>1.4</v>
      </c>
      <c r="H19" s="67">
        <v>12.6</v>
      </c>
      <c r="I19" s="67">
        <v>3.6</v>
      </c>
      <c r="J19" s="68">
        <v>1.16408966E8</v>
      </c>
      <c r="K19" s="68">
        <v>1872500.0</v>
      </c>
      <c r="L19" s="68">
        <v>2.3107675E7</v>
      </c>
      <c r="M19" s="68">
        <v>2.4196173E7</v>
      </c>
      <c r="N19" s="68">
        <v>3.0719074E7</v>
      </c>
      <c r="O19" s="68">
        <v>9.2789607E7</v>
      </c>
      <c r="P19" s="66"/>
      <c r="Q19" s="66"/>
      <c r="R19" s="56"/>
      <c r="S19" s="56"/>
      <c r="T19" s="56"/>
      <c r="U19" s="69"/>
      <c r="V19" s="69"/>
      <c r="W19" s="56"/>
      <c r="X19" s="56"/>
      <c r="Y19" s="56"/>
      <c r="AD19" s="5"/>
      <c r="AE19" s="13"/>
      <c r="AH19" s="10"/>
    </row>
    <row r="20">
      <c r="A20" s="43" t="s">
        <v>96</v>
      </c>
      <c r="B20" s="1">
        <v>0.0</v>
      </c>
      <c r="C20" s="1">
        <v>2022.0</v>
      </c>
      <c r="D20" s="67">
        <v>0.42</v>
      </c>
      <c r="E20" s="67">
        <v>21.1</v>
      </c>
      <c r="F20" s="67">
        <v>7.1</v>
      </c>
      <c r="G20" s="67">
        <v>0.0</v>
      </c>
      <c r="H20" s="67">
        <v>9.9</v>
      </c>
      <c r="I20" s="67">
        <v>3.3</v>
      </c>
      <c r="J20" s="68">
        <v>1.40012218E8</v>
      </c>
      <c r="K20" s="68">
        <v>3542286.0</v>
      </c>
      <c r="L20" s="68">
        <v>2.0884733E7</v>
      </c>
      <c r="M20" s="68">
        <v>1.1038333E7</v>
      </c>
      <c r="N20" s="68">
        <v>3.1494677E7</v>
      </c>
      <c r="O20" s="68">
        <v>5.7748642E7</v>
      </c>
      <c r="P20" s="66"/>
      <c r="Q20" s="66"/>
      <c r="R20" s="61"/>
      <c r="S20" s="61"/>
      <c r="T20" s="61"/>
      <c r="U20" s="61"/>
      <c r="V20" s="61"/>
      <c r="W20" s="70"/>
      <c r="X20" s="71"/>
      <c r="Y20" s="61"/>
      <c r="Z20" s="1"/>
      <c r="AA20" s="10"/>
      <c r="AB20" s="1"/>
      <c r="AC20" s="1"/>
      <c r="AD20" s="1"/>
      <c r="AE20" s="1"/>
      <c r="AF20" s="1"/>
      <c r="AG20" s="1"/>
      <c r="AH20" s="1"/>
      <c r="AI20" s="1"/>
      <c r="AJ20" s="1"/>
    </row>
    <row r="21">
      <c r="A21" s="1" t="s">
        <v>108</v>
      </c>
      <c r="B21" s="1">
        <v>0.0</v>
      </c>
      <c r="C21" s="1">
        <v>2023.0</v>
      </c>
      <c r="D21" s="57">
        <v>0.36</v>
      </c>
      <c r="E21" s="67">
        <v>9.3</v>
      </c>
      <c r="F21" s="72">
        <v>2.1</v>
      </c>
      <c r="G21" s="72">
        <v>0.6</v>
      </c>
      <c r="H21" s="72">
        <v>3.6999999999999997</v>
      </c>
      <c r="I21" s="72">
        <v>2.8</v>
      </c>
      <c r="J21" s="68">
        <v>1.71026607E8</v>
      </c>
      <c r="K21" s="68">
        <v>6212264.0</v>
      </c>
      <c r="L21" s="68">
        <v>1.6049748E7</v>
      </c>
      <c r="M21" s="68">
        <v>4.3952694E7</v>
      </c>
      <c r="N21" s="68">
        <v>8967035.0</v>
      </c>
      <c r="O21" s="68">
        <v>3.8518049E7</v>
      </c>
      <c r="P21" s="66"/>
      <c r="Q21" s="66"/>
      <c r="R21" s="56"/>
      <c r="S21" s="56"/>
      <c r="T21" s="56"/>
      <c r="U21" s="56"/>
      <c r="V21" s="60"/>
      <c r="W21" s="56"/>
      <c r="X21" s="56"/>
      <c r="Y21" s="56"/>
      <c r="Z21" s="10"/>
    </row>
    <row r="22">
      <c r="A22" s="43" t="s">
        <v>73</v>
      </c>
      <c r="B22" s="1">
        <v>3.0</v>
      </c>
      <c r="C22" s="1">
        <v>2020.0</v>
      </c>
      <c r="D22" s="67">
        <v>0.483</v>
      </c>
      <c r="E22" s="67">
        <v>12.3</v>
      </c>
      <c r="F22" s="67">
        <v>5.4</v>
      </c>
      <c r="G22" s="67">
        <v>0.5</v>
      </c>
      <c r="H22" s="67">
        <v>2.0</v>
      </c>
      <c r="I22" s="67">
        <v>3.4</v>
      </c>
      <c r="J22" s="68">
        <v>8.2890957E7</v>
      </c>
      <c r="K22" s="68">
        <v>1546337.0</v>
      </c>
      <c r="L22" s="68">
        <v>2.6237596E7</v>
      </c>
      <c r="M22" s="68">
        <v>1.9570372E7</v>
      </c>
      <c r="N22" s="68">
        <v>1.4050003E7</v>
      </c>
      <c r="O22" s="68">
        <v>-1.6319004E7</v>
      </c>
      <c r="P22" s="66"/>
      <c r="Q22" s="66"/>
      <c r="R22" s="69"/>
      <c r="S22" s="56"/>
      <c r="T22" s="56"/>
      <c r="U22" s="56"/>
      <c r="V22" s="56"/>
      <c r="W22" s="56"/>
      <c r="X22" s="56"/>
      <c r="Y22" s="56"/>
      <c r="AE22" s="5"/>
      <c r="AF22" s="13"/>
      <c r="AI22" s="10"/>
    </row>
    <row r="23">
      <c r="A23" s="43" t="s">
        <v>85</v>
      </c>
      <c r="B23" s="1">
        <v>4.0</v>
      </c>
      <c r="C23" s="1">
        <v>2021.0</v>
      </c>
      <c r="D23" s="67">
        <v>0.586</v>
      </c>
      <c r="E23" s="67">
        <v>50.1</v>
      </c>
      <c r="F23" s="67">
        <v>14.2</v>
      </c>
      <c r="G23" s="67">
        <v>0.6</v>
      </c>
      <c r="H23" s="67">
        <v>18.2</v>
      </c>
      <c r="I23" s="67">
        <v>13.0</v>
      </c>
      <c r="J23" s="68">
        <v>1.94222042E8</v>
      </c>
      <c r="K23" s="68">
        <v>7000000.0</v>
      </c>
      <c r="L23" s="68">
        <v>6.5285876E7</v>
      </c>
      <c r="M23" s="68">
        <v>1.7483098E7</v>
      </c>
      <c r="N23" s="68">
        <v>5.6499752E7</v>
      </c>
      <c r="O23" s="68">
        <v>3358791.0</v>
      </c>
      <c r="P23" s="66"/>
      <c r="Q23" s="66"/>
      <c r="R23" s="56"/>
      <c r="S23" s="56"/>
      <c r="T23" s="56"/>
      <c r="U23" s="69"/>
      <c r="V23" s="69"/>
      <c r="W23" s="56"/>
      <c r="X23" s="56"/>
      <c r="Y23" s="56"/>
      <c r="AD23" s="5"/>
      <c r="AE23" s="13"/>
      <c r="AH23" s="10"/>
    </row>
    <row r="24">
      <c r="A24" s="43" t="s">
        <v>97</v>
      </c>
      <c r="B24" s="1">
        <v>5.0</v>
      </c>
      <c r="C24" s="1">
        <v>2022.0</v>
      </c>
      <c r="D24" s="67">
        <v>0.654</v>
      </c>
      <c r="E24" s="67">
        <v>53.8</v>
      </c>
      <c r="F24" s="67">
        <v>23.6</v>
      </c>
      <c r="G24" s="67">
        <v>-0.6</v>
      </c>
      <c r="H24" s="67">
        <v>14.6</v>
      </c>
      <c r="I24" s="67">
        <v>11.1</v>
      </c>
      <c r="J24" s="68">
        <v>1.83791796E8</v>
      </c>
      <c r="K24" s="68">
        <v>7461568.0</v>
      </c>
      <c r="L24" s="68">
        <v>5.8005501E7</v>
      </c>
      <c r="M24" s="68">
        <v>2615540.0</v>
      </c>
      <c r="N24" s="68">
        <v>7.6567521E7</v>
      </c>
      <c r="O24" s="68">
        <v>1.931377E7</v>
      </c>
      <c r="P24" s="66"/>
      <c r="Q24" s="66"/>
      <c r="R24" s="61"/>
      <c r="S24" s="61"/>
      <c r="T24" s="61"/>
      <c r="U24" s="61"/>
      <c r="V24" s="61"/>
      <c r="W24" s="70"/>
      <c r="X24" s="71"/>
      <c r="Y24" s="61"/>
      <c r="Z24" s="1"/>
      <c r="AA24" s="10"/>
      <c r="AB24" s="1"/>
      <c r="AC24" s="1"/>
      <c r="AD24" s="1"/>
      <c r="AE24" s="1"/>
      <c r="AF24" s="1"/>
      <c r="AG24" s="1"/>
      <c r="AH24" s="1"/>
      <c r="AI24" s="1"/>
      <c r="AJ24" s="1"/>
    </row>
    <row r="25">
      <c r="A25" s="1" t="s">
        <v>109</v>
      </c>
      <c r="B25" s="1">
        <v>3.0</v>
      </c>
      <c r="C25" s="1">
        <v>2023.0</v>
      </c>
      <c r="D25" s="57">
        <v>0.56</v>
      </c>
      <c r="E25" s="67">
        <v>46.4</v>
      </c>
      <c r="F25" s="72">
        <v>14.4</v>
      </c>
      <c r="G25" s="72">
        <v>1.7</v>
      </c>
      <c r="H25" s="72">
        <v>12.899999999999999</v>
      </c>
      <c r="I25" s="72">
        <v>12.6</v>
      </c>
      <c r="J25" s="68">
        <v>2.37107748E8</v>
      </c>
      <c r="K25" s="68">
        <v>4720300.0</v>
      </c>
      <c r="L25" s="68">
        <v>8.1820712E7</v>
      </c>
      <c r="M25" s="68">
        <v>2.6317833E7</v>
      </c>
      <c r="N25" s="68">
        <v>9.8411565E7</v>
      </c>
      <c r="O25" s="68">
        <v>6727295.0</v>
      </c>
      <c r="P25" s="66"/>
      <c r="Q25" s="66"/>
      <c r="R25" s="56"/>
      <c r="S25" s="56"/>
      <c r="T25" s="56"/>
      <c r="U25" s="56"/>
      <c r="V25" s="60"/>
      <c r="W25" s="56"/>
      <c r="X25" s="56"/>
      <c r="Y25" s="56"/>
      <c r="Z25" s="10"/>
    </row>
    <row r="26">
      <c r="A26" s="43" t="s">
        <v>74</v>
      </c>
      <c r="B26" s="1">
        <v>0.0</v>
      </c>
      <c r="C26" s="1">
        <v>2020.0</v>
      </c>
      <c r="D26" s="67">
        <v>0.433</v>
      </c>
      <c r="E26" s="67">
        <v>10.7</v>
      </c>
      <c r="F26" s="67">
        <v>4.4</v>
      </c>
      <c r="G26" s="67">
        <v>1.3</v>
      </c>
      <c r="H26" s="67">
        <v>4.7</v>
      </c>
      <c r="I26" s="67">
        <v>0.1</v>
      </c>
      <c r="J26" s="68">
        <v>6.7040893E7</v>
      </c>
      <c r="K26" s="68">
        <v>433356.0</v>
      </c>
      <c r="L26" s="68">
        <v>2.1288795E7</v>
      </c>
      <c r="M26" s="68">
        <v>2.2967793E7</v>
      </c>
      <c r="N26" s="68">
        <v>1.1872103E7</v>
      </c>
      <c r="O26" s="68">
        <v>2.5374994E7</v>
      </c>
      <c r="P26" s="66"/>
      <c r="Q26" s="66"/>
      <c r="R26" s="69"/>
      <c r="S26" s="56"/>
      <c r="T26" s="56"/>
      <c r="U26" s="56"/>
      <c r="V26" s="56"/>
      <c r="W26" s="56"/>
      <c r="X26" s="56"/>
      <c r="Y26" s="56"/>
      <c r="AE26" s="5"/>
      <c r="AF26" s="13"/>
      <c r="AI26" s="10"/>
    </row>
    <row r="27">
      <c r="A27" s="43" t="s">
        <v>86</v>
      </c>
      <c r="B27" s="1">
        <v>0.0</v>
      </c>
      <c r="C27" s="1">
        <v>2021.0</v>
      </c>
      <c r="D27" s="67">
        <v>0.475</v>
      </c>
      <c r="E27" s="67">
        <v>20.9</v>
      </c>
      <c r="F27" s="67">
        <v>14.6</v>
      </c>
      <c r="G27" s="67">
        <v>0.6</v>
      </c>
      <c r="H27" s="67">
        <v>1.6</v>
      </c>
      <c r="I27" s="67">
        <v>0.7</v>
      </c>
      <c r="J27" s="68">
        <v>1.8384956E8</v>
      </c>
      <c r="K27" s="68">
        <v>3100000.0</v>
      </c>
      <c r="L27" s="68">
        <v>7587196.0</v>
      </c>
      <c r="M27" s="68">
        <v>1452479.0</v>
      </c>
      <c r="N27" s="68">
        <v>2.1827413E7</v>
      </c>
      <c r="O27" s="68">
        <v>1.1015084E7</v>
      </c>
      <c r="P27" s="66"/>
      <c r="Q27" s="66"/>
      <c r="R27" s="56"/>
      <c r="S27" s="56"/>
      <c r="T27" s="56"/>
      <c r="U27" s="69"/>
      <c r="V27" s="69"/>
      <c r="W27" s="56"/>
      <c r="X27" s="56"/>
      <c r="Y27" s="56"/>
      <c r="AD27" s="5"/>
      <c r="AE27" s="13"/>
      <c r="AH27" s="10"/>
    </row>
    <row r="28">
      <c r="A28" s="43" t="s">
        <v>98</v>
      </c>
      <c r="B28" s="1">
        <v>0.0</v>
      </c>
      <c r="C28" s="1">
        <v>2022.0</v>
      </c>
      <c r="D28" s="67">
        <v>0.451</v>
      </c>
      <c r="E28" s="67">
        <v>29.9</v>
      </c>
      <c r="F28" s="67">
        <v>18.9</v>
      </c>
      <c r="G28" s="67">
        <v>-1.1</v>
      </c>
      <c r="H28" s="67">
        <v>2.7</v>
      </c>
      <c r="I28" s="67">
        <v>6.7</v>
      </c>
      <c r="J28" s="68">
        <v>1.79877811E8</v>
      </c>
      <c r="K28" s="68">
        <v>4776922.0</v>
      </c>
      <c r="L28" s="68">
        <v>4.307908E7</v>
      </c>
      <c r="M28" s="68">
        <v>3.8415343E7</v>
      </c>
      <c r="N28" s="68">
        <v>3.1832908E7</v>
      </c>
      <c r="O28" s="68">
        <v>3.6730956E7</v>
      </c>
      <c r="P28" s="66"/>
      <c r="Q28" s="66"/>
      <c r="R28" s="61"/>
      <c r="S28" s="61"/>
      <c r="T28" s="61"/>
      <c r="U28" s="61"/>
      <c r="V28" s="61"/>
      <c r="W28" s="70"/>
      <c r="X28" s="71"/>
      <c r="Y28" s="61"/>
      <c r="Z28" s="1"/>
      <c r="AA28" s="10"/>
      <c r="AB28" s="1"/>
      <c r="AC28" s="1"/>
      <c r="AD28" s="1"/>
      <c r="AE28" s="1"/>
      <c r="AF28" s="1"/>
      <c r="AG28" s="1"/>
      <c r="AH28" s="1"/>
      <c r="AI28" s="1"/>
      <c r="AJ28" s="1"/>
    </row>
    <row r="29">
      <c r="A29" s="1" t="s">
        <v>110</v>
      </c>
      <c r="B29" s="1">
        <v>0.0</v>
      </c>
      <c r="C29" s="1">
        <v>2023.0</v>
      </c>
      <c r="D29" s="57">
        <v>0.45</v>
      </c>
      <c r="E29" s="67">
        <v>26.1</v>
      </c>
      <c r="F29" s="72">
        <v>11.0</v>
      </c>
      <c r="G29" s="72">
        <v>0.9</v>
      </c>
      <c r="H29" s="72">
        <v>2.9000000000000004</v>
      </c>
      <c r="I29" s="72">
        <v>6.0</v>
      </c>
      <c r="J29" s="68">
        <v>2.30534276E8</v>
      </c>
      <c r="K29" s="68">
        <v>2073876.0</v>
      </c>
      <c r="L29" s="68">
        <v>1.6265168E7</v>
      </c>
      <c r="M29" s="68">
        <v>1.2443019E7</v>
      </c>
      <c r="N29" s="68">
        <v>1.2987096E7</v>
      </c>
      <c r="O29" s="68">
        <v>28654.0</v>
      </c>
      <c r="P29" s="66"/>
      <c r="Q29" s="66"/>
      <c r="R29" s="56"/>
      <c r="S29" s="56"/>
      <c r="T29" s="56"/>
      <c r="U29" s="56"/>
      <c r="V29" s="60"/>
      <c r="W29" s="56"/>
      <c r="X29" s="56"/>
      <c r="Y29" s="56"/>
      <c r="Z29" s="10"/>
    </row>
    <row r="30">
      <c r="A30" s="43" t="s">
        <v>75</v>
      </c>
      <c r="B30" s="1">
        <v>1.0</v>
      </c>
      <c r="C30" s="1">
        <v>2020.0</v>
      </c>
      <c r="D30" s="67">
        <v>0.6</v>
      </c>
      <c r="E30" s="67">
        <v>14.7</v>
      </c>
      <c r="F30" s="67">
        <v>5.7</v>
      </c>
      <c r="G30" s="67">
        <v>0.8</v>
      </c>
      <c r="H30" s="67">
        <v>1.5</v>
      </c>
      <c r="I30" s="67">
        <v>4.4</v>
      </c>
      <c r="J30" s="68">
        <v>5.5679689E7</v>
      </c>
      <c r="K30" s="68">
        <v>1925189.0</v>
      </c>
      <c r="L30" s="68">
        <v>1.3390494E7</v>
      </c>
      <c r="M30" s="68">
        <v>6541667.0</v>
      </c>
      <c r="N30" s="68">
        <v>1.8755764E7</v>
      </c>
      <c r="O30" s="68">
        <v>3.9680978E7</v>
      </c>
      <c r="P30" s="66"/>
      <c r="Q30" s="66"/>
      <c r="R30" s="69"/>
      <c r="S30" s="56"/>
      <c r="T30" s="56"/>
      <c r="U30" s="56"/>
      <c r="V30" s="56"/>
      <c r="W30" s="56"/>
      <c r="X30" s="56"/>
      <c r="Y30" s="56"/>
      <c r="AE30" s="5"/>
      <c r="AF30" s="13"/>
      <c r="AI30" s="10"/>
    </row>
    <row r="31">
      <c r="A31" s="43" t="s">
        <v>87</v>
      </c>
      <c r="B31" s="1">
        <v>0.0</v>
      </c>
      <c r="C31" s="1">
        <v>2021.0</v>
      </c>
      <c r="D31" s="67">
        <v>0.451</v>
      </c>
      <c r="E31" s="67">
        <v>24.1</v>
      </c>
      <c r="F31" s="67">
        <v>-0.2</v>
      </c>
      <c r="G31" s="67">
        <v>2.1</v>
      </c>
      <c r="H31" s="67">
        <v>11.4</v>
      </c>
      <c r="I31" s="67">
        <v>6.4</v>
      </c>
      <c r="J31" s="68">
        <v>1.20084606E8</v>
      </c>
      <c r="K31" s="68">
        <v>2851010.0</v>
      </c>
      <c r="L31" s="68">
        <v>4.7849178E7</v>
      </c>
      <c r="M31" s="68">
        <v>1.2523066E7</v>
      </c>
      <c r="N31" s="68">
        <v>2.0386241E7</v>
      </c>
      <c r="O31" s="68">
        <v>6.4488753E7</v>
      </c>
      <c r="P31" s="66"/>
      <c r="Q31" s="66"/>
      <c r="R31" s="56"/>
      <c r="S31" s="56"/>
      <c r="T31" s="56"/>
      <c r="U31" s="69"/>
      <c r="V31" s="69"/>
      <c r="W31" s="56"/>
      <c r="X31" s="56"/>
      <c r="Y31" s="56"/>
      <c r="AD31" s="5"/>
      <c r="AE31" s="13"/>
      <c r="AH31" s="10"/>
    </row>
    <row r="32">
      <c r="A32" s="43" t="s">
        <v>99</v>
      </c>
      <c r="B32" s="1">
        <v>0.0</v>
      </c>
      <c r="C32" s="1">
        <v>2022.0</v>
      </c>
      <c r="D32" s="67">
        <v>0.481</v>
      </c>
      <c r="E32" s="67">
        <v>36.0</v>
      </c>
      <c r="F32" s="67">
        <v>11.2</v>
      </c>
      <c r="G32" s="67">
        <v>0.8</v>
      </c>
      <c r="H32" s="67">
        <v>13.4</v>
      </c>
      <c r="I32" s="67">
        <v>6.4</v>
      </c>
      <c r="J32" s="68">
        <v>1.49030158E8</v>
      </c>
      <c r="K32" s="68">
        <v>9713050.0</v>
      </c>
      <c r="L32" s="68">
        <v>4.507793E7</v>
      </c>
      <c r="M32" s="68">
        <v>8422040.0</v>
      </c>
      <c r="N32" s="68">
        <v>1.3845166E7</v>
      </c>
      <c r="O32" s="68">
        <v>5.6801435E7</v>
      </c>
      <c r="P32" s="66"/>
      <c r="Q32" s="66"/>
      <c r="R32" s="61"/>
      <c r="S32" s="61"/>
      <c r="T32" s="61"/>
      <c r="U32" s="61"/>
      <c r="V32" s="61"/>
      <c r="W32" s="70"/>
      <c r="X32" s="71"/>
      <c r="Y32" s="61"/>
      <c r="Z32" s="1"/>
      <c r="AA32" s="10"/>
      <c r="AB32" s="1"/>
      <c r="AC32" s="1"/>
      <c r="AD32" s="1"/>
      <c r="AE32" s="1"/>
      <c r="AF32" s="1"/>
      <c r="AG32" s="1"/>
      <c r="AH32" s="1"/>
      <c r="AI32" s="1"/>
      <c r="AJ32" s="1"/>
    </row>
    <row r="33">
      <c r="A33" s="1" t="s">
        <v>111</v>
      </c>
      <c r="B33" s="1">
        <v>2.0</v>
      </c>
      <c r="C33" s="1">
        <v>2023.0</v>
      </c>
      <c r="D33" s="57">
        <v>0.54</v>
      </c>
      <c r="E33" s="67">
        <v>46.3</v>
      </c>
      <c r="F33" s="72">
        <v>20.8</v>
      </c>
      <c r="G33" s="72">
        <v>2.4</v>
      </c>
      <c r="H33" s="72">
        <v>10.399999999999999</v>
      </c>
      <c r="I33" s="72">
        <v>7.8</v>
      </c>
      <c r="J33" s="68">
        <v>1.5610454E8</v>
      </c>
      <c r="K33" s="68">
        <v>1.074165E7</v>
      </c>
      <c r="L33" s="68">
        <v>1.822344E7</v>
      </c>
      <c r="M33" s="68">
        <v>1.4328365E7</v>
      </c>
      <c r="N33" s="68">
        <v>3.4674066E7</v>
      </c>
      <c r="O33" s="68">
        <v>5.5899675E7</v>
      </c>
      <c r="P33" s="66"/>
      <c r="Q33" s="66"/>
      <c r="R33" s="56"/>
      <c r="S33" s="56"/>
      <c r="T33" s="56"/>
      <c r="U33" s="56"/>
      <c r="V33" s="60"/>
      <c r="W33" s="56"/>
      <c r="X33" s="56"/>
      <c r="Y33" s="56"/>
      <c r="Z33" s="10"/>
    </row>
    <row r="34">
      <c r="A34" s="43" t="s">
        <v>76</v>
      </c>
      <c r="B34" s="1">
        <v>0.0</v>
      </c>
      <c r="C34" s="1">
        <v>2020.0</v>
      </c>
      <c r="D34" s="67">
        <v>0.483</v>
      </c>
      <c r="E34" s="67">
        <v>12.8</v>
      </c>
      <c r="F34" s="67">
        <v>-0.1</v>
      </c>
      <c r="G34" s="67">
        <v>0.3</v>
      </c>
      <c r="H34" s="67">
        <v>3.1</v>
      </c>
      <c r="I34" s="67">
        <v>2.1</v>
      </c>
      <c r="J34" s="68">
        <v>7.3408817E7</v>
      </c>
      <c r="K34" s="68">
        <v>227395.0</v>
      </c>
      <c r="L34" s="68">
        <v>2.0940529E7</v>
      </c>
      <c r="M34" s="68">
        <v>854165.0</v>
      </c>
      <c r="N34" s="68">
        <v>1.8540125E7</v>
      </c>
      <c r="O34" s="68">
        <v>5.3223957E7</v>
      </c>
      <c r="P34" s="66"/>
      <c r="Q34" s="66"/>
      <c r="R34" s="69"/>
      <c r="S34" s="56"/>
      <c r="T34" s="56"/>
      <c r="U34" s="56"/>
      <c r="V34" s="56"/>
      <c r="W34" s="56"/>
      <c r="X34" s="56"/>
      <c r="Y34" s="56"/>
      <c r="AE34" s="5"/>
      <c r="AF34" s="13"/>
      <c r="AI34" s="10"/>
    </row>
    <row r="35">
      <c r="A35" s="43" t="s">
        <v>88</v>
      </c>
      <c r="B35" s="1">
        <v>2.0</v>
      </c>
      <c r="C35" s="1">
        <v>2021.0</v>
      </c>
      <c r="D35" s="67">
        <v>0.66</v>
      </c>
      <c r="E35" s="67">
        <v>55.4</v>
      </c>
      <c r="F35" s="67">
        <v>12.8</v>
      </c>
      <c r="G35" s="67">
        <v>0.5</v>
      </c>
      <c r="H35" s="67">
        <v>9.4</v>
      </c>
      <c r="I35" s="67">
        <v>1.7</v>
      </c>
      <c r="J35" s="68">
        <v>1.71890308E8</v>
      </c>
      <c r="K35" s="68">
        <v>2.4202777E7</v>
      </c>
      <c r="L35" s="68">
        <v>4.8039535E7</v>
      </c>
      <c r="M35" s="68">
        <v>4668889.0</v>
      </c>
      <c r="N35" s="68">
        <v>5.7475595E7</v>
      </c>
      <c r="O35" s="68">
        <v>3.6518547E7</v>
      </c>
      <c r="P35" s="66"/>
      <c r="Q35" s="66"/>
      <c r="R35" s="56"/>
      <c r="S35" s="56"/>
      <c r="T35" s="56"/>
      <c r="U35" s="69"/>
      <c r="V35" s="69"/>
      <c r="W35" s="56"/>
      <c r="X35" s="56"/>
      <c r="Y35" s="56"/>
      <c r="AD35" s="5"/>
      <c r="AE35" s="13"/>
      <c r="AH35" s="10"/>
    </row>
    <row r="36">
      <c r="A36" s="43" t="s">
        <v>100</v>
      </c>
      <c r="B36" s="1">
        <v>0.0</v>
      </c>
      <c r="C36" s="1">
        <v>2022.0</v>
      </c>
      <c r="D36" s="67">
        <v>0.5</v>
      </c>
      <c r="E36" s="67">
        <v>30.0</v>
      </c>
      <c r="F36" s="67">
        <v>13.5</v>
      </c>
      <c r="G36" s="67">
        <v>4.0</v>
      </c>
      <c r="H36" s="67">
        <v>9.5</v>
      </c>
      <c r="I36" s="67">
        <v>8.6</v>
      </c>
      <c r="J36" s="68">
        <v>1.62453046E8</v>
      </c>
      <c r="K36" s="68">
        <v>1071820.0</v>
      </c>
      <c r="L36" s="68">
        <v>1.8170156E7</v>
      </c>
      <c r="M36" s="68">
        <v>6376150.0</v>
      </c>
      <c r="N36" s="68">
        <v>1.4128074E7</v>
      </c>
      <c r="O36" s="68">
        <v>5.8576893E7</v>
      </c>
      <c r="P36" s="66"/>
      <c r="Q36" s="66"/>
      <c r="R36" s="61"/>
      <c r="S36" s="61"/>
      <c r="T36" s="61"/>
      <c r="U36" s="61"/>
      <c r="V36" s="61"/>
      <c r="W36" s="70"/>
      <c r="X36" s="71"/>
      <c r="Y36" s="61"/>
      <c r="Z36" s="1"/>
      <c r="AA36" s="10"/>
      <c r="AB36" s="1"/>
      <c r="AC36" s="1"/>
      <c r="AD36" s="1"/>
      <c r="AE36" s="1"/>
      <c r="AF36" s="1"/>
      <c r="AG36" s="1"/>
      <c r="AH36" s="1"/>
      <c r="AI36" s="1"/>
      <c r="AJ36" s="1"/>
    </row>
    <row r="37">
      <c r="A37" s="1" t="s">
        <v>112</v>
      </c>
      <c r="B37" s="1">
        <v>0.0</v>
      </c>
      <c r="C37" s="1">
        <v>2023.0</v>
      </c>
      <c r="D37" s="57">
        <v>0.49</v>
      </c>
      <c r="E37" s="67">
        <v>25.3</v>
      </c>
      <c r="F37" s="72">
        <v>17.8</v>
      </c>
      <c r="G37" s="72">
        <v>3.4</v>
      </c>
      <c r="H37" s="72">
        <v>9.6</v>
      </c>
      <c r="I37" s="72">
        <v>9.5</v>
      </c>
      <c r="J37" s="68">
        <v>1.87398165E8</v>
      </c>
      <c r="K37" s="68">
        <v>1242585.0</v>
      </c>
      <c r="L37" s="68">
        <v>2.5307424E7</v>
      </c>
      <c r="M37" s="68">
        <v>4.8696616E7</v>
      </c>
      <c r="N37" s="68">
        <v>5.5319206E7</v>
      </c>
      <c r="O37" s="68">
        <v>1.4547017E7</v>
      </c>
      <c r="P37" s="66"/>
      <c r="Q37" s="66"/>
      <c r="R37" s="56"/>
      <c r="S37" s="56"/>
      <c r="T37" s="56"/>
      <c r="U37" s="56"/>
      <c r="V37" s="60"/>
      <c r="W37" s="56"/>
      <c r="X37" s="56"/>
      <c r="Y37" s="56"/>
      <c r="Z37" s="10"/>
    </row>
    <row r="38">
      <c r="A38" s="43" t="s">
        <v>77</v>
      </c>
      <c r="B38" s="1">
        <v>1.0</v>
      </c>
      <c r="C38" s="1">
        <v>2020.0</v>
      </c>
      <c r="D38" s="67">
        <v>0.517</v>
      </c>
      <c r="E38" s="67">
        <v>7.8</v>
      </c>
      <c r="F38" s="67">
        <v>-0.1</v>
      </c>
      <c r="G38" s="67">
        <v>0.3</v>
      </c>
      <c r="H38" s="67">
        <v>4.8</v>
      </c>
      <c r="I38" s="67">
        <v>1.9</v>
      </c>
      <c r="J38" s="68">
        <v>7.3246343E7</v>
      </c>
      <c r="K38" s="68">
        <v>8148148.0</v>
      </c>
      <c r="L38" s="68">
        <v>2.4468889E7</v>
      </c>
      <c r="M38" s="68">
        <v>8365656.0</v>
      </c>
      <c r="N38" s="68">
        <v>1.0775167E7</v>
      </c>
      <c r="O38" s="68">
        <v>2.9630792E7</v>
      </c>
      <c r="P38" s="66"/>
      <c r="Q38" s="66"/>
      <c r="R38" s="69"/>
      <c r="S38" s="56"/>
      <c r="T38" s="56"/>
      <c r="U38" s="56"/>
      <c r="V38" s="56"/>
      <c r="W38" s="56"/>
      <c r="X38" s="56"/>
      <c r="Y38" s="56"/>
      <c r="AE38" s="5"/>
      <c r="AF38" s="13"/>
      <c r="AI38" s="10"/>
    </row>
    <row r="39">
      <c r="A39" s="43" t="s">
        <v>89</v>
      </c>
      <c r="B39" s="1">
        <v>1.0</v>
      </c>
      <c r="C39" s="1">
        <v>2021.0</v>
      </c>
      <c r="D39" s="67">
        <v>0.556</v>
      </c>
      <c r="E39" s="67">
        <v>38.3</v>
      </c>
      <c r="F39" s="67">
        <v>7.7</v>
      </c>
      <c r="G39" s="67">
        <v>1.5</v>
      </c>
      <c r="H39" s="67">
        <v>15.4</v>
      </c>
      <c r="I39" s="67">
        <v>13.1</v>
      </c>
      <c r="J39" s="68">
        <v>1.51469994E8</v>
      </c>
      <c r="K39" s="68">
        <v>9579200.0</v>
      </c>
      <c r="L39" s="68">
        <v>5.0798575E7</v>
      </c>
      <c r="M39" s="68">
        <v>3435562.0</v>
      </c>
      <c r="N39" s="68">
        <v>5.2205223E7</v>
      </c>
      <c r="O39" s="68">
        <v>1.1649766E7</v>
      </c>
      <c r="P39" s="66"/>
      <c r="Q39" s="66"/>
      <c r="R39" s="56"/>
      <c r="S39" s="56"/>
      <c r="T39" s="56"/>
      <c r="U39" s="69"/>
      <c r="V39" s="69"/>
      <c r="W39" s="56"/>
      <c r="X39" s="56"/>
      <c r="Y39" s="56"/>
      <c r="AD39" s="5"/>
      <c r="AE39" s="13"/>
      <c r="AH39" s="10"/>
    </row>
    <row r="40">
      <c r="A40" s="43" t="s">
        <v>101</v>
      </c>
      <c r="B40" s="1">
        <v>1.0</v>
      </c>
      <c r="C40" s="1">
        <v>2022.0</v>
      </c>
      <c r="D40" s="67">
        <v>0.574</v>
      </c>
      <c r="E40" s="67">
        <v>47.0</v>
      </c>
      <c r="F40" s="67">
        <v>11.2</v>
      </c>
      <c r="G40" s="67">
        <v>0.1</v>
      </c>
      <c r="H40" s="67">
        <v>23.1</v>
      </c>
      <c r="I40" s="67">
        <v>6.8</v>
      </c>
      <c r="J40" s="68">
        <v>1.56428325E8</v>
      </c>
      <c r="K40" s="68">
        <v>1.07183E7</v>
      </c>
      <c r="L40" s="68">
        <v>5.6619066E7</v>
      </c>
      <c r="M40" s="68">
        <v>7110821.0</v>
      </c>
      <c r="N40" s="68">
        <v>5.7194604E7</v>
      </c>
      <c r="O40" s="68">
        <v>5.5560333E7</v>
      </c>
      <c r="P40" s="66"/>
      <c r="Q40" s="66"/>
      <c r="R40" s="61"/>
      <c r="S40" s="61"/>
      <c r="T40" s="61"/>
      <c r="U40" s="61"/>
      <c r="V40" s="61"/>
      <c r="W40" s="70"/>
      <c r="X40" s="71"/>
      <c r="Y40" s="61"/>
      <c r="Z40" s="1"/>
      <c r="AA40" s="10"/>
      <c r="AB40" s="1"/>
      <c r="AC40" s="1"/>
      <c r="AD40" s="1"/>
      <c r="AE40" s="1"/>
      <c r="AF40" s="1"/>
      <c r="AG40" s="1"/>
      <c r="AH40" s="1"/>
      <c r="AI40" s="1"/>
      <c r="AJ40" s="1"/>
    </row>
    <row r="41">
      <c r="A41" s="1" t="s">
        <v>113</v>
      </c>
      <c r="B41" s="1">
        <v>0.0</v>
      </c>
      <c r="C41" s="1">
        <v>2023.0</v>
      </c>
      <c r="D41" s="57">
        <v>0.44</v>
      </c>
      <c r="E41" s="67">
        <v>25.0</v>
      </c>
      <c r="F41" s="72">
        <v>6.8</v>
      </c>
      <c r="G41" s="72">
        <v>3.7</v>
      </c>
      <c r="H41" s="72">
        <v>7.999999999999999</v>
      </c>
      <c r="I41" s="72">
        <v>4.6</v>
      </c>
      <c r="J41" s="68">
        <v>1.53793028E8</v>
      </c>
      <c r="K41" s="68">
        <v>1220001.0</v>
      </c>
      <c r="L41" s="68">
        <v>3.1852917E7</v>
      </c>
      <c r="M41" s="68">
        <v>941434.0</v>
      </c>
      <c r="N41" s="68">
        <v>4.989448E7</v>
      </c>
      <c r="O41" s="68">
        <v>4.653435E7</v>
      </c>
      <c r="P41" s="66"/>
      <c r="Q41" s="66"/>
      <c r="R41" s="56"/>
      <c r="S41" s="56"/>
      <c r="T41" s="56"/>
      <c r="U41" s="56"/>
      <c r="V41" s="60"/>
      <c r="W41" s="56"/>
      <c r="X41" s="56"/>
      <c r="Y41" s="56"/>
      <c r="Z41" s="10"/>
    </row>
    <row r="42">
      <c r="A42" s="43" t="s">
        <v>78</v>
      </c>
      <c r="B42" s="1">
        <v>0.0</v>
      </c>
      <c r="C42" s="1">
        <v>2020.0</v>
      </c>
      <c r="D42" s="67">
        <v>0.367</v>
      </c>
      <c r="E42" s="67">
        <v>3.7</v>
      </c>
      <c r="F42" s="67">
        <v>1.1</v>
      </c>
      <c r="G42" s="67">
        <v>0.7</v>
      </c>
      <c r="H42" s="67">
        <v>1.3</v>
      </c>
      <c r="I42" s="67">
        <v>1.3</v>
      </c>
      <c r="J42" s="68">
        <v>6.4214137E7</v>
      </c>
      <c r="K42" s="68">
        <v>1167181.0</v>
      </c>
      <c r="L42" s="68">
        <v>4578681.0</v>
      </c>
      <c r="M42" s="68">
        <v>1971049.0</v>
      </c>
      <c r="N42" s="68">
        <v>1.5383236E7</v>
      </c>
      <c r="O42" s="68">
        <v>3.6449897E7</v>
      </c>
      <c r="P42" s="66"/>
      <c r="Q42" s="66"/>
      <c r="R42" s="69"/>
      <c r="S42" s="56"/>
      <c r="T42" s="56"/>
      <c r="U42" s="56"/>
      <c r="V42" s="56"/>
      <c r="W42" s="56"/>
      <c r="X42" s="56"/>
      <c r="Y42" s="56"/>
      <c r="AE42" s="5"/>
      <c r="AF42" s="13"/>
      <c r="AI42" s="10"/>
    </row>
    <row r="43">
      <c r="A43" s="43" t="s">
        <v>90</v>
      </c>
      <c r="B43" s="1">
        <v>0.0</v>
      </c>
      <c r="C43" s="1">
        <v>2021.0</v>
      </c>
      <c r="D43" s="67">
        <v>0.37</v>
      </c>
      <c r="E43" s="67">
        <v>15.5</v>
      </c>
      <c r="F43" s="67">
        <v>0.3</v>
      </c>
      <c r="G43" s="67">
        <v>0.2</v>
      </c>
      <c r="H43" s="67">
        <v>9.1</v>
      </c>
      <c r="I43" s="67">
        <v>5.5</v>
      </c>
      <c r="J43" s="68">
        <v>9.5788819E7</v>
      </c>
      <c r="K43" s="68">
        <v>1158000.0</v>
      </c>
      <c r="L43" s="68">
        <v>6871851.0</v>
      </c>
      <c r="M43" s="68">
        <v>1007336.0</v>
      </c>
      <c r="N43" s="68">
        <v>1.5212845E7</v>
      </c>
      <c r="O43" s="68">
        <v>9.8690192E7</v>
      </c>
      <c r="P43" s="66"/>
      <c r="Q43" s="66"/>
      <c r="R43" s="56"/>
      <c r="S43" s="56"/>
      <c r="T43" s="56"/>
      <c r="U43" s="69"/>
      <c r="V43" s="69"/>
      <c r="W43" s="56"/>
      <c r="X43" s="56"/>
      <c r="Y43" s="56"/>
      <c r="AD43" s="5"/>
      <c r="AE43" s="13"/>
      <c r="AH43" s="10"/>
    </row>
    <row r="44">
      <c r="A44" s="43" t="s">
        <v>102</v>
      </c>
      <c r="B44" s="1">
        <v>0.0</v>
      </c>
      <c r="C44" s="1">
        <v>2022.0</v>
      </c>
      <c r="D44" s="67">
        <v>0.42</v>
      </c>
      <c r="E44" s="67">
        <v>25.9</v>
      </c>
      <c r="F44" s="67">
        <v>9.2</v>
      </c>
      <c r="G44" s="67">
        <v>2.2</v>
      </c>
      <c r="H44" s="67">
        <v>12.0</v>
      </c>
      <c r="I44" s="67">
        <v>1.9</v>
      </c>
      <c r="J44" s="68">
        <v>1.50037446E8</v>
      </c>
      <c r="K44" s="68">
        <v>1025526.0</v>
      </c>
      <c r="L44" s="68">
        <v>6.1185202E7</v>
      </c>
      <c r="M44" s="68">
        <v>6590896.0</v>
      </c>
      <c r="N44" s="68">
        <v>3.1737462E7</v>
      </c>
      <c r="O44" s="68">
        <v>6.9494854E7</v>
      </c>
      <c r="P44" s="66"/>
      <c r="Q44" s="66"/>
      <c r="R44" s="61"/>
      <c r="S44" s="61"/>
      <c r="T44" s="61"/>
      <c r="U44" s="61"/>
      <c r="V44" s="61"/>
      <c r="W44" s="70"/>
      <c r="X44" s="71"/>
      <c r="Y44" s="61"/>
      <c r="Z44" s="1"/>
      <c r="AA44" s="10"/>
      <c r="AB44" s="1"/>
      <c r="AC44" s="1"/>
      <c r="AD44" s="1"/>
      <c r="AE44" s="1"/>
      <c r="AF44" s="1"/>
      <c r="AG44" s="1"/>
      <c r="AH44" s="1"/>
      <c r="AI44" s="1"/>
      <c r="AJ44" s="1"/>
    </row>
    <row r="45">
      <c r="A45" s="1" t="s">
        <v>114</v>
      </c>
      <c r="B45" s="1">
        <v>5.0</v>
      </c>
      <c r="C45" s="1">
        <v>2023.0</v>
      </c>
      <c r="D45" s="57">
        <v>0.56</v>
      </c>
      <c r="E45" s="67">
        <v>48.1</v>
      </c>
      <c r="F45" s="72">
        <v>13.3</v>
      </c>
      <c r="G45" s="72">
        <v>2.9</v>
      </c>
      <c r="H45" s="72">
        <v>19.7</v>
      </c>
      <c r="I45" s="72">
        <v>9.2</v>
      </c>
      <c r="J45" s="68">
        <v>2.51332754E8</v>
      </c>
      <c r="K45" s="68">
        <v>6285462.0</v>
      </c>
      <c r="L45" s="68">
        <v>6.772275E7</v>
      </c>
      <c r="M45" s="68">
        <v>4820238.0</v>
      </c>
      <c r="N45" s="68">
        <v>6.9999738E7</v>
      </c>
      <c r="O45" s="68">
        <v>-9135712.0</v>
      </c>
      <c r="P45" s="66"/>
      <c r="Q45" s="66"/>
      <c r="R45" s="56"/>
      <c r="S45" s="56"/>
      <c r="T45" s="56"/>
      <c r="U45" s="56"/>
      <c r="V45" s="60"/>
      <c r="W45" s="56"/>
      <c r="X45" s="56"/>
      <c r="Y45" s="56"/>
      <c r="Z45" s="10"/>
    </row>
    <row r="46">
      <c r="A46" s="43" t="s">
        <v>79</v>
      </c>
      <c r="B46" s="1">
        <v>1.0</v>
      </c>
      <c r="C46" s="1">
        <v>2020.0</v>
      </c>
      <c r="D46" s="67">
        <v>0.533</v>
      </c>
      <c r="E46" s="67">
        <v>14.2</v>
      </c>
      <c r="F46" s="67">
        <v>7.6</v>
      </c>
      <c r="G46" s="67">
        <v>0.5</v>
      </c>
      <c r="H46" s="67">
        <v>2.2</v>
      </c>
      <c r="I46" s="67">
        <v>3.0</v>
      </c>
      <c r="J46" s="68">
        <v>5.499706E7</v>
      </c>
      <c r="K46" s="68">
        <v>264988.0</v>
      </c>
      <c r="L46" s="68">
        <v>3334260.0</v>
      </c>
      <c r="M46" s="68">
        <v>8134198.0</v>
      </c>
      <c r="N46" s="68">
        <v>2.1510569E7</v>
      </c>
      <c r="O46" s="68">
        <v>7.4538711E7</v>
      </c>
      <c r="P46" s="66"/>
      <c r="Q46" s="66"/>
      <c r="R46" s="69"/>
      <c r="S46" s="56"/>
      <c r="T46" s="56"/>
      <c r="U46" s="56"/>
      <c r="V46" s="56"/>
      <c r="W46" s="56"/>
      <c r="X46" s="56"/>
      <c r="Y46" s="56"/>
      <c r="AE46" s="5"/>
      <c r="AF46" s="13"/>
      <c r="AI46" s="10"/>
    </row>
    <row r="47">
      <c r="A47" s="43" t="s">
        <v>91</v>
      </c>
      <c r="B47" s="1">
        <v>0.0</v>
      </c>
      <c r="C47" s="1">
        <v>2021.0</v>
      </c>
      <c r="D47" s="67">
        <v>0.562</v>
      </c>
      <c r="E47" s="67">
        <v>52.7</v>
      </c>
      <c r="F47" s="67">
        <v>21.1</v>
      </c>
      <c r="G47" s="67">
        <v>1.8</v>
      </c>
      <c r="H47" s="67">
        <v>19.0</v>
      </c>
      <c r="I47" s="67">
        <v>7.4</v>
      </c>
      <c r="J47" s="68">
        <v>1.50140253E8</v>
      </c>
      <c r="K47" s="68">
        <v>1629106.0</v>
      </c>
      <c r="L47" s="68">
        <v>2.0539414E7</v>
      </c>
      <c r="M47" s="68">
        <v>4.0476975E7</v>
      </c>
      <c r="N47" s="68">
        <v>4.2932254E7</v>
      </c>
      <c r="O47" s="68">
        <v>4.3945833E7</v>
      </c>
      <c r="P47" s="66"/>
      <c r="Q47" s="66"/>
      <c r="R47" s="56"/>
      <c r="S47" s="56"/>
      <c r="T47" s="56"/>
      <c r="U47" s="69"/>
      <c r="V47" s="69"/>
      <c r="W47" s="56"/>
      <c r="X47" s="56"/>
      <c r="Y47" s="56"/>
      <c r="AD47" s="5"/>
      <c r="AE47" s="13"/>
      <c r="AH47" s="10"/>
    </row>
    <row r="48">
      <c r="A48" s="43" t="s">
        <v>103</v>
      </c>
      <c r="B48" s="1">
        <v>1.0</v>
      </c>
      <c r="C48" s="1">
        <v>2022.0</v>
      </c>
      <c r="D48" s="67">
        <v>0.568</v>
      </c>
      <c r="E48" s="67">
        <v>45.4</v>
      </c>
      <c r="F48" s="67">
        <v>13.3</v>
      </c>
      <c r="G48" s="67">
        <v>5.3</v>
      </c>
      <c r="H48" s="67">
        <v>13.6</v>
      </c>
      <c r="I48" s="67">
        <v>7.5</v>
      </c>
      <c r="J48" s="68">
        <v>1.7701398E8</v>
      </c>
      <c r="K48" s="68">
        <v>2890914.0</v>
      </c>
      <c r="L48" s="68">
        <v>2.663264E7</v>
      </c>
      <c r="M48" s="68">
        <v>3.4100179E7</v>
      </c>
      <c r="N48" s="68">
        <v>6.7401081E7</v>
      </c>
      <c r="O48" s="68">
        <v>3.1456213E7</v>
      </c>
      <c r="P48" s="66"/>
      <c r="Q48" s="66"/>
      <c r="R48" s="61"/>
      <c r="S48" s="61"/>
      <c r="T48" s="61"/>
      <c r="U48" s="61"/>
      <c r="V48" s="61"/>
      <c r="W48" s="70"/>
      <c r="X48" s="71"/>
      <c r="Y48" s="61"/>
      <c r="Z48" s="1"/>
      <c r="AA48" s="10"/>
      <c r="AB48" s="1"/>
      <c r="AC48" s="1"/>
      <c r="AD48" s="1"/>
      <c r="AE48" s="1"/>
      <c r="AF48" s="1"/>
      <c r="AG48" s="1"/>
      <c r="AH48" s="1"/>
      <c r="AI48" s="1"/>
      <c r="AJ48" s="1"/>
    </row>
    <row r="49">
      <c r="A49" s="1" t="s">
        <v>115</v>
      </c>
      <c r="B49" s="1">
        <v>1.0</v>
      </c>
      <c r="C49" s="1">
        <v>2023.0</v>
      </c>
      <c r="D49" s="57">
        <v>0.55</v>
      </c>
      <c r="E49" s="67">
        <v>45.5</v>
      </c>
      <c r="F49" s="72">
        <v>14.8</v>
      </c>
      <c r="G49" s="72">
        <v>2.9</v>
      </c>
      <c r="H49" s="72">
        <v>13.3</v>
      </c>
      <c r="I49" s="72">
        <v>9.6</v>
      </c>
      <c r="J49" s="68">
        <v>2.14630885E8</v>
      </c>
      <c r="K49" s="68">
        <v>987947.0</v>
      </c>
      <c r="L49" s="68">
        <v>5.2107851E7</v>
      </c>
      <c r="M49" s="68">
        <v>3.6259247E7</v>
      </c>
      <c r="N49" s="68">
        <v>1.04845809E8</v>
      </c>
      <c r="O49" s="68">
        <v>-2.4798413E7</v>
      </c>
      <c r="P49" s="66"/>
      <c r="Q49" s="66"/>
      <c r="R49" s="56"/>
      <c r="S49" s="56"/>
      <c r="T49" s="56"/>
      <c r="U49" s="56"/>
      <c r="V49" s="60"/>
      <c r="W49" s="56"/>
      <c r="X49" s="56"/>
      <c r="Y49" s="56"/>
      <c r="Z49" s="10"/>
    </row>
  </sheetData>
  <drawing r:id="rId1"/>
</worksheet>
</file>