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右側" sheetId="1" r:id="rId1"/>
    <sheet name="左側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B49" i="2"/>
  <c r="B48" i="2"/>
  <c r="B47" i="2"/>
  <c r="B46" i="2"/>
  <c r="B45" i="2"/>
  <c r="B44" i="2"/>
  <c r="B43" i="2"/>
  <c r="B42" i="2"/>
  <c r="B41" i="2"/>
  <c r="B40" i="2"/>
  <c r="B39" i="2"/>
  <c r="B38" i="2"/>
  <c r="B36" i="2"/>
  <c r="B35" i="2"/>
  <c r="B34" i="2"/>
  <c r="B33" i="2"/>
  <c r="B32" i="2"/>
  <c r="B31" i="2"/>
  <c r="B30" i="2"/>
  <c r="B29" i="2"/>
  <c r="B27" i="2"/>
  <c r="B26" i="2"/>
  <c r="B25" i="2"/>
  <c r="B24" i="2"/>
  <c r="B22" i="2"/>
  <c r="B23" i="2"/>
  <c r="B20" i="2"/>
  <c r="B21" i="2"/>
  <c r="B19" i="2"/>
  <c r="B18" i="2"/>
  <c r="B16" i="2"/>
  <c r="B15" i="2"/>
  <c r="B13" i="2"/>
  <c r="B12" i="2"/>
  <c r="F2" i="1"/>
  <c r="B10" i="2"/>
  <c r="B9" i="2"/>
  <c r="B4" i="2"/>
  <c r="B3" i="2"/>
  <c r="B7" i="2"/>
  <c r="B6" i="2"/>
  <c r="B17" i="2"/>
  <c r="B14" i="2"/>
  <c r="B11" i="2"/>
  <c r="B8" i="2"/>
  <c r="B5" i="2"/>
  <c r="B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C4" i="1"/>
  <c r="C3" i="1"/>
  <c r="C2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<sst xmlns="http://schemas.openxmlformats.org/spreadsheetml/2006/main" count="18" uniqueCount="7">
  <si>
    <t>d1</t>
    <phoneticPr fontId="1" type="noConversion"/>
  </si>
  <si>
    <t>d2</t>
    <phoneticPr fontId="1" type="noConversion"/>
  </si>
  <si>
    <t>delta d</t>
    <phoneticPr fontId="1" type="noConversion"/>
  </si>
  <si>
    <t>波長</t>
    <phoneticPr fontId="1" type="noConversion"/>
  </si>
  <si>
    <t>n</t>
    <phoneticPr fontId="1" type="noConversion"/>
  </si>
  <si>
    <t>delta d(rad)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</si>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</sst>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"/>
    </sheetView>
  </sheetViews>
  <sheetFormatPr defaultRowHeight="15.75" x14ac:dyDescent="0.25"/>
  <cols>
    <col min="8" max="8" width="13.5703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6908</v>
      </c>
      <c r="B2">
        <f>289+1/3</f>
        <v>289.33333333333331</v>
      </c>
      <c r="C2">
        <f>354+1/6</f>
        <v>354.16666666666669</v>
      </c>
      <c r="D2">
        <f>C2-B2</f>
        <v>64.833333333333371</v>
      </c>
      <c r="E2">
        <f>D2*PI()/180</f>
        <v>1.1315551317096575</v>
      </c>
      <c r="F2">
        <f>SIN((E2+PI()/3)/2)/SIN(PI()/6)</f>
        <v>1.7726766181791476</v>
      </c>
    </row>
    <row r="3" spans="1:6" x14ac:dyDescent="0.25">
      <c r="A3">
        <v>6908</v>
      </c>
      <c r="B3">
        <f>289+22.5/60</f>
        <v>289.375</v>
      </c>
      <c r="C3">
        <f>354+1/6</f>
        <v>354.16666666666669</v>
      </c>
      <c r="D3">
        <f t="shared" ref="D3:D25" si="0">C3-B3</f>
        <v>64.791666666666686</v>
      </c>
      <c r="E3">
        <f t="shared" ref="E3:E25" si="1">D3*PI()/180</f>
        <v>1.1308279111879929</v>
      </c>
      <c r="F3">
        <f t="shared" ref="F3:F25" si="2">SIN((E3+PI()/3)/2)/SIN(PI()/6)</f>
        <v>1.7723397700989352</v>
      </c>
    </row>
    <row r="4" spans="1:6" x14ac:dyDescent="0.25">
      <c r="A4">
        <v>6908</v>
      </c>
      <c r="B4">
        <f>289+25/60</f>
        <v>289.41666666666669</v>
      </c>
      <c r="C4">
        <f>354+1/6</f>
        <v>354.16666666666669</v>
      </c>
      <c r="D4">
        <f t="shared" si="0"/>
        <v>64.75</v>
      </c>
      <c r="E4">
        <f t="shared" si="1"/>
        <v>1.1301006906663282</v>
      </c>
      <c r="F4">
        <f t="shared" si="2"/>
        <v>1.7720026876933923</v>
      </c>
    </row>
    <row r="5" spans="1:6" x14ac:dyDescent="0.25">
      <c r="A5">
        <v>6234</v>
      </c>
      <c r="B5">
        <f>288+1/2</f>
        <v>288.5</v>
      </c>
      <c r="C5">
        <f>354+1/6</f>
        <v>354.16666666666669</v>
      </c>
      <c r="D5">
        <f t="shared" si="0"/>
        <v>65.666666666666686</v>
      </c>
      <c r="E5">
        <f t="shared" si="1"/>
        <v>1.1460995421429434</v>
      </c>
      <c r="F5">
        <f t="shared" si="2"/>
        <v>1.7793643031061037</v>
      </c>
    </row>
    <row r="6" spans="1:6" x14ac:dyDescent="0.25">
      <c r="A6">
        <v>6234</v>
      </c>
      <c r="B6">
        <f>288+27.5/60</f>
        <v>288.45833333333331</v>
      </c>
      <c r="C6">
        <f t="shared" ref="C6:C25" si="3">354+1/6</f>
        <v>354.16666666666669</v>
      </c>
      <c r="D6">
        <f t="shared" si="0"/>
        <v>65.708333333333371</v>
      </c>
      <c r="E6">
        <f t="shared" si="1"/>
        <v>1.146826762664608</v>
      </c>
      <c r="F6">
        <f t="shared" si="2"/>
        <v>1.7796962201144342</v>
      </c>
    </row>
    <row r="7" spans="1:6" x14ac:dyDescent="0.25">
      <c r="A7">
        <v>6234</v>
      </c>
      <c r="B7">
        <f>288+25/60</f>
        <v>288.41666666666669</v>
      </c>
      <c r="C7">
        <f t="shared" si="3"/>
        <v>354.16666666666669</v>
      </c>
      <c r="D7">
        <f t="shared" si="0"/>
        <v>65.75</v>
      </c>
      <c r="E7">
        <f t="shared" si="1"/>
        <v>1.1475539831862718</v>
      </c>
      <c r="F7">
        <f t="shared" si="2"/>
        <v>1.7800279018248197</v>
      </c>
    </row>
    <row r="8" spans="1:6" x14ac:dyDescent="0.25">
      <c r="A8">
        <v>5791</v>
      </c>
      <c r="B8">
        <f>287+2/3</f>
        <v>287.66666666666669</v>
      </c>
      <c r="C8">
        <f t="shared" si="3"/>
        <v>354.16666666666669</v>
      </c>
      <c r="D8">
        <f t="shared" si="0"/>
        <v>66.5</v>
      </c>
      <c r="E8">
        <f t="shared" si="1"/>
        <v>1.1606439525762291</v>
      </c>
      <c r="F8">
        <f t="shared" si="2"/>
        <v>1.7859578868222741</v>
      </c>
    </row>
    <row r="9" spans="1:6" x14ac:dyDescent="0.25">
      <c r="A9">
        <v>5791</v>
      </c>
      <c r="B9">
        <f>287+45/60</f>
        <v>287.75</v>
      </c>
      <c r="C9">
        <f t="shared" si="3"/>
        <v>354.16666666666669</v>
      </c>
      <c r="D9">
        <f t="shared" si="0"/>
        <v>66.416666666666686</v>
      </c>
      <c r="E9">
        <f t="shared" si="1"/>
        <v>1.1591895115329007</v>
      </c>
      <c r="F9">
        <f t="shared" si="2"/>
        <v>1.7853027729821784</v>
      </c>
    </row>
    <row r="10" spans="1:6" x14ac:dyDescent="0.25">
      <c r="A10">
        <v>5791</v>
      </c>
      <c r="B10">
        <f>287+45/60</f>
        <v>287.75</v>
      </c>
      <c r="C10">
        <f t="shared" si="3"/>
        <v>354.16666666666669</v>
      </c>
      <c r="D10">
        <f t="shared" si="0"/>
        <v>66.416666666666686</v>
      </c>
      <c r="E10">
        <f t="shared" si="1"/>
        <v>1.1591895115329007</v>
      </c>
      <c r="F10">
        <f t="shared" si="2"/>
        <v>1.7853027729821784</v>
      </c>
    </row>
    <row r="11" spans="1:6" x14ac:dyDescent="0.25">
      <c r="A11">
        <v>5461</v>
      </c>
      <c r="B11">
        <f>286+55/60</f>
        <v>286.91666666666669</v>
      </c>
      <c r="C11">
        <f t="shared" si="3"/>
        <v>354.16666666666669</v>
      </c>
      <c r="D11">
        <f t="shared" si="0"/>
        <v>67.25</v>
      </c>
      <c r="E11">
        <f t="shared" si="1"/>
        <v>1.1737339219661866</v>
      </c>
      <c r="F11">
        <f t="shared" si="2"/>
        <v>1.7918113673279867</v>
      </c>
    </row>
    <row r="12" spans="1:6" x14ac:dyDescent="0.25">
      <c r="A12">
        <v>5461</v>
      </c>
      <c r="B12">
        <f>286+55/60</f>
        <v>286.91666666666669</v>
      </c>
      <c r="C12">
        <f t="shared" si="3"/>
        <v>354.16666666666669</v>
      </c>
      <c r="D12">
        <f t="shared" si="0"/>
        <v>67.25</v>
      </c>
      <c r="E12">
        <f t="shared" si="1"/>
        <v>1.1737339219661866</v>
      </c>
      <c r="F12">
        <f t="shared" si="2"/>
        <v>1.7918113673279867</v>
      </c>
    </row>
    <row r="13" spans="1:6" x14ac:dyDescent="0.25">
      <c r="A13">
        <v>5461</v>
      </c>
      <c r="B13">
        <v>287</v>
      </c>
      <c r="C13">
        <f t="shared" si="3"/>
        <v>354.16666666666669</v>
      </c>
      <c r="D13">
        <f t="shared" si="0"/>
        <v>67.166666666666686</v>
      </c>
      <c r="E13">
        <f t="shared" si="1"/>
        <v>1.1722794809228583</v>
      </c>
      <c r="F13">
        <f t="shared" si="2"/>
        <v>1.7911647664294075</v>
      </c>
    </row>
    <row r="14" spans="1:6" x14ac:dyDescent="0.25">
      <c r="A14">
        <v>4916</v>
      </c>
      <c r="B14">
        <f>285+17.5/60</f>
        <v>285.29166666666669</v>
      </c>
      <c r="C14">
        <f t="shared" si="3"/>
        <v>354.16666666666669</v>
      </c>
      <c r="D14">
        <f t="shared" si="0"/>
        <v>68.875</v>
      </c>
      <c r="E14">
        <f t="shared" si="1"/>
        <v>1.2020955223110943</v>
      </c>
      <c r="F14">
        <f t="shared" si="2"/>
        <v>1.8042302653760083</v>
      </c>
    </row>
    <row r="15" spans="1:6" x14ac:dyDescent="0.25">
      <c r="A15">
        <v>4916</v>
      </c>
      <c r="B15">
        <f>285+15/60</f>
        <v>285.25</v>
      </c>
      <c r="C15">
        <f t="shared" si="3"/>
        <v>354.16666666666669</v>
      </c>
      <c r="D15">
        <f t="shared" si="0"/>
        <v>68.916666666666686</v>
      </c>
      <c r="E15">
        <f t="shared" si="1"/>
        <v>1.2028227428327591</v>
      </c>
      <c r="F15">
        <f t="shared" si="2"/>
        <v>1.804543938414181</v>
      </c>
    </row>
    <row r="16" spans="1:6" x14ac:dyDescent="0.25">
      <c r="A16">
        <v>4916</v>
      </c>
      <c r="B16">
        <f>285+11/60</f>
        <v>285.18333333333334</v>
      </c>
      <c r="C16">
        <f t="shared" si="3"/>
        <v>354.16666666666669</v>
      </c>
      <c r="D16">
        <f t="shared" si="0"/>
        <v>68.983333333333348</v>
      </c>
      <c r="E16">
        <f t="shared" si="1"/>
        <v>1.2039862956674219</v>
      </c>
      <c r="F16">
        <f t="shared" si="2"/>
        <v>1.8050453190051239</v>
      </c>
    </row>
    <row r="17" spans="1:6" x14ac:dyDescent="0.25">
      <c r="A17">
        <v>4358</v>
      </c>
      <c r="B17">
        <f>282+1/2</f>
        <v>282.5</v>
      </c>
      <c r="C17">
        <f t="shared" si="3"/>
        <v>354.16666666666669</v>
      </c>
      <c r="D17">
        <f t="shared" si="0"/>
        <v>71.666666666666686</v>
      </c>
      <c r="E17">
        <f t="shared" si="1"/>
        <v>1.2508192972626031</v>
      </c>
      <c r="F17">
        <f t="shared" si="2"/>
        <v>1.8247168907060285</v>
      </c>
    </row>
    <row r="18" spans="1:6" x14ac:dyDescent="0.25">
      <c r="A18">
        <v>4358</v>
      </c>
      <c r="B18">
        <f>282+28/60</f>
        <v>282.46666666666664</v>
      </c>
      <c r="C18">
        <f t="shared" si="3"/>
        <v>354.16666666666669</v>
      </c>
      <c r="D18">
        <f t="shared" si="0"/>
        <v>71.700000000000045</v>
      </c>
      <c r="E18">
        <f t="shared" si="1"/>
        <v>1.251401073679935</v>
      </c>
      <c r="F18">
        <f t="shared" si="2"/>
        <v>1.8249549882966221</v>
      </c>
    </row>
    <row r="19" spans="1:6" x14ac:dyDescent="0.25">
      <c r="A19">
        <v>4358</v>
      </c>
      <c r="B19">
        <f>282+1/2</f>
        <v>282.5</v>
      </c>
      <c r="C19">
        <f t="shared" si="3"/>
        <v>354.16666666666669</v>
      </c>
      <c r="D19">
        <f t="shared" si="0"/>
        <v>71.666666666666686</v>
      </c>
      <c r="E19">
        <f t="shared" si="1"/>
        <v>1.2508192972626031</v>
      </c>
      <c r="F19">
        <f t="shared" si="2"/>
        <v>1.8247168907060285</v>
      </c>
    </row>
    <row r="20" spans="1:6" x14ac:dyDescent="0.25">
      <c r="A20">
        <v>4078</v>
      </c>
      <c r="B20">
        <f>280+1/3</f>
        <v>280.33333333333331</v>
      </c>
      <c r="C20">
        <f t="shared" si="3"/>
        <v>354.16666666666669</v>
      </c>
      <c r="D20">
        <f t="shared" si="0"/>
        <v>73.833333333333371</v>
      </c>
      <c r="E20">
        <f t="shared" si="1"/>
        <v>1.2886347643891474</v>
      </c>
      <c r="F20">
        <f t="shared" si="2"/>
        <v>1.8398711692907712</v>
      </c>
    </row>
    <row r="21" spans="1:6" x14ac:dyDescent="0.25">
      <c r="A21">
        <v>4078</v>
      </c>
      <c r="B21">
        <f>280+1/3</f>
        <v>280.33333333333331</v>
      </c>
      <c r="C21">
        <f t="shared" si="3"/>
        <v>354.16666666666669</v>
      </c>
      <c r="D21">
        <f t="shared" si="0"/>
        <v>73.833333333333371</v>
      </c>
      <c r="E21">
        <f t="shared" si="1"/>
        <v>1.2886347643891474</v>
      </c>
      <c r="F21">
        <f t="shared" si="2"/>
        <v>1.8398711692907712</v>
      </c>
    </row>
    <row r="22" spans="1:6" x14ac:dyDescent="0.25">
      <c r="A22">
        <v>4078</v>
      </c>
      <c r="B22">
        <f>280+22.5/60</f>
        <v>280.375</v>
      </c>
      <c r="C22">
        <f t="shared" si="3"/>
        <v>354.16666666666669</v>
      </c>
      <c r="D22">
        <f t="shared" si="0"/>
        <v>73.791666666666686</v>
      </c>
      <c r="E22">
        <f t="shared" si="1"/>
        <v>1.2879075438674827</v>
      </c>
      <c r="F22">
        <f t="shared" si="2"/>
        <v>1.8395859266585319</v>
      </c>
    </row>
    <row r="23" spans="1:6" x14ac:dyDescent="0.25">
      <c r="A23">
        <v>4047</v>
      </c>
      <c r="B23">
        <f>280+5/60</f>
        <v>280.08333333333331</v>
      </c>
      <c r="C23">
        <f t="shared" si="3"/>
        <v>354.16666666666669</v>
      </c>
      <c r="D23">
        <f t="shared" si="0"/>
        <v>74.083333333333371</v>
      </c>
      <c r="E23">
        <f t="shared" si="1"/>
        <v>1.2929980875191331</v>
      </c>
      <c r="F23">
        <f t="shared" si="2"/>
        <v>1.8415775154362892</v>
      </c>
    </row>
    <row r="24" spans="1:6" x14ac:dyDescent="0.25">
      <c r="A24">
        <v>4047</v>
      </c>
      <c r="B24">
        <f>280+7.5/60</f>
        <v>280.125</v>
      </c>
      <c r="C24">
        <f t="shared" si="3"/>
        <v>354.16666666666669</v>
      </c>
      <c r="D24">
        <f t="shared" si="0"/>
        <v>74.041666666666686</v>
      </c>
      <c r="E24">
        <f t="shared" si="1"/>
        <v>1.2922708669974685</v>
      </c>
      <c r="F24">
        <f t="shared" si="2"/>
        <v>1.8412937328915355</v>
      </c>
    </row>
    <row r="25" spans="1:6" x14ac:dyDescent="0.25">
      <c r="A25">
        <v>4047</v>
      </c>
      <c r="B25">
        <f>280+4/60</f>
        <v>280.06666666666666</v>
      </c>
      <c r="C25">
        <f t="shared" si="3"/>
        <v>354.16666666666669</v>
      </c>
      <c r="D25">
        <f t="shared" si="0"/>
        <v>74.100000000000023</v>
      </c>
      <c r="E25">
        <f t="shared" si="1"/>
        <v>1.2932889757277986</v>
      </c>
      <c r="F25">
        <f t="shared" si="2"/>
        <v>1.8416909602820528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I47" sqref="I47"/>
    </sheetView>
  </sheetViews>
  <sheetFormatPr defaultRowHeight="15.7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7028</v>
      </c>
      <c r="B2">
        <f>239+1/3</f>
        <v>239.33333333333334</v>
      </c>
      <c r="C2">
        <f>174+2/3</f>
        <v>174.66666666666666</v>
      </c>
      <c r="D2">
        <f>B2-C2</f>
        <v>64.666666666666686</v>
      </c>
      <c r="E2">
        <f>D2*PI()/180</f>
        <v>1.1286462496230001</v>
      </c>
      <c r="F2">
        <f>SIN((E2+PI()/3)/2)/SIN(PI()/6)</f>
        <v>1.7713278200846123</v>
      </c>
    </row>
    <row r="3" spans="1:6" x14ac:dyDescent="0.25">
      <c r="A3">
        <v>7028</v>
      </c>
      <c r="B3">
        <f>239+21/60</f>
        <v>239.35</v>
      </c>
      <c r="C3">
        <f t="shared" ref="C3:C49" si="0">174+2/3</f>
        <v>174.66666666666666</v>
      </c>
      <c r="D3">
        <f t="shared" ref="D3:D49" si="1">B3-C3</f>
        <v>64.683333333333337</v>
      </c>
      <c r="E3">
        <f t="shared" ref="E3:E49" si="2">D3*PI()/180</f>
        <v>1.1289371378316655</v>
      </c>
      <c r="F3">
        <f t="shared" ref="F3:F49" si="3">SIN((E3+PI()/3)/2)/SIN(PI()/6)</f>
        <v>1.7714628685590861</v>
      </c>
    </row>
    <row r="4" spans="1:6" x14ac:dyDescent="0.25">
      <c r="A4">
        <v>7028</v>
      </c>
      <c r="B4">
        <f>239+17.5/60</f>
        <v>239.29166666666666</v>
      </c>
      <c r="C4">
        <f t="shared" si="0"/>
        <v>174.66666666666666</v>
      </c>
      <c r="D4">
        <f t="shared" si="1"/>
        <v>64.625</v>
      </c>
      <c r="E4">
        <f t="shared" si="2"/>
        <v>1.1279190291013355</v>
      </c>
      <c r="F4">
        <f t="shared" si="3"/>
        <v>1.7709900349706005</v>
      </c>
    </row>
    <row r="5" spans="1:6" x14ac:dyDescent="0.25">
      <c r="A5">
        <v>6908</v>
      </c>
      <c r="B5">
        <f>239+25/60</f>
        <v>239.41666666666666</v>
      </c>
      <c r="C5">
        <f t="shared" si="0"/>
        <v>174.66666666666666</v>
      </c>
      <c r="D5">
        <f t="shared" si="1"/>
        <v>64.75</v>
      </c>
      <c r="E5">
        <f t="shared" si="2"/>
        <v>1.1301006906663282</v>
      </c>
      <c r="F5">
        <f t="shared" si="3"/>
        <v>1.7720026876933923</v>
      </c>
    </row>
    <row r="6" spans="1:6" x14ac:dyDescent="0.25">
      <c r="A6">
        <v>6908</v>
      </c>
      <c r="B6">
        <f>299+27/60</f>
        <v>299.45</v>
      </c>
      <c r="C6">
        <f t="shared" si="0"/>
        <v>174.66666666666666</v>
      </c>
      <c r="D6">
        <f t="shared" si="1"/>
        <v>124.78333333333333</v>
      </c>
      <c r="E6">
        <f t="shared" si="2"/>
        <v>2.1778800182802578</v>
      </c>
      <c r="F6">
        <f t="shared" si="3"/>
        <v>1.9982578201961421</v>
      </c>
    </row>
    <row r="7" spans="1:6" x14ac:dyDescent="0.25">
      <c r="A7">
        <v>6908</v>
      </c>
      <c r="B7">
        <f>399+28/60</f>
        <v>399.46666666666664</v>
      </c>
      <c r="C7">
        <f t="shared" si="0"/>
        <v>174.66666666666666</v>
      </c>
      <c r="D7">
        <f t="shared" si="1"/>
        <v>224.79999999999998</v>
      </c>
      <c r="E7">
        <f t="shared" si="2"/>
        <v>3.9235001584832521</v>
      </c>
      <c r="F7">
        <f t="shared" si="3"/>
        <v>1.2202903278025363</v>
      </c>
    </row>
    <row r="8" spans="1:6" x14ac:dyDescent="0.25">
      <c r="A8">
        <v>6714</v>
      </c>
      <c r="B8">
        <f>239+2/3</f>
        <v>239.66666666666666</v>
      </c>
      <c r="C8">
        <f t="shared" si="0"/>
        <v>174.66666666666666</v>
      </c>
      <c r="D8">
        <f t="shared" si="1"/>
        <v>65</v>
      </c>
      <c r="E8">
        <f t="shared" si="2"/>
        <v>1.1344640137963142</v>
      </c>
      <c r="F8">
        <f t="shared" si="3"/>
        <v>1.7740216663564436</v>
      </c>
    </row>
    <row r="9" spans="1:6" x14ac:dyDescent="0.25">
      <c r="A9">
        <v>6714</v>
      </c>
      <c r="B9">
        <f>239+2/3</f>
        <v>239.66666666666666</v>
      </c>
      <c r="C9">
        <f t="shared" si="0"/>
        <v>174.66666666666666</v>
      </c>
      <c r="D9">
        <f t="shared" si="1"/>
        <v>65</v>
      </c>
      <c r="E9">
        <f t="shared" si="2"/>
        <v>1.1344640137963142</v>
      </c>
      <c r="F9">
        <f t="shared" si="3"/>
        <v>1.7740216663564436</v>
      </c>
    </row>
    <row r="10" spans="1:6" x14ac:dyDescent="0.25">
      <c r="A10">
        <v>6714</v>
      </c>
      <c r="B10">
        <f>239+45/60</f>
        <v>239.75</v>
      </c>
      <c r="C10">
        <f t="shared" si="0"/>
        <v>174.66666666666666</v>
      </c>
      <c r="D10">
        <f t="shared" si="1"/>
        <v>65.083333333333343</v>
      </c>
      <c r="E10">
        <f t="shared" si="2"/>
        <v>1.135918454839643</v>
      </c>
      <c r="F10">
        <f t="shared" si="3"/>
        <v>1.7746927833366573</v>
      </c>
    </row>
    <row r="11" spans="1:6" x14ac:dyDescent="0.25">
      <c r="A11">
        <v>6234</v>
      </c>
      <c r="B11">
        <f>240+22/60</f>
        <v>240.36666666666667</v>
      </c>
      <c r="C11">
        <f t="shared" si="0"/>
        <v>174.66666666666666</v>
      </c>
      <c r="D11">
        <f t="shared" si="1"/>
        <v>65.700000000000017</v>
      </c>
      <c r="E11">
        <f t="shared" si="2"/>
        <v>1.1466813185602747</v>
      </c>
      <c r="F11">
        <f t="shared" si="3"/>
        <v>1.7796298555351999</v>
      </c>
    </row>
    <row r="12" spans="1:6" x14ac:dyDescent="0.25">
      <c r="A12">
        <v>6234</v>
      </c>
      <c r="B12">
        <f>240+1/3</f>
        <v>240.33333333333334</v>
      </c>
      <c r="C12">
        <f t="shared" si="0"/>
        <v>174.66666666666666</v>
      </c>
      <c r="D12">
        <f t="shared" si="1"/>
        <v>65.666666666666686</v>
      </c>
      <c r="E12">
        <f t="shared" si="2"/>
        <v>1.1460995421429434</v>
      </c>
      <c r="F12">
        <f t="shared" si="3"/>
        <v>1.7793643031061037</v>
      </c>
    </row>
    <row r="13" spans="1:6" x14ac:dyDescent="0.25">
      <c r="A13">
        <v>6234</v>
      </c>
      <c r="B13">
        <f>240+1/3</f>
        <v>240.33333333333334</v>
      </c>
      <c r="C13">
        <f t="shared" si="0"/>
        <v>174.66666666666666</v>
      </c>
      <c r="D13">
        <f t="shared" si="1"/>
        <v>65.666666666666686</v>
      </c>
      <c r="E13">
        <f t="shared" si="2"/>
        <v>1.1460995421429434</v>
      </c>
      <c r="F13">
        <f t="shared" si="3"/>
        <v>1.7793643031061037</v>
      </c>
    </row>
    <row r="14" spans="1:6" x14ac:dyDescent="0.25">
      <c r="A14">
        <v>6124</v>
      </c>
      <c r="B14">
        <f>240.5</f>
        <v>240.5</v>
      </c>
      <c r="C14">
        <f t="shared" si="0"/>
        <v>174.66666666666666</v>
      </c>
      <c r="D14">
        <f t="shared" si="1"/>
        <v>65.833333333333343</v>
      </c>
      <c r="E14">
        <f t="shared" si="2"/>
        <v>1.1490084242296004</v>
      </c>
      <c r="F14">
        <f t="shared" si="3"/>
        <v>1.780690559176378</v>
      </c>
    </row>
    <row r="15" spans="1:6" x14ac:dyDescent="0.25">
      <c r="A15">
        <v>6124</v>
      </c>
      <c r="B15">
        <f>240+28/60</f>
        <v>240.46666666666667</v>
      </c>
      <c r="C15">
        <f t="shared" si="0"/>
        <v>174.66666666666666</v>
      </c>
      <c r="D15">
        <f t="shared" si="1"/>
        <v>65.800000000000011</v>
      </c>
      <c r="E15">
        <f t="shared" si="2"/>
        <v>1.1484266478122689</v>
      </c>
      <c r="F15">
        <f t="shared" si="3"/>
        <v>1.7804256092222532</v>
      </c>
    </row>
    <row r="16" spans="1:6" x14ac:dyDescent="0.25">
      <c r="A16">
        <v>6124</v>
      </c>
      <c r="B16">
        <f>240+32/60</f>
        <v>240.53333333333333</v>
      </c>
      <c r="C16">
        <f t="shared" si="0"/>
        <v>174.66666666666666</v>
      </c>
      <c r="D16">
        <f t="shared" si="1"/>
        <v>65.866666666666674</v>
      </c>
      <c r="E16">
        <f t="shared" si="2"/>
        <v>1.1495902006469318</v>
      </c>
      <c r="F16">
        <f t="shared" si="3"/>
        <v>1.7809553584556805</v>
      </c>
    </row>
    <row r="17" spans="1:6" x14ac:dyDescent="0.25">
      <c r="A17">
        <v>6073</v>
      </c>
      <c r="B17">
        <f>240+2/3</f>
        <v>240.66666666666666</v>
      </c>
      <c r="C17">
        <f t="shared" si="0"/>
        <v>174.66666666666666</v>
      </c>
      <c r="D17">
        <f t="shared" si="1"/>
        <v>66</v>
      </c>
      <c r="E17">
        <f t="shared" si="2"/>
        <v>1.1519173063162575</v>
      </c>
      <c r="F17">
        <f t="shared" si="3"/>
        <v>1.7820130483767358</v>
      </c>
    </row>
    <row r="18" spans="1:6" x14ac:dyDescent="0.25">
      <c r="A18">
        <v>6073</v>
      </c>
      <c r="B18">
        <f>240+42/60</f>
        <v>240.7</v>
      </c>
      <c r="C18">
        <f t="shared" si="0"/>
        <v>174.66666666666666</v>
      </c>
      <c r="D18">
        <f t="shared" si="1"/>
        <v>66.033333333333331</v>
      </c>
      <c r="E18">
        <f t="shared" si="2"/>
        <v>1.1524990827335888</v>
      </c>
      <c r="F18">
        <f t="shared" si="3"/>
        <v>1.782277093946089</v>
      </c>
    </row>
    <row r="19" spans="1:6" x14ac:dyDescent="0.25">
      <c r="A19">
        <v>6073</v>
      </c>
      <c r="B19">
        <f>240+44/60</f>
        <v>240.73333333333332</v>
      </c>
      <c r="C19">
        <f t="shared" si="0"/>
        <v>174.66666666666666</v>
      </c>
      <c r="D19">
        <f t="shared" si="1"/>
        <v>66.066666666666663</v>
      </c>
      <c r="E19">
        <f t="shared" si="2"/>
        <v>1.1530808591509203</v>
      </c>
      <c r="F19">
        <f t="shared" si="3"/>
        <v>1.7825409887063739</v>
      </c>
    </row>
    <row r="20" spans="1:6" x14ac:dyDescent="0.25">
      <c r="A20">
        <v>5791</v>
      </c>
      <c r="B20">
        <f>241+1/6</f>
        <v>241.16666666666666</v>
      </c>
      <c r="C20">
        <f t="shared" si="0"/>
        <v>174.66666666666666</v>
      </c>
      <c r="D20">
        <f t="shared" si="1"/>
        <v>66.5</v>
      </c>
      <c r="E20">
        <f t="shared" si="2"/>
        <v>1.1606439525762291</v>
      </c>
      <c r="F20">
        <f t="shared" si="3"/>
        <v>1.7859578868222741</v>
      </c>
    </row>
    <row r="21" spans="1:6" x14ac:dyDescent="0.25">
      <c r="A21">
        <v>5791</v>
      </c>
      <c r="B21">
        <f>241+8/60</f>
        <v>241.13333333333333</v>
      </c>
      <c r="C21">
        <f t="shared" si="0"/>
        <v>174.66666666666666</v>
      </c>
      <c r="D21">
        <f t="shared" si="1"/>
        <v>66.466666666666669</v>
      </c>
      <c r="E21">
        <f t="shared" si="2"/>
        <v>1.1600621761588978</v>
      </c>
      <c r="F21">
        <f t="shared" si="3"/>
        <v>1.7856959546072328</v>
      </c>
    </row>
    <row r="22" spans="1:6" x14ac:dyDescent="0.25">
      <c r="A22">
        <v>5791</v>
      </c>
      <c r="B22">
        <f>241+7.5/60</f>
        <v>241.125</v>
      </c>
      <c r="C22">
        <f t="shared" si="0"/>
        <v>174.66666666666666</v>
      </c>
      <c r="D22">
        <f t="shared" si="1"/>
        <v>66.458333333333343</v>
      </c>
      <c r="E22">
        <f t="shared" si="2"/>
        <v>1.1599167320545649</v>
      </c>
      <c r="F22">
        <f t="shared" si="3"/>
        <v>1.7856304479434881</v>
      </c>
    </row>
    <row r="23" spans="1:6" x14ac:dyDescent="0.25">
      <c r="A23">
        <v>5770</v>
      </c>
      <c r="B23">
        <f>241+12/60</f>
        <v>241.2</v>
      </c>
      <c r="C23">
        <f t="shared" si="0"/>
        <v>174.66666666666666</v>
      </c>
      <c r="D23">
        <f t="shared" si="1"/>
        <v>66.533333333333331</v>
      </c>
      <c r="E23">
        <f t="shared" si="2"/>
        <v>1.1612257289935606</v>
      </c>
      <c r="F23">
        <f t="shared" si="3"/>
        <v>1.7862196679167934</v>
      </c>
    </row>
    <row r="24" spans="1:6" x14ac:dyDescent="0.25">
      <c r="A24">
        <v>5770</v>
      </c>
      <c r="B24">
        <f>241+1/3</f>
        <v>241.33333333333334</v>
      </c>
      <c r="C24">
        <f t="shared" si="0"/>
        <v>174.66666666666666</v>
      </c>
      <c r="D24">
        <f t="shared" si="1"/>
        <v>66.666666666666686</v>
      </c>
      <c r="E24">
        <f t="shared" si="2"/>
        <v>1.1635528346628865</v>
      </c>
      <c r="F24">
        <f t="shared" si="3"/>
        <v>1.7872652806468246</v>
      </c>
    </row>
    <row r="25" spans="1:6" x14ac:dyDescent="0.25">
      <c r="A25">
        <v>5770</v>
      </c>
      <c r="B25">
        <f>241+18/60</f>
        <v>241.3</v>
      </c>
      <c r="C25">
        <f t="shared" si="0"/>
        <v>174.66666666666666</v>
      </c>
      <c r="D25">
        <f t="shared" si="1"/>
        <v>66.633333333333354</v>
      </c>
      <c r="E25">
        <f t="shared" si="2"/>
        <v>1.1629710582455552</v>
      </c>
      <c r="F25">
        <f t="shared" si="3"/>
        <v>1.7870041042557745</v>
      </c>
    </row>
    <row r="26" spans="1:6" x14ac:dyDescent="0.25">
      <c r="A26">
        <v>5461</v>
      </c>
      <c r="B26">
        <f>241+5/6</f>
        <v>241.83333333333334</v>
      </c>
      <c r="C26">
        <f t="shared" si="0"/>
        <v>174.66666666666666</v>
      </c>
      <c r="D26">
        <f t="shared" si="1"/>
        <v>67.166666666666686</v>
      </c>
      <c r="E26">
        <f t="shared" si="2"/>
        <v>1.1722794809228583</v>
      </c>
      <c r="F26">
        <f t="shared" si="3"/>
        <v>1.7911647664294075</v>
      </c>
    </row>
    <row r="27" spans="1:6" x14ac:dyDescent="0.25">
      <c r="A27">
        <v>5461</v>
      </c>
      <c r="B27">
        <f>241+55/60</f>
        <v>241.91666666666666</v>
      </c>
      <c r="C27">
        <f t="shared" si="0"/>
        <v>174.66666666666666</v>
      </c>
      <c r="D27">
        <f t="shared" si="1"/>
        <v>67.25</v>
      </c>
      <c r="E27">
        <f t="shared" si="2"/>
        <v>1.1737339219661866</v>
      </c>
      <c r="F27">
        <f t="shared" si="3"/>
        <v>1.7918113673279867</v>
      </c>
    </row>
    <row r="28" spans="1:6" x14ac:dyDescent="0.25">
      <c r="A28">
        <v>5461</v>
      </c>
      <c r="B28">
        <v>242</v>
      </c>
      <c r="C28">
        <f t="shared" si="0"/>
        <v>174.66666666666666</v>
      </c>
      <c r="D28">
        <f t="shared" si="1"/>
        <v>67.333333333333343</v>
      </c>
      <c r="E28">
        <f t="shared" si="2"/>
        <v>1.1751883630095155</v>
      </c>
      <c r="F28">
        <f t="shared" si="3"/>
        <v>1.792457020627727</v>
      </c>
    </row>
    <row r="29" spans="1:6" x14ac:dyDescent="0.25">
      <c r="A29">
        <v>4964</v>
      </c>
      <c r="B29">
        <f>243+1/2</f>
        <v>243.5</v>
      </c>
      <c r="C29">
        <f t="shared" si="0"/>
        <v>174.66666666666666</v>
      </c>
      <c r="D29">
        <f t="shared" si="1"/>
        <v>68.833333333333343</v>
      </c>
      <c r="E29">
        <f t="shared" si="2"/>
        <v>1.2013683017894303</v>
      </c>
      <c r="F29">
        <f t="shared" si="3"/>
        <v>1.8039163537961853</v>
      </c>
    </row>
    <row r="30" spans="1:6" x14ac:dyDescent="0.25">
      <c r="A30">
        <v>4964</v>
      </c>
      <c r="B30">
        <f>243+24/60</f>
        <v>243.4</v>
      </c>
      <c r="C30">
        <f t="shared" si="0"/>
        <v>174.66666666666666</v>
      </c>
      <c r="D30">
        <f t="shared" si="1"/>
        <v>68.733333333333348</v>
      </c>
      <c r="E30">
        <f t="shared" si="2"/>
        <v>1.1996229725374361</v>
      </c>
      <c r="F30">
        <f t="shared" si="3"/>
        <v>1.8031619930030975</v>
      </c>
    </row>
    <row r="31" spans="1:6" x14ac:dyDescent="0.25">
      <c r="A31">
        <v>4964</v>
      </c>
      <c r="B31">
        <f>243+26/60</f>
        <v>243.43333333333334</v>
      </c>
      <c r="C31">
        <f t="shared" si="0"/>
        <v>174.66666666666666</v>
      </c>
      <c r="D31">
        <f t="shared" si="1"/>
        <v>68.76666666666668</v>
      </c>
      <c r="E31">
        <f t="shared" si="2"/>
        <v>1.2002047489547676</v>
      </c>
      <c r="F31">
        <f t="shared" si="3"/>
        <v>1.8034135992054396</v>
      </c>
    </row>
    <row r="32" spans="1:6" x14ac:dyDescent="0.25">
      <c r="A32">
        <v>4916</v>
      </c>
      <c r="B32">
        <f>243+44/60</f>
        <v>243.73333333333332</v>
      </c>
      <c r="C32">
        <f t="shared" si="0"/>
        <v>174.66666666666666</v>
      </c>
      <c r="D32">
        <f t="shared" si="1"/>
        <v>69.066666666666663</v>
      </c>
      <c r="E32">
        <f t="shared" si="2"/>
        <v>1.20544073671075</v>
      </c>
      <c r="F32">
        <f t="shared" si="3"/>
        <v>1.8056711855860728</v>
      </c>
    </row>
    <row r="33" spans="1:6" x14ac:dyDescent="0.25">
      <c r="A33">
        <v>4916</v>
      </c>
      <c r="B33">
        <f>243+45/60</f>
        <v>243.75</v>
      </c>
      <c r="C33">
        <f t="shared" si="0"/>
        <v>174.66666666666666</v>
      </c>
      <c r="D33">
        <f t="shared" si="1"/>
        <v>69.083333333333343</v>
      </c>
      <c r="E33">
        <f t="shared" si="2"/>
        <v>1.2057316249194161</v>
      </c>
      <c r="F33">
        <f t="shared" si="3"/>
        <v>1.8057962443214135</v>
      </c>
    </row>
    <row r="34" spans="1:6" x14ac:dyDescent="0.25">
      <c r="A34">
        <v>4916</v>
      </c>
      <c r="B34">
        <f>243+46/60</f>
        <v>243.76666666666668</v>
      </c>
      <c r="C34">
        <f t="shared" si="0"/>
        <v>174.66666666666666</v>
      </c>
      <c r="D34">
        <f t="shared" si="1"/>
        <v>69.100000000000023</v>
      </c>
      <c r="E34">
        <f t="shared" si="2"/>
        <v>1.2060225131280822</v>
      </c>
      <c r="F34">
        <f t="shared" si="3"/>
        <v>1.8059212648569631</v>
      </c>
    </row>
    <row r="35" spans="1:6" x14ac:dyDescent="0.25">
      <c r="A35">
        <v>4358</v>
      </c>
      <c r="B35">
        <f>246+1/3</f>
        <v>246.33333333333334</v>
      </c>
      <c r="C35">
        <f t="shared" si="0"/>
        <v>174.66666666666666</v>
      </c>
      <c r="D35">
        <f t="shared" si="1"/>
        <v>71.666666666666686</v>
      </c>
      <c r="E35">
        <f t="shared" si="2"/>
        <v>1.2508192972626031</v>
      </c>
      <c r="F35">
        <f t="shared" si="3"/>
        <v>1.8247168907060285</v>
      </c>
    </row>
    <row r="36" spans="1:6" x14ac:dyDescent="0.25">
      <c r="A36">
        <v>4358</v>
      </c>
      <c r="B36">
        <f>246+22/60</f>
        <v>246.36666666666667</v>
      </c>
      <c r="C36">
        <f t="shared" si="0"/>
        <v>174.66666666666666</v>
      </c>
      <c r="D36">
        <f t="shared" si="1"/>
        <v>71.700000000000017</v>
      </c>
      <c r="E36">
        <f t="shared" si="2"/>
        <v>1.2514010736799346</v>
      </c>
      <c r="F36">
        <f t="shared" si="3"/>
        <v>1.8249549882966216</v>
      </c>
    </row>
    <row r="37" spans="1:6" x14ac:dyDescent="0.25">
      <c r="A37">
        <v>4358</v>
      </c>
      <c r="B37">
        <v>246.5</v>
      </c>
      <c r="C37">
        <f t="shared" si="0"/>
        <v>174.66666666666666</v>
      </c>
      <c r="D37">
        <f t="shared" si="1"/>
        <v>71.833333333333343</v>
      </c>
      <c r="E37">
        <f t="shared" si="2"/>
        <v>1.2537281793492603</v>
      </c>
      <c r="F37">
        <f t="shared" si="3"/>
        <v>1.8259058342547332</v>
      </c>
    </row>
    <row r="38" spans="1:6" x14ac:dyDescent="0.25">
      <c r="A38" t="s">
        <v>6</v>
      </c>
      <c r="B38">
        <f>246+32.5/60</f>
        <v>246.54166666666666</v>
      </c>
      <c r="C38">
        <f t="shared" si="0"/>
        <v>174.66666666666666</v>
      </c>
      <c r="D38">
        <f t="shared" si="1"/>
        <v>71.875</v>
      </c>
      <c r="E38">
        <f t="shared" si="2"/>
        <v>1.2544553998709242</v>
      </c>
      <c r="F38">
        <f t="shared" si="3"/>
        <v>1.8262024667215011</v>
      </c>
    </row>
    <row r="39" spans="1:6" x14ac:dyDescent="0.25">
      <c r="A39" t="s">
        <v>6</v>
      </c>
      <c r="B39">
        <f>246+35/60</f>
        <v>246.58333333333334</v>
      </c>
      <c r="C39">
        <f t="shared" si="0"/>
        <v>174.66666666666666</v>
      </c>
      <c r="D39">
        <f t="shared" si="1"/>
        <v>71.916666666666686</v>
      </c>
      <c r="E39">
        <f t="shared" si="2"/>
        <v>1.2551826203925889</v>
      </c>
      <c r="F39">
        <f t="shared" si="3"/>
        <v>1.8264988577416212</v>
      </c>
    </row>
    <row r="40" spans="1:6" x14ac:dyDescent="0.25">
      <c r="A40" t="s">
        <v>6</v>
      </c>
      <c r="B40">
        <f>246+37.5/60</f>
        <v>246.625</v>
      </c>
      <c r="C40">
        <f t="shared" si="0"/>
        <v>174.66666666666666</v>
      </c>
      <c r="D40">
        <f t="shared" si="1"/>
        <v>71.958333333333343</v>
      </c>
      <c r="E40">
        <f t="shared" si="2"/>
        <v>1.2559098409142531</v>
      </c>
      <c r="F40">
        <f t="shared" si="3"/>
        <v>1.8267950072759063</v>
      </c>
    </row>
    <row r="41" spans="1:6" x14ac:dyDescent="0.25">
      <c r="A41" t="s">
        <v>6</v>
      </c>
      <c r="B41">
        <f>246+2/3</f>
        <v>246.66666666666666</v>
      </c>
      <c r="C41">
        <f t="shared" si="0"/>
        <v>174.66666666666666</v>
      </c>
      <c r="D41">
        <f t="shared" si="1"/>
        <v>72</v>
      </c>
      <c r="E41">
        <f t="shared" si="2"/>
        <v>1.2566370614359172</v>
      </c>
      <c r="F41">
        <f t="shared" si="3"/>
        <v>1.827090915285202</v>
      </c>
    </row>
    <row r="42" spans="1:6" x14ac:dyDescent="0.25">
      <c r="A42" t="s">
        <v>6</v>
      </c>
      <c r="B42">
        <f>246+42/60</f>
        <v>246.7</v>
      </c>
      <c r="C42">
        <f t="shared" si="0"/>
        <v>174.66666666666666</v>
      </c>
      <c r="D42">
        <f t="shared" si="1"/>
        <v>72.033333333333331</v>
      </c>
      <c r="E42">
        <f t="shared" si="2"/>
        <v>1.2572188378532485</v>
      </c>
      <c r="F42">
        <f t="shared" si="3"/>
        <v>1.8273274677683546</v>
      </c>
    </row>
    <row r="43" spans="1:6" x14ac:dyDescent="0.25">
      <c r="A43" t="s">
        <v>6</v>
      </c>
      <c r="B43">
        <f>246+45/60</f>
        <v>246.75</v>
      </c>
      <c r="C43">
        <f t="shared" si="0"/>
        <v>174.66666666666666</v>
      </c>
      <c r="D43">
        <f t="shared" si="1"/>
        <v>72.083333333333343</v>
      </c>
      <c r="E43">
        <f t="shared" si="2"/>
        <v>1.2580915024792461</v>
      </c>
      <c r="F43">
        <f t="shared" si="3"/>
        <v>1.8276820065723667</v>
      </c>
    </row>
    <row r="44" spans="1:6" x14ac:dyDescent="0.25">
      <c r="A44">
        <v>4078</v>
      </c>
      <c r="B44">
        <f>248+2/3</f>
        <v>248.66666666666666</v>
      </c>
      <c r="C44">
        <f t="shared" si="0"/>
        <v>174.66666666666666</v>
      </c>
      <c r="D44">
        <f t="shared" si="1"/>
        <v>74</v>
      </c>
      <c r="E44">
        <f t="shared" si="2"/>
        <v>1.2915436464758039</v>
      </c>
      <c r="F44">
        <f t="shared" si="3"/>
        <v>1.841009706904881</v>
      </c>
    </row>
    <row r="45" spans="1:6" x14ac:dyDescent="0.25">
      <c r="A45">
        <v>4078</v>
      </c>
      <c r="B45">
        <f>248+45/60</f>
        <v>248.75</v>
      </c>
      <c r="C45">
        <f t="shared" si="0"/>
        <v>174.66666666666666</v>
      </c>
      <c r="D45">
        <f t="shared" si="1"/>
        <v>74.083333333333343</v>
      </c>
      <c r="E45">
        <f t="shared" si="2"/>
        <v>1.2929980875191325</v>
      </c>
      <c r="F45">
        <f t="shared" si="3"/>
        <v>1.841577515436289</v>
      </c>
    </row>
    <row r="46" spans="1:6" x14ac:dyDescent="0.25">
      <c r="A46">
        <v>4078</v>
      </c>
      <c r="B46">
        <f>248+35/60</f>
        <v>248.58333333333334</v>
      </c>
      <c r="C46">
        <f t="shared" si="0"/>
        <v>174.66666666666666</v>
      </c>
      <c r="D46">
        <f t="shared" si="1"/>
        <v>73.916666666666686</v>
      </c>
      <c r="E46">
        <f t="shared" si="2"/>
        <v>1.2900892054324755</v>
      </c>
      <c r="F46">
        <f t="shared" si="3"/>
        <v>1.8404409247561082</v>
      </c>
    </row>
    <row r="47" spans="1:6" x14ac:dyDescent="0.25">
      <c r="A47">
        <v>4047</v>
      </c>
      <c r="B47">
        <f>248+5/6</f>
        <v>248.83333333333334</v>
      </c>
      <c r="C47">
        <f t="shared" si="0"/>
        <v>174.66666666666666</v>
      </c>
      <c r="D47">
        <f t="shared" si="1"/>
        <v>74.166666666666686</v>
      </c>
      <c r="E47">
        <f t="shared" si="2"/>
        <v>1.2944525285624613</v>
      </c>
      <c r="F47">
        <f t="shared" si="3"/>
        <v>1.8421443500500472</v>
      </c>
    </row>
    <row r="48" spans="1:6" x14ac:dyDescent="0.25">
      <c r="A48">
        <v>4047</v>
      </c>
      <c r="B48">
        <f>248+55/60</f>
        <v>248.91666666666666</v>
      </c>
      <c r="C48">
        <f t="shared" si="0"/>
        <v>174.66666666666666</v>
      </c>
      <c r="D48">
        <f t="shared" si="1"/>
        <v>74.25</v>
      </c>
      <c r="E48">
        <f t="shared" si="2"/>
        <v>1.2959069696057897</v>
      </c>
      <c r="F48">
        <f t="shared" si="3"/>
        <v>1.8427102104463851</v>
      </c>
    </row>
    <row r="49" spans="1:6" x14ac:dyDescent="0.25">
      <c r="A49">
        <v>4047</v>
      </c>
      <c r="B49">
        <f>248+57.5/60</f>
        <v>248.95833333333334</v>
      </c>
      <c r="C49">
        <f t="shared" si="0"/>
        <v>174.66666666666666</v>
      </c>
      <c r="D49">
        <f t="shared" si="1"/>
        <v>74.291666666666686</v>
      </c>
      <c r="E49">
        <f t="shared" si="2"/>
        <v>1.2966341901274543</v>
      </c>
      <c r="F49">
        <f t="shared" si="3"/>
        <v>1.8429927752194841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右側</vt:lpstr>
      <vt:lpstr>左側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2018-05-14T02:44:17Z</dcterms:modified>
</cp:coreProperties>
</file>