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910398ca53c61d/Documents/"/>
    </mc:Choice>
  </mc:AlternateContent>
  <xr:revisionPtr revIDLastSave="137" documentId="8_{248C653B-A4C8-4947-9AD0-03B7DBDD9B96}" xr6:coauthVersionLast="47" xr6:coauthVersionMax="47" xr10:uidLastSave="{4C36A40D-E032-4D9E-9B32-B997BB377589}"/>
  <bookViews>
    <workbookView xWindow="-93" yWindow="-93" windowWidth="25786" windowHeight="13866" xr2:uid="{00000000-000D-0000-FFFF-FFFF00000000}"/>
  </bookViews>
  <sheets>
    <sheet name="survival_per_class" sheetId="3" r:id="rId1"/>
    <sheet name="Ratio_men_woman" sheetId="5" r:id="rId2"/>
    <sheet name="family_size" sheetId="6" r:id="rId3"/>
    <sheet name="titanic" sheetId="1" r:id="rId4"/>
  </sheets>
  <calcPr calcId="191029"/>
  <pivotCaches>
    <pivotCache cacheId="8" r:id="rId5"/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96" i="1"/>
  <c r="G97" i="1"/>
  <c r="G98" i="1"/>
  <c r="G99" i="1"/>
  <c r="G100" i="1"/>
  <c r="G10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" i="1"/>
  <c r="G3" i="1"/>
  <c r="G4" i="1"/>
  <c r="G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P6" i="1"/>
  <c r="O5" i="1"/>
  <c r="O4" i="1"/>
  <c r="Q4" i="1" s="1"/>
  <c r="O3" i="1"/>
  <c r="Q3" i="1" s="1"/>
  <c r="Q6" i="1" l="1"/>
  <c r="O6" i="1"/>
</calcChain>
</file>

<file path=xl/sharedStrings.xml><?xml version="1.0" encoding="utf-8"?>
<sst xmlns="http://schemas.openxmlformats.org/spreadsheetml/2006/main" count="46" uniqueCount="31">
  <si>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</si>
  <si>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</si>
  <si>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</si>
  <si>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</si>
  <si>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</si>
  <si>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</si>
  <si>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</si>
  <si>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</si>
  <si>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</si>
  <si>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total # of pass.</t>
  </si>
  <si>
    <t>#Survived</t>
  </si>
  <si>
    <t>#Died</t>
  </si>
  <si>
    <t>Table</t>
  </si>
  <si>
    <t>Died</t>
  </si>
  <si>
    <t>Alive</t>
  </si>
  <si>
    <t>Men</t>
  </si>
  <si>
    <t>Woman</t>
  </si>
  <si>
    <t>amount of passengers per class</t>
  </si>
  <si>
    <t>Sum of amount of passengers per class</t>
  </si>
  <si>
    <t>Sum of #Survived</t>
  </si>
  <si>
    <t>Row Labels</t>
  </si>
  <si>
    <t>Grand Total</t>
  </si>
  <si>
    <t>(All)</t>
  </si>
  <si>
    <t>Class</t>
  </si>
  <si>
    <t>Sur</t>
  </si>
  <si>
    <t>Gender</t>
  </si>
  <si>
    <t>Age2</t>
  </si>
  <si>
    <t>Sum of Pclass_1</t>
  </si>
  <si>
    <t>Sum of Pclass_2</t>
  </si>
  <si>
    <t>Sum of Pclass_3</t>
  </si>
  <si>
    <t>Average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</si>
</sst>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textRotation="45"/>
    </xf>
    <xf numFmtId="0" fontId="0" fillId="0" borderId="0" xfId="0" applyFill="1"/>
    <xf numFmtId="0" fontId="0" fillId="0" borderId="0" xfId="0" applyFont="1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[titanic_hwday3.xlsx]survival_per_class!PivotTable2</c:name>
    <c:fmtId val="15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survival_per_class!$B$3</c:f>
              <c:strCache>
                <c:ptCount val="1"/>
                <c:pt idx="0">
                  <c:v>Sum of #Survived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survival_per_class!$A$4:$A$7</c:f>
              <c:strCache>
                <c:ptCount val="3"/>
                <c:pt idx="0">
                  <c:v>Pclass_1</c:v>
                </c:pt>
                <c:pt idx="1">
                  <c:v>Pclass_2</c:v>
                </c:pt>
                <c:pt idx="2">
                  <c:v>Pclass_3</c:v>
                </c:pt>
              </c:strCache>
            </c:strRef>
          </c:cat>
          <c:val>
            <c:numRef>
              <c:f>survival_per_class!$B$4:$B$7</c:f>
              <c:numCache>
                <c:formatCode>General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2-4760-A42B-8C30D5CA2ED7}"/>
            </c:ext>
          </c:extLst>
        </c:ser>
        <c:ser>
          <c:idx val="1"/>
          <c:order val="1"/>
          <c:tx>
            <c:strRef>
              <c:f>survival_per_class!$C$3</c:f>
              <c:strCache>
                <c:ptCount val="1"/>
                <c:pt idx="0">
                  <c:v>Sum of amount of passengers per class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survival_per_class!$A$4:$A$7</c:f>
              <c:strCache>
                <c:ptCount val="3"/>
                <c:pt idx="0">
                  <c:v>Pclass_1</c:v>
                </c:pt>
                <c:pt idx="1">
                  <c:v>Pclass_2</c:v>
                </c:pt>
                <c:pt idx="2">
                  <c:v>Pclass_3</c:v>
                </c:pt>
              </c:strCache>
            </c:strRef>
          </c:cat>
          <c:val>
            <c:numRef>
              <c:f>survival_per_class!$C$4:$C$7</c:f>
              <c:numCache>
                <c:formatCode>General</c:formatCode>
                <c:ptCount val="3"/>
                <c:pt idx="0">
                  <c:v>23</c:v>
                </c:pt>
                <c:pt idx="1">
                  <c:v>20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2-4760-A42B-8C30D5CA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37152272"/>
        <c:axId val="1437153232"/>
        <c:axId val="0"/>
      </c:bar3DChart>
      <c:catAx>
        <c:axId val="143715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53232"/>
        <c:crosses val="autoZero"/>
        <c:auto val="1"/>
        <c:lblAlgn val="ctr"/>
        <c:lblOffset val="100"/>
        <c:noMultiLvlLbl val="0"/>
      </c:catAx>
      <c:valAx>
        <c:axId val="143715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[titanic_hwday3.xlsx]Ratio_men_woman!PivotTable4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Ratio_men_woman!$B$3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Ratio_men_woman!$A$4:$A$6</c:f>
              <c:strCache>
                <c:ptCount val="2"/>
                <c:pt idx="0">
                  <c:v>Men</c:v>
                </c:pt>
                <c:pt idx="1">
                  <c:v>Woman</c:v>
                </c:pt>
              </c:strCache>
            </c:strRef>
          </c:cat>
          <c:val>
            <c:numRef>
              <c:f>Ratio_men_woman!$B$4:$B$6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8-4A58-8BC6-E65529755D43}"/>
            </c:ext>
          </c:extLst>
        </c:ser>
        <c:ser>
          <c:idx val="1"/>
          <c:order val="1"/>
          <c:tx>
            <c:strRef>
              <c:f>Ratio_men_woman!$C$3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Ratio_men_woman!$A$4:$A$6</c:f>
              <c:strCache>
                <c:ptCount val="2"/>
                <c:pt idx="0">
                  <c:v>Men</c:v>
                </c:pt>
                <c:pt idx="1">
                  <c:v>Woman</c:v>
                </c:pt>
              </c:strCache>
            </c:strRef>
          </c:cat>
          <c:val>
            <c:numRef>
              <c:f>Ratio_men_woman!$C$4:$C$6</c:f>
              <c:numCache>
                <c:formatCode>General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8-4A58-8BC6-E65529755D43}"/>
            </c:ext>
          </c:extLst>
        </c:ser>
        <c:ser>
          <c:idx val="2"/>
          <c:order val="2"/>
          <c:tx>
            <c:strRef>
              <c:f>Ratio_men_woman!$D$3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Ratio_men_woman!$A$4:$A$6</c:f>
              <c:strCache>
                <c:ptCount val="2"/>
                <c:pt idx="0">
                  <c:v>Men</c:v>
                </c:pt>
                <c:pt idx="1">
                  <c:v>Woman</c:v>
                </c:pt>
              </c:strCache>
            </c:strRef>
          </c:cat>
          <c:val>
            <c:numRef>
              <c:f>Ratio_men_woman!$D$4:$D$6</c:f>
              <c:numCache>
                <c:formatCode>General</c:formatCode>
                <c:ptCount val="2"/>
                <c:pt idx="0">
                  <c:v>16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8-4A58-8BC6-E6552975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6570672"/>
        <c:axId val="1456576912"/>
      </c:barChart>
      <c:catAx>
        <c:axId val="14565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76912"/>
        <c:crosses val="autoZero"/>
        <c:auto val="1"/>
        <c:lblAlgn val="ctr"/>
        <c:lblOffset val="100"/>
        <c:noMultiLvlLbl val="0"/>
      </c:catAx>
      <c:valAx>
        <c:axId val="14565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[titanic_hwday3.xlsx]family_size!PivotTable5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family_size!$B$3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family_size!$A$4:$A$11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family_size!$B$4:$B$11</c:f>
              <c:numCache>
                <c:formatCode>General</c:formatCode>
                <c:ptCount val="7"/>
                <c:pt idx="0">
                  <c:v>0.22222222222222221</c:v>
                </c:pt>
                <c:pt idx="1">
                  <c:v>0.7857142857142857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2-4F34-8206-D1088B87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584592"/>
        <c:axId val="1456586992"/>
      </c:barChart>
      <c:catAx>
        <c:axId val="14565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86992"/>
        <c:crosses val="autoZero"/>
        <c:auto val="1"/>
        <c:lblAlgn val="ctr"/>
        <c:lblOffset val="100"/>
        <c:noMultiLvlLbl val="0"/>
      </c:catAx>
      <c:valAx>
        <c:axId val="14565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9</xdr:row>
      <xdr:rowOff>25400</xdr:rowOff>
    </xdr:from>
    <xdr:to>
      <xdr:col>4</xdr:col>
      <xdr:colOff>141816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6693B-CC07-7ED3-6555-1EF0BA4CC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412749</xdr:colOff>
      <xdr:row>3</xdr:row>
      <xdr:rowOff>126999</xdr:rowOff>
    </xdr:from>
    <xdr:to>
      <xdr:col>16</xdr:col>
      <xdr:colOff>283632</xdr:colOff>
      <xdr:row>27</xdr:row>
      <xdr:rowOff>160866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6DBED-667D-1516-2B64-9872758A8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</xdr:row>
      <xdr:rowOff>0</xdr:rowOff>
    </xdr:from>
    <xdr:to>
      <xdr:col>17</xdr:col>
      <xdr:colOff>391583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3849B-7397-5E6D-4057-0C496FCEA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ty" refreshedDate="45049.970991550923" createdVersion="8" refreshedVersion="8" minRefreshableVersion="3" recordCount="3" xr:uid="{F5772C3D-0962-4B1E-BCAE-7D61E0DE9340}">
  <cacheSource type="worksheet">
    <worksheetSource ref="N2:P5" sheet="titanic"/>
  </cacheSource>
  <cacheFields count="3">
    <cacheField name="Table2" numFmtId="0">
      <sharedItems count="3">
        <s v="Pclass_1"/>
        <s v="Pclass_2"/>
        <s v="Pclass_3"/>
      </sharedItems>
    </cacheField>
    <cacheField name="amount of passengers per class" numFmtId="0">
      <sharedItems containsSemiMixedTypes="0" containsString="0" containsNumber="1" containsInteger="1" minValue="20" maxValue="57" count="3">
        <n v="23"/>
        <n v="20"/>
        <n v="57"/>
      </sharedItems>
    </cacheField>
    <cacheField name="#Survived" numFmtId="0">
      <sharedItems containsSemiMixedTypes="0" containsString="0" containsNumber="1" containsInteger="1" minValue="7" maxValue="15" count="3">
        <n v="15"/>
        <n v="7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ty" refreshedDate="45049.984877430557" createdVersion="8" refreshedVersion="8" minRefreshableVersion="3" recordCount="100" xr:uid="{6611E4D0-0700-4590-B4DA-356C1BA2D0BE}">
  <cacheSource type="worksheet">
    <worksheetSource ref="A1:L101" sheet="titanic"/>
  </cacheSource>
  <cacheFields count="12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ur" numFmtId="0">
      <sharedItems count="2">
        <s v="Died"/>
        <s v="Alive"/>
      </sharedItems>
    </cacheField>
    <cacheField name="Sex" numFmtId="0">
      <sharedItems containsSemiMixedTypes="0" containsString="0" containsNumber="1" containsInteger="1" minValue="0" maxValue="1"/>
    </cacheField>
    <cacheField name="Gender" numFmtId="0">
      <sharedItems count="2">
        <s v="Woman"/>
        <s v="Men"/>
      </sharedItems>
    </cacheField>
    <cacheField name="Age" numFmtId="0">
      <sharedItems containsSemiMixedTypes="0" containsString="0" containsNumber="1" minValue="5.2500000000000003E-3" maxValue="0.92500000000000004"/>
    </cacheField>
    <cacheField name="Age2" numFmtId="0">
      <sharedItems containsSemiMixedTypes="0" containsString="0" containsNumber="1" minValue="0.52500000000000002" maxValue="92.5" count="46">
        <n v="20"/>
        <n v="35"/>
        <n v="31.25"/>
        <n v="48.75"/>
        <n v="61.250000000000007"/>
        <n v="38.75"/>
        <n v="37.5"/>
        <n v="42.5"/>
        <n v="13.750000000000002"/>
        <n v="0.52500000000000002"/>
        <n v="33.75"/>
        <n v="22.5"/>
        <n v="41.25"/>
        <n v="32.5"/>
        <n v="43.75"/>
        <n v="7.5"/>
        <n v="38.125"/>
        <n v="28.749999999999996"/>
        <n v="53.75"/>
        <n v="12.5"/>
        <n v="65"/>
        <n v="47.5"/>
        <n v="2.5"/>
        <n v="1.25"/>
        <n v="77.5"/>
        <n v="18.75"/>
        <n v="1.0375000000000001"/>
        <n v="26.25"/>
        <n v="40"/>
        <n v="25"/>
        <n v="43.125"/>
        <n v="21.25"/>
        <n v="52.5"/>
        <n v="5"/>
        <n v="92.5"/>
        <n v="11.25"/>
        <n v="55.000000000000007"/>
        <n v="56.25"/>
        <n v="63.749999999999993"/>
        <n v="30"/>
        <n v="51.249999999999993"/>
        <n v="60"/>
        <n v="58.75"/>
        <n v="23.75"/>
        <n v="70"/>
        <n v="27.500000000000004"/>
      </sharedItems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/>
    </cacheField>
    <cacheField name="Pclass_2" numFmtId="0">
      <sharedItems containsSemiMixedTypes="0" containsString="0" containsNumber="1" containsInteger="1" minValue="0" maxValue="1"/>
    </cacheField>
    <cacheField name="Pclass_3" numFmtId="0">
      <sharedItems containsSemiMixedTypes="0" containsString="0" containsNumber="1" containsInteger="1" minValue="0" maxValue="1"/>
    </cacheField>
    <cacheField name="Family_size" numFmtId="0">
      <sharedItems containsSemiMixedTypes="0" containsString="0" containsNumber="1" minValue="0" maxValue="1" count="7">
        <n v="0"/>
        <n v="1"/>
        <n v="0.2"/>
        <n v="0.3"/>
        <n v="0.1"/>
        <n v="0.6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92"/>
    <x v="0"/>
    <x v="0"/>
    <n v="1"/>
    <x v="0"/>
    <n v="0.2"/>
    <x v="0"/>
    <n v="5.0748620000000001E-2"/>
    <n v="0"/>
    <n v="1"/>
    <n v="0"/>
    <x v="0"/>
  </r>
  <r>
    <n v="793"/>
    <x v="0"/>
    <x v="0"/>
    <n v="0"/>
    <x v="1"/>
    <n v="0.35"/>
    <x v="1"/>
    <n v="0.13575255899999999"/>
    <n v="0"/>
    <n v="0"/>
    <n v="1"/>
    <x v="1"/>
  </r>
  <r>
    <n v="794"/>
    <x v="0"/>
    <x v="0"/>
    <n v="1"/>
    <x v="0"/>
    <n v="0.35"/>
    <x v="1"/>
    <n v="5.9914211000000002E-2"/>
    <n v="1"/>
    <n v="0"/>
    <n v="0"/>
    <x v="0"/>
  </r>
  <r>
    <n v="795"/>
    <x v="0"/>
    <x v="0"/>
    <n v="1"/>
    <x v="0"/>
    <n v="0.3125"/>
    <x v="2"/>
    <n v="1.5411575E-2"/>
    <n v="0"/>
    <n v="0"/>
    <n v="1"/>
    <x v="0"/>
  </r>
  <r>
    <n v="796"/>
    <x v="0"/>
    <x v="0"/>
    <n v="1"/>
    <x v="0"/>
    <n v="0.48749999999999999"/>
    <x v="3"/>
    <n v="2.5374310000000001E-2"/>
    <n v="0"/>
    <n v="1"/>
    <n v="0"/>
    <x v="0"/>
  </r>
  <r>
    <n v="797"/>
    <x v="1"/>
    <x v="1"/>
    <n v="0"/>
    <x v="1"/>
    <n v="0.61250000000000004"/>
    <x v="4"/>
    <n v="5.0610427999999999E-2"/>
    <n v="1"/>
    <n v="0"/>
    <n v="0"/>
    <x v="0"/>
  </r>
  <r>
    <n v="798"/>
    <x v="1"/>
    <x v="1"/>
    <n v="0"/>
    <x v="1"/>
    <n v="0.38750000000000001"/>
    <x v="5"/>
    <n v="1.6948673000000001E-2"/>
    <n v="0"/>
    <n v="0"/>
    <n v="1"/>
    <x v="0"/>
  </r>
  <r>
    <n v="799"/>
    <x v="0"/>
    <x v="0"/>
    <n v="1"/>
    <x v="0"/>
    <n v="0.375"/>
    <x v="6"/>
    <n v="1.4110459000000001E-2"/>
    <n v="0"/>
    <n v="0"/>
    <n v="1"/>
    <x v="0"/>
  </r>
  <r>
    <n v="800"/>
    <x v="0"/>
    <x v="0"/>
    <n v="0"/>
    <x v="1"/>
    <n v="0.375"/>
    <x v="6"/>
    <n v="4.7137660999999997E-2"/>
    <n v="0"/>
    <n v="0"/>
    <n v="1"/>
    <x v="2"/>
  </r>
  <r>
    <n v="801"/>
    <x v="0"/>
    <x v="0"/>
    <n v="1"/>
    <x v="0"/>
    <n v="0.42499999999999999"/>
    <x v="7"/>
    <n v="2.5374310000000001E-2"/>
    <n v="0"/>
    <n v="1"/>
    <n v="0"/>
    <x v="0"/>
  </r>
  <r>
    <n v="802"/>
    <x v="1"/>
    <x v="1"/>
    <n v="0"/>
    <x v="1"/>
    <n v="0.38750000000000001"/>
    <x v="5"/>
    <n v="5.1236588E-2"/>
    <n v="0"/>
    <n v="1"/>
    <n v="0"/>
    <x v="2"/>
  </r>
  <r>
    <n v="803"/>
    <x v="1"/>
    <x v="1"/>
    <n v="1"/>
    <x v="0"/>
    <n v="0.13750000000000001"/>
    <x v="8"/>
    <n v="0.234224401"/>
    <n v="1"/>
    <n v="0"/>
    <n v="0"/>
    <x v="3"/>
  </r>
  <r>
    <n v="804"/>
    <x v="1"/>
    <x v="1"/>
    <n v="1"/>
    <x v="0"/>
    <n v="5.2500000000000003E-3"/>
    <x v="9"/>
    <n v="1.6623491000000001E-2"/>
    <n v="0"/>
    <n v="0"/>
    <n v="1"/>
    <x v="4"/>
  </r>
  <r>
    <n v="805"/>
    <x v="1"/>
    <x v="1"/>
    <n v="1"/>
    <x v="0"/>
    <n v="0.33750000000000002"/>
    <x v="10"/>
    <n v="1.3614293E-2"/>
    <n v="0"/>
    <n v="0"/>
    <n v="1"/>
    <x v="0"/>
  </r>
  <r>
    <n v="806"/>
    <x v="0"/>
    <x v="0"/>
    <n v="1"/>
    <x v="0"/>
    <n v="0.38750000000000001"/>
    <x v="5"/>
    <n v="1.5175789E-2"/>
    <n v="0"/>
    <n v="0"/>
    <n v="1"/>
    <x v="0"/>
  </r>
  <r>
    <n v="807"/>
    <x v="0"/>
    <x v="0"/>
    <n v="1"/>
    <x v="0"/>
    <n v="0.48749999999999999"/>
    <x v="3"/>
    <n v="0"/>
    <n v="1"/>
    <n v="0"/>
    <n v="0"/>
    <x v="0"/>
  </r>
  <r>
    <n v="808"/>
    <x v="0"/>
    <x v="0"/>
    <n v="0"/>
    <x v="1"/>
    <n v="0.22500000000000001"/>
    <x v="11"/>
    <n v="1.5175789E-2"/>
    <n v="0"/>
    <n v="0"/>
    <n v="1"/>
    <x v="0"/>
  </r>
  <r>
    <n v="809"/>
    <x v="0"/>
    <x v="0"/>
    <n v="1"/>
    <x v="0"/>
    <n v="0.48749999999999999"/>
    <x v="3"/>
    <n v="2.5374310000000001E-2"/>
    <n v="0"/>
    <n v="1"/>
    <n v="0"/>
    <x v="0"/>
  </r>
  <r>
    <n v="810"/>
    <x v="1"/>
    <x v="1"/>
    <n v="0"/>
    <x v="1"/>
    <n v="0.41249999999999998"/>
    <x v="12"/>
    <n v="0.103644297"/>
    <n v="1"/>
    <n v="0"/>
    <n v="0"/>
    <x v="4"/>
  </r>
  <r>
    <n v="811"/>
    <x v="0"/>
    <x v="0"/>
    <n v="1"/>
    <x v="0"/>
    <n v="0.32500000000000001"/>
    <x v="13"/>
    <n v="1.5395374999999999E-2"/>
    <n v="0"/>
    <n v="0"/>
    <n v="1"/>
    <x v="0"/>
  </r>
  <r>
    <n v="812"/>
    <x v="0"/>
    <x v="0"/>
    <n v="1"/>
    <x v="0"/>
    <n v="0.48749999999999999"/>
    <x v="3"/>
    <n v="4.7137660999999997E-2"/>
    <n v="0"/>
    <n v="0"/>
    <n v="1"/>
    <x v="0"/>
  </r>
  <r>
    <n v="813"/>
    <x v="0"/>
    <x v="0"/>
    <n v="1"/>
    <x v="0"/>
    <n v="0.4375"/>
    <x v="14"/>
    <n v="2.0494635000000001E-2"/>
    <n v="0"/>
    <n v="1"/>
    <n v="0"/>
    <x v="0"/>
  </r>
  <r>
    <n v="814"/>
    <x v="0"/>
    <x v="0"/>
    <n v="0"/>
    <x v="1"/>
    <n v="7.4999999999999997E-2"/>
    <x v="15"/>
    <n v="6.1044735000000003E-2"/>
    <n v="0"/>
    <n v="0"/>
    <n v="1"/>
    <x v="5"/>
  </r>
  <r>
    <n v="815"/>
    <x v="0"/>
    <x v="0"/>
    <n v="1"/>
    <x v="0"/>
    <n v="0.38124999999999998"/>
    <x v="16"/>
    <n v="1.5712554E-2"/>
    <n v="0"/>
    <n v="0"/>
    <n v="1"/>
    <x v="0"/>
  </r>
  <r>
    <n v="816"/>
    <x v="0"/>
    <x v="0"/>
    <n v="1"/>
    <x v="0"/>
    <n v="0.35"/>
    <x v="1"/>
    <n v="0"/>
    <n v="1"/>
    <n v="0"/>
    <n v="0"/>
    <x v="0"/>
  </r>
  <r>
    <n v="817"/>
    <x v="0"/>
    <x v="0"/>
    <n v="0"/>
    <x v="1"/>
    <n v="0.28749999999999998"/>
    <x v="17"/>
    <n v="1.5468569999999999E-2"/>
    <n v="0"/>
    <n v="0"/>
    <n v="1"/>
    <x v="0"/>
  </r>
  <r>
    <n v="818"/>
    <x v="0"/>
    <x v="0"/>
    <n v="1"/>
    <x v="0"/>
    <n v="0.38750000000000001"/>
    <x v="5"/>
    <n v="7.2227388000000003E-2"/>
    <n v="0"/>
    <n v="1"/>
    <n v="0"/>
    <x v="2"/>
  </r>
  <r>
    <n v="819"/>
    <x v="0"/>
    <x v="0"/>
    <n v="1"/>
    <x v="0"/>
    <n v="0.53749999999999998"/>
    <x v="18"/>
    <n v="1.2589562E-2"/>
    <n v="0"/>
    <n v="0"/>
    <n v="1"/>
    <x v="0"/>
  </r>
  <r>
    <n v="820"/>
    <x v="0"/>
    <x v="0"/>
    <n v="1"/>
    <x v="0"/>
    <n v="0.125"/>
    <x v="19"/>
    <n v="5.4457172999999998E-2"/>
    <n v="0"/>
    <n v="0"/>
    <n v="1"/>
    <x v="6"/>
  </r>
  <r>
    <n v="821"/>
    <x v="1"/>
    <x v="1"/>
    <n v="0"/>
    <x v="1"/>
    <n v="0.65"/>
    <x v="20"/>
    <n v="0.18249984599999999"/>
    <n v="1"/>
    <n v="0"/>
    <n v="0"/>
    <x v="2"/>
  </r>
  <r>
    <n v="822"/>
    <x v="1"/>
    <x v="1"/>
    <n v="1"/>
    <x v="0"/>
    <n v="0.33750000000000002"/>
    <x v="10"/>
    <n v="1.6908073999999999E-2"/>
    <n v="0"/>
    <n v="0"/>
    <n v="1"/>
    <x v="0"/>
  </r>
  <r>
    <n v="823"/>
    <x v="0"/>
    <x v="0"/>
    <n v="1"/>
    <x v="0"/>
    <n v="0.47499999999999998"/>
    <x v="21"/>
    <n v="0"/>
    <n v="1"/>
    <n v="0"/>
    <n v="0"/>
    <x v="0"/>
  </r>
  <r>
    <n v="824"/>
    <x v="1"/>
    <x v="1"/>
    <n v="0"/>
    <x v="1"/>
    <n v="0.33750000000000002"/>
    <x v="10"/>
    <n v="2.4349578E-2"/>
    <n v="0"/>
    <n v="0"/>
    <n v="1"/>
    <x v="4"/>
  </r>
  <r>
    <n v="825"/>
    <x v="0"/>
    <x v="0"/>
    <n v="1"/>
    <x v="0"/>
    <n v="2.5000000000000001E-2"/>
    <x v="22"/>
    <n v="7.7464841000000006E-2"/>
    <n v="0"/>
    <n v="0"/>
    <n v="1"/>
    <x v="6"/>
  </r>
  <r>
    <n v="826"/>
    <x v="0"/>
    <x v="0"/>
    <n v="1"/>
    <x v="0"/>
    <n v="0.35"/>
    <x v="1"/>
    <n v="1.3565496999999999E-2"/>
    <n v="0"/>
    <n v="0"/>
    <n v="1"/>
    <x v="0"/>
  </r>
  <r>
    <n v="827"/>
    <x v="0"/>
    <x v="0"/>
    <n v="1"/>
    <x v="0"/>
    <n v="0.35"/>
    <x v="1"/>
    <n v="0.110272458"/>
    <n v="0"/>
    <n v="0"/>
    <n v="1"/>
    <x v="0"/>
  </r>
  <r>
    <n v="828"/>
    <x v="1"/>
    <x v="1"/>
    <n v="1"/>
    <x v="0"/>
    <n v="1.2500000000000001E-2"/>
    <x v="23"/>
    <n v="7.2227388000000003E-2"/>
    <n v="0"/>
    <n v="1"/>
    <n v="0"/>
    <x v="2"/>
  </r>
  <r>
    <n v="829"/>
    <x v="1"/>
    <x v="1"/>
    <n v="1"/>
    <x v="0"/>
    <n v="0.35"/>
    <x v="1"/>
    <n v="1.5126993E-2"/>
    <n v="0"/>
    <n v="0"/>
    <n v="1"/>
    <x v="0"/>
  </r>
  <r>
    <n v="830"/>
    <x v="0"/>
    <x v="0"/>
    <n v="0"/>
    <x v="1"/>
    <n v="0.77500000000000002"/>
    <x v="24"/>
    <n v="0.156149601"/>
    <n v="1"/>
    <n v="0"/>
    <n v="0"/>
    <x v="0"/>
  </r>
  <r>
    <n v="831"/>
    <x v="1"/>
    <x v="1"/>
    <n v="0"/>
    <x v="1"/>
    <n v="0.1875"/>
    <x v="25"/>
    <n v="2.8212719000000001E-2"/>
    <n v="0"/>
    <n v="0"/>
    <n v="1"/>
    <x v="4"/>
  </r>
  <r>
    <n v="832"/>
    <x v="1"/>
    <x v="1"/>
    <n v="1"/>
    <x v="0"/>
    <n v="1.0375000000000001E-2"/>
    <x v="26"/>
    <n v="3.6597563E-2"/>
    <n v="0"/>
    <n v="1"/>
    <n v="0"/>
    <x v="2"/>
  </r>
  <r>
    <n v="833"/>
    <x v="0"/>
    <x v="0"/>
    <n v="1"/>
    <x v="0"/>
    <n v="0.35"/>
    <x v="1"/>
    <n v="1.4110459000000001E-2"/>
    <n v="0"/>
    <n v="0"/>
    <n v="1"/>
    <x v="0"/>
  </r>
  <r>
    <n v="834"/>
    <x v="0"/>
    <x v="0"/>
    <n v="1"/>
    <x v="0"/>
    <n v="0.28749999999999998"/>
    <x v="17"/>
    <n v="1.5330376999999999E-2"/>
    <n v="0"/>
    <n v="0"/>
    <n v="1"/>
    <x v="0"/>
  </r>
  <r>
    <n v="835"/>
    <x v="0"/>
    <x v="0"/>
    <n v="1"/>
    <x v="0"/>
    <n v="0.22500000000000001"/>
    <x v="11"/>
    <n v="1.6200520999999999E-2"/>
    <n v="0"/>
    <n v="0"/>
    <n v="1"/>
    <x v="0"/>
  </r>
  <r>
    <n v="836"/>
    <x v="1"/>
    <x v="1"/>
    <n v="0"/>
    <x v="1"/>
    <n v="0.48749999999999999"/>
    <x v="3"/>
    <n v="0.162314192"/>
    <n v="1"/>
    <n v="0"/>
    <n v="0"/>
    <x v="2"/>
  </r>
  <r>
    <n v="837"/>
    <x v="0"/>
    <x v="0"/>
    <n v="1"/>
    <x v="0"/>
    <n v="0.26250000000000001"/>
    <x v="27"/>
    <n v="1.6908073999999999E-2"/>
    <n v="0"/>
    <n v="0"/>
    <n v="1"/>
    <x v="0"/>
  </r>
  <r>
    <n v="838"/>
    <x v="0"/>
    <x v="0"/>
    <n v="1"/>
    <x v="0"/>
    <n v="0.35"/>
    <x v="1"/>
    <n v="1.5712554E-2"/>
    <n v="0"/>
    <n v="0"/>
    <n v="1"/>
    <x v="0"/>
  </r>
  <r>
    <n v="839"/>
    <x v="1"/>
    <x v="1"/>
    <n v="1"/>
    <x v="0"/>
    <n v="0.4"/>
    <x v="28"/>
    <n v="0.110272458"/>
    <n v="0"/>
    <n v="0"/>
    <n v="1"/>
    <x v="0"/>
  </r>
  <r>
    <n v="840"/>
    <x v="1"/>
    <x v="1"/>
    <n v="1"/>
    <x v="0"/>
    <n v="0.35"/>
    <x v="1"/>
    <n v="5.7970539000000001E-2"/>
    <n v="1"/>
    <n v="0"/>
    <n v="0"/>
    <x v="0"/>
  </r>
  <r>
    <n v="841"/>
    <x v="0"/>
    <x v="0"/>
    <n v="1"/>
    <x v="0"/>
    <n v="0.25"/>
    <x v="29"/>
    <n v="1.5468569999999999E-2"/>
    <n v="0"/>
    <n v="0"/>
    <n v="1"/>
    <x v="0"/>
  </r>
  <r>
    <n v="842"/>
    <x v="0"/>
    <x v="0"/>
    <n v="1"/>
    <x v="0"/>
    <n v="0.2"/>
    <x v="0"/>
    <n v="2.0494635000000001E-2"/>
    <n v="0"/>
    <n v="1"/>
    <n v="0"/>
    <x v="0"/>
  </r>
  <r>
    <n v="843"/>
    <x v="1"/>
    <x v="1"/>
    <n v="0"/>
    <x v="1"/>
    <n v="0.375"/>
    <x v="6"/>
    <n v="6.0507970000000001E-2"/>
    <n v="1"/>
    <n v="0"/>
    <n v="0"/>
    <x v="0"/>
  </r>
  <r>
    <n v="844"/>
    <x v="0"/>
    <x v="0"/>
    <n v="1"/>
    <x v="0"/>
    <n v="0.43125000000000002"/>
    <x v="30"/>
    <n v="1.2565163000000001E-2"/>
    <n v="0"/>
    <n v="0"/>
    <n v="1"/>
    <x v="0"/>
  </r>
  <r>
    <n v="845"/>
    <x v="0"/>
    <x v="0"/>
    <n v="1"/>
    <x v="0"/>
    <n v="0.21249999999999999"/>
    <x v="31"/>
    <n v="1.6908073999999999E-2"/>
    <n v="0"/>
    <n v="0"/>
    <n v="1"/>
    <x v="0"/>
  </r>
  <r>
    <n v="846"/>
    <x v="0"/>
    <x v="0"/>
    <n v="1"/>
    <x v="0"/>
    <n v="0.52500000000000002"/>
    <x v="32"/>
    <n v="1.4736618999999999E-2"/>
    <n v="0"/>
    <n v="0"/>
    <n v="1"/>
    <x v="0"/>
  </r>
  <r>
    <n v="847"/>
    <x v="0"/>
    <x v="0"/>
    <n v="1"/>
    <x v="0"/>
    <n v="0.35"/>
    <x v="1"/>
    <n v="0.13575255899999999"/>
    <n v="0"/>
    <n v="0"/>
    <n v="1"/>
    <x v="1"/>
  </r>
  <r>
    <n v="848"/>
    <x v="0"/>
    <x v="0"/>
    <n v="1"/>
    <x v="0"/>
    <n v="0.4375"/>
    <x v="14"/>
    <n v="1.5411575E-2"/>
    <n v="0"/>
    <n v="0"/>
    <n v="1"/>
    <x v="0"/>
  </r>
  <r>
    <n v="849"/>
    <x v="0"/>
    <x v="0"/>
    <n v="1"/>
    <x v="0"/>
    <n v="0.35"/>
    <x v="1"/>
    <n v="6.4411709999999997E-2"/>
    <n v="0"/>
    <n v="1"/>
    <n v="0"/>
    <x v="4"/>
  </r>
  <r>
    <n v="850"/>
    <x v="1"/>
    <x v="1"/>
    <n v="0"/>
    <x v="1"/>
    <n v="0.35"/>
    <x v="1"/>
    <n v="0.173919816"/>
    <n v="1"/>
    <n v="0"/>
    <n v="0"/>
    <x v="4"/>
  </r>
  <r>
    <n v="851"/>
    <x v="0"/>
    <x v="0"/>
    <n v="1"/>
    <x v="0"/>
    <n v="0.05"/>
    <x v="33"/>
    <n v="6.1044735000000003E-2"/>
    <n v="0"/>
    <n v="0"/>
    <n v="1"/>
    <x v="5"/>
  </r>
  <r>
    <n v="852"/>
    <x v="0"/>
    <x v="0"/>
    <n v="1"/>
    <x v="0"/>
    <n v="0.92500000000000004"/>
    <x v="34"/>
    <n v="1.5175789E-2"/>
    <n v="0"/>
    <n v="0"/>
    <n v="1"/>
    <x v="0"/>
  </r>
  <r>
    <n v="853"/>
    <x v="0"/>
    <x v="0"/>
    <n v="0"/>
    <x v="1"/>
    <n v="0.1125"/>
    <x v="35"/>
    <n v="2.9757820000000001E-2"/>
    <n v="0"/>
    <n v="0"/>
    <n v="1"/>
    <x v="2"/>
  </r>
  <r>
    <n v="854"/>
    <x v="1"/>
    <x v="1"/>
    <n v="0"/>
    <x v="1"/>
    <n v="0.2"/>
    <x v="0"/>
    <n v="7.6903678000000003E-2"/>
    <n v="1"/>
    <n v="0"/>
    <n v="0"/>
    <x v="4"/>
  </r>
  <r>
    <n v="855"/>
    <x v="0"/>
    <x v="0"/>
    <n v="0"/>
    <x v="1"/>
    <n v="0.55000000000000004"/>
    <x v="36"/>
    <n v="5.0748620000000001E-2"/>
    <n v="0"/>
    <n v="1"/>
    <n v="0"/>
    <x v="4"/>
  </r>
  <r>
    <n v="856"/>
    <x v="1"/>
    <x v="1"/>
    <n v="0"/>
    <x v="1"/>
    <n v="0.22500000000000001"/>
    <x v="11"/>
    <n v="1.8249985E-2"/>
    <n v="0"/>
    <n v="0"/>
    <n v="1"/>
    <x v="4"/>
  </r>
  <r>
    <n v="857"/>
    <x v="1"/>
    <x v="1"/>
    <n v="0"/>
    <x v="1"/>
    <n v="0.5625"/>
    <x v="37"/>
    <n v="0.32179836699999997"/>
    <n v="1"/>
    <n v="0"/>
    <n v="0"/>
    <x v="2"/>
  </r>
  <r>
    <n v="858"/>
    <x v="1"/>
    <x v="1"/>
    <n v="1"/>
    <x v="0"/>
    <n v="0.63749999999999996"/>
    <x v="38"/>
    <n v="5.1822148999999998E-2"/>
    <n v="1"/>
    <n v="0"/>
    <n v="0"/>
    <x v="0"/>
  </r>
  <r>
    <n v="859"/>
    <x v="1"/>
    <x v="1"/>
    <n v="0"/>
    <x v="1"/>
    <n v="0.3"/>
    <x v="39"/>
    <n v="3.7589697999999998E-2"/>
    <n v="0"/>
    <n v="0"/>
    <n v="1"/>
    <x v="3"/>
  </r>
  <r>
    <n v="860"/>
    <x v="0"/>
    <x v="0"/>
    <n v="1"/>
    <x v="0"/>
    <n v="0.35"/>
    <x v="1"/>
    <n v="1.4110459000000001E-2"/>
    <n v="0"/>
    <n v="0"/>
    <n v="1"/>
    <x v="0"/>
  </r>
  <r>
    <n v="861"/>
    <x v="0"/>
    <x v="0"/>
    <n v="1"/>
    <x v="0"/>
    <n v="0.51249999999999996"/>
    <x v="40"/>
    <n v="2.7537567999999998E-2"/>
    <n v="0"/>
    <n v="0"/>
    <n v="1"/>
    <x v="2"/>
  </r>
  <r>
    <n v="862"/>
    <x v="0"/>
    <x v="0"/>
    <n v="1"/>
    <x v="0"/>
    <n v="0.26250000000000001"/>
    <x v="27"/>
    <n v="2.2446504999999999E-2"/>
    <n v="0"/>
    <n v="1"/>
    <n v="0"/>
    <x v="4"/>
  </r>
  <r>
    <n v="863"/>
    <x v="1"/>
    <x v="1"/>
    <n v="0"/>
    <x v="1"/>
    <n v="0.6"/>
    <x v="41"/>
    <n v="5.0610427999999999E-2"/>
    <n v="1"/>
    <n v="0"/>
    <n v="0"/>
    <x v="0"/>
  </r>
  <r>
    <n v="864"/>
    <x v="0"/>
    <x v="0"/>
    <n v="0"/>
    <x v="1"/>
    <n v="0.35"/>
    <x v="1"/>
    <n v="0.13575255899999999"/>
    <n v="0"/>
    <n v="0"/>
    <n v="1"/>
    <x v="1"/>
  </r>
  <r>
    <n v="865"/>
    <x v="0"/>
    <x v="0"/>
    <n v="1"/>
    <x v="0"/>
    <n v="0.3"/>
    <x v="39"/>
    <n v="2.5374310000000001E-2"/>
    <n v="0"/>
    <n v="1"/>
    <n v="0"/>
    <x v="0"/>
  </r>
  <r>
    <n v="866"/>
    <x v="1"/>
    <x v="1"/>
    <n v="0"/>
    <x v="1"/>
    <n v="0.52500000000000002"/>
    <x v="32"/>
    <n v="2.5374310000000001E-2"/>
    <n v="0"/>
    <n v="1"/>
    <n v="0"/>
    <x v="0"/>
  </r>
  <r>
    <n v="867"/>
    <x v="1"/>
    <x v="1"/>
    <n v="0"/>
    <x v="1"/>
    <n v="0.33750000000000002"/>
    <x v="10"/>
    <n v="2.70496E-2"/>
    <n v="0"/>
    <n v="1"/>
    <n v="0"/>
    <x v="4"/>
  </r>
  <r>
    <n v="868"/>
    <x v="0"/>
    <x v="0"/>
    <n v="1"/>
    <x v="0"/>
    <n v="0.38750000000000001"/>
    <x v="5"/>
    <n v="9.8561237999999995E-2"/>
    <n v="1"/>
    <n v="0"/>
    <n v="0"/>
    <x v="0"/>
  </r>
  <r>
    <n v="869"/>
    <x v="0"/>
    <x v="0"/>
    <n v="1"/>
    <x v="0"/>
    <n v="0.35"/>
    <x v="1"/>
    <n v="1.8542764999999999E-2"/>
    <n v="0"/>
    <n v="0"/>
    <n v="1"/>
    <x v="0"/>
  </r>
  <r>
    <n v="870"/>
    <x v="1"/>
    <x v="1"/>
    <n v="1"/>
    <x v="0"/>
    <n v="0.05"/>
    <x v="33"/>
    <n v="2.1730754000000001E-2"/>
    <n v="0"/>
    <n v="0"/>
    <n v="1"/>
    <x v="2"/>
  </r>
  <r>
    <n v="871"/>
    <x v="0"/>
    <x v="0"/>
    <n v="1"/>
    <x v="0"/>
    <n v="0.32500000000000001"/>
    <x v="13"/>
    <n v="1.5411575E-2"/>
    <n v="0"/>
    <n v="0"/>
    <n v="1"/>
    <x v="0"/>
  </r>
  <r>
    <n v="872"/>
    <x v="1"/>
    <x v="1"/>
    <n v="0"/>
    <x v="1"/>
    <n v="0.58750000000000002"/>
    <x v="42"/>
    <n v="0.10257896699999999"/>
    <n v="1"/>
    <n v="0"/>
    <n v="0"/>
    <x v="2"/>
  </r>
  <r>
    <n v="873"/>
    <x v="0"/>
    <x v="0"/>
    <n v="1"/>
    <x v="0"/>
    <n v="0.41249999999999998"/>
    <x v="12"/>
    <n v="9.75935E-3"/>
    <n v="1"/>
    <n v="0"/>
    <n v="0"/>
    <x v="0"/>
  </r>
  <r>
    <n v="874"/>
    <x v="0"/>
    <x v="0"/>
    <n v="1"/>
    <x v="0"/>
    <n v="0.58750000000000002"/>
    <x v="42"/>
    <n v="1.7566829999999999E-2"/>
    <n v="0"/>
    <n v="0"/>
    <n v="1"/>
    <x v="0"/>
  </r>
  <r>
    <n v="875"/>
    <x v="1"/>
    <x v="1"/>
    <n v="0"/>
    <x v="1"/>
    <n v="0.35"/>
    <x v="1"/>
    <n v="4.6844879999999998E-2"/>
    <n v="0"/>
    <n v="1"/>
    <n v="0"/>
    <x v="4"/>
  </r>
  <r>
    <n v="876"/>
    <x v="1"/>
    <x v="1"/>
    <n v="0"/>
    <x v="1"/>
    <n v="0.1875"/>
    <x v="25"/>
    <n v="1.4102261E-2"/>
    <n v="0"/>
    <n v="0"/>
    <n v="1"/>
    <x v="0"/>
  </r>
  <r>
    <n v="877"/>
    <x v="0"/>
    <x v="0"/>
    <n v="1"/>
    <x v="0"/>
    <n v="0.25"/>
    <x v="29"/>
    <n v="1.9217722E-2"/>
    <n v="0"/>
    <n v="0"/>
    <n v="1"/>
    <x v="0"/>
  </r>
  <r>
    <n v="878"/>
    <x v="0"/>
    <x v="0"/>
    <n v="1"/>
    <x v="0"/>
    <n v="0.23749999999999999"/>
    <x v="43"/>
    <n v="1.5411575E-2"/>
    <n v="0"/>
    <n v="0"/>
    <n v="1"/>
    <x v="0"/>
  </r>
  <r>
    <n v="879"/>
    <x v="0"/>
    <x v="0"/>
    <n v="1"/>
    <x v="0"/>
    <n v="0.35"/>
    <x v="1"/>
    <n v="1.5411575E-2"/>
    <n v="0"/>
    <n v="0"/>
    <n v="1"/>
    <x v="0"/>
  </r>
  <r>
    <n v="880"/>
    <x v="1"/>
    <x v="1"/>
    <n v="0"/>
    <x v="1"/>
    <n v="0.7"/>
    <x v="44"/>
    <n v="0.162314192"/>
    <n v="1"/>
    <n v="0"/>
    <n v="0"/>
    <x v="4"/>
  </r>
  <r>
    <n v="881"/>
    <x v="1"/>
    <x v="1"/>
    <n v="0"/>
    <x v="1"/>
    <n v="0.3125"/>
    <x v="2"/>
    <n v="5.0748620000000001E-2"/>
    <n v="0"/>
    <n v="1"/>
    <n v="0"/>
    <x v="4"/>
  </r>
  <r>
    <n v="882"/>
    <x v="0"/>
    <x v="0"/>
    <n v="1"/>
    <x v="0"/>
    <n v="0.41249999999999998"/>
    <x v="12"/>
    <n v="1.5411575E-2"/>
    <n v="0"/>
    <n v="0"/>
    <n v="1"/>
    <x v="0"/>
  </r>
  <r>
    <n v="883"/>
    <x v="0"/>
    <x v="0"/>
    <n v="0"/>
    <x v="1"/>
    <n v="0.27500000000000002"/>
    <x v="45"/>
    <n v="2.0527231E-2"/>
    <n v="0"/>
    <n v="0"/>
    <n v="1"/>
    <x v="0"/>
  </r>
  <r>
    <n v="884"/>
    <x v="0"/>
    <x v="0"/>
    <n v="1"/>
    <x v="0"/>
    <n v="0.35"/>
    <x v="1"/>
    <n v="2.0494635000000001E-2"/>
    <n v="0"/>
    <n v="1"/>
    <n v="0"/>
    <x v="0"/>
  </r>
  <r>
    <n v="885"/>
    <x v="0"/>
    <x v="0"/>
    <n v="1"/>
    <x v="0"/>
    <n v="0.3125"/>
    <x v="2"/>
    <n v="1.3760684E-2"/>
    <n v="0"/>
    <n v="0"/>
    <n v="1"/>
    <x v="0"/>
  </r>
  <r>
    <n v="886"/>
    <x v="0"/>
    <x v="0"/>
    <n v="0"/>
    <x v="1"/>
    <n v="0.48749999999999999"/>
    <x v="3"/>
    <n v="5.6848214000000001E-2"/>
    <n v="0"/>
    <n v="0"/>
    <n v="1"/>
    <x v="6"/>
  </r>
  <r>
    <n v="887"/>
    <x v="0"/>
    <x v="0"/>
    <n v="1"/>
    <x v="0"/>
    <n v="0.33750000000000002"/>
    <x v="10"/>
    <n v="2.5374310000000001E-2"/>
    <n v="0"/>
    <n v="1"/>
    <n v="0"/>
    <x v="0"/>
  </r>
  <r>
    <n v="888"/>
    <x v="1"/>
    <x v="1"/>
    <n v="0"/>
    <x v="1"/>
    <n v="0.23749999999999999"/>
    <x v="43"/>
    <n v="5.85561E-2"/>
    <n v="1"/>
    <n v="0"/>
    <n v="0"/>
    <x v="0"/>
  </r>
  <r>
    <n v="889"/>
    <x v="0"/>
    <x v="0"/>
    <n v="0"/>
    <x v="1"/>
    <n v="0.35"/>
    <x v="1"/>
    <n v="4.5771352000000001E-2"/>
    <n v="0"/>
    <n v="0"/>
    <n v="1"/>
    <x v="3"/>
  </r>
  <r>
    <n v="890"/>
    <x v="1"/>
    <x v="1"/>
    <n v="1"/>
    <x v="0"/>
    <n v="0.32500000000000001"/>
    <x v="13"/>
    <n v="5.85561E-2"/>
    <n v="1"/>
    <n v="0"/>
    <n v="0"/>
    <x v="0"/>
  </r>
  <r>
    <n v="891"/>
    <x v="0"/>
    <x v="0"/>
    <n v="1"/>
    <x v="0"/>
    <n v="0.4"/>
    <x v="28"/>
    <n v="1.5126993E-2"/>
    <n v="0"/>
    <n v="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63FA3-64F0-4FD6-9D70-412D832A0A2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Survived" fld="2" baseField="0" baseItem="0"/>
    <dataField name="Sum of amount of passengers per class" fld="1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997DC-0561-445D-A01D-0B5BA9869703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6" firstHeaderRow="0" firstDataRow="1" firstDataCol="1" rowPageCount="1" colPageCount="1"/>
  <pivotFields count="12">
    <pivotField showAll="0"/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multipleItemSelectionAllowed="1"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Pclass_1" fld="8" baseField="0" baseItem="0"/>
    <dataField name="Sum of Pclass_2" fld="9" baseField="0" baseItem="0"/>
    <dataField name="Sum of Pclass_3" fld="10" baseField="0" baseItem="0"/>
  </dataFields>
  <chartFormats count="9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60D95-0066-47C4-A093-06E0E8E70591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 rowPageCount="1" colPageCount="1"/>
  <pivotFields count="12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4"/>
        <item x="2"/>
        <item x="3"/>
        <item x="6"/>
        <item x="5"/>
        <item x="1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Average of Survived" fld="1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863E-FE03-4924-82D5-84B6220A346F}">
  <dimension ref="A3:C7"/>
  <sheetViews>
    <sheetView tabSelected="1" workbookViewId="0">
      <selection activeCell="C5" sqref="C5"/>
    </sheetView>
  </sheetViews>
  <sheetFormatPr defaultRowHeight="14.35" x14ac:dyDescent="0.5"/>
  <cols>
    <col min="1" max="1" width="12.05859375" bestFit="1" customWidth="1"/>
    <col min="2" max="2" width="14.9375" bestFit="1" customWidth="1"/>
    <col min="3" max="3" width="32.29296875" bestFit="1" customWidth="1"/>
    <col min="4" max="4" width="2.76171875" bestFit="1" customWidth="1"/>
    <col min="5" max="5" width="10.234375" bestFit="1" customWidth="1"/>
  </cols>
  <sheetData>
    <row r="3" spans="1:3" x14ac:dyDescent="0.5">
      <c r="A3" s="10" t="s">
        <v>20</v>
      </c>
      <c r="B3" t="s">
        <v>19</v>
      </c>
      <c r="C3" t="s">
        <v>18</v>
      </c>
    </row>
    <row r="4" spans="1:3" x14ac:dyDescent="0.5">
      <c r="A4" s="11" t="s">
        <v>5</v>
      </c>
      <c r="B4" s="9">
        <v>15</v>
      </c>
      <c r="C4" s="9">
        <v>23</v>
      </c>
    </row>
    <row r="5" spans="1:3" x14ac:dyDescent="0.5">
      <c r="A5" s="11" t="s">
        <v>6</v>
      </c>
      <c r="B5" s="9">
        <v>7</v>
      </c>
      <c r="C5" s="9">
        <v>20</v>
      </c>
    </row>
    <row r="6" spans="1:3" x14ac:dyDescent="0.5">
      <c r="A6" s="11" t="s">
        <v>7</v>
      </c>
      <c r="B6" s="9">
        <v>13</v>
      </c>
      <c r="C6" s="9">
        <v>57</v>
      </c>
    </row>
    <row r="7" spans="1:3" x14ac:dyDescent="0.5">
      <c r="A7" s="11" t="s">
        <v>21</v>
      </c>
      <c r="B7" s="9">
        <v>35</v>
      </c>
      <c r="C7" s="9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5F09-1211-49C1-A2BE-203ABAE68A8C}">
  <dimension ref="A1:D6"/>
  <sheetViews>
    <sheetView topLeftCell="A2" workbookViewId="0">
      <selection activeCell="C6" sqref="C6"/>
    </sheetView>
  </sheetViews>
  <sheetFormatPr defaultRowHeight="14.35" x14ac:dyDescent="0.5"/>
  <cols>
    <col min="1" max="1" width="12.05859375" bestFit="1" customWidth="1"/>
    <col min="2" max="4" width="13.64453125" bestFit="1" customWidth="1"/>
    <col min="5" max="5" width="14" bestFit="1" customWidth="1"/>
  </cols>
  <sheetData>
    <row r="1" spans="1:4" x14ac:dyDescent="0.5">
      <c r="A1" s="10" t="s">
        <v>1</v>
      </c>
      <c r="B1" t="s">
        <v>22</v>
      </c>
    </row>
    <row r="3" spans="1:4" x14ac:dyDescent="0.5">
      <c r="A3" s="10" t="s">
        <v>20</v>
      </c>
      <c r="B3" t="s">
        <v>27</v>
      </c>
      <c r="C3" t="s">
        <v>28</v>
      </c>
      <c r="D3" t="s">
        <v>29</v>
      </c>
    </row>
    <row r="4" spans="1:4" x14ac:dyDescent="0.5">
      <c r="A4" s="11" t="s">
        <v>15</v>
      </c>
      <c r="B4" s="9">
        <v>13</v>
      </c>
      <c r="C4" s="9">
        <v>6</v>
      </c>
      <c r="D4" s="9">
        <v>16</v>
      </c>
    </row>
    <row r="5" spans="1:4" x14ac:dyDescent="0.5">
      <c r="A5" s="11" t="s">
        <v>16</v>
      </c>
      <c r="B5" s="9">
        <v>10</v>
      </c>
      <c r="C5" s="9">
        <v>14</v>
      </c>
      <c r="D5" s="9">
        <v>41</v>
      </c>
    </row>
    <row r="6" spans="1:4" x14ac:dyDescent="0.5">
      <c r="A6" s="11" t="s">
        <v>21</v>
      </c>
      <c r="B6" s="9">
        <v>23</v>
      </c>
      <c r="C6" s="9">
        <v>20</v>
      </c>
      <c r="D6" s="9">
        <v>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0385-E3EA-4691-A7FD-52906964923B}">
  <dimension ref="A1:B11"/>
  <sheetViews>
    <sheetView workbookViewId="0">
      <selection activeCell="E17" sqref="E17"/>
    </sheetView>
  </sheetViews>
  <sheetFormatPr defaultRowHeight="14.35" x14ac:dyDescent="0.5"/>
  <cols>
    <col min="1" max="1" width="12.05859375" bestFit="1" customWidth="1"/>
    <col min="2" max="2" width="17.17578125" bestFit="1" customWidth="1"/>
    <col min="3" max="3" width="1.76171875" bestFit="1" customWidth="1"/>
    <col min="4" max="4" width="10.234375" bestFit="1" customWidth="1"/>
    <col min="5" max="5" width="7.17578125" bestFit="1" customWidth="1"/>
    <col min="6" max="6" width="8.76171875" bestFit="1" customWidth="1"/>
    <col min="7" max="7" width="7.17578125" bestFit="1" customWidth="1"/>
    <col min="8" max="8" width="7.76171875" bestFit="1" customWidth="1"/>
    <col min="9" max="9" width="7.17578125" bestFit="1" customWidth="1"/>
    <col min="10" max="10" width="6.234375" bestFit="1" customWidth="1"/>
    <col min="11" max="11" width="5.5859375" bestFit="1" customWidth="1"/>
    <col min="12" max="12" width="7.76171875" bestFit="1" customWidth="1"/>
    <col min="13" max="13" width="7.5859375" bestFit="1" customWidth="1"/>
    <col min="14" max="14" width="9.76171875" bestFit="1" customWidth="1"/>
    <col min="15" max="15" width="7.17578125" bestFit="1" customWidth="1"/>
    <col min="16" max="16" width="8.76171875" bestFit="1" customWidth="1"/>
    <col min="17" max="17" width="7.5859375" bestFit="1" customWidth="1"/>
    <col min="18" max="18" width="9.76171875" bestFit="1" customWidth="1"/>
    <col min="19" max="19" width="7.5859375" bestFit="1" customWidth="1"/>
    <col min="20" max="20" width="9.76171875" bestFit="1" customWidth="1"/>
    <col min="21" max="22" width="7.17578125" bestFit="1" customWidth="1"/>
    <col min="23" max="23" width="7.234375" bestFit="1" customWidth="1"/>
    <col min="24" max="24" width="7.5859375" bestFit="1" customWidth="1"/>
    <col min="25" max="25" width="9.76171875" bestFit="1" customWidth="1"/>
    <col min="26" max="27" width="7.17578125" bestFit="1" customWidth="1"/>
    <col min="28" max="28" width="8.76171875" bestFit="1" customWidth="1"/>
    <col min="29" max="30" width="7.5859375" bestFit="1" customWidth="1"/>
    <col min="31" max="31" width="9.76171875" bestFit="1" customWidth="1"/>
    <col min="32" max="32" width="7.17578125" bestFit="1" customWidth="1"/>
    <col min="33" max="33" width="7.234375" bestFit="1" customWidth="1"/>
    <col min="34" max="34" width="7.5859375" bestFit="1" customWidth="1"/>
    <col min="35" max="35" width="9.76171875" bestFit="1" customWidth="1"/>
    <col min="36" max="36" width="6.5859375" bestFit="1" customWidth="1"/>
    <col min="37" max="37" width="8.76171875" bestFit="1" customWidth="1"/>
    <col min="38" max="39" width="7.5859375" bestFit="1" customWidth="1"/>
    <col min="40" max="40" width="9.76171875" bestFit="1" customWidth="1"/>
    <col min="41" max="42" width="7.17578125" bestFit="1" customWidth="1"/>
    <col min="43" max="43" width="7.234375" bestFit="1" customWidth="1"/>
    <col min="44" max="45" width="7.5859375" bestFit="1" customWidth="1"/>
    <col min="46" max="46" width="9.76171875" bestFit="1" customWidth="1"/>
    <col min="47" max="47" width="7.17578125" bestFit="1" customWidth="1"/>
    <col min="48" max="48" width="8.76171875" bestFit="1" customWidth="1"/>
    <col min="49" max="50" width="7.5859375" bestFit="1" customWidth="1"/>
    <col min="51" max="51" width="9.76171875" bestFit="1" customWidth="1"/>
    <col min="52" max="53" width="7.17578125" bestFit="1" customWidth="1"/>
    <col min="54" max="54" width="7.234375" bestFit="1" customWidth="1"/>
    <col min="55" max="56" width="7.17578125" bestFit="1" customWidth="1"/>
    <col min="57" max="57" width="8.76171875" bestFit="1" customWidth="1"/>
    <col min="58" max="58" width="8.5859375" bestFit="1" customWidth="1"/>
    <col min="59" max="59" width="10.76171875" bestFit="1" customWidth="1"/>
    <col min="60" max="61" width="7.5859375" bestFit="1" customWidth="1"/>
    <col min="62" max="62" width="9.76171875" bestFit="1" customWidth="1"/>
    <col min="63" max="63" width="7.17578125" bestFit="1" customWidth="1"/>
    <col min="64" max="64" width="7.234375" bestFit="1" customWidth="1"/>
    <col min="65" max="66" width="7.5859375" bestFit="1" customWidth="1"/>
    <col min="67" max="67" width="9.76171875" bestFit="1" customWidth="1"/>
    <col min="68" max="68" width="7.17578125" bestFit="1" customWidth="1"/>
    <col min="69" max="69" width="8.76171875" bestFit="1" customWidth="1"/>
    <col min="70" max="70" width="8.5859375" bestFit="1" customWidth="1"/>
    <col min="71" max="71" width="10.76171875" bestFit="1" customWidth="1"/>
    <col min="72" max="72" width="7.5859375" bestFit="1" customWidth="1"/>
    <col min="73" max="73" width="9.76171875" bestFit="1" customWidth="1"/>
    <col min="74" max="74" width="7.17578125" bestFit="1" customWidth="1"/>
    <col min="75" max="75" width="8.76171875" bestFit="1" customWidth="1"/>
    <col min="76" max="77" width="7.5859375" bestFit="1" customWidth="1"/>
    <col min="78" max="78" width="9.76171875" bestFit="1" customWidth="1"/>
    <col min="79" max="79" width="7.5859375" bestFit="1" customWidth="1"/>
    <col min="80" max="80" width="9.76171875" bestFit="1" customWidth="1"/>
    <col min="81" max="82" width="7.17578125" bestFit="1" customWidth="1"/>
    <col min="83" max="83" width="8.76171875" bestFit="1" customWidth="1"/>
    <col min="84" max="84" width="7.5859375" bestFit="1" customWidth="1"/>
    <col min="85" max="85" width="9.76171875" bestFit="1" customWidth="1"/>
    <col min="86" max="86" width="4.5859375" bestFit="1" customWidth="1"/>
    <col min="87" max="87" width="7.234375" bestFit="1" customWidth="1"/>
    <col min="88" max="88" width="7.5859375" bestFit="1" customWidth="1"/>
    <col min="89" max="89" width="9.76171875" bestFit="1" customWidth="1"/>
    <col min="90" max="91" width="7.5859375" bestFit="1" customWidth="1"/>
    <col min="92" max="92" width="9.76171875" bestFit="1" customWidth="1"/>
    <col min="93" max="93" width="4.5859375" bestFit="1" customWidth="1"/>
    <col min="94" max="94" width="7.234375" bestFit="1" customWidth="1"/>
    <col min="95" max="95" width="7.5859375" bestFit="1" customWidth="1"/>
    <col min="96" max="96" width="9.76171875" bestFit="1" customWidth="1"/>
    <col min="97" max="97" width="7.5859375" bestFit="1" customWidth="1"/>
    <col min="98" max="98" width="9.76171875" bestFit="1" customWidth="1"/>
    <col min="99" max="99" width="4.5859375" bestFit="1" customWidth="1"/>
    <col min="100" max="100" width="7.234375" bestFit="1" customWidth="1"/>
    <col min="101" max="101" width="4.5859375" bestFit="1" customWidth="1"/>
    <col min="102" max="102" width="7.234375" bestFit="1" customWidth="1"/>
    <col min="103" max="103" width="6.5859375" bestFit="1" customWidth="1"/>
    <col min="104" max="104" width="8.76171875" bestFit="1" customWidth="1"/>
    <col min="105" max="105" width="7.17578125" bestFit="1" customWidth="1"/>
    <col min="106" max="106" width="8.76171875" bestFit="1" customWidth="1"/>
    <col min="107" max="107" width="10.234375" bestFit="1" customWidth="1"/>
  </cols>
  <sheetData>
    <row r="1" spans="1:2" x14ac:dyDescent="0.5">
      <c r="A1" s="10" t="s">
        <v>25</v>
      </c>
      <c r="B1" t="s">
        <v>22</v>
      </c>
    </row>
    <row r="3" spans="1:2" x14ac:dyDescent="0.5">
      <c r="A3" s="10" t="s">
        <v>20</v>
      </c>
      <c r="B3" t="s">
        <v>30</v>
      </c>
    </row>
    <row r="4" spans="1:2" x14ac:dyDescent="0.5">
      <c r="A4" s="11">
        <v>0</v>
      </c>
      <c r="B4" s="9">
        <v>0.22222222222222221</v>
      </c>
    </row>
    <row r="5" spans="1:2" x14ac:dyDescent="0.5">
      <c r="A5" s="11">
        <v>0.1</v>
      </c>
      <c r="B5" s="9">
        <v>0.7857142857142857</v>
      </c>
    </row>
    <row r="6" spans="1:2" x14ac:dyDescent="0.5">
      <c r="A6" s="11">
        <v>0.2</v>
      </c>
      <c r="B6" s="9">
        <v>0.66666666666666663</v>
      </c>
    </row>
    <row r="7" spans="1:2" x14ac:dyDescent="0.5">
      <c r="A7" s="11">
        <v>0.3</v>
      </c>
      <c r="B7" s="9">
        <v>0.66666666666666663</v>
      </c>
    </row>
    <row r="8" spans="1:2" x14ac:dyDescent="0.5">
      <c r="A8" s="11">
        <v>0.5</v>
      </c>
      <c r="B8" s="9">
        <v>0</v>
      </c>
    </row>
    <row r="9" spans="1:2" x14ac:dyDescent="0.5">
      <c r="A9" s="11">
        <v>0.6</v>
      </c>
      <c r="B9" s="9">
        <v>0</v>
      </c>
    </row>
    <row r="10" spans="1:2" x14ac:dyDescent="0.5">
      <c r="A10" s="11">
        <v>1</v>
      </c>
      <c r="B10" s="9">
        <v>0</v>
      </c>
    </row>
    <row r="11" spans="1:2" x14ac:dyDescent="0.5">
      <c r="A11" s="11" t="s">
        <v>21</v>
      </c>
      <c r="B11" s="9">
        <v>0.35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workbookViewId="0">
      <selection activeCell="O9" sqref="O9"/>
    </sheetView>
  </sheetViews>
  <sheetFormatPr defaultRowHeight="14.35" x14ac:dyDescent="0.5"/>
  <cols>
    <col min="3" max="3" width="5.5859375" customWidth="1"/>
    <col min="4" max="4" width="6.3515625" customWidth="1"/>
    <col min="12" max="12" width="9.8203125" bestFit="1" customWidth="1"/>
    <col min="14" max="14" width="12.17578125" bestFit="1" customWidth="1"/>
  </cols>
  <sheetData>
    <row r="1" spans="1:17" ht="28.7" x14ac:dyDescent="0.5">
      <c r="A1" s="1" t="s">
        <v>0</v>
      </c>
      <c r="B1" t="s">
        <v>1</v>
      </c>
      <c r="C1" t="s">
        <v>24</v>
      </c>
      <c r="D1" t="s">
        <v>2</v>
      </c>
      <c r="E1" t="s">
        <v>25</v>
      </c>
      <c r="F1" t="s">
        <v>3</v>
      </c>
      <c r="G1" t="s">
        <v>26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7" ht="44" x14ac:dyDescent="0.5">
      <c r="A2" s="5">
        <v>792</v>
      </c>
      <c r="B2" s="5">
        <v>0</v>
      </c>
      <c r="C2" s="5" t="str">
        <f>VLOOKUP(B2,$N$18:$O$19,2)</f>
        <v>Died</v>
      </c>
      <c r="D2" s="5">
        <v>1</v>
      </c>
      <c r="E2" s="5" t="str">
        <f>VLOOKUP(D2,$N$18:$P$19,3)</f>
        <v>Woman</v>
      </c>
      <c r="F2" s="7">
        <v>0.2</v>
      </c>
      <c r="G2" s="8">
        <f>$F$2*100</f>
        <v>20</v>
      </c>
      <c r="H2" s="5">
        <v>5.0748620000000001E-2</v>
      </c>
      <c r="I2" s="5">
        <v>0</v>
      </c>
      <c r="J2" s="5">
        <v>1</v>
      </c>
      <c r="K2" s="5">
        <v>0</v>
      </c>
      <c r="L2" s="5">
        <v>0</v>
      </c>
      <c r="N2" s="3" t="s">
        <v>23</v>
      </c>
      <c r="O2" s="1" t="s">
        <v>17</v>
      </c>
      <c r="P2" s="4" t="s">
        <v>10</v>
      </c>
      <c r="Q2" s="4" t="s">
        <v>11</v>
      </c>
    </row>
    <row r="3" spans="1:17" x14ac:dyDescent="0.5">
      <c r="A3" s="5">
        <v>793</v>
      </c>
      <c r="B3" s="5">
        <v>0</v>
      </c>
      <c r="C3" s="5" t="str">
        <f>VLOOKUP(B3,$N$18:$O$19,2)</f>
        <v>Died</v>
      </c>
      <c r="D3" s="5">
        <v>0</v>
      </c>
      <c r="E3" s="5" t="str">
        <f>VLOOKUP(D3,$N$18:$P$19,3)</f>
        <v>Men</v>
      </c>
      <c r="F3" s="5">
        <v>0.35</v>
      </c>
      <c r="G3" s="5">
        <f>($F$3*100)</f>
        <v>35</v>
      </c>
      <c r="H3" s="5">
        <v>0.13575255899999999</v>
      </c>
      <c r="I3" s="5">
        <v>0</v>
      </c>
      <c r="J3" s="5">
        <v>0</v>
      </c>
      <c r="K3" s="5">
        <v>1</v>
      </c>
      <c r="L3" s="5">
        <v>1</v>
      </c>
      <c r="N3" t="s">
        <v>5</v>
      </c>
      <c r="O3">
        <f>SUM(I2:I101)</f>
        <v>23</v>
      </c>
      <c r="P3">
        <v>15</v>
      </c>
      <c r="Q3">
        <f>O3-P3</f>
        <v>8</v>
      </c>
    </row>
    <row r="4" spans="1:17" x14ac:dyDescent="0.5">
      <c r="A4" s="5">
        <v>794</v>
      </c>
      <c r="B4" s="5">
        <v>0</v>
      </c>
      <c r="C4" s="5" t="str">
        <f>VLOOKUP(B4,$N$18:$O$19,2)</f>
        <v>Died</v>
      </c>
      <c r="D4" s="5">
        <v>1</v>
      </c>
      <c r="E4" s="5" t="str">
        <f>VLOOKUP(D4,$N$18:$P$19,3)</f>
        <v>Woman</v>
      </c>
      <c r="F4" s="5">
        <v>0.35</v>
      </c>
      <c r="G4" s="5">
        <f>($F$3*100)</f>
        <v>35</v>
      </c>
      <c r="H4" s="5">
        <v>5.9914211000000002E-2</v>
      </c>
      <c r="I4" s="5">
        <v>1</v>
      </c>
      <c r="J4" s="5">
        <v>0</v>
      </c>
      <c r="K4" s="5">
        <v>0</v>
      </c>
      <c r="L4" s="5">
        <v>0</v>
      </c>
      <c r="N4" t="s">
        <v>6</v>
      </c>
      <c r="O4">
        <f>SUM(J2:J101)</f>
        <v>20</v>
      </c>
      <c r="P4">
        <v>7</v>
      </c>
      <c r="Q4">
        <f>O4-P4</f>
        <v>13</v>
      </c>
    </row>
    <row r="5" spans="1:17" x14ac:dyDescent="0.5">
      <c r="A5" s="5">
        <v>795</v>
      </c>
      <c r="B5" s="5">
        <v>0</v>
      </c>
      <c r="C5" s="5" t="str">
        <f>VLOOKUP(B5,$N$18:$O$19,2)</f>
        <v>Died</v>
      </c>
      <c r="D5" s="5">
        <v>1</v>
      </c>
      <c r="E5" s="5" t="str">
        <f>VLOOKUP(D5,$N$18:$P$19,3)</f>
        <v>Woman</v>
      </c>
      <c r="F5" s="5">
        <v>0.3125</v>
      </c>
      <c r="G5" s="8">
        <f>($F$5*100)</f>
        <v>31.25</v>
      </c>
      <c r="H5" s="5">
        <v>1.5411575E-2</v>
      </c>
      <c r="I5" s="5">
        <v>0</v>
      </c>
      <c r="J5" s="5">
        <v>0</v>
      </c>
      <c r="K5" s="5">
        <v>1</v>
      </c>
      <c r="L5" s="5">
        <v>0</v>
      </c>
      <c r="N5" t="s">
        <v>7</v>
      </c>
      <c r="O5">
        <f>SUM(K2:K101)</f>
        <v>57</v>
      </c>
      <c r="P5">
        <v>13</v>
      </c>
      <c r="Q5">
        <v>44</v>
      </c>
    </row>
    <row r="6" spans="1:17" x14ac:dyDescent="0.5">
      <c r="A6" s="5">
        <v>796</v>
      </c>
      <c r="B6" s="5">
        <v>0</v>
      </c>
      <c r="C6" s="5" t="str">
        <f>VLOOKUP(B6,$N$18:$O$19,2)</f>
        <v>Died</v>
      </c>
      <c r="D6" s="5">
        <v>1</v>
      </c>
      <c r="E6" s="5" t="str">
        <f>VLOOKUP(D6,$N$18:$P$19,3)</f>
        <v>Woman</v>
      </c>
      <c r="F6" s="5">
        <v>0.48749999999999999</v>
      </c>
      <c r="G6" s="8">
        <f>F6*100</f>
        <v>48.75</v>
      </c>
      <c r="H6" s="5">
        <v>2.5374310000000001E-2</v>
      </c>
      <c r="I6" s="5">
        <v>0</v>
      </c>
      <c r="J6" s="5">
        <v>1</v>
      </c>
      <c r="K6" s="5">
        <v>0</v>
      </c>
      <c r="L6" s="5">
        <v>0</v>
      </c>
      <c r="N6" t="s">
        <v>9</v>
      </c>
      <c r="O6">
        <f>SUM(O3:O5)</f>
        <v>100</v>
      </c>
      <c r="P6">
        <f>SUM(P3:P5)</f>
        <v>35</v>
      </c>
      <c r="Q6">
        <f>SUM(Q3:Q5)</f>
        <v>65</v>
      </c>
    </row>
    <row r="7" spans="1:17" x14ac:dyDescent="0.5">
      <c r="A7" s="6">
        <v>797</v>
      </c>
      <c r="B7" s="6">
        <v>1</v>
      </c>
      <c r="C7" s="5" t="str">
        <f>VLOOKUP(B7,$N$18:$O$19,2)</f>
        <v>Alive</v>
      </c>
      <c r="D7" s="6">
        <v>0</v>
      </c>
      <c r="E7" s="5" t="str">
        <f>VLOOKUP(D7,$N$18:$P$19,3)</f>
        <v>Men</v>
      </c>
      <c r="F7" s="6">
        <v>0.61250000000000004</v>
      </c>
      <c r="G7" s="8">
        <f t="shared" ref="G7:G70" si="0">F7*100</f>
        <v>61.250000000000007</v>
      </c>
      <c r="H7" s="6">
        <v>5.0610427999999999E-2</v>
      </c>
      <c r="I7" s="6">
        <v>1</v>
      </c>
      <c r="J7" s="6">
        <v>0</v>
      </c>
      <c r="K7" s="6">
        <v>0</v>
      </c>
      <c r="L7" s="6">
        <v>0</v>
      </c>
    </row>
    <row r="8" spans="1:17" x14ac:dyDescent="0.5">
      <c r="A8" s="5">
        <v>798</v>
      </c>
      <c r="B8" s="5">
        <v>1</v>
      </c>
      <c r="C8" s="5" t="str">
        <f>VLOOKUP(B8,$N$18:$O$19,2)</f>
        <v>Alive</v>
      </c>
      <c r="D8" s="5">
        <v>0</v>
      </c>
      <c r="E8" s="5" t="str">
        <f>VLOOKUP(D8,$N$18:$P$19,3)</f>
        <v>Men</v>
      </c>
      <c r="F8" s="5">
        <v>0.38750000000000001</v>
      </c>
      <c r="G8" s="8">
        <f t="shared" si="0"/>
        <v>38.75</v>
      </c>
      <c r="H8" s="5">
        <v>1.6948673000000001E-2</v>
      </c>
      <c r="I8" s="5">
        <v>0</v>
      </c>
      <c r="J8" s="5">
        <v>0</v>
      </c>
      <c r="K8" s="5">
        <v>1</v>
      </c>
      <c r="L8" s="5">
        <v>0</v>
      </c>
    </row>
    <row r="9" spans="1:17" x14ac:dyDescent="0.5">
      <c r="A9" s="5">
        <v>799</v>
      </c>
      <c r="B9" s="5">
        <v>0</v>
      </c>
      <c r="C9" s="5" t="str">
        <f>VLOOKUP(B9,$N$18:$O$19,2)</f>
        <v>Died</v>
      </c>
      <c r="D9" s="5">
        <v>1</v>
      </c>
      <c r="E9" s="5" t="str">
        <f>VLOOKUP(D9,$N$18:$P$19,3)</f>
        <v>Woman</v>
      </c>
      <c r="F9" s="5">
        <v>0.375</v>
      </c>
      <c r="G9" s="8">
        <f t="shared" si="0"/>
        <v>37.5</v>
      </c>
      <c r="H9" s="5">
        <v>1.4110459000000001E-2</v>
      </c>
      <c r="I9" s="5">
        <v>0</v>
      </c>
      <c r="J9" s="5">
        <v>0</v>
      </c>
      <c r="K9" s="5">
        <v>1</v>
      </c>
      <c r="L9" s="5">
        <v>0</v>
      </c>
    </row>
    <row r="10" spans="1:17" x14ac:dyDescent="0.5">
      <c r="A10" s="5">
        <v>800</v>
      </c>
      <c r="B10" s="5">
        <v>0</v>
      </c>
      <c r="C10" s="5" t="str">
        <f>VLOOKUP(B10,$N$18:$O$19,2)</f>
        <v>Died</v>
      </c>
      <c r="D10" s="5">
        <v>0</v>
      </c>
      <c r="E10" s="5" t="str">
        <f>VLOOKUP(D10,$N$18:$P$19,3)</f>
        <v>Men</v>
      </c>
      <c r="F10" s="5">
        <v>0.375</v>
      </c>
      <c r="G10" s="8">
        <f t="shared" si="0"/>
        <v>37.5</v>
      </c>
      <c r="H10" s="5">
        <v>4.7137660999999997E-2</v>
      </c>
      <c r="I10" s="5">
        <v>0</v>
      </c>
      <c r="J10" s="5">
        <v>0</v>
      </c>
      <c r="K10" s="5">
        <v>1</v>
      </c>
      <c r="L10" s="5">
        <v>0.2</v>
      </c>
    </row>
    <row r="11" spans="1:17" x14ac:dyDescent="0.5">
      <c r="A11" s="5">
        <v>801</v>
      </c>
      <c r="B11" s="5">
        <v>0</v>
      </c>
      <c r="C11" s="5" t="str">
        <f>VLOOKUP(B11,$N$18:$O$19,2)</f>
        <v>Died</v>
      </c>
      <c r="D11" s="5">
        <v>1</v>
      </c>
      <c r="E11" s="5" t="str">
        <f>VLOOKUP(D11,$N$18:$P$19,3)</f>
        <v>Woman</v>
      </c>
      <c r="F11" s="5">
        <v>0.42499999999999999</v>
      </c>
      <c r="G11" s="8">
        <f t="shared" si="0"/>
        <v>42.5</v>
      </c>
      <c r="H11" s="5">
        <v>2.5374310000000001E-2</v>
      </c>
      <c r="I11" s="5">
        <v>0</v>
      </c>
      <c r="J11" s="5">
        <v>1</v>
      </c>
      <c r="K11" s="5">
        <v>0</v>
      </c>
      <c r="L11" s="5">
        <v>0</v>
      </c>
    </row>
    <row r="12" spans="1:17" x14ac:dyDescent="0.5">
      <c r="A12" s="5">
        <v>802</v>
      </c>
      <c r="B12" s="5">
        <v>1</v>
      </c>
      <c r="C12" s="5" t="str">
        <f>VLOOKUP(B12,$N$18:$O$19,2)</f>
        <v>Alive</v>
      </c>
      <c r="D12" s="5">
        <v>0</v>
      </c>
      <c r="E12" s="5" t="str">
        <f>VLOOKUP(D12,$N$18:$P$19,3)</f>
        <v>Men</v>
      </c>
      <c r="F12" s="5">
        <v>0.38750000000000001</v>
      </c>
      <c r="G12" s="8">
        <f t="shared" si="0"/>
        <v>38.75</v>
      </c>
      <c r="H12" s="5">
        <v>5.1236588E-2</v>
      </c>
      <c r="I12" s="5">
        <v>0</v>
      </c>
      <c r="J12" s="5">
        <v>1</v>
      </c>
      <c r="K12" s="5">
        <v>0</v>
      </c>
      <c r="L12" s="5">
        <v>0.2</v>
      </c>
    </row>
    <row r="13" spans="1:17" x14ac:dyDescent="0.5">
      <c r="A13" s="5">
        <v>803</v>
      </c>
      <c r="B13" s="5">
        <v>1</v>
      </c>
      <c r="C13" s="5" t="str">
        <f>VLOOKUP(B13,$N$18:$O$19,2)</f>
        <v>Alive</v>
      </c>
      <c r="D13" s="5">
        <v>1</v>
      </c>
      <c r="E13" s="5" t="str">
        <f>VLOOKUP(D13,$N$18:$P$19,3)</f>
        <v>Woman</v>
      </c>
      <c r="F13" s="5">
        <v>0.13750000000000001</v>
      </c>
      <c r="G13" s="8">
        <f t="shared" si="0"/>
        <v>13.750000000000002</v>
      </c>
      <c r="H13" s="5">
        <v>0.234224401</v>
      </c>
      <c r="I13" s="5">
        <v>1</v>
      </c>
      <c r="J13" s="5">
        <v>0</v>
      </c>
      <c r="K13" s="5">
        <v>0</v>
      </c>
      <c r="L13" s="5">
        <v>0.3</v>
      </c>
    </row>
    <row r="14" spans="1:17" x14ac:dyDescent="0.5">
      <c r="A14" s="5">
        <v>804</v>
      </c>
      <c r="B14" s="5">
        <v>1</v>
      </c>
      <c r="C14" s="5" t="str">
        <f>VLOOKUP(B14,$N$18:$O$19,2)</f>
        <v>Alive</v>
      </c>
      <c r="D14" s="5">
        <v>1</v>
      </c>
      <c r="E14" s="5" t="str">
        <f>VLOOKUP(D14,$N$18:$P$19,3)</f>
        <v>Woman</v>
      </c>
      <c r="F14" s="5">
        <v>5.2500000000000003E-3</v>
      </c>
      <c r="G14" s="8">
        <f t="shared" si="0"/>
        <v>0.52500000000000002</v>
      </c>
      <c r="H14" s="5">
        <v>1.6623491000000001E-2</v>
      </c>
      <c r="I14" s="5">
        <v>0</v>
      </c>
      <c r="J14" s="5">
        <v>0</v>
      </c>
      <c r="K14" s="5">
        <v>1</v>
      </c>
      <c r="L14" s="5">
        <v>0.1</v>
      </c>
    </row>
    <row r="15" spans="1:17" x14ac:dyDescent="0.5">
      <c r="A15" s="5">
        <v>805</v>
      </c>
      <c r="B15" s="5">
        <v>1</v>
      </c>
      <c r="C15" s="5" t="str">
        <f>VLOOKUP(B15,$N$18:$O$19,2)</f>
        <v>Alive</v>
      </c>
      <c r="D15" s="5">
        <v>1</v>
      </c>
      <c r="E15" s="5" t="str">
        <f>VLOOKUP(D15,$N$18:$P$19,3)</f>
        <v>Woman</v>
      </c>
      <c r="F15" s="5">
        <v>0.33750000000000002</v>
      </c>
      <c r="G15" s="8">
        <f t="shared" si="0"/>
        <v>33.75</v>
      </c>
      <c r="H15" s="5">
        <v>1.3614293E-2</v>
      </c>
      <c r="I15" s="5">
        <v>0</v>
      </c>
      <c r="J15" s="5">
        <v>0</v>
      </c>
      <c r="K15" s="5">
        <v>1</v>
      </c>
      <c r="L15" s="5">
        <v>0</v>
      </c>
    </row>
    <row r="16" spans="1:17" x14ac:dyDescent="0.5">
      <c r="A16" s="5">
        <v>806</v>
      </c>
      <c r="B16" s="5">
        <v>0</v>
      </c>
      <c r="C16" s="5" t="str">
        <f>VLOOKUP(B16,$N$18:$O$19,2)</f>
        <v>Died</v>
      </c>
      <c r="D16" s="5">
        <v>1</v>
      </c>
      <c r="E16" s="5" t="str">
        <f>VLOOKUP(D16,$N$18:$P$19,3)</f>
        <v>Woman</v>
      </c>
      <c r="F16" s="5">
        <v>0.38750000000000001</v>
      </c>
      <c r="G16" s="8">
        <f t="shared" si="0"/>
        <v>38.75</v>
      </c>
      <c r="H16" s="5">
        <v>1.5175789E-2</v>
      </c>
      <c r="I16" s="5">
        <v>0</v>
      </c>
      <c r="J16" s="5">
        <v>0</v>
      </c>
      <c r="K16" s="5">
        <v>1</v>
      </c>
      <c r="L16" s="5">
        <v>0</v>
      </c>
    </row>
    <row r="17" spans="1:16" x14ac:dyDescent="0.5">
      <c r="A17" s="5">
        <v>807</v>
      </c>
      <c r="B17" s="5">
        <v>0</v>
      </c>
      <c r="C17" s="5" t="str">
        <f>VLOOKUP(B17,$N$18:$O$19,2)</f>
        <v>Died</v>
      </c>
      <c r="D17" s="5">
        <v>1</v>
      </c>
      <c r="E17" s="5" t="str">
        <f>VLOOKUP(D17,$N$18:$P$19,3)</f>
        <v>Woman</v>
      </c>
      <c r="F17" s="5">
        <v>0.48749999999999999</v>
      </c>
      <c r="G17" s="8">
        <f t="shared" si="0"/>
        <v>48.75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N17" s="2" t="s">
        <v>12</v>
      </c>
    </row>
    <row r="18" spans="1:16" x14ac:dyDescent="0.5">
      <c r="A18" s="5">
        <v>808</v>
      </c>
      <c r="B18" s="5">
        <v>0</v>
      </c>
      <c r="C18" s="5" t="str">
        <f>VLOOKUP(B18,$N$18:$O$19,2)</f>
        <v>Died</v>
      </c>
      <c r="D18" s="5">
        <v>0</v>
      </c>
      <c r="E18" s="5" t="str">
        <f>VLOOKUP(D18,$N$18:$P$19,3)</f>
        <v>Men</v>
      </c>
      <c r="F18" s="5">
        <v>0.22500000000000001</v>
      </c>
      <c r="G18" s="8">
        <f t="shared" si="0"/>
        <v>22.5</v>
      </c>
      <c r="H18" s="5">
        <v>1.5175789E-2</v>
      </c>
      <c r="I18" s="5">
        <v>0</v>
      </c>
      <c r="J18" s="5">
        <v>0</v>
      </c>
      <c r="K18" s="5">
        <v>1</v>
      </c>
      <c r="L18" s="5">
        <v>0</v>
      </c>
      <c r="N18" s="5">
        <v>0</v>
      </c>
      <c r="O18" t="s">
        <v>13</v>
      </c>
      <c r="P18" t="s">
        <v>15</v>
      </c>
    </row>
    <row r="19" spans="1:16" x14ac:dyDescent="0.5">
      <c r="A19" s="5">
        <v>809</v>
      </c>
      <c r="B19" s="5">
        <v>0</v>
      </c>
      <c r="C19" s="5" t="str">
        <f>VLOOKUP(B19,$N$18:$O$19,2)</f>
        <v>Died</v>
      </c>
      <c r="D19" s="5">
        <v>1</v>
      </c>
      <c r="E19" s="5" t="str">
        <f>VLOOKUP(D19,$N$18:$P$19,3)</f>
        <v>Woman</v>
      </c>
      <c r="F19" s="5">
        <v>0.48749999999999999</v>
      </c>
      <c r="G19" s="8">
        <f t="shared" si="0"/>
        <v>48.75</v>
      </c>
      <c r="H19" s="5">
        <v>2.5374310000000001E-2</v>
      </c>
      <c r="I19" s="5">
        <v>0</v>
      </c>
      <c r="J19" s="5">
        <v>1</v>
      </c>
      <c r="K19" s="5">
        <v>0</v>
      </c>
      <c r="L19" s="5">
        <v>0</v>
      </c>
      <c r="N19" s="5">
        <v>1</v>
      </c>
      <c r="O19" t="s">
        <v>14</v>
      </c>
      <c r="P19" t="s">
        <v>16</v>
      </c>
    </row>
    <row r="20" spans="1:16" x14ac:dyDescent="0.5">
      <c r="A20" s="5">
        <v>810</v>
      </c>
      <c r="B20" s="5">
        <v>1</v>
      </c>
      <c r="C20" s="5" t="str">
        <f>VLOOKUP(B20,$N$18:$O$19,2)</f>
        <v>Alive</v>
      </c>
      <c r="D20" s="5">
        <v>0</v>
      </c>
      <c r="E20" s="5" t="str">
        <f>VLOOKUP(D20,$N$18:$P$19,3)</f>
        <v>Men</v>
      </c>
      <c r="F20" s="5">
        <v>0.41249999999999998</v>
      </c>
      <c r="G20" s="8">
        <f t="shared" si="0"/>
        <v>41.25</v>
      </c>
      <c r="H20" s="5">
        <v>0.103644297</v>
      </c>
      <c r="I20" s="5">
        <v>1</v>
      </c>
      <c r="J20" s="5">
        <v>0</v>
      </c>
      <c r="K20" s="5">
        <v>0</v>
      </c>
      <c r="L20" s="5">
        <v>0.1</v>
      </c>
    </row>
    <row r="21" spans="1:16" x14ac:dyDescent="0.5">
      <c r="A21" s="5">
        <v>811</v>
      </c>
      <c r="B21" s="5">
        <v>0</v>
      </c>
      <c r="C21" s="5" t="str">
        <f>VLOOKUP(B21,$N$18:$O$19,2)</f>
        <v>Died</v>
      </c>
      <c r="D21" s="5">
        <v>1</v>
      </c>
      <c r="E21" s="5" t="str">
        <f>VLOOKUP(D21,$N$18:$P$19,3)</f>
        <v>Woman</v>
      </c>
      <c r="F21" s="5">
        <v>0.32500000000000001</v>
      </c>
      <c r="G21" s="8">
        <f t="shared" si="0"/>
        <v>32.5</v>
      </c>
      <c r="H21" s="5">
        <v>1.5395374999999999E-2</v>
      </c>
      <c r="I21" s="5">
        <v>0</v>
      </c>
      <c r="J21" s="5">
        <v>0</v>
      </c>
      <c r="K21" s="5">
        <v>1</v>
      </c>
      <c r="L21" s="5">
        <v>0</v>
      </c>
    </row>
    <row r="22" spans="1:16" x14ac:dyDescent="0.5">
      <c r="A22" s="5">
        <v>812</v>
      </c>
      <c r="B22" s="5">
        <v>0</v>
      </c>
      <c r="C22" s="5" t="str">
        <f>VLOOKUP(B22,$N$18:$O$19,2)</f>
        <v>Died</v>
      </c>
      <c r="D22" s="5">
        <v>1</v>
      </c>
      <c r="E22" s="5" t="str">
        <f>VLOOKUP(D22,$N$18:$P$19,3)</f>
        <v>Woman</v>
      </c>
      <c r="F22" s="5">
        <v>0.48749999999999999</v>
      </c>
      <c r="G22" s="8">
        <f t="shared" si="0"/>
        <v>48.75</v>
      </c>
      <c r="H22" s="5">
        <v>4.7137660999999997E-2</v>
      </c>
      <c r="I22" s="5">
        <v>0</v>
      </c>
      <c r="J22" s="5">
        <v>0</v>
      </c>
      <c r="K22" s="5">
        <v>1</v>
      </c>
      <c r="L22" s="5">
        <v>0</v>
      </c>
    </row>
    <row r="23" spans="1:16" x14ac:dyDescent="0.5">
      <c r="A23" s="5">
        <v>813</v>
      </c>
      <c r="B23" s="5">
        <v>0</v>
      </c>
      <c r="C23" s="5" t="str">
        <f>VLOOKUP(B23,$N$18:$O$19,2)</f>
        <v>Died</v>
      </c>
      <c r="D23" s="5">
        <v>1</v>
      </c>
      <c r="E23" s="5" t="str">
        <f>VLOOKUP(D23,$N$18:$P$19,3)</f>
        <v>Woman</v>
      </c>
      <c r="F23" s="5">
        <v>0.4375</v>
      </c>
      <c r="G23" s="8">
        <f t="shared" si="0"/>
        <v>43.75</v>
      </c>
      <c r="H23" s="5">
        <v>2.0494635000000001E-2</v>
      </c>
      <c r="I23" s="5">
        <v>0</v>
      </c>
      <c r="J23" s="5">
        <v>1</v>
      </c>
      <c r="K23" s="5">
        <v>0</v>
      </c>
      <c r="L23" s="5">
        <v>0</v>
      </c>
    </row>
    <row r="24" spans="1:16" x14ac:dyDescent="0.5">
      <c r="A24" s="5">
        <v>814</v>
      </c>
      <c r="B24" s="5">
        <v>0</v>
      </c>
      <c r="C24" s="5" t="str">
        <f>VLOOKUP(B24,$N$18:$O$19,2)</f>
        <v>Died</v>
      </c>
      <c r="D24" s="5">
        <v>0</v>
      </c>
      <c r="E24" s="5" t="str">
        <f>VLOOKUP(D24,$N$18:$P$19,3)</f>
        <v>Men</v>
      </c>
      <c r="F24" s="5">
        <v>7.4999999999999997E-2</v>
      </c>
      <c r="G24" s="8">
        <f t="shared" si="0"/>
        <v>7.5</v>
      </c>
      <c r="H24" s="5">
        <v>6.1044735000000003E-2</v>
      </c>
      <c r="I24" s="5">
        <v>0</v>
      </c>
      <c r="J24" s="5">
        <v>0</v>
      </c>
      <c r="K24" s="5">
        <v>1</v>
      </c>
      <c r="L24" s="5">
        <v>0.6</v>
      </c>
    </row>
    <row r="25" spans="1:16" x14ac:dyDescent="0.5">
      <c r="A25" s="5">
        <v>815</v>
      </c>
      <c r="B25" s="5">
        <v>0</v>
      </c>
      <c r="C25" s="5" t="str">
        <f>VLOOKUP(B25,$N$18:$O$19,2)</f>
        <v>Died</v>
      </c>
      <c r="D25" s="5">
        <v>1</v>
      </c>
      <c r="E25" s="5" t="str">
        <f>VLOOKUP(D25,$N$18:$P$19,3)</f>
        <v>Woman</v>
      </c>
      <c r="F25" s="5">
        <v>0.38124999999999998</v>
      </c>
      <c r="G25" s="8">
        <f t="shared" si="0"/>
        <v>38.125</v>
      </c>
      <c r="H25" s="5">
        <v>1.5712554E-2</v>
      </c>
      <c r="I25" s="5">
        <v>0</v>
      </c>
      <c r="J25" s="5">
        <v>0</v>
      </c>
      <c r="K25" s="5">
        <v>1</v>
      </c>
      <c r="L25" s="5">
        <v>0</v>
      </c>
    </row>
    <row r="26" spans="1:16" x14ac:dyDescent="0.5">
      <c r="A26" s="5">
        <v>816</v>
      </c>
      <c r="B26" s="5">
        <v>0</v>
      </c>
      <c r="C26" s="5" t="str">
        <f>VLOOKUP(B26,$N$18:$O$19,2)</f>
        <v>Died</v>
      </c>
      <c r="D26" s="5">
        <v>1</v>
      </c>
      <c r="E26" s="5" t="str">
        <f>VLOOKUP(D26,$N$18:$P$19,3)</f>
        <v>Woman</v>
      </c>
      <c r="F26" s="5">
        <v>0.35</v>
      </c>
      <c r="G26" s="8">
        <f t="shared" si="0"/>
        <v>35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</row>
    <row r="27" spans="1:16" x14ac:dyDescent="0.5">
      <c r="A27" s="5">
        <v>817</v>
      </c>
      <c r="B27" s="5">
        <v>0</v>
      </c>
      <c r="C27" s="5" t="str">
        <f>VLOOKUP(B27,$N$18:$O$19,2)</f>
        <v>Died</v>
      </c>
      <c r="D27" s="5">
        <v>0</v>
      </c>
      <c r="E27" s="5" t="str">
        <f>VLOOKUP(D27,$N$18:$P$19,3)</f>
        <v>Men</v>
      </c>
      <c r="F27" s="5">
        <v>0.28749999999999998</v>
      </c>
      <c r="G27" s="8">
        <f t="shared" si="0"/>
        <v>28.749999999999996</v>
      </c>
      <c r="H27" s="5">
        <v>1.5468569999999999E-2</v>
      </c>
      <c r="I27" s="5">
        <v>0</v>
      </c>
      <c r="J27" s="5">
        <v>0</v>
      </c>
      <c r="K27" s="5">
        <v>1</v>
      </c>
      <c r="L27" s="5">
        <v>0</v>
      </c>
    </row>
    <row r="28" spans="1:16" x14ac:dyDescent="0.5">
      <c r="A28" s="5">
        <v>818</v>
      </c>
      <c r="B28" s="5">
        <v>0</v>
      </c>
      <c r="C28" s="5" t="str">
        <f>VLOOKUP(B28,$N$18:$O$19,2)</f>
        <v>Died</v>
      </c>
      <c r="D28" s="5">
        <v>1</v>
      </c>
      <c r="E28" s="5" t="str">
        <f>VLOOKUP(D28,$N$18:$P$19,3)</f>
        <v>Woman</v>
      </c>
      <c r="F28" s="5">
        <v>0.38750000000000001</v>
      </c>
      <c r="G28" s="8">
        <f t="shared" si="0"/>
        <v>38.75</v>
      </c>
      <c r="H28" s="5">
        <v>7.2227388000000003E-2</v>
      </c>
      <c r="I28" s="5">
        <v>0</v>
      </c>
      <c r="J28" s="5">
        <v>1</v>
      </c>
      <c r="K28" s="5">
        <v>0</v>
      </c>
      <c r="L28" s="5">
        <v>0.2</v>
      </c>
    </row>
    <row r="29" spans="1:16" x14ac:dyDescent="0.5">
      <c r="A29" s="5">
        <v>819</v>
      </c>
      <c r="B29" s="5">
        <v>0</v>
      </c>
      <c r="C29" s="5" t="str">
        <f>VLOOKUP(B29,$N$18:$O$19,2)</f>
        <v>Died</v>
      </c>
      <c r="D29" s="5">
        <v>1</v>
      </c>
      <c r="E29" s="5" t="str">
        <f>VLOOKUP(D29,$N$18:$P$19,3)</f>
        <v>Woman</v>
      </c>
      <c r="F29" s="5">
        <v>0.53749999999999998</v>
      </c>
      <c r="G29" s="8">
        <f t="shared" si="0"/>
        <v>53.75</v>
      </c>
      <c r="H29" s="5">
        <v>1.2589562E-2</v>
      </c>
      <c r="I29" s="5">
        <v>0</v>
      </c>
      <c r="J29" s="5">
        <v>0</v>
      </c>
      <c r="K29" s="5">
        <v>1</v>
      </c>
      <c r="L29" s="5">
        <v>0</v>
      </c>
    </row>
    <row r="30" spans="1:16" x14ac:dyDescent="0.5">
      <c r="A30" s="5">
        <v>820</v>
      </c>
      <c r="B30" s="5">
        <v>0</v>
      </c>
      <c r="C30" s="5" t="str">
        <f>VLOOKUP(B30,$N$18:$O$19,2)</f>
        <v>Died</v>
      </c>
      <c r="D30" s="5">
        <v>1</v>
      </c>
      <c r="E30" s="5" t="str">
        <f>VLOOKUP(D30,$N$18:$P$19,3)</f>
        <v>Woman</v>
      </c>
      <c r="F30" s="5">
        <v>0.125</v>
      </c>
      <c r="G30" s="8">
        <f t="shared" si="0"/>
        <v>12.5</v>
      </c>
      <c r="H30" s="5">
        <v>5.4457172999999998E-2</v>
      </c>
      <c r="I30" s="5">
        <v>0</v>
      </c>
      <c r="J30" s="5">
        <v>0</v>
      </c>
      <c r="K30" s="5">
        <v>1</v>
      </c>
      <c r="L30" s="5">
        <v>0.5</v>
      </c>
    </row>
    <row r="31" spans="1:16" x14ac:dyDescent="0.5">
      <c r="A31" s="5">
        <v>821</v>
      </c>
      <c r="B31" s="5">
        <v>1</v>
      </c>
      <c r="C31" s="5" t="str">
        <f>VLOOKUP(B31,$N$18:$O$19,2)</f>
        <v>Alive</v>
      </c>
      <c r="D31" s="5">
        <v>0</v>
      </c>
      <c r="E31" s="5" t="str">
        <f>VLOOKUP(D31,$N$18:$P$19,3)</f>
        <v>Men</v>
      </c>
      <c r="F31" s="5">
        <v>0.65</v>
      </c>
      <c r="G31" s="8">
        <f t="shared" si="0"/>
        <v>65</v>
      </c>
      <c r="H31" s="5">
        <v>0.18249984599999999</v>
      </c>
      <c r="I31" s="5">
        <v>1</v>
      </c>
      <c r="J31" s="5">
        <v>0</v>
      </c>
      <c r="K31" s="5">
        <v>0</v>
      </c>
      <c r="L31" s="5">
        <v>0.2</v>
      </c>
    </row>
    <row r="32" spans="1:16" x14ac:dyDescent="0.5">
      <c r="A32" s="5">
        <v>822</v>
      </c>
      <c r="B32" s="5">
        <v>1</v>
      </c>
      <c r="C32" s="5" t="str">
        <f>VLOOKUP(B32,$N$18:$O$19,2)</f>
        <v>Alive</v>
      </c>
      <c r="D32" s="5">
        <v>1</v>
      </c>
      <c r="E32" s="5" t="str">
        <f>VLOOKUP(D32,$N$18:$P$19,3)</f>
        <v>Woman</v>
      </c>
      <c r="F32" s="5">
        <v>0.33750000000000002</v>
      </c>
      <c r="G32" s="8">
        <f t="shared" si="0"/>
        <v>33.75</v>
      </c>
      <c r="H32" s="5">
        <v>1.6908073999999999E-2</v>
      </c>
      <c r="I32" s="5">
        <v>0</v>
      </c>
      <c r="J32" s="5">
        <v>0</v>
      </c>
      <c r="K32" s="5">
        <v>1</v>
      </c>
      <c r="L32" s="5">
        <v>0</v>
      </c>
    </row>
    <row r="33" spans="1:12" x14ac:dyDescent="0.5">
      <c r="A33" s="5">
        <v>823</v>
      </c>
      <c r="B33" s="5">
        <v>0</v>
      </c>
      <c r="C33" s="5" t="str">
        <f>VLOOKUP(B33,$N$18:$O$19,2)</f>
        <v>Died</v>
      </c>
      <c r="D33" s="5">
        <v>1</v>
      </c>
      <c r="E33" s="5" t="str">
        <f>VLOOKUP(D33,$N$18:$P$19,3)</f>
        <v>Woman</v>
      </c>
      <c r="F33" s="5">
        <v>0.47499999999999998</v>
      </c>
      <c r="G33" s="8">
        <f t="shared" si="0"/>
        <v>47.5</v>
      </c>
      <c r="H33" s="5">
        <v>0</v>
      </c>
      <c r="I33" s="5">
        <v>1</v>
      </c>
      <c r="J33" s="5">
        <v>0</v>
      </c>
      <c r="K33" s="5">
        <v>0</v>
      </c>
      <c r="L33" s="5">
        <v>0</v>
      </c>
    </row>
    <row r="34" spans="1:12" x14ac:dyDescent="0.5">
      <c r="A34" s="5">
        <v>824</v>
      </c>
      <c r="B34" s="5">
        <v>1</v>
      </c>
      <c r="C34" s="5" t="str">
        <f>VLOOKUP(B34,$N$18:$O$19,2)</f>
        <v>Alive</v>
      </c>
      <c r="D34" s="5">
        <v>0</v>
      </c>
      <c r="E34" s="5" t="str">
        <f>VLOOKUP(D34,$N$18:$P$19,3)</f>
        <v>Men</v>
      </c>
      <c r="F34" s="5">
        <v>0.33750000000000002</v>
      </c>
      <c r="G34" s="8">
        <f t="shared" si="0"/>
        <v>33.75</v>
      </c>
      <c r="H34" s="5">
        <v>2.4349578E-2</v>
      </c>
      <c r="I34" s="5">
        <v>0</v>
      </c>
      <c r="J34" s="5">
        <v>0</v>
      </c>
      <c r="K34" s="5">
        <v>1</v>
      </c>
      <c r="L34" s="5">
        <v>0.1</v>
      </c>
    </row>
    <row r="35" spans="1:12" x14ac:dyDescent="0.5">
      <c r="A35" s="5">
        <v>825</v>
      </c>
      <c r="B35" s="5">
        <v>0</v>
      </c>
      <c r="C35" s="5" t="str">
        <f>VLOOKUP(B35,$N$18:$O$19,2)</f>
        <v>Died</v>
      </c>
      <c r="D35" s="5">
        <v>1</v>
      </c>
      <c r="E35" s="5" t="str">
        <f>VLOOKUP(D35,$N$18:$P$19,3)</f>
        <v>Woman</v>
      </c>
      <c r="F35" s="5">
        <v>2.5000000000000001E-2</v>
      </c>
      <c r="G35" s="8">
        <f t="shared" si="0"/>
        <v>2.5</v>
      </c>
      <c r="H35" s="5">
        <v>7.7464841000000006E-2</v>
      </c>
      <c r="I35" s="5">
        <v>0</v>
      </c>
      <c r="J35" s="5">
        <v>0</v>
      </c>
      <c r="K35" s="5">
        <v>1</v>
      </c>
      <c r="L35" s="5">
        <v>0.5</v>
      </c>
    </row>
    <row r="36" spans="1:12" x14ac:dyDescent="0.5">
      <c r="A36" s="5">
        <v>826</v>
      </c>
      <c r="B36" s="5">
        <v>0</v>
      </c>
      <c r="C36" s="5" t="str">
        <f>VLOOKUP(B36,$N$18:$O$19,2)</f>
        <v>Died</v>
      </c>
      <c r="D36" s="5">
        <v>1</v>
      </c>
      <c r="E36" s="5" t="str">
        <f>VLOOKUP(D36,$N$18:$P$19,3)</f>
        <v>Woman</v>
      </c>
      <c r="F36" s="5">
        <v>0.35</v>
      </c>
      <c r="G36" s="8">
        <f t="shared" si="0"/>
        <v>35</v>
      </c>
      <c r="H36" s="5">
        <v>1.3565496999999999E-2</v>
      </c>
      <c r="I36" s="5">
        <v>0</v>
      </c>
      <c r="J36" s="5">
        <v>0</v>
      </c>
      <c r="K36" s="5">
        <v>1</v>
      </c>
      <c r="L36" s="5">
        <v>0</v>
      </c>
    </row>
    <row r="37" spans="1:12" x14ac:dyDescent="0.5">
      <c r="A37" s="5">
        <v>827</v>
      </c>
      <c r="B37" s="5">
        <v>0</v>
      </c>
      <c r="C37" s="5" t="str">
        <f>VLOOKUP(B37,$N$18:$O$19,2)</f>
        <v>Died</v>
      </c>
      <c r="D37" s="5">
        <v>1</v>
      </c>
      <c r="E37" s="5" t="str">
        <f>VLOOKUP(D37,$N$18:$P$19,3)</f>
        <v>Woman</v>
      </c>
      <c r="F37" s="5">
        <v>0.35</v>
      </c>
      <c r="G37" s="8">
        <f t="shared" si="0"/>
        <v>35</v>
      </c>
      <c r="H37" s="5">
        <v>0.110272458</v>
      </c>
      <c r="I37" s="5">
        <v>0</v>
      </c>
      <c r="J37" s="5">
        <v>0</v>
      </c>
      <c r="K37" s="5">
        <v>1</v>
      </c>
      <c r="L37" s="5">
        <v>0</v>
      </c>
    </row>
    <row r="38" spans="1:12" x14ac:dyDescent="0.5">
      <c r="A38" s="5">
        <v>828</v>
      </c>
      <c r="B38" s="5">
        <v>1</v>
      </c>
      <c r="C38" s="5" t="str">
        <f>VLOOKUP(B38,$N$18:$O$19,2)</f>
        <v>Alive</v>
      </c>
      <c r="D38" s="5">
        <v>1</v>
      </c>
      <c r="E38" s="5" t="str">
        <f>VLOOKUP(D38,$N$18:$P$19,3)</f>
        <v>Woman</v>
      </c>
      <c r="F38" s="5">
        <v>1.2500000000000001E-2</v>
      </c>
      <c r="G38" s="8">
        <f t="shared" si="0"/>
        <v>1.25</v>
      </c>
      <c r="H38" s="5">
        <v>7.2227388000000003E-2</v>
      </c>
      <c r="I38" s="5">
        <v>0</v>
      </c>
      <c r="J38" s="5">
        <v>1</v>
      </c>
      <c r="K38" s="5">
        <v>0</v>
      </c>
      <c r="L38" s="5">
        <v>0.2</v>
      </c>
    </row>
    <row r="39" spans="1:12" x14ac:dyDescent="0.5">
      <c r="A39" s="5">
        <v>829</v>
      </c>
      <c r="B39" s="5">
        <v>1</v>
      </c>
      <c r="C39" s="5" t="str">
        <f>VLOOKUP(B39,$N$18:$O$19,2)</f>
        <v>Alive</v>
      </c>
      <c r="D39" s="5">
        <v>1</v>
      </c>
      <c r="E39" s="5" t="str">
        <f>VLOOKUP(D39,$N$18:$P$19,3)</f>
        <v>Woman</v>
      </c>
      <c r="F39" s="5">
        <v>0.35</v>
      </c>
      <c r="G39" s="8">
        <f t="shared" si="0"/>
        <v>35</v>
      </c>
      <c r="H39" s="5">
        <v>1.5126993E-2</v>
      </c>
      <c r="I39" s="5">
        <v>0</v>
      </c>
      <c r="J39" s="5">
        <v>0</v>
      </c>
      <c r="K39" s="5">
        <v>1</v>
      </c>
      <c r="L39" s="5">
        <v>0</v>
      </c>
    </row>
    <row r="40" spans="1:12" x14ac:dyDescent="0.5">
      <c r="A40" s="5">
        <v>830</v>
      </c>
      <c r="B40" s="5">
        <v>0</v>
      </c>
      <c r="C40" s="5" t="str">
        <f>VLOOKUP(B40,$N$18:$O$19,2)</f>
        <v>Died</v>
      </c>
      <c r="D40" s="5">
        <v>0</v>
      </c>
      <c r="E40" s="5" t="str">
        <f>VLOOKUP(D40,$N$18:$P$19,3)</f>
        <v>Men</v>
      </c>
      <c r="F40" s="5">
        <v>0.77500000000000002</v>
      </c>
      <c r="G40" s="8">
        <f t="shared" si="0"/>
        <v>77.5</v>
      </c>
      <c r="H40" s="5">
        <v>0.156149601</v>
      </c>
      <c r="I40" s="5">
        <v>1</v>
      </c>
      <c r="J40" s="5">
        <v>0</v>
      </c>
      <c r="K40" s="5">
        <v>0</v>
      </c>
      <c r="L40" s="5">
        <v>0</v>
      </c>
    </row>
    <row r="41" spans="1:12" x14ac:dyDescent="0.5">
      <c r="A41" s="5">
        <v>831</v>
      </c>
      <c r="B41" s="5">
        <v>1</v>
      </c>
      <c r="C41" s="5" t="str">
        <f>VLOOKUP(B41,$N$18:$O$19,2)</f>
        <v>Alive</v>
      </c>
      <c r="D41" s="5">
        <v>0</v>
      </c>
      <c r="E41" s="5" t="str">
        <f>VLOOKUP(D41,$N$18:$P$19,3)</f>
        <v>Men</v>
      </c>
      <c r="F41" s="5">
        <v>0.1875</v>
      </c>
      <c r="G41" s="8">
        <f t="shared" si="0"/>
        <v>18.75</v>
      </c>
      <c r="H41" s="5">
        <v>2.8212719000000001E-2</v>
      </c>
      <c r="I41" s="5">
        <v>0</v>
      </c>
      <c r="J41" s="5">
        <v>0</v>
      </c>
      <c r="K41" s="5">
        <v>1</v>
      </c>
      <c r="L41" s="5">
        <v>0.1</v>
      </c>
    </row>
    <row r="42" spans="1:12" x14ac:dyDescent="0.5">
      <c r="A42" s="5">
        <v>832</v>
      </c>
      <c r="B42" s="5">
        <v>1</v>
      </c>
      <c r="C42" s="5" t="str">
        <f>VLOOKUP(B42,$N$18:$O$19,2)</f>
        <v>Alive</v>
      </c>
      <c r="D42" s="5">
        <v>1</v>
      </c>
      <c r="E42" s="5" t="str">
        <f>VLOOKUP(D42,$N$18:$P$19,3)</f>
        <v>Woman</v>
      </c>
      <c r="F42" s="5">
        <v>1.0375000000000001E-2</v>
      </c>
      <c r="G42" s="8">
        <f t="shared" si="0"/>
        <v>1.0375000000000001</v>
      </c>
      <c r="H42" s="5">
        <v>3.6597563E-2</v>
      </c>
      <c r="I42" s="5">
        <v>0</v>
      </c>
      <c r="J42" s="5">
        <v>1</v>
      </c>
      <c r="K42" s="5">
        <v>0</v>
      </c>
      <c r="L42" s="5">
        <v>0.2</v>
      </c>
    </row>
    <row r="43" spans="1:12" x14ac:dyDescent="0.5">
      <c r="A43" s="5">
        <v>833</v>
      </c>
      <c r="B43" s="5">
        <v>0</v>
      </c>
      <c r="C43" s="5" t="str">
        <f>VLOOKUP(B43,$N$18:$O$19,2)</f>
        <v>Died</v>
      </c>
      <c r="D43" s="5">
        <v>1</v>
      </c>
      <c r="E43" s="5" t="str">
        <f>VLOOKUP(D43,$N$18:$P$19,3)</f>
        <v>Woman</v>
      </c>
      <c r="F43" s="5">
        <v>0.35</v>
      </c>
      <c r="G43" s="8">
        <f t="shared" si="0"/>
        <v>35</v>
      </c>
      <c r="H43" s="5">
        <v>1.4110459000000001E-2</v>
      </c>
      <c r="I43" s="5">
        <v>0</v>
      </c>
      <c r="J43" s="5">
        <v>0</v>
      </c>
      <c r="K43" s="5">
        <v>1</v>
      </c>
      <c r="L43" s="5">
        <v>0</v>
      </c>
    </row>
    <row r="44" spans="1:12" x14ac:dyDescent="0.5">
      <c r="A44" s="5">
        <v>834</v>
      </c>
      <c r="B44" s="5">
        <v>0</v>
      </c>
      <c r="C44" s="5" t="str">
        <f>VLOOKUP(B44,$N$18:$O$19,2)</f>
        <v>Died</v>
      </c>
      <c r="D44" s="5">
        <v>1</v>
      </c>
      <c r="E44" s="5" t="str">
        <f>VLOOKUP(D44,$N$18:$P$19,3)</f>
        <v>Woman</v>
      </c>
      <c r="F44" s="5">
        <v>0.28749999999999998</v>
      </c>
      <c r="G44" s="8">
        <f t="shared" si="0"/>
        <v>28.749999999999996</v>
      </c>
      <c r="H44" s="5">
        <v>1.5330376999999999E-2</v>
      </c>
      <c r="I44" s="5">
        <v>0</v>
      </c>
      <c r="J44" s="5">
        <v>0</v>
      </c>
      <c r="K44" s="5">
        <v>1</v>
      </c>
      <c r="L44" s="5">
        <v>0</v>
      </c>
    </row>
    <row r="45" spans="1:12" x14ac:dyDescent="0.5">
      <c r="A45" s="5">
        <v>835</v>
      </c>
      <c r="B45" s="5">
        <v>0</v>
      </c>
      <c r="C45" s="5" t="str">
        <f>VLOOKUP(B45,$N$18:$O$19,2)</f>
        <v>Died</v>
      </c>
      <c r="D45" s="5">
        <v>1</v>
      </c>
      <c r="E45" s="5" t="str">
        <f>VLOOKUP(D45,$N$18:$P$19,3)</f>
        <v>Woman</v>
      </c>
      <c r="F45" s="5">
        <v>0.22500000000000001</v>
      </c>
      <c r="G45" s="8">
        <f t="shared" si="0"/>
        <v>22.5</v>
      </c>
      <c r="H45" s="5">
        <v>1.6200520999999999E-2</v>
      </c>
      <c r="I45" s="5">
        <v>0</v>
      </c>
      <c r="J45" s="5">
        <v>0</v>
      </c>
      <c r="K45" s="5">
        <v>1</v>
      </c>
      <c r="L45" s="5">
        <v>0</v>
      </c>
    </row>
    <row r="46" spans="1:12" x14ac:dyDescent="0.5">
      <c r="A46" s="5">
        <v>836</v>
      </c>
      <c r="B46" s="5">
        <v>1</v>
      </c>
      <c r="C46" s="5" t="str">
        <f>VLOOKUP(B46,$N$18:$O$19,2)</f>
        <v>Alive</v>
      </c>
      <c r="D46" s="5">
        <v>0</v>
      </c>
      <c r="E46" s="5" t="str">
        <f>VLOOKUP(D46,$N$18:$P$19,3)</f>
        <v>Men</v>
      </c>
      <c r="F46" s="5">
        <v>0.48749999999999999</v>
      </c>
      <c r="G46" s="8">
        <f t="shared" si="0"/>
        <v>48.75</v>
      </c>
      <c r="H46" s="5">
        <v>0.162314192</v>
      </c>
      <c r="I46" s="5">
        <v>1</v>
      </c>
      <c r="J46" s="5">
        <v>0</v>
      </c>
      <c r="K46" s="5">
        <v>0</v>
      </c>
      <c r="L46" s="5">
        <v>0.2</v>
      </c>
    </row>
    <row r="47" spans="1:12" x14ac:dyDescent="0.5">
      <c r="A47" s="5">
        <v>837</v>
      </c>
      <c r="B47" s="5">
        <v>0</v>
      </c>
      <c r="C47" s="5" t="str">
        <f>VLOOKUP(B47,$N$18:$O$19,2)</f>
        <v>Died</v>
      </c>
      <c r="D47" s="5">
        <v>1</v>
      </c>
      <c r="E47" s="5" t="str">
        <f>VLOOKUP(D47,$N$18:$P$19,3)</f>
        <v>Woman</v>
      </c>
      <c r="F47" s="5">
        <v>0.26250000000000001</v>
      </c>
      <c r="G47" s="8">
        <f t="shared" si="0"/>
        <v>26.25</v>
      </c>
      <c r="H47" s="5">
        <v>1.6908073999999999E-2</v>
      </c>
      <c r="I47" s="5">
        <v>0</v>
      </c>
      <c r="J47" s="5">
        <v>0</v>
      </c>
      <c r="K47" s="5">
        <v>1</v>
      </c>
      <c r="L47" s="5">
        <v>0</v>
      </c>
    </row>
    <row r="48" spans="1:12" x14ac:dyDescent="0.5">
      <c r="A48" s="5">
        <v>838</v>
      </c>
      <c r="B48" s="5">
        <v>0</v>
      </c>
      <c r="C48" s="5" t="str">
        <f>VLOOKUP(B48,$N$18:$O$19,2)</f>
        <v>Died</v>
      </c>
      <c r="D48" s="5">
        <v>1</v>
      </c>
      <c r="E48" s="5" t="str">
        <f>VLOOKUP(D48,$N$18:$P$19,3)</f>
        <v>Woman</v>
      </c>
      <c r="F48" s="5">
        <v>0.35</v>
      </c>
      <c r="G48" s="8">
        <f t="shared" si="0"/>
        <v>35</v>
      </c>
      <c r="H48" s="5">
        <v>1.5712554E-2</v>
      </c>
      <c r="I48" s="5">
        <v>0</v>
      </c>
      <c r="J48" s="5">
        <v>0</v>
      </c>
      <c r="K48" s="5">
        <v>1</v>
      </c>
      <c r="L48" s="5">
        <v>0</v>
      </c>
    </row>
    <row r="49" spans="1:12" x14ac:dyDescent="0.5">
      <c r="A49" s="5">
        <v>839</v>
      </c>
      <c r="B49" s="5">
        <v>1</v>
      </c>
      <c r="C49" s="5" t="str">
        <f>VLOOKUP(B49,$N$18:$O$19,2)</f>
        <v>Alive</v>
      </c>
      <c r="D49" s="5">
        <v>1</v>
      </c>
      <c r="E49" s="5" t="str">
        <f>VLOOKUP(D49,$N$18:$P$19,3)</f>
        <v>Woman</v>
      </c>
      <c r="F49" s="5">
        <v>0.4</v>
      </c>
      <c r="G49" s="8">
        <f t="shared" si="0"/>
        <v>40</v>
      </c>
      <c r="H49" s="5">
        <v>0.110272458</v>
      </c>
      <c r="I49" s="5">
        <v>0</v>
      </c>
      <c r="J49" s="5">
        <v>0</v>
      </c>
      <c r="K49" s="5">
        <v>1</v>
      </c>
      <c r="L49" s="5">
        <v>0</v>
      </c>
    </row>
    <row r="50" spans="1:12" x14ac:dyDescent="0.5">
      <c r="A50" s="5">
        <v>840</v>
      </c>
      <c r="B50" s="5">
        <v>1</v>
      </c>
      <c r="C50" s="5" t="str">
        <f>VLOOKUP(B50,$N$18:$O$19,2)</f>
        <v>Alive</v>
      </c>
      <c r="D50" s="5">
        <v>1</v>
      </c>
      <c r="E50" s="5" t="str">
        <f>VLOOKUP(D50,$N$18:$P$19,3)</f>
        <v>Woman</v>
      </c>
      <c r="F50" s="5">
        <v>0.35</v>
      </c>
      <c r="G50" s="8">
        <f t="shared" si="0"/>
        <v>35</v>
      </c>
      <c r="H50" s="5">
        <v>5.7970539000000001E-2</v>
      </c>
      <c r="I50" s="5">
        <v>1</v>
      </c>
      <c r="J50" s="5">
        <v>0</v>
      </c>
      <c r="K50" s="5">
        <v>0</v>
      </c>
      <c r="L50" s="5">
        <v>0</v>
      </c>
    </row>
    <row r="51" spans="1:12" x14ac:dyDescent="0.5">
      <c r="A51" s="5">
        <v>841</v>
      </c>
      <c r="B51" s="5">
        <v>0</v>
      </c>
      <c r="C51" s="5" t="str">
        <f>VLOOKUP(B51,$N$18:$O$19,2)</f>
        <v>Died</v>
      </c>
      <c r="D51" s="5">
        <v>1</v>
      </c>
      <c r="E51" s="5" t="str">
        <f>VLOOKUP(D51,$N$18:$P$19,3)</f>
        <v>Woman</v>
      </c>
      <c r="F51" s="5">
        <v>0.25</v>
      </c>
      <c r="G51" s="8">
        <f t="shared" si="0"/>
        <v>25</v>
      </c>
      <c r="H51" s="5">
        <v>1.5468569999999999E-2</v>
      </c>
      <c r="I51" s="5">
        <v>0</v>
      </c>
      <c r="J51" s="5">
        <v>0</v>
      </c>
      <c r="K51" s="5">
        <v>1</v>
      </c>
      <c r="L51" s="5">
        <v>0</v>
      </c>
    </row>
    <row r="52" spans="1:12" x14ac:dyDescent="0.5">
      <c r="A52" s="5">
        <v>842</v>
      </c>
      <c r="B52" s="5">
        <v>0</v>
      </c>
      <c r="C52" s="5" t="str">
        <f>VLOOKUP(B52,$N$18:$O$19,2)</f>
        <v>Died</v>
      </c>
      <c r="D52" s="5">
        <v>1</v>
      </c>
      <c r="E52" s="5" t="str">
        <f>VLOOKUP(D52,$N$18:$P$19,3)</f>
        <v>Woman</v>
      </c>
      <c r="F52" s="5">
        <v>0.2</v>
      </c>
      <c r="G52" s="8">
        <f t="shared" si="0"/>
        <v>20</v>
      </c>
      <c r="H52" s="5">
        <v>2.0494635000000001E-2</v>
      </c>
      <c r="I52" s="5">
        <v>0</v>
      </c>
      <c r="J52" s="5">
        <v>1</v>
      </c>
      <c r="K52" s="5">
        <v>0</v>
      </c>
      <c r="L52" s="5">
        <v>0</v>
      </c>
    </row>
    <row r="53" spans="1:12" x14ac:dyDescent="0.5">
      <c r="A53" s="5">
        <v>843</v>
      </c>
      <c r="B53" s="5">
        <v>1</v>
      </c>
      <c r="C53" s="5" t="str">
        <f>VLOOKUP(B53,$N$18:$O$19,2)</f>
        <v>Alive</v>
      </c>
      <c r="D53" s="5">
        <v>0</v>
      </c>
      <c r="E53" s="5" t="str">
        <f>VLOOKUP(D53,$N$18:$P$19,3)</f>
        <v>Men</v>
      </c>
      <c r="F53" s="5">
        <v>0.375</v>
      </c>
      <c r="G53" s="8">
        <f t="shared" si="0"/>
        <v>37.5</v>
      </c>
      <c r="H53" s="5">
        <v>6.0507970000000001E-2</v>
      </c>
      <c r="I53" s="5">
        <v>1</v>
      </c>
      <c r="J53" s="5">
        <v>0</v>
      </c>
      <c r="K53" s="5">
        <v>0</v>
      </c>
      <c r="L53" s="5">
        <v>0</v>
      </c>
    </row>
    <row r="54" spans="1:12" x14ac:dyDescent="0.5">
      <c r="A54" s="5">
        <v>844</v>
      </c>
      <c r="B54" s="5">
        <v>0</v>
      </c>
      <c r="C54" s="5" t="str">
        <f>VLOOKUP(B54,$N$18:$O$19,2)</f>
        <v>Died</v>
      </c>
      <c r="D54" s="5">
        <v>1</v>
      </c>
      <c r="E54" s="5" t="str">
        <f>VLOOKUP(D54,$N$18:$P$19,3)</f>
        <v>Woman</v>
      </c>
      <c r="F54" s="5">
        <v>0.43125000000000002</v>
      </c>
      <c r="G54" s="8">
        <f t="shared" si="0"/>
        <v>43.125</v>
      </c>
      <c r="H54" s="5">
        <v>1.2565163000000001E-2</v>
      </c>
      <c r="I54" s="5">
        <v>0</v>
      </c>
      <c r="J54" s="5">
        <v>0</v>
      </c>
      <c r="K54" s="5">
        <v>1</v>
      </c>
      <c r="L54" s="5">
        <v>0</v>
      </c>
    </row>
    <row r="55" spans="1:12" x14ac:dyDescent="0.5">
      <c r="A55" s="5">
        <v>845</v>
      </c>
      <c r="B55" s="5">
        <v>0</v>
      </c>
      <c r="C55" s="5" t="str">
        <f>VLOOKUP(B55,$N$18:$O$19,2)</f>
        <v>Died</v>
      </c>
      <c r="D55" s="5">
        <v>1</v>
      </c>
      <c r="E55" s="5" t="str">
        <f>VLOOKUP(D55,$N$18:$P$19,3)</f>
        <v>Woman</v>
      </c>
      <c r="F55" s="5">
        <v>0.21249999999999999</v>
      </c>
      <c r="G55" s="8">
        <f t="shared" si="0"/>
        <v>21.25</v>
      </c>
      <c r="H55" s="5">
        <v>1.6908073999999999E-2</v>
      </c>
      <c r="I55" s="5">
        <v>0</v>
      </c>
      <c r="J55" s="5">
        <v>0</v>
      </c>
      <c r="K55" s="5">
        <v>1</v>
      </c>
      <c r="L55" s="5">
        <v>0</v>
      </c>
    </row>
    <row r="56" spans="1:12" x14ac:dyDescent="0.5">
      <c r="A56" s="5">
        <v>846</v>
      </c>
      <c r="B56" s="5">
        <v>0</v>
      </c>
      <c r="C56" s="5" t="str">
        <f>VLOOKUP(B56,$N$18:$O$19,2)</f>
        <v>Died</v>
      </c>
      <c r="D56" s="5">
        <v>1</v>
      </c>
      <c r="E56" s="5" t="str">
        <f>VLOOKUP(D56,$N$18:$P$19,3)</f>
        <v>Woman</v>
      </c>
      <c r="F56" s="5">
        <v>0.52500000000000002</v>
      </c>
      <c r="G56" s="8">
        <f t="shared" si="0"/>
        <v>52.5</v>
      </c>
      <c r="H56" s="5">
        <v>1.4736618999999999E-2</v>
      </c>
      <c r="I56" s="5">
        <v>0</v>
      </c>
      <c r="J56" s="5">
        <v>0</v>
      </c>
      <c r="K56" s="5">
        <v>1</v>
      </c>
      <c r="L56" s="5">
        <v>0</v>
      </c>
    </row>
    <row r="57" spans="1:12" x14ac:dyDescent="0.5">
      <c r="A57" s="5">
        <v>847</v>
      </c>
      <c r="B57" s="5">
        <v>0</v>
      </c>
      <c r="C57" s="5" t="str">
        <f>VLOOKUP(B57,$N$18:$O$19,2)</f>
        <v>Died</v>
      </c>
      <c r="D57" s="5">
        <v>1</v>
      </c>
      <c r="E57" s="5" t="str">
        <f>VLOOKUP(D57,$N$18:$P$19,3)</f>
        <v>Woman</v>
      </c>
      <c r="F57" s="5">
        <v>0.35</v>
      </c>
      <c r="G57" s="8">
        <f t="shared" si="0"/>
        <v>35</v>
      </c>
      <c r="H57" s="5">
        <v>0.13575255899999999</v>
      </c>
      <c r="I57" s="5">
        <v>0</v>
      </c>
      <c r="J57" s="5">
        <v>0</v>
      </c>
      <c r="K57" s="5">
        <v>1</v>
      </c>
      <c r="L57" s="5">
        <v>1</v>
      </c>
    </row>
    <row r="58" spans="1:12" x14ac:dyDescent="0.5">
      <c r="A58" s="5">
        <v>848</v>
      </c>
      <c r="B58" s="5">
        <v>0</v>
      </c>
      <c r="C58" s="5" t="str">
        <f>VLOOKUP(B58,$N$18:$O$19,2)</f>
        <v>Died</v>
      </c>
      <c r="D58" s="5">
        <v>1</v>
      </c>
      <c r="E58" s="5" t="str">
        <f>VLOOKUP(D58,$N$18:$P$19,3)</f>
        <v>Woman</v>
      </c>
      <c r="F58" s="5">
        <v>0.4375</v>
      </c>
      <c r="G58" s="8">
        <f t="shared" si="0"/>
        <v>43.75</v>
      </c>
      <c r="H58" s="5">
        <v>1.5411575E-2</v>
      </c>
      <c r="I58" s="5">
        <v>0</v>
      </c>
      <c r="J58" s="5">
        <v>0</v>
      </c>
      <c r="K58" s="5">
        <v>1</v>
      </c>
      <c r="L58" s="5">
        <v>0</v>
      </c>
    </row>
    <row r="59" spans="1:12" x14ac:dyDescent="0.5">
      <c r="A59" s="5">
        <v>849</v>
      </c>
      <c r="B59" s="5">
        <v>0</v>
      </c>
      <c r="C59" s="5" t="str">
        <f>VLOOKUP(B59,$N$18:$O$19,2)</f>
        <v>Died</v>
      </c>
      <c r="D59" s="5">
        <v>1</v>
      </c>
      <c r="E59" s="5" t="str">
        <f>VLOOKUP(D59,$N$18:$P$19,3)</f>
        <v>Woman</v>
      </c>
      <c r="F59" s="5">
        <v>0.35</v>
      </c>
      <c r="G59" s="8">
        <f t="shared" si="0"/>
        <v>35</v>
      </c>
      <c r="H59" s="5">
        <v>6.4411709999999997E-2</v>
      </c>
      <c r="I59" s="5">
        <v>0</v>
      </c>
      <c r="J59" s="5">
        <v>1</v>
      </c>
      <c r="K59" s="5">
        <v>0</v>
      </c>
      <c r="L59" s="5">
        <v>0.1</v>
      </c>
    </row>
    <row r="60" spans="1:12" x14ac:dyDescent="0.5">
      <c r="A60" s="5">
        <v>850</v>
      </c>
      <c r="B60" s="5">
        <v>1</v>
      </c>
      <c r="C60" s="5" t="str">
        <f>VLOOKUP(B60,$N$18:$O$19,2)</f>
        <v>Alive</v>
      </c>
      <c r="D60" s="5">
        <v>0</v>
      </c>
      <c r="E60" s="5" t="str">
        <f>VLOOKUP(D60,$N$18:$P$19,3)</f>
        <v>Men</v>
      </c>
      <c r="F60" s="5">
        <v>0.35</v>
      </c>
      <c r="G60" s="8">
        <f t="shared" si="0"/>
        <v>35</v>
      </c>
      <c r="H60" s="5">
        <v>0.173919816</v>
      </c>
      <c r="I60" s="5">
        <v>1</v>
      </c>
      <c r="J60" s="5">
        <v>0</v>
      </c>
      <c r="K60" s="5">
        <v>0</v>
      </c>
      <c r="L60" s="5">
        <v>0.1</v>
      </c>
    </row>
    <row r="61" spans="1:12" x14ac:dyDescent="0.5">
      <c r="A61" s="5">
        <v>851</v>
      </c>
      <c r="B61" s="5">
        <v>0</v>
      </c>
      <c r="C61" s="5" t="str">
        <f>VLOOKUP(B61,$N$18:$O$19,2)</f>
        <v>Died</v>
      </c>
      <c r="D61" s="5">
        <v>1</v>
      </c>
      <c r="E61" s="5" t="str">
        <f>VLOOKUP(D61,$N$18:$P$19,3)</f>
        <v>Woman</v>
      </c>
      <c r="F61" s="5">
        <v>0.05</v>
      </c>
      <c r="G61" s="8">
        <f t="shared" si="0"/>
        <v>5</v>
      </c>
      <c r="H61" s="5">
        <v>6.1044735000000003E-2</v>
      </c>
      <c r="I61" s="5">
        <v>0</v>
      </c>
      <c r="J61" s="5">
        <v>0</v>
      </c>
      <c r="K61" s="5">
        <v>1</v>
      </c>
      <c r="L61" s="5">
        <v>0.6</v>
      </c>
    </row>
    <row r="62" spans="1:12" x14ac:dyDescent="0.5">
      <c r="A62" s="5">
        <v>852</v>
      </c>
      <c r="B62" s="5">
        <v>0</v>
      </c>
      <c r="C62" s="5" t="str">
        <f>VLOOKUP(B62,$N$18:$O$19,2)</f>
        <v>Died</v>
      </c>
      <c r="D62" s="5">
        <v>1</v>
      </c>
      <c r="E62" s="5" t="str">
        <f>VLOOKUP(D62,$N$18:$P$19,3)</f>
        <v>Woman</v>
      </c>
      <c r="F62" s="5">
        <v>0.92500000000000004</v>
      </c>
      <c r="G62" s="8">
        <f t="shared" si="0"/>
        <v>92.5</v>
      </c>
      <c r="H62" s="5">
        <v>1.5175789E-2</v>
      </c>
      <c r="I62" s="5">
        <v>0</v>
      </c>
      <c r="J62" s="5">
        <v>0</v>
      </c>
      <c r="K62" s="5">
        <v>1</v>
      </c>
      <c r="L62" s="5">
        <v>0</v>
      </c>
    </row>
    <row r="63" spans="1:12" x14ac:dyDescent="0.5">
      <c r="A63" s="5">
        <v>853</v>
      </c>
      <c r="B63" s="5">
        <v>0</v>
      </c>
      <c r="C63" s="5" t="str">
        <f>VLOOKUP(B63,$N$18:$O$19,2)</f>
        <v>Died</v>
      </c>
      <c r="D63" s="5">
        <v>0</v>
      </c>
      <c r="E63" s="5" t="str">
        <f>VLOOKUP(D63,$N$18:$P$19,3)</f>
        <v>Men</v>
      </c>
      <c r="F63" s="5">
        <v>0.1125</v>
      </c>
      <c r="G63" s="8">
        <f t="shared" si="0"/>
        <v>11.25</v>
      </c>
      <c r="H63" s="5">
        <v>2.9757820000000001E-2</v>
      </c>
      <c r="I63" s="5">
        <v>0</v>
      </c>
      <c r="J63" s="5">
        <v>0</v>
      </c>
      <c r="K63" s="5">
        <v>1</v>
      </c>
      <c r="L63" s="5">
        <v>0.2</v>
      </c>
    </row>
    <row r="64" spans="1:12" x14ac:dyDescent="0.5">
      <c r="A64" s="5">
        <v>854</v>
      </c>
      <c r="B64" s="5">
        <v>1</v>
      </c>
      <c r="C64" s="5" t="str">
        <f>VLOOKUP(B64,$N$18:$O$19,2)</f>
        <v>Alive</v>
      </c>
      <c r="D64" s="5">
        <v>0</v>
      </c>
      <c r="E64" s="5" t="str">
        <f>VLOOKUP(D64,$N$18:$P$19,3)</f>
        <v>Men</v>
      </c>
      <c r="F64" s="5">
        <v>0.2</v>
      </c>
      <c r="G64" s="8">
        <f t="shared" si="0"/>
        <v>20</v>
      </c>
      <c r="H64" s="5">
        <v>7.6903678000000003E-2</v>
      </c>
      <c r="I64" s="5">
        <v>1</v>
      </c>
      <c r="J64" s="5">
        <v>0</v>
      </c>
      <c r="K64" s="5">
        <v>0</v>
      </c>
      <c r="L64" s="5">
        <v>0.1</v>
      </c>
    </row>
    <row r="65" spans="1:12" x14ac:dyDescent="0.5">
      <c r="A65" s="5">
        <v>855</v>
      </c>
      <c r="B65" s="5">
        <v>0</v>
      </c>
      <c r="C65" s="5" t="str">
        <f>VLOOKUP(B65,$N$18:$O$19,2)</f>
        <v>Died</v>
      </c>
      <c r="D65" s="5">
        <v>0</v>
      </c>
      <c r="E65" s="5" t="str">
        <f>VLOOKUP(D65,$N$18:$P$19,3)</f>
        <v>Men</v>
      </c>
      <c r="F65" s="5">
        <v>0.55000000000000004</v>
      </c>
      <c r="G65" s="8">
        <f t="shared" si="0"/>
        <v>55.000000000000007</v>
      </c>
      <c r="H65" s="5">
        <v>5.0748620000000001E-2</v>
      </c>
      <c r="I65" s="5">
        <v>0</v>
      </c>
      <c r="J65" s="5">
        <v>1</v>
      </c>
      <c r="K65" s="5">
        <v>0</v>
      </c>
      <c r="L65" s="5">
        <v>0.1</v>
      </c>
    </row>
    <row r="66" spans="1:12" x14ac:dyDescent="0.5">
      <c r="A66" s="5">
        <v>856</v>
      </c>
      <c r="B66" s="5">
        <v>1</v>
      </c>
      <c r="C66" s="5" t="str">
        <f>VLOOKUP(B66,$N$18:$O$19,2)</f>
        <v>Alive</v>
      </c>
      <c r="D66" s="5">
        <v>0</v>
      </c>
      <c r="E66" s="5" t="str">
        <f>VLOOKUP(D66,$N$18:$P$19,3)</f>
        <v>Men</v>
      </c>
      <c r="F66" s="5">
        <v>0.22500000000000001</v>
      </c>
      <c r="G66" s="8">
        <f t="shared" si="0"/>
        <v>22.5</v>
      </c>
      <c r="H66" s="5">
        <v>1.8249985E-2</v>
      </c>
      <c r="I66" s="5">
        <v>0</v>
      </c>
      <c r="J66" s="5">
        <v>0</v>
      </c>
      <c r="K66" s="5">
        <v>1</v>
      </c>
      <c r="L66" s="5">
        <v>0.1</v>
      </c>
    </row>
    <row r="67" spans="1:12" x14ac:dyDescent="0.5">
      <c r="A67" s="5">
        <v>857</v>
      </c>
      <c r="B67" s="5">
        <v>1</v>
      </c>
      <c r="C67" s="5" t="str">
        <f>VLOOKUP(B67,$N$18:$O$19,2)</f>
        <v>Alive</v>
      </c>
      <c r="D67" s="5">
        <v>0</v>
      </c>
      <c r="E67" s="5" t="str">
        <f>VLOOKUP(D67,$N$18:$P$19,3)</f>
        <v>Men</v>
      </c>
      <c r="F67" s="5">
        <v>0.5625</v>
      </c>
      <c r="G67" s="8">
        <f t="shared" si="0"/>
        <v>56.25</v>
      </c>
      <c r="H67" s="5">
        <v>0.32179836699999997</v>
      </c>
      <c r="I67" s="5">
        <v>1</v>
      </c>
      <c r="J67" s="5">
        <v>0</v>
      </c>
      <c r="K67" s="5">
        <v>0</v>
      </c>
      <c r="L67" s="5">
        <v>0.2</v>
      </c>
    </row>
    <row r="68" spans="1:12" x14ac:dyDescent="0.5">
      <c r="A68" s="5">
        <v>858</v>
      </c>
      <c r="B68" s="5">
        <v>1</v>
      </c>
      <c r="C68" s="5" t="str">
        <f>VLOOKUP(B68,$N$18:$O$19,2)</f>
        <v>Alive</v>
      </c>
      <c r="D68" s="5">
        <v>1</v>
      </c>
      <c r="E68" s="5" t="str">
        <f>VLOOKUP(D68,$N$18:$P$19,3)</f>
        <v>Woman</v>
      </c>
      <c r="F68" s="5">
        <v>0.63749999999999996</v>
      </c>
      <c r="G68" s="8">
        <f t="shared" si="0"/>
        <v>63.749999999999993</v>
      </c>
      <c r="H68" s="5">
        <v>5.1822148999999998E-2</v>
      </c>
      <c r="I68" s="5">
        <v>1</v>
      </c>
      <c r="J68" s="5">
        <v>0</v>
      </c>
      <c r="K68" s="5">
        <v>0</v>
      </c>
      <c r="L68" s="5">
        <v>0</v>
      </c>
    </row>
    <row r="69" spans="1:12" x14ac:dyDescent="0.5">
      <c r="A69" s="5">
        <v>859</v>
      </c>
      <c r="B69" s="5">
        <v>1</v>
      </c>
      <c r="C69" s="5" t="str">
        <f>VLOOKUP(B69,$N$18:$O$19,2)</f>
        <v>Alive</v>
      </c>
      <c r="D69" s="5">
        <v>0</v>
      </c>
      <c r="E69" s="5" t="str">
        <f>VLOOKUP(D69,$N$18:$P$19,3)</f>
        <v>Men</v>
      </c>
      <c r="F69" s="5">
        <v>0.3</v>
      </c>
      <c r="G69" s="8">
        <f t="shared" si="0"/>
        <v>30</v>
      </c>
      <c r="H69" s="5">
        <v>3.7589697999999998E-2</v>
      </c>
      <c r="I69" s="5">
        <v>0</v>
      </c>
      <c r="J69" s="5">
        <v>0</v>
      </c>
      <c r="K69" s="5">
        <v>1</v>
      </c>
      <c r="L69" s="5">
        <v>0.3</v>
      </c>
    </row>
    <row r="70" spans="1:12" x14ac:dyDescent="0.5">
      <c r="A70" s="5">
        <v>860</v>
      </c>
      <c r="B70" s="5">
        <v>0</v>
      </c>
      <c r="C70" s="5" t="str">
        <f>VLOOKUP(B70,$N$18:$O$19,2)</f>
        <v>Died</v>
      </c>
      <c r="D70" s="5">
        <v>1</v>
      </c>
      <c r="E70" s="5" t="str">
        <f>VLOOKUP(D70,$N$18:$P$19,3)</f>
        <v>Woman</v>
      </c>
      <c r="F70" s="5">
        <v>0.35</v>
      </c>
      <c r="G70" s="8">
        <f t="shared" si="0"/>
        <v>35</v>
      </c>
      <c r="H70" s="5">
        <v>1.4110459000000001E-2</v>
      </c>
      <c r="I70" s="5">
        <v>0</v>
      </c>
      <c r="J70" s="5">
        <v>0</v>
      </c>
      <c r="K70" s="5">
        <v>1</v>
      </c>
      <c r="L70" s="5">
        <v>0</v>
      </c>
    </row>
    <row r="71" spans="1:12" x14ac:dyDescent="0.5">
      <c r="A71" s="5">
        <v>861</v>
      </c>
      <c r="B71" s="5">
        <v>0</v>
      </c>
      <c r="C71" s="5" t="str">
        <f>VLOOKUP(B71,$N$18:$O$19,2)</f>
        <v>Died</v>
      </c>
      <c r="D71" s="5">
        <v>1</v>
      </c>
      <c r="E71" s="5" t="str">
        <f>VLOOKUP(D71,$N$18:$P$19,3)</f>
        <v>Woman</v>
      </c>
      <c r="F71" s="5">
        <v>0.51249999999999996</v>
      </c>
      <c r="G71" s="8">
        <f t="shared" ref="G71:G95" si="1">F71*100</f>
        <v>51.249999999999993</v>
      </c>
      <c r="H71" s="5">
        <v>2.7537567999999998E-2</v>
      </c>
      <c r="I71" s="5">
        <v>0</v>
      </c>
      <c r="J71" s="5">
        <v>0</v>
      </c>
      <c r="K71" s="5">
        <v>1</v>
      </c>
      <c r="L71" s="5">
        <v>0.2</v>
      </c>
    </row>
    <row r="72" spans="1:12" x14ac:dyDescent="0.5">
      <c r="A72" s="5">
        <v>862</v>
      </c>
      <c r="B72" s="5">
        <v>0</v>
      </c>
      <c r="C72" s="5" t="str">
        <f>VLOOKUP(B72,$N$18:$O$19,2)</f>
        <v>Died</v>
      </c>
      <c r="D72" s="5">
        <v>1</v>
      </c>
      <c r="E72" s="5" t="str">
        <f>VLOOKUP(D72,$N$18:$P$19,3)</f>
        <v>Woman</v>
      </c>
      <c r="F72" s="5">
        <v>0.26250000000000001</v>
      </c>
      <c r="G72" s="8">
        <f t="shared" si="1"/>
        <v>26.25</v>
      </c>
      <c r="H72" s="5">
        <v>2.2446504999999999E-2</v>
      </c>
      <c r="I72" s="5">
        <v>0</v>
      </c>
      <c r="J72" s="5">
        <v>1</v>
      </c>
      <c r="K72" s="5">
        <v>0</v>
      </c>
      <c r="L72" s="5">
        <v>0.1</v>
      </c>
    </row>
    <row r="73" spans="1:12" x14ac:dyDescent="0.5">
      <c r="A73" s="5">
        <v>863</v>
      </c>
      <c r="B73" s="5">
        <v>1</v>
      </c>
      <c r="C73" s="5" t="str">
        <f>VLOOKUP(B73,$N$18:$O$19,2)</f>
        <v>Alive</v>
      </c>
      <c r="D73" s="5">
        <v>0</v>
      </c>
      <c r="E73" s="5" t="str">
        <f>VLOOKUP(D73,$N$18:$P$19,3)</f>
        <v>Men</v>
      </c>
      <c r="F73" s="5">
        <v>0.6</v>
      </c>
      <c r="G73" s="8">
        <f t="shared" si="1"/>
        <v>60</v>
      </c>
      <c r="H73" s="5">
        <v>5.0610427999999999E-2</v>
      </c>
      <c r="I73" s="5">
        <v>1</v>
      </c>
      <c r="J73" s="5">
        <v>0</v>
      </c>
      <c r="K73" s="5">
        <v>0</v>
      </c>
      <c r="L73" s="5">
        <v>0</v>
      </c>
    </row>
    <row r="74" spans="1:12" x14ac:dyDescent="0.5">
      <c r="A74" s="5">
        <v>864</v>
      </c>
      <c r="B74" s="5">
        <v>0</v>
      </c>
      <c r="C74" s="5" t="str">
        <f>VLOOKUP(B74,$N$18:$O$19,2)</f>
        <v>Died</v>
      </c>
      <c r="D74" s="5">
        <v>0</v>
      </c>
      <c r="E74" s="5" t="str">
        <f>VLOOKUP(D74,$N$18:$P$19,3)</f>
        <v>Men</v>
      </c>
      <c r="F74" s="5">
        <v>0.35</v>
      </c>
      <c r="G74" s="8">
        <f t="shared" si="1"/>
        <v>35</v>
      </c>
      <c r="H74" s="5">
        <v>0.13575255899999999</v>
      </c>
      <c r="I74" s="5">
        <v>0</v>
      </c>
      <c r="J74" s="5">
        <v>0</v>
      </c>
      <c r="K74" s="5">
        <v>1</v>
      </c>
      <c r="L74" s="5">
        <v>1</v>
      </c>
    </row>
    <row r="75" spans="1:12" x14ac:dyDescent="0.5">
      <c r="A75" s="5">
        <v>865</v>
      </c>
      <c r="B75" s="5">
        <v>0</v>
      </c>
      <c r="C75" s="5" t="str">
        <f>VLOOKUP(B75,$N$18:$O$19,2)</f>
        <v>Died</v>
      </c>
      <c r="D75" s="5">
        <v>1</v>
      </c>
      <c r="E75" s="5" t="str">
        <f>VLOOKUP(D75,$N$18:$P$19,3)</f>
        <v>Woman</v>
      </c>
      <c r="F75" s="5">
        <v>0.3</v>
      </c>
      <c r="G75" s="8">
        <f t="shared" si="1"/>
        <v>30</v>
      </c>
      <c r="H75" s="5">
        <v>2.5374310000000001E-2</v>
      </c>
      <c r="I75" s="5">
        <v>0</v>
      </c>
      <c r="J75" s="5">
        <v>1</v>
      </c>
      <c r="K75" s="5">
        <v>0</v>
      </c>
      <c r="L75" s="5">
        <v>0</v>
      </c>
    </row>
    <row r="76" spans="1:12" x14ac:dyDescent="0.5">
      <c r="A76" s="5">
        <v>866</v>
      </c>
      <c r="B76" s="5">
        <v>1</v>
      </c>
      <c r="C76" s="5" t="str">
        <f>VLOOKUP(B76,$N$18:$O$19,2)</f>
        <v>Alive</v>
      </c>
      <c r="D76" s="5">
        <v>0</v>
      </c>
      <c r="E76" s="5" t="str">
        <f>VLOOKUP(D76,$N$18:$P$19,3)</f>
        <v>Men</v>
      </c>
      <c r="F76" s="5">
        <v>0.52500000000000002</v>
      </c>
      <c r="G76" s="8">
        <f t="shared" si="1"/>
        <v>52.5</v>
      </c>
      <c r="H76" s="5">
        <v>2.5374310000000001E-2</v>
      </c>
      <c r="I76" s="5">
        <v>0</v>
      </c>
      <c r="J76" s="5">
        <v>1</v>
      </c>
      <c r="K76" s="5">
        <v>0</v>
      </c>
      <c r="L76" s="5">
        <v>0</v>
      </c>
    </row>
    <row r="77" spans="1:12" x14ac:dyDescent="0.5">
      <c r="A77" s="5">
        <v>867</v>
      </c>
      <c r="B77" s="5">
        <v>1</v>
      </c>
      <c r="C77" s="5" t="str">
        <f>VLOOKUP(B77,$N$18:$O$19,2)</f>
        <v>Alive</v>
      </c>
      <c r="D77" s="5">
        <v>0</v>
      </c>
      <c r="E77" s="5" t="str">
        <f>VLOOKUP(D77,$N$18:$P$19,3)</f>
        <v>Men</v>
      </c>
      <c r="F77" s="5">
        <v>0.33750000000000002</v>
      </c>
      <c r="G77" s="8">
        <f t="shared" si="1"/>
        <v>33.75</v>
      </c>
      <c r="H77" s="5">
        <v>2.70496E-2</v>
      </c>
      <c r="I77" s="5">
        <v>0</v>
      </c>
      <c r="J77" s="5">
        <v>1</v>
      </c>
      <c r="K77" s="5">
        <v>0</v>
      </c>
      <c r="L77" s="5">
        <v>0.1</v>
      </c>
    </row>
    <row r="78" spans="1:12" x14ac:dyDescent="0.5">
      <c r="A78" s="5">
        <v>868</v>
      </c>
      <c r="B78" s="5">
        <v>0</v>
      </c>
      <c r="C78" s="5" t="str">
        <f>VLOOKUP(B78,$N$18:$O$19,2)</f>
        <v>Died</v>
      </c>
      <c r="D78" s="5">
        <v>1</v>
      </c>
      <c r="E78" s="5" t="str">
        <f>VLOOKUP(D78,$N$18:$P$19,3)</f>
        <v>Woman</v>
      </c>
      <c r="F78" s="5">
        <v>0.38750000000000001</v>
      </c>
      <c r="G78" s="8">
        <f t="shared" si="1"/>
        <v>38.75</v>
      </c>
      <c r="H78" s="5">
        <v>9.8561237999999995E-2</v>
      </c>
      <c r="I78" s="5">
        <v>1</v>
      </c>
      <c r="J78" s="5">
        <v>0</v>
      </c>
      <c r="K78" s="5">
        <v>0</v>
      </c>
      <c r="L78" s="5">
        <v>0</v>
      </c>
    </row>
    <row r="79" spans="1:12" x14ac:dyDescent="0.5">
      <c r="A79" s="5">
        <v>869</v>
      </c>
      <c r="B79" s="5">
        <v>0</v>
      </c>
      <c r="C79" s="5" t="str">
        <f>VLOOKUP(B79,$N$18:$O$19,2)</f>
        <v>Died</v>
      </c>
      <c r="D79" s="5">
        <v>1</v>
      </c>
      <c r="E79" s="5" t="str">
        <f>VLOOKUP(D79,$N$18:$P$19,3)</f>
        <v>Woman</v>
      </c>
      <c r="F79" s="5">
        <v>0.35</v>
      </c>
      <c r="G79" s="8">
        <f t="shared" si="1"/>
        <v>35</v>
      </c>
      <c r="H79" s="5">
        <v>1.8542764999999999E-2</v>
      </c>
      <c r="I79" s="5">
        <v>0</v>
      </c>
      <c r="J79" s="5">
        <v>0</v>
      </c>
      <c r="K79" s="5">
        <v>1</v>
      </c>
      <c r="L79" s="5">
        <v>0</v>
      </c>
    </row>
    <row r="80" spans="1:12" x14ac:dyDescent="0.5">
      <c r="A80" s="5">
        <v>870</v>
      </c>
      <c r="B80" s="5">
        <v>1</v>
      </c>
      <c r="C80" s="5" t="str">
        <f>VLOOKUP(B80,$N$18:$O$19,2)</f>
        <v>Alive</v>
      </c>
      <c r="D80" s="5">
        <v>1</v>
      </c>
      <c r="E80" s="5" t="str">
        <f>VLOOKUP(D80,$N$18:$P$19,3)</f>
        <v>Woman</v>
      </c>
      <c r="F80" s="5">
        <v>0.05</v>
      </c>
      <c r="G80" s="8">
        <f t="shared" si="1"/>
        <v>5</v>
      </c>
      <c r="H80" s="5">
        <v>2.1730754000000001E-2</v>
      </c>
      <c r="I80" s="5">
        <v>0</v>
      </c>
      <c r="J80" s="5">
        <v>0</v>
      </c>
      <c r="K80" s="5">
        <v>1</v>
      </c>
      <c r="L80" s="5">
        <v>0.2</v>
      </c>
    </row>
    <row r="81" spans="1:12" x14ac:dyDescent="0.5">
      <c r="A81" s="5">
        <v>871</v>
      </c>
      <c r="B81" s="5">
        <v>0</v>
      </c>
      <c r="C81" s="5" t="str">
        <f>VLOOKUP(B81,$N$18:$O$19,2)</f>
        <v>Died</v>
      </c>
      <c r="D81" s="5">
        <v>1</v>
      </c>
      <c r="E81" s="5" t="str">
        <f>VLOOKUP(D81,$N$18:$P$19,3)</f>
        <v>Woman</v>
      </c>
      <c r="F81" s="5">
        <v>0.32500000000000001</v>
      </c>
      <c r="G81" s="8">
        <f t="shared" si="1"/>
        <v>32.5</v>
      </c>
      <c r="H81" s="5">
        <v>1.5411575E-2</v>
      </c>
      <c r="I81" s="5">
        <v>0</v>
      </c>
      <c r="J81" s="5">
        <v>0</v>
      </c>
      <c r="K81" s="5">
        <v>1</v>
      </c>
      <c r="L81" s="5">
        <v>0</v>
      </c>
    </row>
    <row r="82" spans="1:12" x14ac:dyDescent="0.5">
      <c r="A82" s="5">
        <v>872</v>
      </c>
      <c r="B82" s="5">
        <v>1</v>
      </c>
      <c r="C82" s="5" t="str">
        <f>VLOOKUP(B82,$N$18:$O$19,2)</f>
        <v>Alive</v>
      </c>
      <c r="D82" s="5">
        <v>0</v>
      </c>
      <c r="E82" s="5" t="str">
        <f>VLOOKUP(D82,$N$18:$P$19,3)</f>
        <v>Men</v>
      </c>
      <c r="F82" s="5">
        <v>0.58750000000000002</v>
      </c>
      <c r="G82" s="8">
        <f t="shared" si="1"/>
        <v>58.75</v>
      </c>
      <c r="H82" s="5">
        <v>0.10257896699999999</v>
      </c>
      <c r="I82" s="5">
        <v>1</v>
      </c>
      <c r="J82" s="5">
        <v>0</v>
      </c>
      <c r="K82" s="5">
        <v>0</v>
      </c>
      <c r="L82" s="5">
        <v>0.2</v>
      </c>
    </row>
    <row r="83" spans="1:12" x14ac:dyDescent="0.5">
      <c r="A83" s="5">
        <v>873</v>
      </c>
      <c r="B83" s="5">
        <v>0</v>
      </c>
      <c r="C83" s="5" t="str">
        <f>VLOOKUP(B83,$N$18:$O$19,2)</f>
        <v>Died</v>
      </c>
      <c r="D83" s="5">
        <v>1</v>
      </c>
      <c r="E83" s="5" t="str">
        <f>VLOOKUP(D83,$N$18:$P$19,3)</f>
        <v>Woman</v>
      </c>
      <c r="F83" s="5">
        <v>0.41249999999999998</v>
      </c>
      <c r="G83" s="8">
        <f t="shared" si="1"/>
        <v>41.25</v>
      </c>
      <c r="H83" s="5">
        <v>9.75935E-3</v>
      </c>
      <c r="I83" s="5">
        <v>1</v>
      </c>
      <c r="J83" s="5">
        <v>0</v>
      </c>
      <c r="K83" s="5">
        <v>0</v>
      </c>
      <c r="L83" s="5">
        <v>0</v>
      </c>
    </row>
    <row r="84" spans="1:12" x14ac:dyDescent="0.5">
      <c r="A84" s="5">
        <v>874</v>
      </c>
      <c r="B84" s="5">
        <v>0</v>
      </c>
      <c r="C84" s="5" t="str">
        <f>VLOOKUP(B84,$N$18:$O$19,2)</f>
        <v>Died</v>
      </c>
      <c r="D84" s="5">
        <v>1</v>
      </c>
      <c r="E84" s="5" t="str">
        <f>VLOOKUP(D84,$N$18:$P$19,3)</f>
        <v>Woman</v>
      </c>
      <c r="F84" s="5">
        <v>0.58750000000000002</v>
      </c>
      <c r="G84" s="8">
        <f t="shared" si="1"/>
        <v>58.75</v>
      </c>
      <c r="H84" s="5">
        <v>1.7566829999999999E-2</v>
      </c>
      <c r="I84" s="5">
        <v>0</v>
      </c>
      <c r="J84" s="5">
        <v>0</v>
      </c>
      <c r="K84" s="5">
        <v>1</v>
      </c>
      <c r="L84" s="5">
        <v>0</v>
      </c>
    </row>
    <row r="85" spans="1:12" x14ac:dyDescent="0.5">
      <c r="A85" s="5">
        <v>875</v>
      </c>
      <c r="B85" s="5">
        <v>1</v>
      </c>
      <c r="C85" s="5" t="str">
        <f>VLOOKUP(B85,$N$18:$O$19,2)</f>
        <v>Alive</v>
      </c>
      <c r="D85" s="5">
        <v>0</v>
      </c>
      <c r="E85" s="5" t="str">
        <f>VLOOKUP(D85,$N$18:$P$19,3)</f>
        <v>Men</v>
      </c>
      <c r="F85" s="5">
        <v>0.35</v>
      </c>
      <c r="G85" s="8">
        <f t="shared" si="1"/>
        <v>35</v>
      </c>
      <c r="H85" s="5">
        <v>4.6844879999999998E-2</v>
      </c>
      <c r="I85" s="5">
        <v>0</v>
      </c>
      <c r="J85" s="5">
        <v>1</v>
      </c>
      <c r="K85" s="5">
        <v>0</v>
      </c>
      <c r="L85" s="5">
        <v>0.1</v>
      </c>
    </row>
    <row r="86" spans="1:12" x14ac:dyDescent="0.5">
      <c r="A86" s="5">
        <v>876</v>
      </c>
      <c r="B86" s="5">
        <v>1</v>
      </c>
      <c r="C86" s="5" t="str">
        <f>VLOOKUP(B86,$N$18:$O$19,2)</f>
        <v>Alive</v>
      </c>
      <c r="D86" s="5">
        <v>0</v>
      </c>
      <c r="E86" s="5" t="str">
        <f>VLOOKUP(D86,$N$18:$P$19,3)</f>
        <v>Men</v>
      </c>
      <c r="F86" s="5">
        <v>0.1875</v>
      </c>
      <c r="G86" s="8">
        <f t="shared" si="1"/>
        <v>18.75</v>
      </c>
      <c r="H86" s="5">
        <v>1.4102261E-2</v>
      </c>
      <c r="I86" s="5">
        <v>0</v>
      </c>
      <c r="J86" s="5">
        <v>0</v>
      </c>
      <c r="K86" s="5">
        <v>1</v>
      </c>
      <c r="L86" s="5">
        <v>0</v>
      </c>
    </row>
    <row r="87" spans="1:12" x14ac:dyDescent="0.5">
      <c r="A87" s="5">
        <v>877</v>
      </c>
      <c r="B87" s="5">
        <v>0</v>
      </c>
      <c r="C87" s="5" t="str">
        <f>VLOOKUP(B87,$N$18:$O$19,2)</f>
        <v>Died</v>
      </c>
      <c r="D87" s="5">
        <v>1</v>
      </c>
      <c r="E87" s="5" t="str">
        <f>VLOOKUP(D87,$N$18:$P$19,3)</f>
        <v>Woman</v>
      </c>
      <c r="F87" s="5">
        <v>0.25</v>
      </c>
      <c r="G87" s="8">
        <f t="shared" si="1"/>
        <v>25</v>
      </c>
      <c r="H87" s="5">
        <v>1.9217722E-2</v>
      </c>
      <c r="I87" s="5">
        <v>0</v>
      </c>
      <c r="J87" s="5">
        <v>0</v>
      </c>
      <c r="K87" s="5">
        <v>1</v>
      </c>
      <c r="L87" s="5">
        <v>0</v>
      </c>
    </row>
    <row r="88" spans="1:12" x14ac:dyDescent="0.5">
      <c r="A88" s="5">
        <v>878</v>
      </c>
      <c r="B88" s="5">
        <v>0</v>
      </c>
      <c r="C88" s="5" t="str">
        <f>VLOOKUP(B88,$N$18:$O$19,2)</f>
        <v>Died</v>
      </c>
      <c r="D88" s="5">
        <v>1</v>
      </c>
      <c r="E88" s="5" t="str">
        <f>VLOOKUP(D88,$N$18:$P$19,3)</f>
        <v>Woman</v>
      </c>
      <c r="F88" s="5">
        <v>0.23749999999999999</v>
      </c>
      <c r="G88" s="8">
        <f t="shared" si="1"/>
        <v>23.75</v>
      </c>
      <c r="H88" s="5">
        <v>1.5411575E-2</v>
      </c>
      <c r="I88" s="5">
        <v>0</v>
      </c>
      <c r="J88" s="5">
        <v>0</v>
      </c>
      <c r="K88" s="5">
        <v>1</v>
      </c>
      <c r="L88" s="5">
        <v>0</v>
      </c>
    </row>
    <row r="89" spans="1:12" x14ac:dyDescent="0.5">
      <c r="A89" s="5">
        <v>879</v>
      </c>
      <c r="B89" s="5">
        <v>0</v>
      </c>
      <c r="C89" s="5" t="str">
        <f>VLOOKUP(B89,$N$18:$O$19,2)</f>
        <v>Died</v>
      </c>
      <c r="D89" s="5">
        <v>1</v>
      </c>
      <c r="E89" s="5" t="str">
        <f>VLOOKUP(D89,$N$18:$P$19,3)</f>
        <v>Woman</v>
      </c>
      <c r="F89" s="5">
        <v>0.35</v>
      </c>
      <c r="G89" s="8">
        <f t="shared" si="1"/>
        <v>35</v>
      </c>
      <c r="H89" s="5">
        <v>1.5411575E-2</v>
      </c>
      <c r="I89" s="5">
        <v>0</v>
      </c>
      <c r="J89" s="5">
        <v>0</v>
      </c>
      <c r="K89" s="5">
        <v>1</v>
      </c>
      <c r="L89" s="5">
        <v>0</v>
      </c>
    </row>
    <row r="90" spans="1:12" x14ac:dyDescent="0.5">
      <c r="A90" s="5">
        <v>880</v>
      </c>
      <c r="B90" s="5">
        <v>1</v>
      </c>
      <c r="C90" s="5" t="str">
        <f>VLOOKUP(B90,$N$18:$O$19,2)</f>
        <v>Alive</v>
      </c>
      <c r="D90" s="5">
        <v>0</v>
      </c>
      <c r="E90" s="5" t="str">
        <f>VLOOKUP(D90,$N$18:$P$19,3)</f>
        <v>Men</v>
      </c>
      <c r="F90" s="5">
        <v>0.7</v>
      </c>
      <c r="G90" s="8">
        <f t="shared" si="1"/>
        <v>70</v>
      </c>
      <c r="H90" s="5">
        <v>0.162314192</v>
      </c>
      <c r="I90" s="5">
        <v>1</v>
      </c>
      <c r="J90" s="5">
        <v>0</v>
      </c>
      <c r="K90" s="5">
        <v>0</v>
      </c>
      <c r="L90" s="5">
        <v>0.1</v>
      </c>
    </row>
    <row r="91" spans="1:12" x14ac:dyDescent="0.5">
      <c r="A91" s="5">
        <v>881</v>
      </c>
      <c r="B91" s="5">
        <v>1</v>
      </c>
      <c r="C91" s="5" t="str">
        <f>VLOOKUP(B91,$N$18:$O$19,2)</f>
        <v>Alive</v>
      </c>
      <c r="D91" s="5">
        <v>0</v>
      </c>
      <c r="E91" s="5" t="str">
        <f>VLOOKUP(D91,$N$18:$P$19,3)</f>
        <v>Men</v>
      </c>
      <c r="F91" s="5">
        <v>0.3125</v>
      </c>
      <c r="G91" s="8">
        <f t="shared" si="1"/>
        <v>31.25</v>
      </c>
      <c r="H91" s="5">
        <v>5.0748620000000001E-2</v>
      </c>
      <c r="I91" s="5">
        <v>0</v>
      </c>
      <c r="J91" s="5">
        <v>1</v>
      </c>
      <c r="K91" s="5">
        <v>0</v>
      </c>
      <c r="L91" s="5">
        <v>0.1</v>
      </c>
    </row>
    <row r="92" spans="1:12" x14ac:dyDescent="0.5">
      <c r="A92" s="5">
        <v>882</v>
      </c>
      <c r="B92" s="5">
        <v>0</v>
      </c>
      <c r="C92" s="5" t="str">
        <f>VLOOKUP(B92,$N$18:$O$19,2)</f>
        <v>Died</v>
      </c>
      <c r="D92" s="5">
        <v>1</v>
      </c>
      <c r="E92" s="5" t="str">
        <f>VLOOKUP(D92,$N$18:$P$19,3)</f>
        <v>Woman</v>
      </c>
      <c r="F92" s="5">
        <v>0.41249999999999998</v>
      </c>
      <c r="G92" s="8">
        <f t="shared" si="1"/>
        <v>41.25</v>
      </c>
      <c r="H92" s="5">
        <v>1.5411575E-2</v>
      </c>
      <c r="I92" s="5">
        <v>0</v>
      </c>
      <c r="J92" s="5">
        <v>0</v>
      </c>
      <c r="K92" s="5">
        <v>1</v>
      </c>
      <c r="L92" s="5">
        <v>0</v>
      </c>
    </row>
    <row r="93" spans="1:12" x14ac:dyDescent="0.5">
      <c r="A93" s="5">
        <v>883</v>
      </c>
      <c r="B93" s="5">
        <v>0</v>
      </c>
      <c r="C93" s="5" t="str">
        <f>VLOOKUP(B93,$N$18:$O$19,2)</f>
        <v>Died</v>
      </c>
      <c r="D93" s="5">
        <v>0</v>
      </c>
      <c r="E93" s="5" t="str">
        <f>VLOOKUP(D93,$N$18:$P$19,3)</f>
        <v>Men</v>
      </c>
      <c r="F93" s="5">
        <v>0.27500000000000002</v>
      </c>
      <c r="G93" s="8">
        <f t="shared" si="1"/>
        <v>27.500000000000004</v>
      </c>
      <c r="H93" s="5">
        <v>2.0527231E-2</v>
      </c>
      <c r="I93" s="5">
        <v>0</v>
      </c>
      <c r="J93" s="5">
        <v>0</v>
      </c>
      <c r="K93" s="5">
        <v>1</v>
      </c>
      <c r="L93" s="5">
        <v>0</v>
      </c>
    </row>
    <row r="94" spans="1:12" x14ac:dyDescent="0.5">
      <c r="A94" s="5">
        <v>884</v>
      </c>
      <c r="B94" s="5">
        <v>0</v>
      </c>
      <c r="C94" s="5" t="str">
        <f>VLOOKUP(B94,$N$18:$O$19,2)</f>
        <v>Died</v>
      </c>
      <c r="D94" s="5">
        <v>1</v>
      </c>
      <c r="E94" s="5" t="str">
        <f>VLOOKUP(D94,$N$18:$P$19,3)</f>
        <v>Woman</v>
      </c>
      <c r="F94" s="5">
        <v>0.35</v>
      </c>
      <c r="G94" s="8">
        <f t="shared" si="1"/>
        <v>35</v>
      </c>
      <c r="H94" s="5">
        <v>2.0494635000000001E-2</v>
      </c>
      <c r="I94" s="5">
        <v>0</v>
      </c>
      <c r="J94" s="5">
        <v>1</v>
      </c>
      <c r="K94" s="5">
        <v>0</v>
      </c>
      <c r="L94" s="5">
        <v>0</v>
      </c>
    </row>
    <row r="95" spans="1:12" x14ac:dyDescent="0.5">
      <c r="A95" s="5">
        <v>885</v>
      </c>
      <c r="B95" s="5">
        <v>0</v>
      </c>
      <c r="C95" s="5" t="str">
        <f>VLOOKUP(B95,$N$18:$O$19,2)</f>
        <v>Died</v>
      </c>
      <c r="D95" s="5">
        <v>1</v>
      </c>
      <c r="E95" s="5" t="str">
        <f>VLOOKUP(D95,$N$18:$P$19,3)</f>
        <v>Woman</v>
      </c>
      <c r="F95" s="5">
        <v>0.3125</v>
      </c>
      <c r="G95" s="8">
        <f t="shared" si="1"/>
        <v>31.25</v>
      </c>
      <c r="H95" s="5">
        <v>1.3760684E-2</v>
      </c>
      <c r="I95" s="5">
        <v>0</v>
      </c>
      <c r="J95" s="5">
        <v>0</v>
      </c>
      <c r="K95" s="5">
        <v>1</v>
      </c>
      <c r="L95" s="5">
        <v>0</v>
      </c>
    </row>
    <row r="96" spans="1:12" x14ac:dyDescent="0.5">
      <c r="A96" s="5">
        <v>886</v>
      </c>
      <c r="B96" s="5">
        <v>0</v>
      </c>
      <c r="C96" s="5" t="str">
        <f>VLOOKUP(B96,$N$18:$O$19,2)</f>
        <v>Died</v>
      </c>
      <c r="D96" s="5">
        <v>0</v>
      </c>
      <c r="E96" s="5" t="str">
        <f>VLOOKUP(D96,$N$18:$P$19,3)</f>
        <v>Men</v>
      </c>
      <c r="F96" s="5">
        <v>0.48749999999999999</v>
      </c>
      <c r="G96" s="8">
        <f>F96*100</f>
        <v>48.75</v>
      </c>
      <c r="H96" s="5">
        <v>5.6848214000000001E-2</v>
      </c>
      <c r="I96" s="5">
        <v>0</v>
      </c>
      <c r="J96" s="5">
        <v>0</v>
      </c>
      <c r="K96" s="5">
        <v>1</v>
      </c>
      <c r="L96" s="5">
        <v>0.5</v>
      </c>
    </row>
    <row r="97" spans="1:12" x14ac:dyDescent="0.5">
      <c r="A97" s="5">
        <v>887</v>
      </c>
      <c r="B97" s="5">
        <v>0</v>
      </c>
      <c r="C97" s="5" t="str">
        <f>VLOOKUP(B97,$N$18:$O$19,2)</f>
        <v>Died</v>
      </c>
      <c r="D97" s="5">
        <v>1</v>
      </c>
      <c r="E97" s="5" t="str">
        <f>VLOOKUP(D97,$N$18:$P$19,3)</f>
        <v>Woman</v>
      </c>
      <c r="F97" s="5">
        <v>0.33750000000000002</v>
      </c>
      <c r="G97" s="8">
        <f t="shared" ref="G97:G101" si="2">F97*100</f>
        <v>33.75</v>
      </c>
      <c r="H97" s="5">
        <v>2.5374310000000001E-2</v>
      </c>
      <c r="I97" s="5">
        <v>0</v>
      </c>
      <c r="J97" s="5">
        <v>1</v>
      </c>
      <c r="K97" s="5">
        <v>0</v>
      </c>
      <c r="L97" s="5">
        <v>0</v>
      </c>
    </row>
    <row r="98" spans="1:12" x14ac:dyDescent="0.5">
      <c r="A98" s="5">
        <v>888</v>
      </c>
      <c r="B98" s="5">
        <v>1</v>
      </c>
      <c r="C98" s="5" t="str">
        <f>VLOOKUP(B98,$N$18:$O$19,2)</f>
        <v>Alive</v>
      </c>
      <c r="D98" s="5">
        <v>0</v>
      </c>
      <c r="E98" s="5" t="str">
        <f>VLOOKUP(D98,$N$18:$P$19,3)</f>
        <v>Men</v>
      </c>
      <c r="F98" s="5">
        <v>0.23749999999999999</v>
      </c>
      <c r="G98" s="8">
        <f t="shared" si="2"/>
        <v>23.75</v>
      </c>
      <c r="H98" s="5">
        <v>5.85561E-2</v>
      </c>
      <c r="I98" s="5">
        <v>1</v>
      </c>
      <c r="J98" s="5">
        <v>0</v>
      </c>
      <c r="K98" s="5">
        <v>0</v>
      </c>
      <c r="L98" s="5">
        <v>0</v>
      </c>
    </row>
    <row r="99" spans="1:12" x14ac:dyDescent="0.5">
      <c r="A99" s="5">
        <v>889</v>
      </c>
      <c r="B99" s="5">
        <v>0</v>
      </c>
      <c r="C99" s="5" t="str">
        <f>VLOOKUP(B99,$N$18:$O$19,2)</f>
        <v>Died</v>
      </c>
      <c r="D99" s="5">
        <v>0</v>
      </c>
      <c r="E99" s="5" t="str">
        <f>VLOOKUP(D99,$N$18:$P$19,3)</f>
        <v>Men</v>
      </c>
      <c r="F99" s="5">
        <v>0.35</v>
      </c>
      <c r="G99" s="8">
        <f t="shared" si="2"/>
        <v>35</v>
      </c>
      <c r="H99" s="5">
        <v>4.5771352000000001E-2</v>
      </c>
      <c r="I99" s="5">
        <v>0</v>
      </c>
      <c r="J99" s="5">
        <v>0</v>
      </c>
      <c r="K99" s="5">
        <v>1</v>
      </c>
      <c r="L99" s="5">
        <v>0.3</v>
      </c>
    </row>
    <row r="100" spans="1:12" x14ac:dyDescent="0.5">
      <c r="A100" s="5">
        <v>890</v>
      </c>
      <c r="B100" s="5">
        <v>1</v>
      </c>
      <c r="C100" s="5" t="str">
        <f>VLOOKUP(B100,$N$18:$O$19,2)</f>
        <v>Alive</v>
      </c>
      <c r="D100" s="5">
        <v>1</v>
      </c>
      <c r="E100" s="5" t="str">
        <f>VLOOKUP(D100,$N$18:$P$19,3)</f>
        <v>Woman</v>
      </c>
      <c r="F100" s="5">
        <v>0.32500000000000001</v>
      </c>
      <c r="G100" s="8">
        <f t="shared" si="2"/>
        <v>32.5</v>
      </c>
      <c r="H100" s="5">
        <v>5.85561E-2</v>
      </c>
      <c r="I100" s="5">
        <v>1</v>
      </c>
      <c r="J100" s="5">
        <v>0</v>
      </c>
      <c r="K100" s="5">
        <v>0</v>
      </c>
      <c r="L100" s="5">
        <v>0</v>
      </c>
    </row>
    <row r="101" spans="1:12" x14ac:dyDescent="0.5">
      <c r="A101" s="5">
        <v>891</v>
      </c>
      <c r="B101" s="5">
        <v>0</v>
      </c>
      <c r="C101" s="5" t="str">
        <f>VLOOKUP(B101,$N$18:$O$19,2)</f>
        <v>Died</v>
      </c>
      <c r="D101" s="5">
        <v>1</v>
      </c>
      <c r="E101" s="5" t="str">
        <f>VLOOKUP(D101,$N$18:$P$19,3)</f>
        <v>Woman</v>
      </c>
      <c r="F101" s="5">
        <v>0.4</v>
      </c>
      <c r="G101" s="8">
        <f t="shared" si="2"/>
        <v>40</v>
      </c>
      <c r="H101" s="5">
        <v>1.5126993E-2</v>
      </c>
      <c r="I101" s="5">
        <v>0</v>
      </c>
      <c r="J101" s="5">
        <v>0</v>
      </c>
      <c r="K101" s="5">
        <v>1</v>
      </c>
      <c r="L101" s="5">
        <v>0</v>
      </c>
    </row>
  </sheetData>
  <conditionalFormatting sqref="G2:G101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B101">
    <cfRule type="cellIs" dxfId="1" priority="1" operator="greaterThan">
      <formula>0.5</formula>
    </cfRule>
    <cfRule type="cellIs" dxfId="0" priority="2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survival_per_class</vt:lpstr>
      <vt:lpstr>Ratio_men_woman</vt:lpstr>
      <vt:lpstr>family_size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j.</cp:lastModifiedBy>
  <dcterms:created xsi:type="dcterms:W3CDTF">2023-05-03T19:52:03Z</dcterms:created>
  <dcterms:modified xsi:type="dcterms:W3CDTF">2023-05-04T05:21:04Z</dcterms:modified>
</cp:coreProperties>
</file>