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Desktop\Skillovilla Course\Course 3- Structured Problem Solving and Case Studies\CAPSTONE PROJECT\Swiggy Funnel Analysis FInal\"/>
    </mc:Choice>
  </mc:AlternateContent>
  <xr:revisionPtr revIDLastSave="0" documentId="13_ncr:1_{FD47719D-D52C-42D6-B562-1EC90EC555AF}" xr6:coauthVersionLast="47" xr6:coauthVersionMax="47" xr10:uidLastSave="{00000000-0000-0000-0000-000000000000}"/>
  <bookViews>
    <workbookView xWindow="-108" yWindow="-108" windowWidth="23256" windowHeight="12456" tabRatio="803" firstSheet="1" activeTab="5" xr2:uid="{C3327BBF-5D7E-B842-AC68-8C3DBE1DE0AE}"/>
  </bookViews>
  <sheets>
    <sheet name="Session Details" sheetId="1" r:id="rId1"/>
    <sheet name="Channel wise traffic" sheetId="2" r:id="rId2"/>
    <sheet name="Supporting Data" sheetId="3" r:id="rId3"/>
    <sheet name="Regression Test" sheetId="4" r:id="rId4"/>
    <sheet name="Hypothesis Testing" sheetId="5" r:id="rId5"/>
    <sheet name="Pivot Tables" sheetId="6" r:id="rId6"/>
    <sheet name="Pivot Charts" sheetId="7" r:id="rId7"/>
  </sheets>
  <definedNames>
    <definedName name="_xlnm._FilterDatabase" localSheetId="1" hidden="1">'Channel wise traffic'!$B$2:$O$369</definedName>
    <definedName name="_xlnm._FilterDatabase" localSheetId="3" hidden="1">'Regression Test'!$B$106:$I$116</definedName>
    <definedName name="_xlnm._FilterDatabase" localSheetId="0" hidden="1">'Session Details'!$B$2:$V$370</definedName>
    <definedName name="Slicer_Hikes_Drops_in_traffic_change">#N/A</definedName>
  </definedNames>
  <calcPr calcId="191029"/>
  <pivotCaches>
    <pivotCache cacheId="9" r:id="rId8"/>
    <pivotCache cacheId="11" r:id="rId9"/>
    <pivotCache cacheId="23"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 i="1" l="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 i="1"/>
  <c r="R4" i="1"/>
  <c r="S4" i="1"/>
  <c r="T4" i="1"/>
  <c r="R5" i="1"/>
  <c r="S5" i="1"/>
  <c r="T5" i="1"/>
  <c r="R6" i="1"/>
  <c r="S6" i="1"/>
  <c r="T6" i="1"/>
  <c r="R7" i="1"/>
  <c r="S7" i="1"/>
  <c r="T7" i="1"/>
  <c r="R8" i="1"/>
  <c r="S8" i="1"/>
  <c r="T8" i="1"/>
  <c r="R9" i="1"/>
  <c r="S9" i="1"/>
  <c r="T9" i="1"/>
  <c r="R10" i="1"/>
  <c r="S10" i="1"/>
  <c r="T10" i="1"/>
  <c r="R11" i="1"/>
  <c r="S11" i="1"/>
  <c r="T11" i="1"/>
  <c r="R12" i="1"/>
  <c r="S12" i="1"/>
  <c r="T12" i="1"/>
  <c r="R13" i="1"/>
  <c r="S13" i="1"/>
  <c r="T13" i="1"/>
  <c r="R14" i="1"/>
  <c r="S14" i="1"/>
  <c r="T14" i="1"/>
  <c r="R15" i="1"/>
  <c r="S15" i="1"/>
  <c r="T15" i="1"/>
  <c r="R16" i="1"/>
  <c r="S16" i="1"/>
  <c r="T16" i="1"/>
  <c r="R17" i="1"/>
  <c r="S17" i="1"/>
  <c r="T17" i="1"/>
  <c r="R18" i="1"/>
  <c r="S18" i="1"/>
  <c r="T18" i="1"/>
  <c r="R19" i="1"/>
  <c r="S19" i="1"/>
  <c r="T19" i="1"/>
  <c r="R20" i="1"/>
  <c r="S20" i="1"/>
  <c r="T20" i="1"/>
  <c r="R21" i="1"/>
  <c r="S21" i="1"/>
  <c r="T21" i="1"/>
  <c r="R22" i="1"/>
  <c r="S22" i="1"/>
  <c r="T22" i="1"/>
  <c r="R23" i="1"/>
  <c r="S23" i="1"/>
  <c r="T23" i="1"/>
  <c r="R24" i="1"/>
  <c r="S24" i="1"/>
  <c r="T24" i="1"/>
  <c r="R25" i="1"/>
  <c r="S25" i="1"/>
  <c r="T25" i="1"/>
  <c r="R26" i="1"/>
  <c r="S26" i="1"/>
  <c r="T26" i="1"/>
  <c r="R27" i="1"/>
  <c r="S27" i="1"/>
  <c r="T27" i="1"/>
  <c r="R28" i="1"/>
  <c r="S28" i="1"/>
  <c r="T28" i="1"/>
  <c r="R29" i="1"/>
  <c r="S29" i="1"/>
  <c r="T29" i="1"/>
  <c r="R30" i="1"/>
  <c r="S30" i="1"/>
  <c r="T30" i="1"/>
  <c r="R31" i="1"/>
  <c r="S31" i="1"/>
  <c r="T31" i="1"/>
  <c r="R32" i="1"/>
  <c r="S32" i="1"/>
  <c r="T32" i="1"/>
  <c r="R33" i="1"/>
  <c r="S33" i="1"/>
  <c r="T33" i="1"/>
  <c r="R34" i="1"/>
  <c r="S34" i="1"/>
  <c r="T34" i="1"/>
  <c r="R35" i="1"/>
  <c r="S35" i="1"/>
  <c r="T35" i="1"/>
  <c r="R36" i="1"/>
  <c r="S36" i="1"/>
  <c r="T36" i="1"/>
  <c r="R37" i="1"/>
  <c r="S37" i="1"/>
  <c r="T37" i="1"/>
  <c r="R38" i="1"/>
  <c r="S38" i="1"/>
  <c r="T38" i="1"/>
  <c r="R39" i="1"/>
  <c r="S39" i="1"/>
  <c r="T39" i="1"/>
  <c r="R40" i="1"/>
  <c r="S40" i="1"/>
  <c r="T40" i="1"/>
  <c r="R41" i="1"/>
  <c r="S41" i="1"/>
  <c r="T41" i="1"/>
  <c r="R42" i="1"/>
  <c r="S42" i="1"/>
  <c r="T42" i="1"/>
  <c r="R43" i="1"/>
  <c r="S43" i="1"/>
  <c r="T43" i="1"/>
  <c r="R44" i="1"/>
  <c r="S44" i="1"/>
  <c r="T44" i="1"/>
  <c r="R45" i="1"/>
  <c r="S45" i="1"/>
  <c r="T45" i="1"/>
  <c r="R46" i="1"/>
  <c r="S46" i="1"/>
  <c r="T46" i="1"/>
  <c r="R47" i="1"/>
  <c r="S47" i="1"/>
  <c r="T47" i="1"/>
  <c r="R48" i="1"/>
  <c r="S48" i="1"/>
  <c r="T48" i="1"/>
  <c r="R49" i="1"/>
  <c r="S49" i="1"/>
  <c r="T49" i="1"/>
  <c r="R50" i="1"/>
  <c r="S50" i="1"/>
  <c r="T50" i="1"/>
  <c r="R51" i="1"/>
  <c r="S51" i="1"/>
  <c r="T51" i="1"/>
  <c r="R52" i="1"/>
  <c r="S52" i="1"/>
  <c r="T52" i="1"/>
  <c r="R53" i="1"/>
  <c r="S53" i="1"/>
  <c r="T53" i="1"/>
  <c r="R54" i="1"/>
  <c r="S54" i="1"/>
  <c r="T54" i="1"/>
  <c r="R55" i="1"/>
  <c r="S55" i="1"/>
  <c r="T55" i="1"/>
  <c r="R56" i="1"/>
  <c r="S56" i="1"/>
  <c r="T56" i="1"/>
  <c r="R57" i="1"/>
  <c r="S57" i="1"/>
  <c r="T57" i="1"/>
  <c r="R58" i="1"/>
  <c r="S58" i="1"/>
  <c r="T58" i="1"/>
  <c r="R59" i="1"/>
  <c r="S59" i="1"/>
  <c r="T59" i="1"/>
  <c r="R60" i="1"/>
  <c r="S60" i="1"/>
  <c r="T60" i="1"/>
  <c r="R61" i="1"/>
  <c r="S61" i="1"/>
  <c r="T61" i="1"/>
  <c r="R62" i="1"/>
  <c r="S62" i="1"/>
  <c r="T62" i="1"/>
  <c r="R63" i="1"/>
  <c r="S63" i="1"/>
  <c r="T63" i="1"/>
  <c r="R64" i="1"/>
  <c r="S64" i="1"/>
  <c r="T64" i="1"/>
  <c r="R65" i="1"/>
  <c r="S65" i="1"/>
  <c r="T65" i="1"/>
  <c r="R66" i="1"/>
  <c r="S66" i="1"/>
  <c r="T66" i="1"/>
  <c r="R67" i="1"/>
  <c r="S67" i="1"/>
  <c r="T67" i="1"/>
  <c r="R68" i="1"/>
  <c r="S68" i="1"/>
  <c r="T68" i="1"/>
  <c r="R69" i="1"/>
  <c r="S69" i="1"/>
  <c r="T69" i="1"/>
  <c r="R70" i="1"/>
  <c r="S70" i="1"/>
  <c r="T70" i="1"/>
  <c r="R71" i="1"/>
  <c r="S71" i="1"/>
  <c r="T71" i="1"/>
  <c r="R72" i="1"/>
  <c r="S72" i="1"/>
  <c r="T72" i="1"/>
  <c r="R73" i="1"/>
  <c r="S73" i="1"/>
  <c r="T73" i="1"/>
  <c r="R74" i="1"/>
  <c r="S74" i="1"/>
  <c r="T74" i="1"/>
  <c r="R75" i="1"/>
  <c r="S75" i="1"/>
  <c r="T75" i="1"/>
  <c r="R76" i="1"/>
  <c r="S76" i="1"/>
  <c r="T76" i="1"/>
  <c r="R77" i="1"/>
  <c r="S77" i="1"/>
  <c r="T77" i="1"/>
  <c r="R78" i="1"/>
  <c r="S78" i="1"/>
  <c r="T78" i="1"/>
  <c r="R79" i="1"/>
  <c r="S79" i="1"/>
  <c r="T79" i="1"/>
  <c r="R80" i="1"/>
  <c r="S80" i="1"/>
  <c r="T80" i="1"/>
  <c r="R81" i="1"/>
  <c r="S81" i="1"/>
  <c r="T81" i="1"/>
  <c r="R82" i="1"/>
  <c r="S82" i="1"/>
  <c r="T82" i="1"/>
  <c r="R83" i="1"/>
  <c r="S83" i="1"/>
  <c r="T83" i="1"/>
  <c r="R84" i="1"/>
  <c r="S84" i="1"/>
  <c r="T84" i="1"/>
  <c r="R85" i="1"/>
  <c r="S85" i="1"/>
  <c r="T85" i="1"/>
  <c r="R86" i="1"/>
  <c r="S86" i="1"/>
  <c r="T86" i="1"/>
  <c r="R87" i="1"/>
  <c r="S87" i="1"/>
  <c r="T87" i="1"/>
  <c r="R88" i="1"/>
  <c r="S88" i="1"/>
  <c r="T88" i="1"/>
  <c r="R89" i="1"/>
  <c r="S89" i="1"/>
  <c r="T89" i="1"/>
  <c r="R90" i="1"/>
  <c r="S90" i="1"/>
  <c r="T90" i="1"/>
  <c r="R91" i="1"/>
  <c r="S91" i="1"/>
  <c r="T91" i="1"/>
  <c r="R92" i="1"/>
  <c r="S92" i="1"/>
  <c r="T92" i="1"/>
  <c r="R93" i="1"/>
  <c r="S93" i="1"/>
  <c r="T93" i="1"/>
  <c r="R94" i="1"/>
  <c r="S94" i="1"/>
  <c r="T94" i="1"/>
  <c r="R95" i="1"/>
  <c r="S95" i="1"/>
  <c r="T95" i="1"/>
  <c r="R96" i="1"/>
  <c r="S96" i="1"/>
  <c r="T96" i="1"/>
  <c r="R97" i="1"/>
  <c r="S97" i="1"/>
  <c r="T97" i="1"/>
  <c r="R98" i="1"/>
  <c r="S98" i="1"/>
  <c r="T98" i="1"/>
  <c r="R99" i="1"/>
  <c r="S99" i="1"/>
  <c r="T99" i="1"/>
  <c r="R100" i="1"/>
  <c r="S100" i="1"/>
  <c r="T100" i="1"/>
  <c r="R101" i="1"/>
  <c r="S101" i="1"/>
  <c r="T101" i="1"/>
  <c r="R102" i="1"/>
  <c r="S102" i="1"/>
  <c r="T102" i="1"/>
  <c r="R103" i="1"/>
  <c r="S103" i="1"/>
  <c r="T103" i="1"/>
  <c r="R104" i="1"/>
  <c r="S104" i="1"/>
  <c r="T104" i="1"/>
  <c r="R105" i="1"/>
  <c r="S105" i="1"/>
  <c r="T105" i="1"/>
  <c r="R106" i="1"/>
  <c r="S106" i="1"/>
  <c r="T106" i="1"/>
  <c r="R107" i="1"/>
  <c r="S107" i="1"/>
  <c r="T107" i="1"/>
  <c r="R108" i="1"/>
  <c r="S108" i="1"/>
  <c r="T108" i="1"/>
  <c r="R109" i="1"/>
  <c r="S109" i="1"/>
  <c r="T109" i="1"/>
  <c r="R110" i="1"/>
  <c r="S110" i="1"/>
  <c r="T110" i="1"/>
  <c r="R111" i="1"/>
  <c r="S111" i="1"/>
  <c r="T111" i="1"/>
  <c r="R112" i="1"/>
  <c r="S112" i="1"/>
  <c r="T112" i="1"/>
  <c r="R113" i="1"/>
  <c r="S113" i="1"/>
  <c r="T113" i="1"/>
  <c r="R114" i="1"/>
  <c r="S114" i="1"/>
  <c r="T114" i="1"/>
  <c r="R115" i="1"/>
  <c r="S115" i="1"/>
  <c r="T115" i="1"/>
  <c r="R116" i="1"/>
  <c r="S116" i="1"/>
  <c r="T116" i="1"/>
  <c r="R117" i="1"/>
  <c r="S117" i="1"/>
  <c r="T117" i="1"/>
  <c r="R118" i="1"/>
  <c r="S118" i="1"/>
  <c r="T118" i="1"/>
  <c r="R119" i="1"/>
  <c r="S119" i="1"/>
  <c r="T119" i="1"/>
  <c r="R120" i="1"/>
  <c r="S120" i="1"/>
  <c r="T120" i="1"/>
  <c r="R121" i="1"/>
  <c r="S121" i="1"/>
  <c r="T121" i="1"/>
  <c r="R122" i="1"/>
  <c r="S122" i="1"/>
  <c r="T122" i="1"/>
  <c r="R123" i="1"/>
  <c r="S123" i="1"/>
  <c r="T123" i="1"/>
  <c r="R124" i="1"/>
  <c r="S124" i="1"/>
  <c r="T124" i="1"/>
  <c r="R125" i="1"/>
  <c r="S125" i="1"/>
  <c r="T125" i="1"/>
  <c r="R126" i="1"/>
  <c r="S126" i="1"/>
  <c r="T126" i="1"/>
  <c r="R127" i="1"/>
  <c r="S127" i="1"/>
  <c r="T127" i="1"/>
  <c r="R128" i="1"/>
  <c r="S128" i="1"/>
  <c r="T128" i="1"/>
  <c r="R129" i="1"/>
  <c r="S129" i="1"/>
  <c r="T129" i="1"/>
  <c r="R130" i="1"/>
  <c r="S130" i="1"/>
  <c r="T130" i="1"/>
  <c r="R131" i="1"/>
  <c r="S131" i="1"/>
  <c r="T131" i="1"/>
  <c r="R132" i="1"/>
  <c r="S132" i="1"/>
  <c r="T132" i="1"/>
  <c r="R133" i="1"/>
  <c r="S133" i="1"/>
  <c r="T133" i="1"/>
  <c r="R134" i="1"/>
  <c r="S134" i="1"/>
  <c r="T134" i="1"/>
  <c r="R135" i="1"/>
  <c r="S135" i="1"/>
  <c r="T135" i="1"/>
  <c r="R136" i="1"/>
  <c r="S136" i="1"/>
  <c r="T136" i="1"/>
  <c r="R137" i="1"/>
  <c r="S137" i="1"/>
  <c r="T137" i="1"/>
  <c r="R138" i="1"/>
  <c r="S138" i="1"/>
  <c r="T138" i="1"/>
  <c r="R139" i="1"/>
  <c r="S139" i="1"/>
  <c r="T139" i="1"/>
  <c r="R140" i="1"/>
  <c r="S140" i="1"/>
  <c r="T140" i="1"/>
  <c r="R141" i="1"/>
  <c r="S141" i="1"/>
  <c r="T141" i="1"/>
  <c r="R142" i="1"/>
  <c r="S142" i="1"/>
  <c r="T142" i="1"/>
  <c r="R143" i="1"/>
  <c r="S143" i="1"/>
  <c r="T143" i="1"/>
  <c r="R144" i="1"/>
  <c r="S144" i="1"/>
  <c r="T144" i="1"/>
  <c r="R145" i="1"/>
  <c r="S145" i="1"/>
  <c r="T145" i="1"/>
  <c r="R146" i="1"/>
  <c r="S146" i="1"/>
  <c r="T146" i="1"/>
  <c r="R147" i="1"/>
  <c r="S147" i="1"/>
  <c r="T147" i="1"/>
  <c r="R148" i="1"/>
  <c r="S148" i="1"/>
  <c r="T148" i="1"/>
  <c r="R149" i="1"/>
  <c r="S149" i="1"/>
  <c r="T149" i="1"/>
  <c r="R150" i="1"/>
  <c r="S150" i="1"/>
  <c r="T150" i="1"/>
  <c r="R151" i="1"/>
  <c r="S151" i="1"/>
  <c r="T151" i="1"/>
  <c r="R152" i="1"/>
  <c r="S152" i="1"/>
  <c r="T152" i="1"/>
  <c r="R153" i="1"/>
  <c r="S153" i="1"/>
  <c r="T153" i="1"/>
  <c r="R154" i="1"/>
  <c r="S154" i="1"/>
  <c r="T154" i="1"/>
  <c r="R155" i="1"/>
  <c r="S155" i="1"/>
  <c r="T155" i="1"/>
  <c r="R156" i="1"/>
  <c r="S156" i="1"/>
  <c r="T156" i="1"/>
  <c r="R157" i="1"/>
  <c r="S157" i="1"/>
  <c r="T157" i="1"/>
  <c r="R158" i="1"/>
  <c r="S158" i="1"/>
  <c r="T158" i="1"/>
  <c r="R159" i="1"/>
  <c r="S159" i="1"/>
  <c r="T159" i="1"/>
  <c r="R160" i="1"/>
  <c r="S160" i="1"/>
  <c r="T160" i="1"/>
  <c r="R161" i="1"/>
  <c r="S161" i="1"/>
  <c r="T161" i="1"/>
  <c r="R162" i="1"/>
  <c r="S162" i="1"/>
  <c r="T162" i="1"/>
  <c r="R163" i="1"/>
  <c r="S163" i="1"/>
  <c r="T163" i="1"/>
  <c r="R164" i="1"/>
  <c r="S164" i="1"/>
  <c r="T164" i="1"/>
  <c r="R165" i="1"/>
  <c r="S165" i="1"/>
  <c r="T165" i="1"/>
  <c r="R166" i="1"/>
  <c r="S166" i="1"/>
  <c r="T166" i="1"/>
  <c r="R167" i="1"/>
  <c r="S167" i="1"/>
  <c r="T167" i="1"/>
  <c r="R168" i="1"/>
  <c r="S168" i="1"/>
  <c r="T168" i="1"/>
  <c r="R169" i="1"/>
  <c r="S169" i="1"/>
  <c r="T169" i="1"/>
  <c r="R170" i="1"/>
  <c r="S170" i="1"/>
  <c r="T170" i="1"/>
  <c r="R171" i="1"/>
  <c r="S171" i="1"/>
  <c r="T171" i="1"/>
  <c r="R172" i="1"/>
  <c r="S172" i="1"/>
  <c r="T172" i="1"/>
  <c r="R173" i="1"/>
  <c r="S173" i="1"/>
  <c r="T173" i="1"/>
  <c r="R174" i="1"/>
  <c r="S174" i="1"/>
  <c r="T174" i="1"/>
  <c r="R175" i="1"/>
  <c r="S175" i="1"/>
  <c r="T175" i="1"/>
  <c r="R176" i="1"/>
  <c r="S176" i="1"/>
  <c r="T176" i="1"/>
  <c r="R177" i="1"/>
  <c r="S177" i="1"/>
  <c r="T177" i="1"/>
  <c r="R178" i="1"/>
  <c r="S178" i="1"/>
  <c r="T178" i="1"/>
  <c r="R179" i="1"/>
  <c r="S179" i="1"/>
  <c r="T179" i="1"/>
  <c r="R180" i="1"/>
  <c r="S180" i="1"/>
  <c r="T180" i="1"/>
  <c r="R181" i="1"/>
  <c r="S181" i="1"/>
  <c r="T181" i="1"/>
  <c r="R182" i="1"/>
  <c r="S182" i="1"/>
  <c r="T182" i="1"/>
  <c r="R183" i="1"/>
  <c r="S183" i="1"/>
  <c r="T183" i="1"/>
  <c r="R184" i="1"/>
  <c r="S184" i="1"/>
  <c r="T184" i="1"/>
  <c r="R185" i="1"/>
  <c r="S185" i="1"/>
  <c r="T185" i="1"/>
  <c r="R186" i="1"/>
  <c r="S186" i="1"/>
  <c r="T186" i="1"/>
  <c r="R187" i="1"/>
  <c r="S187" i="1"/>
  <c r="T187" i="1"/>
  <c r="R188" i="1"/>
  <c r="S188" i="1"/>
  <c r="T188" i="1"/>
  <c r="R189" i="1"/>
  <c r="S189" i="1"/>
  <c r="T189" i="1"/>
  <c r="R190" i="1"/>
  <c r="S190" i="1"/>
  <c r="T190" i="1"/>
  <c r="R191" i="1"/>
  <c r="S191" i="1"/>
  <c r="T191" i="1"/>
  <c r="R192" i="1"/>
  <c r="S192" i="1"/>
  <c r="T192" i="1"/>
  <c r="R193" i="1"/>
  <c r="S193" i="1"/>
  <c r="T193" i="1"/>
  <c r="R194" i="1"/>
  <c r="S194" i="1"/>
  <c r="T194" i="1"/>
  <c r="R195" i="1"/>
  <c r="S195" i="1"/>
  <c r="T195" i="1"/>
  <c r="R196" i="1"/>
  <c r="S196" i="1"/>
  <c r="T196" i="1"/>
  <c r="R197" i="1"/>
  <c r="S197" i="1"/>
  <c r="T197" i="1"/>
  <c r="R198" i="1"/>
  <c r="S198" i="1"/>
  <c r="T198" i="1"/>
  <c r="R199" i="1"/>
  <c r="S199" i="1"/>
  <c r="T199" i="1"/>
  <c r="R200" i="1"/>
  <c r="S200" i="1"/>
  <c r="T200" i="1"/>
  <c r="R201" i="1"/>
  <c r="S201" i="1"/>
  <c r="T201" i="1"/>
  <c r="R202" i="1"/>
  <c r="S202" i="1"/>
  <c r="T202" i="1"/>
  <c r="R203" i="1"/>
  <c r="S203" i="1"/>
  <c r="T203" i="1"/>
  <c r="R204" i="1"/>
  <c r="S204" i="1"/>
  <c r="T204" i="1"/>
  <c r="R205" i="1"/>
  <c r="S205" i="1"/>
  <c r="T205" i="1"/>
  <c r="R206" i="1"/>
  <c r="S206" i="1"/>
  <c r="T206" i="1"/>
  <c r="R207" i="1"/>
  <c r="S207" i="1"/>
  <c r="T207" i="1"/>
  <c r="R208" i="1"/>
  <c r="S208" i="1"/>
  <c r="T208" i="1"/>
  <c r="R209" i="1"/>
  <c r="S209" i="1"/>
  <c r="T209" i="1"/>
  <c r="R210" i="1"/>
  <c r="S210" i="1"/>
  <c r="T210" i="1"/>
  <c r="R211" i="1"/>
  <c r="S211" i="1"/>
  <c r="T211" i="1"/>
  <c r="R212" i="1"/>
  <c r="S212" i="1"/>
  <c r="T212" i="1"/>
  <c r="R213" i="1"/>
  <c r="S213" i="1"/>
  <c r="T213" i="1"/>
  <c r="R214" i="1"/>
  <c r="S214" i="1"/>
  <c r="T214" i="1"/>
  <c r="R215" i="1"/>
  <c r="S215" i="1"/>
  <c r="T215" i="1"/>
  <c r="R216" i="1"/>
  <c r="S216" i="1"/>
  <c r="T216" i="1"/>
  <c r="R217" i="1"/>
  <c r="S217" i="1"/>
  <c r="T217" i="1"/>
  <c r="R218" i="1"/>
  <c r="S218" i="1"/>
  <c r="T218" i="1"/>
  <c r="R219" i="1"/>
  <c r="S219" i="1"/>
  <c r="T219" i="1"/>
  <c r="R220" i="1"/>
  <c r="S220" i="1"/>
  <c r="T220" i="1"/>
  <c r="R221" i="1"/>
  <c r="S221" i="1"/>
  <c r="T221" i="1"/>
  <c r="R222" i="1"/>
  <c r="S222" i="1"/>
  <c r="T222" i="1"/>
  <c r="R223" i="1"/>
  <c r="S223" i="1"/>
  <c r="T223" i="1"/>
  <c r="R224" i="1"/>
  <c r="S224" i="1"/>
  <c r="T224" i="1"/>
  <c r="R225" i="1"/>
  <c r="S225" i="1"/>
  <c r="T225" i="1"/>
  <c r="R226" i="1"/>
  <c r="S226" i="1"/>
  <c r="T226" i="1"/>
  <c r="R227" i="1"/>
  <c r="S227" i="1"/>
  <c r="T227" i="1"/>
  <c r="R228" i="1"/>
  <c r="S228" i="1"/>
  <c r="T228" i="1"/>
  <c r="R229" i="1"/>
  <c r="S229" i="1"/>
  <c r="T229" i="1"/>
  <c r="R230" i="1"/>
  <c r="S230" i="1"/>
  <c r="T230" i="1"/>
  <c r="R231" i="1"/>
  <c r="S231" i="1"/>
  <c r="T231" i="1"/>
  <c r="R232" i="1"/>
  <c r="S232" i="1"/>
  <c r="T232" i="1"/>
  <c r="R233" i="1"/>
  <c r="S233" i="1"/>
  <c r="T233" i="1"/>
  <c r="R234" i="1"/>
  <c r="S234" i="1"/>
  <c r="T234" i="1"/>
  <c r="R235" i="1"/>
  <c r="S235" i="1"/>
  <c r="T235" i="1"/>
  <c r="R236" i="1"/>
  <c r="S236" i="1"/>
  <c r="T236" i="1"/>
  <c r="R237" i="1"/>
  <c r="S237" i="1"/>
  <c r="T237" i="1"/>
  <c r="R238" i="1"/>
  <c r="S238" i="1"/>
  <c r="T238" i="1"/>
  <c r="R239" i="1"/>
  <c r="S239" i="1"/>
  <c r="T239" i="1"/>
  <c r="R240" i="1"/>
  <c r="S240" i="1"/>
  <c r="T240" i="1"/>
  <c r="R241" i="1"/>
  <c r="S241" i="1"/>
  <c r="T241" i="1"/>
  <c r="R242" i="1"/>
  <c r="S242" i="1"/>
  <c r="T242" i="1"/>
  <c r="R243" i="1"/>
  <c r="S243" i="1"/>
  <c r="T243" i="1"/>
  <c r="R244" i="1"/>
  <c r="S244" i="1"/>
  <c r="T244" i="1"/>
  <c r="R245" i="1"/>
  <c r="S245" i="1"/>
  <c r="T245" i="1"/>
  <c r="R246" i="1"/>
  <c r="S246" i="1"/>
  <c r="T246" i="1"/>
  <c r="R247" i="1"/>
  <c r="S247" i="1"/>
  <c r="T247" i="1"/>
  <c r="R248" i="1"/>
  <c r="S248" i="1"/>
  <c r="T248" i="1"/>
  <c r="R249" i="1"/>
  <c r="S249" i="1"/>
  <c r="T249" i="1"/>
  <c r="R250" i="1"/>
  <c r="S250" i="1"/>
  <c r="T250" i="1"/>
  <c r="R251" i="1"/>
  <c r="S251" i="1"/>
  <c r="T251" i="1"/>
  <c r="R252" i="1"/>
  <c r="S252" i="1"/>
  <c r="T252" i="1"/>
  <c r="R253" i="1"/>
  <c r="S253" i="1"/>
  <c r="T253" i="1"/>
  <c r="R254" i="1"/>
  <c r="S254" i="1"/>
  <c r="T254" i="1"/>
  <c r="R255" i="1"/>
  <c r="S255" i="1"/>
  <c r="T255" i="1"/>
  <c r="R256" i="1"/>
  <c r="S256" i="1"/>
  <c r="T256" i="1"/>
  <c r="R257" i="1"/>
  <c r="S257" i="1"/>
  <c r="T257" i="1"/>
  <c r="R258" i="1"/>
  <c r="S258" i="1"/>
  <c r="T258" i="1"/>
  <c r="R259" i="1"/>
  <c r="S259" i="1"/>
  <c r="T259" i="1"/>
  <c r="R260" i="1"/>
  <c r="S260" i="1"/>
  <c r="T260" i="1"/>
  <c r="R261" i="1"/>
  <c r="S261" i="1"/>
  <c r="T261" i="1"/>
  <c r="R262" i="1"/>
  <c r="S262" i="1"/>
  <c r="T262" i="1"/>
  <c r="R263" i="1"/>
  <c r="S263" i="1"/>
  <c r="T263" i="1"/>
  <c r="R264" i="1"/>
  <c r="S264" i="1"/>
  <c r="T264" i="1"/>
  <c r="R265" i="1"/>
  <c r="S265" i="1"/>
  <c r="T265" i="1"/>
  <c r="R266" i="1"/>
  <c r="S266" i="1"/>
  <c r="T266" i="1"/>
  <c r="R267" i="1"/>
  <c r="S267" i="1"/>
  <c r="T267" i="1"/>
  <c r="R268" i="1"/>
  <c r="S268" i="1"/>
  <c r="T268" i="1"/>
  <c r="R269" i="1"/>
  <c r="S269" i="1"/>
  <c r="T269" i="1"/>
  <c r="R270" i="1"/>
  <c r="S270" i="1"/>
  <c r="T270" i="1"/>
  <c r="R271" i="1"/>
  <c r="S271" i="1"/>
  <c r="T271" i="1"/>
  <c r="R272" i="1"/>
  <c r="S272" i="1"/>
  <c r="T272" i="1"/>
  <c r="R273" i="1"/>
  <c r="S273" i="1"/>
  <c r="T273" i="1"/>
  <c r="R274" i="1"/>
  <c r="S274" i="1"/>
  <c r="T274" i="1"/>
  <c r="R275" i="1"/>
  <c r="S275" i="1"/>
  <c r="T275" i="1"/>
  <c r="R276" i="1"/>
  <c r="S276" i="1"/>
  <c r="T276" i="1"/>
  <c r="R277" i="1"/>
  <c r="S277" i="1"/>
  <c r="T277" i="1"/>
  <c r="R278" i="1"/>
  <c r="S278" i="1"/>
  <c r="T278" i="1"/>
  <c r="R279" i="1"/>
  <c r="S279" i="1"/>
  <c r="T279" i="1"/>
  <c r="R280" i="1"/>
  <c r="S280" i="1"/>
  <c r="T280" i="1"/>
  <c r="R281" i="1"/>
  <c r="S281" i="1"/>
  <c r="T281" i="1"/>
  <c r="R282" i="1"/>
  <c r="S282" i="1"/>
  <c r="T282" i="1"/>
  <c r="R283" i="1"/>
  <c r="S283" i="1"/>
  <c r="T283" i="1"/>
  <c r="R284" i="1"/>
  <c r="S284" i="1"/>
  <c r="T284" i="1"/>
  <c r="R285" i="1"/>
  <c r="S285" i="1"/>
  <c r="T285" i="1"/>
  <c r="R286" i="1"/>
  <c r="S286" i="1"/>
  <c r="T286" i="1"/>
  <c r="R287" i="1"/>
  <c r="S287" i="1"/>
  <c r="T287" i="1"/>
  <c r="R288" i="1"/>
  <c r="S288" i="1"/>
  <c r="T288" i="1"/>
  <c r="R289" i="1"/>
  <c r="S289" i="1"/>
  <c r="T289" i="1"/>
  <c r="R290" i="1"/>
  <c r="S290" i="1"/>
  <c r="T290" i="1"/>
  <c r="R291" i="1"/>
  <c r="S291" i="1"/>
  <c r="T291" i="1"/>
  <c r="R292" i="1"/>
  <c r="S292" i="1"/>
  <c r="T292" i="1"/>
  <c r="R293" i="1"/>
  <c r="S293" i="1"/>
  <c r="T293" i="1"/>
  <c r="R294" i="1"/>
  <c r="S294" i="1"/>
  <c r="T294" i="1"/>
  <c r="R295" i="1"/>
  <c r="S295" i="1"/>
  <c r="T295" i="1"/>
  <c r="R296" i="1"/>
  <c r="S296" i="1"/>
  <c r="T296" i="1"/>
  <c r="R297" i="1"/>
  <c r="S297" i="1"/>
  <c r="T297" i="1"/>
  <c r="R298" i="1"/>
  <c r="S298" i="1"/>
  <c r="T298" i="1"/>
  <c r="R299" i="1"/>
  <c r="S299" i="1"/>
  <c r="T299" i="1"/>
  <c r="R300" i="1"/>
  <c r="S300" i="1"/>
  <c r="T300" i="1"/>
  <c r="R301" i="1"/>
  <c r="S301" i="1"/>
  <c r="T301" i="1"/>
  <c r="R302" i="1"/>
  <c r="S302" i="1"/>
  <c r="T302" i="1"/>
  <c r="R303" i="1"/>
  <c r="S303" i="1"/>
  <c r="T303" i="1"/>
  <c r="R304" i="1"/>
  <c r="S304" i="1"/>
  <c r="T304" i="1"/>
  <c r="R305" i="1"/>
  <c r="S305" i="1"/>
  <c r="T305" i="1"/>
  <c r="R306" i="1"/>
  <c r="S306" i="1"/>
  <c r="T306" i="1"/>
  <c r="R307" i="1"/>
  <c r="S307" i="1"/>
  <c r="T307" i="1"/>
  <c r="R308" i="1"/>
  <c r="S308" i="1"/>
  <c r="T308" i="1"/>
  <c r="R309" i="1"/>
  <c r="S309" i="1"/>
  <c r="T309" i="1"/>
  <c r="R310" i="1"/>
  <c r="S310" i="1"/>
  <c r="T310" i="1"/>
  <c r="R311" i="1"/>
  <c r="S311" i="1"/>
  <c r="T311" i="1"/>
  <c r="R312" i="1"/>
  <c r="S312" i="1"/>
  <c r="T312" i="1"/>
  <c r="R313" i="1"/>
  <c r="S313" i="1"/>
  <c r="T313" i="1"/>
  <c r="R314" i="1"/>
  <c r="S314" i="1"/>
  <c r="T314" i="1"/>
  <c r="R315" i="1"/>
  <c r="S315" i="1"/>
  <c r="T315" i="1"/>
  <c r="R316" i="1"/>
  <c r="S316" i="1"/>
  <c r="T316" i="1"/>
  <c r="R317" i="1"/>
  <c r="S317" i="1"/>
  <c r="T317" i="1"/>
  <c r="R318" i="1"/>
  <c r="S318" i="1"/>
  <c r="T318" i="1"/>
  <c r="R319" i="1"/>
  <c r="S319" i="1"/>
  <c r="T319" i="1"/>
  <c r="R320" i="1"/>
  <c r="S320" i="1"/>
  <c r="T320" i="1"/>
  <c r="R321" i="1"/>
  <c r="S321" i="1"/>
  <c r="T321" i="1"/>
  <c r="R322" i="1"/>
  <c r="S322" i="1"/>
  <c r="T322" i="1"/>
  <c r="R323" i="1"/>
  <c r="S323" i="1"/>
  <c r="T323" i="1"/>
  <c r="R324" i="1"/>
  <c r="S324" i="1"/>
  <c r="T324" i="1"/>
  <c r="R325" i="1"/>
  <c r="S325" i="1"/>
  <c r="T325" i="1"/>
  <c r="R326" i="1"/>
  <c r="S326" i="1"/>
  <c r="T326" i="1"/>
  <c r="R327" i="1"/>
  <c r="S327" i="1"/>
  <c r="T327" i="1"/>
  <c r="R328" i="1"/>
  <c r="S328" i="1"/>
  <c r="T328" i="1"/>
  <c r="R329" i="1"/>
  <c r="S329" i="1"/>
  <c r="T329" i="1"/>
  <c r="R330" i="1"/>
  <c r="S330" i="1"/>
  <c r="T330" i="1"/>
  <c r="R331" i="1"/>
  <c r="S331" i="1"/>
  <c r="T331" i="1"/>
  <c r="R332" i="1"/>
  <c r="S332" i="1"/>
  <c r="T332" i="1"/>
  <c r="R333" i="1"/>
  <c r="S333" i="1"/>
  <c r="T333" i="1"/>
  <c r="R334" i="1"/>
  <c r="S334" i="1"/>
  <c r="T334" i="1"/>
  <c r="R335" i="1"/>
  <c r="S335" i="1"/>
  <c r="T335" i="1"/>
  <c r="R336" i="1"/>
  <c r="S336" i="1"/>
  <c r="T336" i="1"/>
  <c r="R337" i="1"/>
  <c r="S337" i="1"/>
  <c r="T337" i="1"/>
  <c r="R338" i="1"/>
  <c r="S338" i="1"/>
  <c r="T338" i="1"/>
  <c r="R339" i="1"/>
  <c r="S339" i="1"/>
  <c r="T339" i="1"/>
  <c r="R340" i="1"/>
  <c r="S340" i="1"/>
  <c r="T340" i="1"/>
  <c r="R341" i="1"/>
  <c r="S341" i="1"/>
  <c r="T341" i="1"/>
  <c r="R342" i="1"/>
  <c r="S342" i="1"/>
  <c r="T342" i="1"/>
  <c r="R343" i="1"/>
  <c r="S343" i="1"/>
  <c r="T343" i="1"/>
  <c r="R344" i="1"/>
  <c r="S344" i="1"/>
  <c r="T344" i="1"/>
  <c r="R345" i="1"/>
  <c r="S345" i="1"/>
  <c r="T345" i="1"/>
  <c r="R346" i="1"/>
  <c r="S346" i="1"/>
  <c r="T346" i="1"/>
  <c r="R347" i="1"/>
  <c r="S347" i="1"/>
  <c r="T347" i="1"/>
  <c r="R348" i="1"/>
  <c r="S348" i="1"/>
  <c r="T348" i="1"/>
  <c r="R349" i="1"/>
  <c r="S349" i="1"/>
  <c r="T349" i="1"/>
  <c r="R350" i="1"/>
  <c r="S350" i="1"/>
  <c r="T350" i="1"/>
  <c r="R351" i="1"/>
  <c r="S351" i="1"/>
  <c r="T351" i="1"/>
  <c r="R352" i="1"/>
  <c r="S352" i="1"/>
  <c r="T352" i="1"/>
  <c r="R353" i="1"/>
  <c r="S353" i="1"/>
  <c r="T353" i="1"/>
  <c r="R354" i="1"/>
  <c r="S354" i="1"/>
  <c r="T354" i="1"/>
  <c r="R355" i="1"/>
  <c r="S355" i="1"/>
  <c r="T355" i="1"/>
  <c r="R356" i="1"/>
  <c r="S356" i="1"/>
  <c r="T356" i="1"/>
  <c r="R357" i="1"/>
  <c r="S357" i="1"/>
  <c r="T357" i="1"/>
  <c r="R358" i="1"/>
  <c r="S358" i="1"/>
  <c r="T358" i="1"/>
  <c r="R359" i="1"/>
  <c r="S359" i="1"/>
  <c r="T359" i="1"/>
  <c r="R360" i="1"/>
  <c r="S360" i="1"/>
  <c r="T360" i="1"/>
  <c r="R361" i="1"/>
  <c r="S361" i="1"/>
  <c r="T361" i="1"/>
  <c r="R362" i="1"/>
  <c r="S362" i="1"/>
  <c r="T362" i="1"/>
  <c r="R363" i="1"/>
  <c r="S363" i="1"/>
  <c r="T363" i="1"/>
  <c r="R364" i="1"/>
  <c r="S364" i="1"/>
  <c r="T364" i="1"/>
  <c r="R365" i="1"/>
  <c r="S365" i="1"/>
  <c r="T365" i="1"/>
  <c r="R366" i="1"/>
  <c r="S366" i="1"/>
  <c r="T366" i="1"/>
  <c r="R367" i="1"/>
  <c r="S367" i="1"/>
  <c r="T367" i="1"/>
  <c r="R368" i="1"/>
  <c r="S368" i="1"/>
  <c r="T368" i="1"/>
  <c r="T3" i="1"/>
  <c r="S3" i="1"/>
  <c r="R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 i="1"/>
  <c r="L7" i="1"/>
  <c r="L90" i="1"/>
  <c r="L91" i="1"/>
  <c r="L103" i="1"/>
  <c r="L223" i="1"/>
  <c r="L306" i="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 i="2"/>
  <c r="G4" i="2"/>
  <c r="L4" i="1" s="1"/>
  <c r="G5" i="2"/>
  <c r="L5" i="1" s="1"/>
  <c r="G6" i="2"/>
  <c r="L6" i="1" s="1"/>
  <c r="G7" i="2"/>
  <c r="G8" i="2"/>
  <c r="L8" i="1" s="1"/>
  <c r="G9" i="2"/>
  <c r="L9" i="1" s="1"/>
  <c r="G10" i="2"/>
  <c r="L10" i="1" s="1"/>
  <c r="G11" i="2"/>
  <c r="L11" i="1" s="1"/>
  <c r="G12" i="2"/>
  <c r="L12" i="1" s="1"/>
  <c r="G13" i="2"/>
  <c r="L13" i="1" s="1"/>
  <c r="G14" i="2"/>
  <c r="L14" i="1" s="1"/>
  <c r="G15" i="2"/>
  <c r="L15" i="1" s="1"/>
  <c r="G16" i="2"/>
  <c r="L16" i="1" s="1"/>
  <c r="G17" i="2"/>
  <c r="L17" i="1" s="1"/>
  <c r="G18" i="2"/>
  <c r="L18" i="1" s="1"/>
  <c r="G19" i="2"/>
  <c r="L19" i="1" s="1"/>
  <c r="G20" i="2"/>
  <c r="L20" i="1" s="1"/>
  <c r="G21" i="2"/>
  <c r="L21" i="1" s="1"/>
  <c r="G22" i="2"/>
  <c r="L22" i="1" s="1"/>
  <c r="G23" i="2"/>
  <c r="L23" i="1" s="1"/>
  <c r="G24" i="2"/>
  <c r="L24" i="1" s="1"/>
  <c r="G25" i="2"/>
  <c r="L25" i="1" s="1"/>
  <c r="G26" i="2"/>
  <c r="L26" i="1" s="1"/>
  <c r="G27" i="2"/>
  <c r="L27" i="1" s="1"/>
  <c r="G28" i="2"/>
  <c r="L28" i="1" s="1"/>
  <c r="G29" i="2"/>
  <c r="L29" i="1" s="1"/>
  <c r="G30" i="2"/>
  <c r="L30" i="1" s="1"/>
  <c r="G31" i="2"/>
  <c r="L31" i="1" s="1"/>
  <c r="G32" i="2"/>
  <c r="L32" i="1" s="1"/>
  <c r="G33" i="2"/>
  <c r="L33" i="1" s="1"/>
  <c r="G34" i="2"/>
  <c r="L34" i="1" s="1"/>
  <c r="G35" i="2"/>
  <c r="L35" i="1" s="1"/>
  <c r="G36" i="2"/>
  <c r="L36" i="1" s="1"/>
  <c r="G37" i="2"/>
  <c r="L37" i="1" s="1"/>
  <c r="G38" i="2"/>
  <c r="L38" i="1" s="1"/>
  <c r="G39" i="2"/>
  <c r="L39" i="1" s="1"/>
  <c r="G40" i="2"/>
  <c r="L40" i="1" s="1"/>
  <c r="G41" i="2"/>
  <c r="L41" i="1" s="1"/>
  <c r="G42" i="2"/>
  <c r="L42" i="1" s="1"/>
  <c r="G43" i="2"/>
  <c r="L43" i="1" s="1"/>
  <c r="G44" i="2"/>
  <c r="L44" i="1" s="1"/>
  <c r="G45" i="2"/>
  <c r="L45" i="1" s="1"/>
  <c r="G46" i="2"/>
  <c r="L46" i="1" s="1"/>
  <c r="G47" i="2"/>
  <c r="L47" i="1" s="1"/>
  <c r="G48" i="2"/>
  <c r="L48" i="1" s="1"/>
  <c r="G49" i="2"/>
  <c r="L49" i="1" s="1"/>
  <c r="G50" i="2"/>
  <c r="L50" i="1" s="1"/>
  <c r="G51" i="2"/>
  <c r="L51" i="1" s="1"/>
  <c r="G52" i="2"/>
  <c r="L52" i="1" s="1"/>
  <c r="G53" i="2"/>
  <c r="L53" i="1" s="1"/>
  <c r="G54" i="2"/>
  <c r="L54" i="1" s="1"/>
  <c r="G55" i="2"/>
  <c r="L55" i="1" s="1"/>
  <c r="G56" i="2"/>
  <c r="L56" i="1" s="1"/>
  <c r="G57" i="2"/>
  <c r="L57" i="1" s="1"/>
  <c r="G58" i="2"/>
  <c r="L58" i="1" s="1"/>
  <c r="G59" i="2"/>
  <c r="L59" i="1" s="1"/>
  <c r="G60" i="2"/>
  <c r="L60" i="1" s="1"/>
  <c r="G61" i="2"/>
  <c r="L61" i="1" s="1"/>
  <c r="G62" i="2"/>
  <c r="L62" i="1" s="1"/>
  <c r="G63" i="2"/>
  <c r="L63" i="1" s="1"/>
  <c r="G64" i="2"/>
  <c r="L64" i="1" s="1"/>
  <c r="G65" i="2"/>
  <c r="L65" i="1" s="1"/>
  <c r="G66" i="2"/>
  <c r="L66" i="1" s="1"/>
  <c r="G67" i="2"/>
  <c r="L67" i="1" s="1"/>
  <c r="G68" i="2"/>
  <c r="L68" i="1" s="1"/>
  <c r="G69" i="2"/>
  <c r="L69" i="1" s="1"/>
  <c r="G70" i="2"/>
  <c r="L70" i="1" s="1"/>
  <c r="G71" i="2"/>
  <c r="L71" i="1" s="1"/>
  <c r="G72" i="2"/>
  <c r="L72" i="1" s="1"/>
  <c r="G73" i="2"/>
  <c r="L73" i="1" s="1"/>
  <c r="G74" i="2"/>
  <c r="L74" i="1" s="1"/>
  <c r="G75" i="2"/>
  <c r="L75" i="1" s="1"/>
  <c r="G76" i="2"/>
  <c r="L76" i="1" s="1"/>
  <c r="G77" i="2"/>
  <c r="L77" i="1" s="1"/>
  <c r="G78" i="2"/>
  <c r="L78" i="1" s="1"/>
  <c r="G79" i="2"/>
  <c r="L79" i="1" s="1"/>
  <c r="G80" i="2"/>
  <c r="L80" i="1" s="1"/>
  <c r="G81" i="2"/>
  <c r="L81" i="1" s="1"/>
  <c r="G82" i="2"/>
  <c r="L82" i="1" s="1"/>
  <c r="G83" i="2"/>
  <c r="L83" i="1" s="1"/>
  <c r="G84" i="2"/>
  <c r="L84" i="1" s="1"/>
  <c r="G85" i="2"/>
  <c r="L85" i="1" s="1"/>
  <c r="G86" i="2"/>
  <c r="L86" i="1" s="1"/>
  <c r="G87" i="2"/>
  <c r="L87" i="1" s="1"/>
  <c r="G88" i="2"/>
  <c r="L88" i="1" s="1"/>
  <c r="G89" i="2"/>
  <c r="L89" i="1" s="1"/>
  <c r="G90" i="2"/>
  <c r="G91" i="2"/>
  <c r="G92" i="2"/>
  <c r="L92" i="1" s="1"/>
  <c r="G93" i="2"/>
  <c r="L93" i="1" s="1"/>
  <c r="G94" i="2"/>
  <c r="L94" i="1" s="1"/>
  <c r="G95" i="2"/>
  <c r="L95" i="1" s="1"/>
  <c r="G96" i="2"/>
  <c r="L96" i="1" s="1"/>
  <c r="G97" i="2"/>
  <c r="L97" i="1" s="1"/>
  <c r="G98" i="2"/>
  <c r="L98" i="1" s="1"/>
  <c r="G99" i="2"/>
  <c r="L99" i="1" s="1"/>
  <c r="G100" i="2"/>
  <c r="L100" i="1" s="1"/>
  <c r="G101" i="2"/>
  <c r="L101" i="1" s="1"/>
  <c r="G102" i="2"/>
  <c r="L102" i="1" s="1"/>
  <c r="G103" i="2"/>
  <c r="G104" i="2"/>
  <c r="L104" i="1" s="1"/>
  <c r="G105" i="2"/>
  <c r="L105" i="1" s="1"/>
  <c r="G106" i="2"/>
  <c r="L106" i="1" s="1"/>
  <c r="G107" i="2"/>
  <c r="L107" i="1" s="1"/>
  <c r="G108" i="2"/>
  <c r="L108" i="1" s="1"/>
  <c r="G109" i="2"/>
  <c r="L109" i="1" s="1"/>
  <c r="G110" i="2"/>
  <c r="L110" i="1" s="1"/>
  <c r="G111" i="2"/>
  <c r="L111" i="1" s="1"/>
  <c r="G112" i="2"/>
  <c r="L112" i="1" s="1"/>
  <c r="G113" i="2"/>
  <c r="L113" i="1" s="1"/>
  <c r="G114" i="2"/>
  <c r="L114" i="1" s="1"/>
  <c r="G115" i="2"/>
  <c r="L115" i="1" s="1"/>
  <c r="G116" i="2"/>
  <c r="L116" i="1" s="1"/>
  <c r="G117" i="2"/>
  <c r="L117" i="1" s="1"/>
  <c r="G118" i="2"/>
  <c r="L118" i="1" s="1"/>
  <c r="G119" i="2"/>
  <c r="L119" i="1" s="1"/>
  <c r="G120" i="2"/>
  <c r="L120" i="1" s="1"/>
  <c r="G121" i="2"/>
  <c r="L121" i="1" s="1"/>
  <c r="G122" i="2"/>
  <c r="L122" i="1" s="1"/>
  <c r="G123" i="2"/>
  <c r="L123" i="1" s="1"/>
  <c r="G124" i="2"/>
  <c r="L124" i="1" s="1"/>
  <c r="G125" i="2"/>
  <c r="L125" i="1" s="1"/>
  <c r="G126" i="2"/>
  <c r="L126" i="1" s="1"/>
  <c r="G127" i="2"/>
  <c r="L127" i="1" s="1"/>
  <c r="G128" i="2"/>
  <c r="L128" i="1" s="1"/>
  <c r="G129" i="2"/>
  <c r="L129" i="1" s="1"/>
  <c r="G130" i="2"/>
  <c r="L130" i="1" s="1"/>
  <c r="G131" i="2"/>
  <c r="L131" i="1" s="1"/>
  <c r="G132" i="2"/>
  <c r="L132" i="1" s="1"/>
  <c r="G133" i="2"/>
  <c r="L133" i="1" s="1"/>
  <c r="G134" i="2"/>
  <c r="L134" i="1" s="1"/>
  <c r="G135" i="2"/>
  <c r="L135" i="1" s="1"/>
  <c r="G136" i="2"/>
  <c r="L136" i="1" s="1"/>
  <c r="G137" i="2"/>
  <c r="L137" i="1" s="1"/>
  <c r="G138" i="2"/>
  <c r="L138" i="1" s="1"/>
  <c r="G139" i="2"/>
  <c r="L139" i="1" s="1"/>
  <c r="G140" i="2"/>
  <c r="L140" i="1" s="1"/>
  <c r="G141" i="2"/>
  <c r="L141" i="1" s="1"/>
  <c r="G142" i="2"/>
  <c r="L142" i="1" s="1"/>
  <c r="G143" i="2"/>
  <c r="L143" i="1" s="1"/>
  <c r="G144" i="2"/>
  <c r="L144" i="1" s="1"/>
  <c r="G145" i="2"/>
  <c r="L145" i="1" s="1"/>
  <c r="G146" i="2"/>
  <c r="L146" i="1" s="1"/>
  <c r="G147" i="2"/>
  <c r="L147" i="1" s="1"/>
  <c r="G148" i="2"/>
  <c r="L148" i="1" s="1"/>
  <c r="G149" i="2"/>
  <c r="L149" i="1" s="1"/>
  <c r="G150" i="2"/>
  <c r="L150" i="1" s="1"/>
  <c r="G151" i="2"/>
  <c r="L151" i="1" s="1"/>
  <c r="G152" i="2"/>
  <c r="L152" i="1" s="1"/>
  <c r="G153" i="2"/>
  <c r="L153" i="1" s="1"/>
  <c r="G154" i="2"/>
  <c r="L154" i="1" s="1"/>
  <c r="G155" i="2"/>
  <c r="L155" i="1" s="1"/>
  <c r="G156" i="2"/>
  <c r="L156" i="1" s="1"/>
  <c r="G157" i="2"/>
  <c r="L157" i="1" s="1"/>
  <c r="G158" i="2"/>
  <c r="L158" i="1" s="1"/>
  <c r="G159" i="2"/>
  <c r="L159" i="1" s="1"/>
  <c r="G160" i="2"/>
  <c r="L160" i="1" s="1"/>
  <c r="G161" i="2"/>
  <c r="L161" i="1" s="1"/>
  <c r="G162" i="2"/>
  <c r="L162" i="1" s="1"/>
  <c r="G163" i="2"/>
  <c r="L163" i="1" s="1"/>
  <c r="G164" i="2"/>
  <c r="L164" i="1" s="1"/>
  <c r="G165" i="2"/>
  <c r="L165" i="1" s="1"/>
  <c r="G166" i="2"/>
  <c r="L166" i="1" s="1"/>
  <c r="G167" i="2"/>
  <c r="L167" i="1" s="1"/>
  <c r="G168" i="2"/>
  <c r="L168" i="1" s="1"/>
  <c r="G169" i="2"/>
  <c r="L169" i="1" s="1"/>
  <c r="G170" i="2"/>
  <c r="L170" i="1" s="1"/>
  <c r="G171" i="2"/>
  <c r="L171" i="1" s="1"/>
  <c r="G172" i="2"/>
  <c r="L172" i="1" s="1"/>
  <c r="G173" i="2"/>
  <c r="L173" i="1" s="1"/>
  <c r="G174" i="2"/>
  <c r="L174" i="1" s="1"/>
  <c r="G175" i="2"/>
  <c r="L175" i="1" s="1"/>
  <c r="G176" i="2"/>
  <c r="L176" i="1" s="1"/>
  <c r="G177" i="2"/>
  <c r="L177" i="1" s="1"/>
  <c r="G178" i="2"/>
  <c r="L178" i="1" s="1"/>
  <c r="G179" i="2"/>
  <c r="L179" i="1" s="1"/>
  <c r="G180" i="2"/>
  <c r="L180" i="1" s="1"/>
  <c r="G181" i="2"/>
  <c r="L181" i="1" s="1"/>
  <c r="G182" i="2"/>
  <c r="L182" i="1" s="1"/>
  <c r="G183" i="2"/>
  <c r="L183" i="1" s="1"/>
  <c r="G184" i="2"/>
  <c r="L184" i="1" s="1"/>
  <c r="G185" i="2"/>
  <c r="L185" i="1" s="1"/>
  <c r="G186" i="2"/>
  <c r="L186" i="1" s="1"/>
  <c r="G187" i="2"/>
  <c r="L187" i="1" s="1"/>
  <c r="G188" i="2"/>
  <c r="L188" i="1" s="1"/>
  <c r="G189" i="2"/>
  <c r="L189" i="1" s="1"/>
  <c r="G190" i="2"/>
  <c r="L190" i="1" s="1"/>
  <c r="G191" i="2"/>
  <c r="L191" i="1" s="1"/>
  <c r="G192" i="2"/>
  <c r="L192" i="1" s="1"/>
  <c r="G193" i="2"/>
  <c r="L193" i="1" s="1"/>
  <c r="G194" i="2"/>
  <c r="L194" i="1" s="1"/>
  <c r="G195" i="2"/>
  <c r="L195" i="1" s="1"/>
  <c r="G196" i="2"/>
  <c r="L196" i="1" s="1"/>
  <c r="G197" i="2"/>
  <c r="L197" i="1" s="1"/>
  <c r="G198" i="2"/>
  <c r="L198" i="1" s="1"/>
  <c r="G199" i="2"/>
  <c r="L199" i="1" s="1"/>
  <c r="G200" i="2"/>
  <c r="L200" i="1" s="1"/>
  <c r="G201" i="2"/>
  <c r="L201" i="1" s="1"/>
  <c r="G202" i="2"/>
  <c r="L202" i="1" s="1"/>
  <c r="G203" i="2"/>
  <c r="L203" i="1" s="1"/>
  <c r="G204" i="2"/>
  <c r="L204" i="1" s="1"/>
  <c r="G205" i="2"/>
  <c r="L205" i="1" s="1"/>
  <c r="G206" i="2"/>
  <c r="L206" i="1" s="1"/>
  <c r="G207" i="2"/>
  <c r="L207" i="1" s="1"/>
  <c r="G208" i="2"/>
  <c r="L208" i="1" s="1"/>
  <c r="G209" i="2"/>
  <c r="L209" i="1" s="1"/>
  <c r="G210" i="2"/>
  <c r="L210" i="1" s="1"/>
  <c r="G211" i="2"/>
  <c r="L211" i="1" s="1"/>
  <c r="G212" i="2"/>
  <c r="L212" i="1" s="1"/>
  <c r="G213" i="2"/>
  <c r="L213" i="1" s="1"/>
  <c r="G214" i="2"/>
  <c r="L214" i="1" s="1"/>
  <c r="G215" i="2"/>
  <c r="L215" i="1" s="1"/>
  <c r="G216" i="2"/>
  <c r="L216" i="1" s="1"/>
  <c r="G217" i="2"/>
  <c r="L217" i="1" s="1"/>
  <c r="G218" i="2"/>
  <c r="L218" i="1" s="1"/>
  <c r="G219" i="2"/>
  <c r="L219" i="1" s="1"/>
  <c r="G220" i="2"/>
  <c r="L220" i="1" s="1"/>
  <c r="G221" i="2"/>
  <c r="L221" i="1" s="1"/>
  <c r="G222" i="2"/>
  <c r="L222" i="1" s="1"/>
  <c r="G223" i="2"/>
  <c r="G224" i="2"/>
  <c r="L224" i="1" s="1"/>
  <c r="G225" i="2"/>
  <c r="L225" i="1" s="1"/>
  <c r="G226" i="2"/>
  <c r="L226" i="1" s="1"/>
  <c r="G227" i="2"/>
  <c r="L227" i="1" s="1"/>
  <c r="G228" i="2"/>
  <c r="L228" i="1" s="1"/>
  <c r="G229" i="2"/>
  <c r="L229" i="1" s="1"/>
  <c r="G230" i="2"/>
  <c r="L230" i="1" s="1"/>
  <c r="G231" i="2"/>
  <c r="L231" i="1" s="1"/>
  <c r="G232" i="2"/>
  <c r="L232" i="1" s="1"/>
  <c r="G233" i="2"/>
  <c r="L233" i="1" s="1"/>
  <c r="G234" i="2"/>
  <c r="L234" i="1" s="1"/>
  <c r="G235" i="2"/>
  <c r="L235" i="1" s="1"/>
  <c r="G236" i="2"/>
  <c r="L236" i="1" s="1"/>
  <c r="G237" i="2"/>
  <c r="L237" i="1" s="1"/>
  <c r="G238" i="2"/>
  <c r="L238" i="1" s="1"/>
  <c r="G239" i="2"/>
  <c r="L239" i="1" s="1"/>
  <c r="G240" i="2"/>
  <c r="L240" i="1" s="1"/>
  <c r="G241" i="2"/>
  <c r="L241" i="1" s="1"/>
  <c r="G242" i="2"/>
  <c r="L242" i="1" s="1"/>
  <c r="G243" i="2"/>
  <c r="L243" i="1" s="1"/>
  <c r="G244" i="2"/>
  <c r="L244" i="1" s="1"/>
  <c r="G245" i="2"/>
  <c r="L245" i="1" s="1"/>
  <c r="G246" i="2"/>
  <c r="L246" i="1" s="1"/>
  <c r="G247" i="2"/>
  <c r="L247" i="1" s="1"/>
  <c r="G248" i="2"/>
  <c r="L248" i="1" s="1"/>
  <c r="G249" i="2"/>
  <c r="L249" i="1" s="1"/>
  <c r="G250" i="2"/>
  <c r="L250" i="1" s="1"/>
  <c r="G251" i="2"/>
  <c r="L251" i="1" s="1"/>
  <c r="G252" i="2"/>
  <c r="L252" i="1" s="1"/>
  <c r="G253" i="2"/>
  <c r="L253" i="1" s="1"/>
  <c r="G254" i="2"/>
  <c r="L254" i="1" s="1"/>
  <c r="G255" i="2"/>
  <c r="L255" i="1" s="1"/>
  <c r="G256" i="2"/>
  <c r="L256" i="1" s="1"/>
  <c r="G257" i="2"/>
  <c r="L257" i="1" s="1"/>
  <c r="G258" i="2"/>
  <c r="L258" i="1" s="1"/>
  <c r="G259" i="2"/>
  <c r="L259" i="1" s="1"/>
  <c r="G260" i="2"/>
  <c r="L260" i="1" s="1"/>
  <c r="G261" i="2"/>
  <c r="L261" i="1" s="1"/>
  <c r="G262" i="2"/>
  <c r="L262" i="1" s="1"/>
  <c r="G263" i="2"/>
  <c r="L263" i="1" s="1"/>
  <c r="G264" i="2"/>
  <c r="L264" i="1" s="1"/>
  <c r="G265" i="2"/>
  <c r="L265" i="1" s="1"/>
  <c r="G266" i="2"/>
  <c r="L266" i="1" s="1"/>
  <c r="G267" i="2"/>
  <c r="L267" i="1" s="1"/>
  <c r="G268" i="2"/>
  <c r="L268" i="1" s="1"/>
  <c r="G269" i="2"/>
  <c r="L269" i="1" s="1"/>
  <c r="G270" i="2"/>
  <c r="L270" i="1" s="1"/>
  <c r="G271" i="2"/>
  <c r="L271" i="1" s="1"/>
  <c r="G272" i="2"/>
  <c r="L272" i="1" s="1"/>
  <c r="G273" i="2"/>
  <c r="L273" i="1" s="1"/>
  <c r="G274" i="2"/>
  <c r="L274" i="1" s="1"/>
  <c r="G275" i="2"/>
  <c r="L275" i="1" s="1"/>
  <c r="G276" i="2"/>
  <c r="L276" i="1" s="1"/>
  <c r="G277" i="2"/>
  <c r="L277" i="1" s="1"/>
  <c r="G278" i="2"/>
  <c r="L278" i="1" s="1"/>
  <c r="G279" i="2"/>
  <c r="L279" i="1" s="1"/>
  <c r="G280" i="2"/>
  <c r="L280" i="1" s="1"/>
  <c r="G281" i="2"/>
  <c r="L281" i="1" s="1"/>
  <c r="G282" i="2"/>
  <c r="L282" i="1" s="1"/>
  <c r="G283" i="2"/>
  <c r="L283" i="1" s="1"/>
  <c r="G284" i="2"/>
  <c r="L284" i="1" s="1"/>
  <c r="G285" i="2"/>
  <c r="L285" i="1" s="1"/>
  <c r="G286" i="2"/>
  <c r="L286" i="1" s="1"/>
  <c r="G287" i="2"/>
  <c r="L287" i="1" s="1"/>
  <c r="G288" i="2"/>
  <c r="L288" i="1" s="1"/>
  <c r="G289" i="2"/>
  <c r="L289" i="1" s="1"/>
  <c r="G290" i="2"/>
  <c r="L290" i="1" s="1"/>
  <c r="G291" i="2"/>
  <c r="L291" i="1" s="1"/>
  <c r="G292" i="2"/>
  <c r="L292" i="1" s="1"/>
  <c r="G293" i="2"/>
  <c r="L293" i="1" s="1"/>
  <c r="G294" i="2"/>
  <c r="L294" i="1" s="1"/>
  <c r="G295" i="2"/>
  <c r="L295" i="1" s="1"/>
  <c r="G296" i="2"/>
  <c r="L296" i="1" s="1"/>
  <c r="G297" i="2"/>
  <c r="L297" i="1" s="1"/>
  <c r="G298" i="2"/>
  <c r="L298" i="1" s="1"/>
  <c r="G299" i="2"/>
  <c r="L299" i="1" s="1"/>
  <c r="G300" i="2"/>
  <c r="L300" i="1" s="1"/>
  <c r="G301" i="2"/>
  <c r="L301" i="1" s="1"/>
  <c r="G302" i="2"/>
  <c r="L302" i="1" s="1"/>
  <c r="G303" i="2"/>
  <c r="L303" i="1" s="1"/>
  <c r="G304" i="2"/>
  <c r="L304" i="1" s="1"/>
  <c r="G305" i="2"/>
  <c r="L305" i="1" s="1"/>
  <c r="G306" i="2"/>
  <c r="G307" i="2"/>
  <c r="L307" i="1" s="1"/>
  <c r="G308" i="2"/>
  <c r="L308" i="1" s="1"/>
  <c r="G309" i="2"/>
  <c r="L309" i="1" s="1"/>
  <c r="G310" i="2"/>
  <c r="L310" i="1" s="1"/>
  <c r="G311" i="2"/>
  <c r="L311" i="1" s="1"/>
  <c r="G312" i="2"/>
  <c r="L312" i="1" s="1"/>
  <c r="G313" i="2"/>
  <c r="L313" i="1" s="1"/>
  <c r="G314" i="2"/>
  <c r="L314" i="1" s="1"/>
  <c r="G315" i="2"/>
  <c r="L315" i="1" s="1"/>
  <c r="G316" i="2"/>
  <c r="L316" i="1" s="1"/>
  <c r="G317" i="2"/>
  <c r="L317" i="1" s="1"/>
  <c r="G318" i="2"/>
  <c r="L318" i="1" s="1"/>
  <c r="G319" i="2"/>
  <c r="L319" i="1" s="1"/>
  <c r="G320" i="2"/>
  <c r="L320" i="1" s="1"/>
  <c r="G321" i="2"/>
  <c r="L321" i="1" s="1"/>
  <c r="G322" i="2"/>
  <c r="L322" i="1" s="1"/>
  <c r="G323" i="2"/>
  <c r="L323" i="1" s="1"/>
  <c r="G324" i="2"/>
  <c r="L324" i="1" s="1"/>
  <c r="G325" i="2"/>
  <c r="L325" i="1" s="1"/>
  <c r="G326" i="2"/>
  <c r="L326" i="1" s="1"/>
  <c r="G327" i="2"/>
  <c r="L327" i="1" s="1"/>
  <c r="G328" i="2"/>
  <c r="L328" i="1" s="1"/>
  <c r="G329" i="2"/>
  <c r="L329" i="1" s="1"/>
  <c r="G330" i="2"/>
  <c r="L330" i="1" s="1"/>
  <c r="G331" i="2"/>
  <c r="L331" i="1" s="1"/>
  <c r="G332" i="2"/>
  <c r="L332" i="1" s="1"/>
  <c r="G333" i="2"/>
  <c r="L333" i="1" s="1"/>
  <c r="G334" i="2"/>
  <c r="L334" i="1" s="1"/>
  <c r="G335" i="2"/>
  <c r="L335" i="1" s="1"/>
  <c r="G336" i="2"/>
  <c r="L336" i="1" s="1"/>
  <c r="G337" i="2"/>
  <c r="L337" i="1" s="1"/>
  <c r="G338" i="2"/>
  <c r="L338" i="1" s="1"/>
  <c r="G339" i="2"/>
  <c r="L339" i="1" s="1"/>
  <c r="G340" i="2"/>
  <c r="L340" i="1" s="1"/>
  <c r="G341" i="2"/>
  <c r="L341" i="1" s="1"/>
  <c r="G342" i="2"/>
  <c r="L342" i="1" s="1"/>
  <c r="G343" i="2"/>
  <c r="L343" i="1" s="1"/>
  <c r="G344" i="2"/>
  <c r="L344" i="1" s="1"/>
  <c r="G345" i="2"/>
  <c r="L345" i="1" s="1"/>
  <c r="G346" i="2"/>
  <c r="L346" i="1" s="1"/>
  <c r="G347" i="2"/>
  <c r="L347" i="1" s="1"/>
  <c r="G348" i="2"/>
  <c r="L348" i="1" s="1"/>
  <c r="G349" i="2"/>
  <c r="L349" i="1" s="1"/>
  <c r="G350" i="2"/>
  <c r="L350" i="1" s="1"/>
  <c r="G351" i="2"/>
  <c r="L351" i="1" s="1"/>
  <c r="G352" i="2"/>
  <c r="L352" i="1" s="1"/>
  <c r="G353" i="2"/>
  <c r="L353" i="1" s="1"/>
  <c r="G354" i="2"/>
  <c r="L354" i="1" s="1"/>
  <c r="G355" i="2"/>
  <c r="L355" i="1" s="1"/>
  <c r="G356" i="2"/>
  <c r="L356" i="1" s="1"/>
  <c r="G357" i="2"/>
  <c r="L357" i="1" s="1"/>
  <c r="G358" i="2"/>
  <c r="L358" i="1" s="1"/>
  <c r="G359" i="2"/>
  <c r="L359" i="1" s="1"/>
  <c r="G360" i="2"/>
  <c r="L360" i="1" s="1"/>
  <c r="G361" i="2"/>
  <c r="L361" i="1" s="1"/>
  <c r="G362" i="2"/>
  <c r="L362" i="1" s="1"/>
  <c r="G363" i="2"/>
  <c r="L363" i="1" s="1"/>
  <c r="G364" i="2"/>
  <c r="L364" i="1" s="1"/>
  <c r="G365" i="2"/>
  <c r="L365" i="1" s="1"/>
  <c r="G366" i="2"/>
  <c r="L366" i="1" s="1"/>
  <c r="G367" i="2"/>
  <c r="L367" i="1" s="1"/>
  <c r="G368" i="2"/>
  <c r="L368" i="1" s="1"/>
  <c r="G3" i="2"/>
  <c r="L3" i="1" s="1"/>
  <c r="H11" i="2"/>
  <c r="I11" i="2"/>
  <c r="J11" i="2"/>
  <c r="K11" i="2"/>
  <c r="H12" i="2"/>
  <c r="I12" i="2"/>
  <c r="J12" i="2"/>
  <c r="K12" i="2"/>
  <c r="H13" i="2"/>
  <c r="I13" i="2"/>
  <c r="J13" i="2"/>
  <c r="M13" i="2" s="1"/>
  <c r="N13" i="2" s="1"/>
  <c r="K13" i="2"/>
  <c r="H14" i="2"/>
  <c r="I14" i="2"/>
  <c r="J14" i="2"/>
  <c r="K14" i="2"/>
  <c r="H15" i="2"/>
  <c r="I15" i="2"/>
  <c r="J15" i="2"/>
  <c r="K15" i="2"/>
  <c r="H16" i="2"/>
  <c r="I16" i="2"/>
  <c r="J16" i="2"/>
  <c r="K16" i="2"/>
  <c r="H17" i="2"/>
  <c r="I17" i="2"/>
  <c r="J17" i="2"/>
  <c r="K17" i="2"/>
  <c r="H18" i="2"/>
  <c r="I18" i="2"/>
  <c r="J18" i="2"/>
  <c r="K18" i="2"/>
  <c r="H19" i="2"/>
  <c r="I19" i="2"/>
  <c r="J19" i="2"/>
  <c r="L19" i="2" s="1"/>
  <c r="K19" i="2"/>
  <c r="H20" i="2"/>
  <c r="I20" i="2"/>
  <c r="J20" i="2"/>
  <c r="K20" i="2"/>
  <c r="H21" i="2"/>
  <c r="I21" i="2"/>
  <c r="J21" i="2"/>
  <c r="K21" i="2"/>
  <c r="H22" i="2"/>
  <c r="I22" i="2"/>
  <c r="J22" i="2"/>
  <c r="K22" i="2"/>
  <c r="H23" i="2"/>
  <c r="I23" i="2"/>
  <c r="J23" i="2"/>
  <c r="K23" i="2"/>
  <c r="H24" i="2"/>
  <c r="I24" i="2"/>
  <c r="J24" i="2"/>
  <c r="K24" i="2"/>
  <c r="H25" i="2"/>
  <c r="I25" i="2"/>
  <c r="J25" i="2"/>
  <c r="K25" i="2"/>
  <c r="H26" i="2"/>
  <c r="I26" i="2"/>
  <c r="J26" i="2"/>
  <c r="K26" i="2"/>
  <c r="H27" i="2"/>
  <c r="I27" i="2"/>
  <c r="J27" i="2"/>
  <c r="K27" i="2"/>
  <c r="H28" i="2"/>
  <c r="I28" i="2"/>
  <c r="J28" i="2"/>
  <c r="K28" i="2"/>
  <c r="H29" i="2"/>
  <c r="I29" i="2"/>
  <c r="J29" i="2"/>
  <c r="K29" i="2"/>
  <c r="H30" i="2"/>
  <c r="I30" i="2"/>
  <c r="J30" i="2"/>
  <c r="K30" i="2"/>
  <c r="H31" i="2"/>
  <c r="L31" i="2" s="1"/>
  <c r="I31" i="2"/>
  <c r="J31" i="2"/>
  <c r="K31" i="2"/>
  <c r="H32" i="2"/>
  <c r="I32" i="2"/>
  <c r="J32" i="2"/>
  <c r="K32" i="2"/>
  <c r="H33" i="2"/>
  <c r="I33" i="2"/>
  <c r="J33" i="2"/>
  <c r="K33" i="2"/>
  <c r="H34" i="2"/>
  <c r="I34" i="2"/>
  <c r="J34" i="2"/>
  <c r="K34" i="2"/>
  <c r="H35" i="2"/>
  <c r="I35" i="2"/>
  <c r="J35" i="2"/>
  <c r="K35" i="2"/>
  <c r="H36" i="2"/>
  <c r="I36" i="2"/>
  <c r="J36" i="2"/>
  <c r="K36" i="2"/>
  <c r="H37" i="2"/>
  <c r="I37" i="2"/>
  <c r="J37" i="2"/>
  <c r="K37" i="2"/>
  <c r="H38" i="2"/>
  <c r="I38" i="2"/>
  <c r="J38" i="2"/>
  <c r="K38" i="2"/>
  <c r="H39" i="2"/>
  <c r="I39" i="2"/>
  <c r="J39" i="2"/>
  <c r="K39" i="2"/>
  <c r="H40" i="2"/>
  <c r="I40" i="2"/>
  <c r="J40" i="2"/>
  <c r="K40" i="2"/>
  <c r="H41" i="2"/>
  <c r="I41" i="2"/>
  <c r="J41" i="2"/>
  <c r="K41" i="2"/>
  <c r="H42" i="2"/>
  <c r="I42" i="2"/>
  <c r="J42" i="2"/>
  <c r="K42" i="2"/>
  <c r="H43" i="2"/>
  <c r="I43" i="2"/>
  <c r="J43" i="2"/>
  <c r="L43" i="2" s="1"/>
  <c r="K43" i="2"/>
  <c r="H44" i="2"/>
  <c r="I44" i="2"/>
  <c r="J44" i="2"/>
  <c r="K44" i="2"/>
  <c r="L44" i="2" s="1"/>
  <c r="H45" i="2"/>
  <c r="I45" i="2"/>
  <c r="J45" i="2"/>
  <c r="K45" i="2"/>
  <c r="H46" i="2"/>
  <c r="I46" i="2"/>
  <c r="J46" i="2"/>
  <c r="K46" i="2"/>
  <c r="H47" i="2"/>
  <c r="I47" i="2"/>
  <c r="J47" i="2"/>
  <c r="K47" i="2"/>
  <c r="H48" i="2"/>
  <c r="I48" i="2"/>
  <c r="J48" i="2"/>
  <c r="K48" i="2"/>
  <c r="H49" i="2"/>
  <c r="I49" i="2"/>
  <c r="J49" i="2"/>
  <c r="M49" i="2" s="1"/>
  <c r="N49" i="2" s="1"/>
  <c r="K49" i="2"/>
  <c r="H50" i="2"/>
  <c r="I50" i="2"/>
  <c r="J50" i="2"/>
  <c r="K50" i="2"/>
  <c r="M50" i="2" s="1"/>
  <c r="N50" i="2" s="1"/>
  <c r="H51" i="2"/>
  <c r="I51" i="2"/>
  <c r="J51" i="2"/>
  <c r="K51" i="2"/>
  <c r="H52" i="2"/>
  <c r="I52" i="2"/>
  <c r="J52" i="2"/>
  <c r="K52" i="2"/>
  <c r="H53" i="2"/>
  <c r="I53" i="2"/>
  <c r="J53" i="2"/>
  <c r="K53" i="2"/>
  <c r="H54" i="2"/>
  <c r="I54" i="2"/>
  <c r="J54" i="2"/>
  <c r="K54" i="2"/>
  <c r="H55" i="2"/>
  <c r="I55" i="2"/>
  <c r="J55" i="2"/>
  <c r="L55" i="2" s="1"/>
  <c r="K55" i="2"/>
  <c r="H56" i="2"/>
  <c r="I56" i="2"/>
  <c r="J56" i="2"/>
  <c r="K56" i="2"/>
  <c r="H57" i="2"/>
  <c r="I57" i="2"/>
  <c r="J57" i="2"/>
  <c r="K57" i="2"/>
  <c r="H58" i="2"/>
  <c r="I58" i="2"/>
  <c r="J58" i="2"/>
  <c r="K58" i="2"/>
  <c r="H59" i="2"/>
  <c r="I59" i="2"/>
  <c r="J59" i="2"/>
  <c r="K59" i="2"/>
  <c r="H60" i="2"/>
  <c r="I60" i="2"/>
  <c r="J60" i="2"/>
  <c r="K60" i="2"/>
  <c r="H61" i="2"/>
  <c r="I61" i="2"/>
  <c r="J61" i="2"/>
  <c r="K61" i="2"/>
  <c r="H62" i="2"/>
  <c r="I62" i="2"/>
  <c r="J62" i="2"/>
  <c r="K62" i="2"/>
  <c r="H63" i="2"/>
  <c r="I63" i="2"/>
  <c r="J63" i="2"/>
  <c r="K63" i="2"/>
  <c r="H64" i="2"/>
  <c r="I64" i="2"/>
  <c r="J64" i="2"/>
  <c r="M64" i="2" s="1"/>
  <c r="N64" i="2" s="1"/>
  <c r="K64" i="2"/>
  <c r="H65" i="2"/>
  <c r="I65" i="2"/>
  <c r="J65" i="2"/>
  <c r="K65" i="2"/>
  <c r="H66" i="2"/>
  <c r="I66" i="2"/>
  <c r="J66" i="2"/>
  <c r="K66" i="2"/>
  <c r="H67" i="2"/>
  <c r="I67" i="2"/>
  <c r="J67" i="2"/>
  <c r="M67" i="2" s="1"/>
  <c r="N67" i="2" s="1"/>
  <c r="K67" i="2"/>
  <c r="H68" i="2"/>
  <c r="I68" i="2"/>
  <c r="J68" i="2"/>
  <c r="K68" i="2"/>
  <c r="H69" i="2"/>
  <c r="I69" i="2"/>
  <c r="J69" i="2"/>
  <c r="K69" i="2"/>
  <c r="H70" i="2"/>
  <c r="I70" i="2"/>
  <c r="J70" i="2"/>
  <c r="K70" i="2"/>
  <c r="H71" i="2"/>
  <c r="I71" i="2"/>
  <c r="J71" i="2"/>
  <c r="K71" i="2"/>
  <c r="H72" i="2"/>
  <c r="I72" i="2"/>
  <c r="J72" i="2"/>
  <c r="K72" i="2"/>
  <c r="H73" i="2"/>
  <c r="I73" i="2"/>
  <c r="J73" i="2"/>
  <c r="K73" i="2"/>
  <c r="H74" i="2"/>
  <c r="I74" i="2"/>
  <c r="J74" i="2"/>
  <c r="K74" i="2"/>
  <c r="H75" i="2"/>
  <c r="I75" i="2"/>
  <c r="J75" i="2"/>
  <c r="K75" i="2"/>
  <c r="H76" i="2"/>
  <c r="I76" i="2"/>
  <c r="J76" i="2"/>
  <c r="K76" i="2"/>
  <c r="H77" i="2"/>
  <c r="I77" i="2"/>
  <c r="J77" i="2"/>
  <c r="K77" i="2"/>
  <c r="H78" i="2"/>
  <c r="I78" i="2"/>
  <c r="J78" i="2"/>
  <c r="K78" i="2"/>
  <c r="H79" i="2"/>
  <c r="I79" i="2"/>
  <c r="J79" i="2"/>
  <c r="K79" i="2"/>
  <c r="H80" i="2"/>
  <c r="I80" i="2"/>
  <c r="J80" i="2"/>
  <c r="K80" i="2"/>
  <c r="H81" i="2"/>
  <c r="I81" i="2"/>
  <c r="J81" i="2"/>
  <c r="K81" i="2"/>
  <c r="H82" i="2"/>
  <c r="I82" i="2"/>
  <c r="J82" i="2"/>
  <c r="K82" i="2"/>
  <c r="H83" i="2"/>
  <c r="I83" i="2"/>
  <c r="J83" i="2"/>
  <c r="K83" i="2"/>
  <c r="H84" i="2"/>
  <c r="I84" i="2"/>
  <c r="J84" i="2"/>
  <c r="K84" i="2"/>
  <c r="H85" i="2"/>
  <c r="I85" i="2"/>
  <c r="J85" i="2"/>
  <c r="K85" i="2"/>
  <c r="H86" i="2"/>
  <c r="I86" i="2"/>
  <c r="J86" i="2"/>
  <c r="K86" i="2"/>
  <c r="H87" i="2"/>
  <c r="I87" i="2"/>
  <c r="J87" i="2"/>
  <c r="K87" i="2"/>
  <c r="H88" i="2"/>
  <c r="I88" i="2"/>
  <c r="J88" i="2"/>
  <c r="K88" i="2"/>
  <c r="H89" i="2"/>
  <c r="I89" i="2"/>
  <c r="J89" i="2"/>
  <c r="K89" i="2"/>
  <c r="H90" i="2"/>
  <c r="I90" i="2"/>
  <c r="J90" i="2"/>
  <c r="K90" i="2"/>
  <c r="H91" i="2"/>
  <c r="I91" i="2"/>
  <c r="J91" i="2"/>
  <c r="L91" i="2" s="1"/>
  <c r="K91" i="2"/>
  <c r="H92" i="2"/>
  <c r="I92" i="2"/>
  <c r="J92" i="2"/>
  <c r="K92" i="2"/>
  <c r="L92" i="2" s="1"/>
  <c r="H93" i="2"/>
  <c r="I93" i="2"/>
  <c r="J93" i="2"/>
  <c r="K93" i="2"/>
  <c r="H94" i="2"/>
  <c r="I94" i="2"/>
  <c r="J94" i="2"/>
  <c r="K94" i="2"/>
  <c r="H95" i="2"/>
  <c r="I95" i="2"/>
  <c r="J95" i="2"/>
  <c r="K95" i="2"/>
  <c r="H96" i="2"/>
  <c r="I96" i="2"/>
  <c r="J96" i="2"/>
  <c r="K96" i="2"/>
  <c r="H97" i="2"/>
  <c r="I97" i="2"/>
  <c r="J97" i="2"/>
  <c r="M97" i="2" s="1"/>
  <c r="N97" i="2" s="1"/>
  <c r="K97" i="2"/>
  <c r="H98" i="2"/>
  <c r="I98" i="2"/>
  <c r="J98" i="2"/>
  <c r="K98" i="2"/>
  <c r="M98" i="2" s="1"/>
  <c r="N98" i="2" s="1"/>
  <c r="H99" i="2"/>
  <c r="I99" i="2"/>
  <c r="M99" i="2" s="1"/>
  <c r="N99" i="2" s="1"/>
  <c r="J99" i="2"/>
  <c r="K99" i="2"/>
  <c r="H100" i="2"/>
  <c r="I100" i="2"/>
  <c r="J100" i="2"/>
  <c r="K100" i="2"/>
  <c r="H101" i="2"/>
  <c r="I101" i="2"/>
  <c r="J101" i="2"/>
  <c r="K101" i="2"/>
  <c r="H102" i="2"/>
  <c r="I102" i="2"/>
  <c r="J102" i="2"/>
  <c r="K102" i="2"/>
  <c r="H103" i="2"/>
  <c r="I103" i="2"/>
  <c r="J103" i="2"/>
  <c r="L103" i="2" s="1"/>
  <c r="K103" i="2"/>
  <c r="H104" i="2"/>
  <c r="I104" i="2"/>
  <c r="J104" i="2"/>
  <c r="K104" i="2"/>
  <c r="H105" i="2"/>
  <c r="I105" i="2"/>
  <c r="J105" i="2"/>
  <c r="K105" i="2"/>
  <c r="H106" i="2"/>
  <c r="I106" i="2"/>
  <c r="J106" i="2"/>
  <c r="K106" i="2"/>
  <c r="H107" i="2"/>
  <c r="I107" i="2"/>
  <c r="J107" i="2"/>
  <c r="K107" i="2"/>
  <c r="H108" i="2"/>
  <c r="I108" i="2"/>
  <c r="J108" i="2"/>
  <c r="K108" i="2"/>
  <c r="H109" i="2"/>
  <c r="I109" i="2"/>
  <c r="J109" i="2"/>
  <c r="K109" i="2"/>
  <c r="H110" i="2"/>
  <c r="I110" i="2"/>
  <c r="J110" i="2"/>
  <c r="K110" i="2"/>
  <c r="H111" i="2"/>
  <c r="I111" i="2"/>
  <c r="J111" i="2"/>
  <c r="K111" i="2"/>
  <c r="H112" i="2"/>
  <c r="I112" i="2"/>
  <c r="J112" i="2"/>
  <c r="M112" i="2" s="1"/>
  <c r="N112" i="2" s="1"/>
  <c r="K112" i="2"/>
  <c r="H113" i="2"/>
  <c r="I113" i="2"/>
  <c r="J113" i="2"/>
  <c r="K113" i="2"/>
  <c r="H114" i="2"/>
  <c r="I114" i="2"/>
  <c r="J114" i="2"/>
  <c r="K114" i="2"/>
  <c r="H115" i="2"/>
  <c r="I115" i="2"/>
  <c r="J115" i="2"/>
  <c r="M115" i="2" s="1"/>
  <c r="N115" i="2" s="1"/>
  <c r="K115" i="2"/>
  <c r="H116" i="2"/>
  <c r="I116" i="2"/>
  <c r="J116" i="2"/>
  <c r="K116" i="2"/>
  <c r="H117" i="2"/>
  <c r="I117" i="2"/>
  <c r="J117" i="2"/>
  <c r="K117" i="2"/>
  <c r="H118" i="2"/>
  <c r="I118" i="2"/>
  <c r="J118" i="2"/>
  <c r="K118" i="2"/>
  <c r="H119" i="2"/>
  <c r="I119" i="2"/>
  <c r="J119" i="2"/>
  <c r="K119" i="2"/>
  <c r="H120" i="2"/>
  <c r="I120" i="2"/>
  <c r="J120" i="2"/>
  <c r="K120" i="2"/>
  <c r="H121" i="2"/>
  <c r="I121" i="2"/>
  <c r="J121" i="2"/>
  <c r="K121" i="2"/>
  <c r="H122" i="2"/>
  <c r="I122" i="2"/>
  <c r="J122" i="2"/>
  <c r="K122" i="2"/>
  <c r="H123" i="2"/>
  <c r="I123" i="2"/>
  <c r="J123" i="2"/>
  <c r="K123" i="2"/>
  <c r="H124" i="2"/>
  <c r="I124" i="2"/>
  <c r="J124" i="2"/>
  <c r="K124" i="2"/>
  <c r="H125" i="2"/>
  <c r="I125" i="2"/>
  <c r="J125" i="2"/>
  <c r="K125" i="2"/>
  <c r="H126" i="2"/>
  <c r="I126" i="2"/>
  <c r="J126" i="2"/>
  <c r="K126" i="2"/>
  <c r="H127" i="2"/>
  <c r="L127" i="2" s="1"/>
  <c r="I127" i="2"/>
  <c r="J127" i="2"/>
  <c r="K127" i="2"/>
  <c r="H128" i="2"/>
  <c r="I128" i="2"/>
  <c r="J128" i="2"/>
  <c r="K128" i="2"/>
  <c r="M128" i="2" s="1"/>
  <c r="N128" i="2" s="1"/>
  <c r="H129" i="2"/>
  <c r="I129" i="2"/>
  <c r="J129" i="2"/>
  <c r="K129" i="2"/>
  <c r="H130" i="2"/>
  <c r="I130" i="2"/>
  <c r="J130" i="2"/>
  <c r="K130" i="2"/>
  <c r="H131" i="2"/>
  <c r="I131" i="2"/>
  <c r="J131" i="2"/>
  <c r="K131" i="2"/>
  <c r="H132" i="2"/>
  <c r="I132" i="2"/>
  <c r="J132" i="2"/>
  <c r="K132" i="2"/>
  <c r="H133" i="2"/>
  <c r="I133" i="2"/>
  <c r="J133" i="2"/>
  <c r="K133" i="2"/>
  <c r="H134" i="2"/>
  <c r="I134" i="2"/>
  <c r="J134" i="2"/>
  <c r="K134" i="2"/>
  <c r="H135" i="2"/>
  <c r="I135" i="2"/>
  <c r="J135" i="2"/>
  <c r="K135" i="2"/>
  <c r="H136" i="2"/>
  <c r="I136" i="2"/>
  <c r="J136" i="2"/>
  <c r="K136" i="2"/>
  <c r="H137" i="2"/>
  <c r="I137" i="2"/>
  <c r="J137" i="2"/>
  <c r="K137" i="2"/>
  <c r="H138" i="2"/>
  <c r="I138" i="2"/>
  <c r="J138" i="2"/>
  <c r="K138" i="2"/>
  <c r="H139" i="2"/>
  <c r="I139" i="2"/>
  <c r="J139" i="2"/>
  <c r="L139" i="2" s="1"/>
  <c r="K139" i="2"/>
  <c r="H140" i="2"/>
  <c r="I140" i="2"/>
  <c r="J140" i="2"/>
  <c r="K140" i="2"/>
  <c r="L140" i="2" s="1"/>
  <c r="H141" i="2"/>
  <c r="I141" i="2"/>
  <c r="J141" i="2"/>
  <c r="K141" i="2"/>
  <c r="H142" i="2"/>
  <c r="I142" i="2"/>
  <c r="J142" i="2"/>
  <c r="K142" i="2"/>
  <c r="H143" i="2"/>
  <c r="I143" i="2"/>
  <c r="J143" i="2"/>
  <c r="K143" i="2"/>
  <c r="H144" i="2"/>
  <c r="I144" i="2"/>
  <c r="J144" i="2"/>
  <c r="K144" i="2"/>
  <c r="H145" i="2"/>
  <c r="I145" i="2"/>
  <c r="J145" i="2"/>
  <c r="M145" i="2" s="1"/>
  <c r="N145" i="2" s="1"/>
  <c r="K145" i="2"/>
  <c r="H146" i="2"/>
  <c r="I146" i="2"/>
  <c r="J146" i="2"/>
  <c r="K146" i="2"/>
  <c r="H147" i="2"/>
  <c r="I147" i="2"/>
  <c r="J147" i="2"/>
  <c r="K147" i="2"/>
  <c r="H148" i="2"/>
  <c r="I148" i="2"/>
  <c r="J148" i="2"/>
  <c r="K148" i="2"/>
  <c r="H149" i="2"/>
  <c r="I149" i="2"/>
  <c r="J149" i="2"/>
  <c r="K149" i="2"/>
  <c r="H150" i="2"/>
  <c r="I150" i="2"/>
  <c r="J150" i="2"/>
  <c r="K150" i="2"/>
  <c r="H151" i="2"/>
  <c r="I151" i="2"/>
  <c r="J151" i="2"/>
  <c r="L151" i="2" s="1"/>
  <c r="K151" i="2"/>
  <c r="H152" i="2"/>
  <c r="I152" i="2"/>
  <c r="J152" i="2"/>
  <c r="K152" i="2"/>
  <c r="H153" i="2"/>
  <c r="I153" i="2"/>
  <c r="J153" i="2"/>
  <c r="K153" i="2"/>
  <c r="H154" i="2"/>
  <c r="I154" i="2"/>
  <c r="J154" i="2"/>
  <c r="K154" i="2"/>
  <c r="H155" i="2"/>
  <c r="I155" i="2"/>
  <c r="J155" i="2"/>
  <c r="K155" i="2"/>
  <c r="H156" i="2"/>
  <c r="I156" i="2"/>
  <c r="J156" i="2"/>
  <c r="K156" i="2"/>
  <c r="H157" i="2"/>
  <c r="I157" i="2"/>
  <c r="J157" i="2"/>
  <c r="K157" i="2"/>
  <c r="H158" i="2"/>
  <c r="I158" i="2"/>
  <c r="J158" i="2"/>
  <c r="K158" i="2"/>
  <c r="H159" i="2"/>
  <c r="I159" i="2"/>
  <c r="J159" i="2"/>
  <c r="K159" i="2"/>
  <c r="H160" i="2"/>
  <c r="I160" i="2"/>
  <c r="J160" i="2"/>
  <c r="M160" i="2" s="1"/>
  <c r="N160" i="2" s="1"/>
  <c r="K160" i="2"/>
  <c r="H161" i="2"/>
  <c r="I161" i="2"/>
  <c r="J161" i="2"/>
  <c r="K161" i="2"/>
  <c r="H162" i="2"/>
  <c r="I162" i="2"/>
  <c r="J162" i="2"/>
  <c r="K162" i="2"/>
  <c r="H163" i="2"/>
  <c r="M163" i="2" s="1"/>
  <c r="N163" i="2" s="1"/>
  <c r="I163" i="2"/>
  <c r="J163" i="2"/>
  <c r="L163" i="2" s="1"/>
  <c r="K163" i="2"/>
  <c r="H164" i="2"/>
  <c r="I164" i="2"/>
  <c r="J164" i="2"/>
  <c r="K164" i="2"/>
  <c r="H165" i="2"/>
  <c r="I165" i="2"/>
  <c r="J165" i="2"/>
  <c r="K165" i="2"/>
  <c r="H166" i="2"/>
  <c r="I166" i="2"/>
  <c r="J166" i="2"/>
  <c r="K166" i="2"/>
  <c r="H167" i="2"/>
  <c r="I167" i="2"/>
  <c r="J167" i="2"/>
  <c r="K167" i="2"/>
  <c r="H168" i="2"/>
  <c r="I168" i="2"/>
  <c r="J168" i="2"/>
  <c r="K168" i="2"/>
  <c r="H169" i="2"/>
  <c r="I169" i="2"/>
  <c r="J169" i="2"/>
  <c r="K169" i="2"/>
  <c r="H170" i="2"/>
  <c r="I170" i="2"/>
  <c r="J170" i="2"/>
  <c r="K170" i="2"/>
  <c r="H171" i="2"/>
  <c r="I171" i="2"/>
  <c r="J171" i="2"/>
  <c r="K171" i="2"/>
  <c r="H172" i="2"/>
  <c r="I172" i="2"/>
  <c r="J172" i="2"/>
  <c r="K172" i="2"/>
  <c r="H173" i="2"/>
  <c r="I173" i="2"/>
  <c r="J173" i="2"/>
  <c r="K173" i="2"/>
  <c r="H174" i="2"/>
  <c r="I174" i="2"/>
  <c r="J174" i="2"/>
  <c r="K174" i="2"/>
  <c r="H175" i="2"/>
  <c r="L175" i="2" s="1"/>
  <c r="I175" i="2"/>
  <c r="J175" i="2"/>
  <c r="K175" i="2"/>
  <c r="H176" i="2"/>
  <c r="I176" i="2"/>
  <c r="J176" i="2"/>
  <c r="K176" i="2"/>
  <c r="H177" i="2"/>
  <c r="I177" i="2"/>
  <c r="J177" i="2"/>
  <c r="K177" i="2"/>
  <c r="H178" i="2"/>
  <c r="I178" i="2"/>
  <c r="J178" i="2"/>
  <c r="K178" i="2"/>
  <c r="H179" i="2"/>
  <c r="I179" i="2"/>
  <c r="J179" i="2"/>
  <c r="K179" i="2"/>
  <c r="M179" i="2" s="1"/>
  <c r="N179" i="2" s="1"/>
  <c r="H180" i="2"/>
  <c r="I180" i="2"/>
  <c r="J180" i="2"/>
  <c r="K180" i="2"/>
  <c r="H181" i="2"/>
  <c r="I181" i="2"/>
  <c r="J181" i="2"/>
  <c r="K181" i="2"/>
  <c r="H182" i="2"/>
  <c r="I182" i="2"/>
  <c r="J182" i="2"/>
  <c r="K182" i="2"/>
  <c r="H183" i="2"/>
  <c r="I183" i="2"/>
  <c r="J183" i="2"/>
  <c r="K183" i="2"/>
  <c r="H184" i="2"/>
  <c r="I184" i="2"/>
  <c r="J184" i="2"/>
  <c r="K184" i="2"/>
  <c r="H185" i="2"/>
  <c r="I185" i="2"/>
  <c r="J185" i="2"/>
  <c r="K185" i="2"/>
  <c r="H186" i="2"/>
  <c r="I186" i="2"/>
  <c r="J186" i="2"/>
  <c r="K186" i="2"/>
  <c r="H187" i="2"/>
  <c r="I187" i="2"/>
  <c r="J187" i="2"/>
  <c r="L187" i="2" s="1"/>
  <c r="K187" i="2"/>
  <c r="H188" i="2"/>
  <c r="I188" i="2"/>
  <c r="J188" i="2"/>
  <c r="K188" i="2"/>
  <c r="L188" i="2" s="1"/>
  <c r="H189" i="2"/>
  <c r="I189" i="2"/>
  <c r="J189" i="2"/>
  <c r="K189" i="2"/>
  <c r="H190" i="2"/>
  <c r="I190" i="2"/>
  <c r="J190" i="2"/>
  <c r="K190" i="2"/>
  <c r="H191" i="2"/>
  <c r="I191" i="2"/>
  <c r="J191" i="2"/>
  <c r="K191" i="2"/>
  <c r="H192" i="2"/>
  <c r="I192" i="2"/>
  <c r="J192" i="2"/>
  <c r="K192" i="2"/>
  <c r="H193" i="2"/>
  <c r="I193" i="2"/>
  <c r="J193" i="2"/>
  <c r="M193" i="2" s="1"/>
  <c r="N193" i="2" s="1"/>
  <c r="K193" i="2"/>
  <c r="H194" i="2"/>
  <c r="I194" i="2"/>
  <c r="J194" i="2"/>
  <c r="K194" i="2"/>
  <c r="H195" i="2"/>
  <c r="I195" i="2"/>
  <c r="J195" i="2"/>
  <c r="K195" i="2"/>
  <c r="H196" i="2"/>
  <c r="I196" i="2"/>
  <c r="J196" i="2"/>
  <c r="K196" i="2"/>
  <c r="H197" i="2"/>
  <c r="I197" i="2"/>
  <c r="J197" i="2"/>
  <c r="K197" i="2"/>
  <c r="H198" i="2"/>
  <c r="I198" i="2"/>
  <c r="J198" i="2"/>
  <c r="K198" i="2"/>
  <c r="H199" i="2"/>
  <c r="I199" i="2"/>
  <c r="J199" i="2"/>
  <c r="L199" i="2" s="1"/>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M208" i="2" s="1"/>
  <c r="N208" i="2" s="1"/>
  <c r="K208" i="2"/>
  <c r="H209" i="2"/>
  <c r="I209" i="2"/>
  <c r="J209" i="2"/>
  <c r="K209" i="2"/>
  <c r="H210" i="2"/>
  <c r="I210" i="2"/>
  <c r="J210" i="2"/>
  <c r="K210" i="2"/>
  <c r="H211" i="2"/>
  <c r="I211" i="2"/>
  <c r="J211" i="2"/>
  <c r="L211" i="2" s="1"/>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M224" i="2" s="1"/>
  <c r="N224" i="2" s="1"/>
  <c r="H225" i="2"/>
  <c r="I225" i="2"/>
  <c r="J225" i="2"/>
  <c r="K225" i="2"/>
  <c r="H226" i="2"/>
  <c r="I226" i="2"/>
  <c r="J226" i="2"/>
  <c r="K226" i="2"/>
  <c r="H227" i="2"/>
  <c r="I227" i="2"/>
  <c r="J227" i="2"/>
  <c r="K227" i="2"/>
  <c r="M227" i="2" s="1"/>
  <c r="N227" i="2" s="1"/>
  <c r="H228" i="2"/>
  <c r="I228" i="2"/>
  <c r="M228" i="2" s="1"/>
  <c r="N228" i="2" s="1"/>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L236" i="2" s="1"/>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H255" i="2"/>
  <c r="I255" i="2"/>
  <c r="J255" i="2"/>
  <c r="K255" i="2"/>
  <c r="H256" i="2"/>
  <c r="I256" i="2"/>
  <c r="J256" i="2"/>
  <c r="K256" i="2"/>
  <c r="H257" i="2"/>
  <c r="I257" i="2"/>
  <c r="J257" i="2"/>
  <c r="K257" i="2"/>
  <c r="H258" i="2"/>
  <c r="I258" i="2"/>
  <c r="J258" i="2"/>
  <c r="K258" i="2"/>
  <c r="H259" i="2"/>
  <c r="I259" i="2"/>
  <c r="J259" i="2"/>
  <c r="K259" i="2"/>
  <c r="H260" i="2"/>
  <c r="I260" i="2"/>
  <c r="J260" i="2"/>
  <c r="K260" i="2"/>
  <c r="H261" i="2"/>
  <c r="I261" i="2"/>
  <c r="J261" i="2"/>
  <c r="K261" i="2"/>
  <c r="H262" i="2"/>
  <c r="I262" i="2"/>
  <c r="J262" i="2"/>
  <c r="K262" i="2"/>
  <c r="H263" i="2"/>
  <c r="I263" i="2"/>
  <c r="J263" i="2"/>
  <c r="K263" i="2"/>
  <c r="H264" i="2"/>
  <c r="I264" i="2"/>
  <c r="J264" i="2"/>
  <c r="K264" i="2"/>
  <c r="H265" i="2"/>
  <c r="I265" i="2"/>
  <c r="J265" i="2"/>
  <c r="K265" i="2"/>
  <c r="H266" i="2"/>
  <c r="I266" i="2"/>
  <c r="J266" i="2"/>
  <c r="K266" i="2"/>
  <c r="H267" i="2"/>
  <c r="I267" i="2"/>
  <c r="J267" i="2"/>
  <c r="K267" i="2"/>
  <c r="H268" i="2"/>
  <c r="I268" i="2"/>
  <c r="J268" i="2"/>
  <c r="K268" i="2"/>
  <c r="H269" i="2"/>
  <c r="I269" i="2"/>
  <c r="J269" i="2"/>
  <c r="K269" i="2"/>
  <c r="H270" i="2"/>
  <c r="I270" i="2"/>
  <c r="J270" i="2"/>
  <c r="K270" i="2"/>
  <c r="H271" i="2"/>
  <c r="I271" i="2"/>
  <c r="J271" i="2"/>
  <c r="K271" i="2"/>
  <c r="H272" i="2"/>
  <c r="I272" i="2"/>
  <c r="J272" i="2"/>
  <c r="K272" i="2"/>
  <c r="H273" i="2"/>
  <c r="I273" i="2"/>
  <c r="J273" i="2"/>
  <c r="K273" i="2"/>
  <c r="H274" i="2"/>
  <c r="I274" i="2"/>
  <c r="J274" i="2"/>
  <c r="K274" i="2"/>
  <c r="H275" i="2"/>
  <c r="I275" i="2"/>
  <c r="J275" i="2"/>
  <c r="K275" i="2"/>
  <c r="H276" i="2"/>
  <c r="I276" i="2"/>
  <c r="J276" i="2"/>
  <c r="K276" i="2"/>
  <c r="H277" i="2"/>
  <c r="I277" i="2"/>
  <c r="J277" i="2"/>
  <c r="K277" i="2"/>
  <c r="H278" i="2"/>
  <c r="I278" i="2"/>
  <c r="J278" i="2"/>
  <c r="K278" i="2"/>
  <c r="H279" i="2"/>
  <c r="I279" i="2"/>
  <c r="J279" i="2"/>
  <c r="K279" i="2"/>
  <c r="H280" i="2"/>
  <c r="I280" i="2"/>
  <c r="J280" i="2"/>
  <c r="K280" i="2"/>
  <c r="H281" i="2"/>
  <c r="I281" i="2"/>
  <c r="J281" i="2"/>
  <c r="K281" i="2"/>
  <c r="H282" i="2"/>
  <c r="I282" i="2"/>
  <c r="J282" i="2"/>
  <c r="K282" i="2"/>
  <c r="H283" i="2"/>
  <c r="I283" i="2"/>
  <c r="J283" i="2"/>
  <c r="K283" i="2"/>
  <c r="H284" i="2"/>
  <c r="I284" i="2"/>
  <c r="J284" i="2"/>
  <c r="K284" i="2"/>
  <c r="H285" i="2"/>
  <c r="I285" i="2"/>
  <c r="J285" i="2"/>
  <c r="K285" i="2"/>
  <c r="H286" i="2"/>
  <c r="I286" i="2"/>
  <c r="J286" i="2"/>
  <c r="K286" i="2"/>
  <c r="H287" i="2"/>
  <c r="I287" i="2"/>
  <c r="J287" i="2"/>
  <c r="K287" i="2"/>
  <c r="H288" i="2"/>
  <c r="I288" i="2"/>
  <c r="J288" i="2"/>
  <c r="K288" i="2"/>
  <c r="H289" i="2"/>
  <c r="I289" i="2"/>
  <c r="J289" i="2"/>
  <c r="K289" i="2"/>
  <c r="H290" i="2"/>
  <c r="I290" i="2"/>
  <c r="J290" i="2"/>
  <c r="K290" i="2"/>
  <c r="M290" i="2" s="1"/>
  <c r="N290" i="2" s="1"/>
  <c r="H291" i="2"/>
  <c r="I291" i="2"/>
  <c r="M291" i="2" s="1"/>
  <c r="N291" i="2" s="1"/>
  <c r="J291" i="2"/>
  <c r="K291" i="2"/>
  <c r="H292" i="2"/>
  <c r="I292" i="2"/>
  <c r="J292" i="2"/>
  <c r="K292" i="2"/>
  <c r="H293" i="2"/>
  <c r="I293" i="2"/>
  <c r="J293" i="2"/>
  <c r="K293" i="2"/>
  <c r="H294" i="2"/>
  <c r="I294" i="2"/>
  <c r="J294" i="2"/>
  <c r="K294" i="2"/>
  <c r="H295" i="2"/>
  <c r="I295" i="2"/>
  <c r="J295" i="2"/>
  <c r="K295" i="2"/>
  <c r="H296" i="2"/>
  <c r="I296" i="2"/>
  <c r="J296" i="2"/>
  <c r="K296" i="2"/>
  <c r="H297" i="2"/>
  <c r="I297" i="2"/>
  <c r="J297" i="2"/>
  <c r="K297" i="2"/>
  <c r="H298" i="2"/>
  <c r="I298" i="2"/>
  <c r="J298" i="2"/>
  <c r="K298" i="2"/>
  <c r="H299" i="2"/>
  <c r="I299" i="2"/>
  <c r="J299" i="2"/>
  <c r="K299" i="2"/>
  <c r="H300" i="2"/>
  <c r="I300" i="2"/>
  <c r="J300" i="2"/>
  <c r="K300" i="2"/>
  <c r="H301" i="2"/>
  <c r="I301" i="2"/>
  <c r="J301" i="2"/>
  <c r="K301" i="2"/>
  <c r="H302" i="2"/>
  <c r="I302" i="2"/>
  <c r="J302" i="2"/>
  <c r="K302" i="2"/>
  <c r="H303" i="2"/>
  <c r="I303" i="2"/>
  <c r="J303" i="2"/>
  <c r="K303" i="2"/>
  <c r="H304" i="2"/>
  <c r="I304" i="2"/>
  <c r="J304" i="2"/>
  <c r="K304" i="2"/>
  <c r="H305" i="2"/>
  <c r="I305" i="2"/>
  <c r="J305" i="2"/>
  <c r="K305" i="2"/>
  <c r="H306" i="2"/>
  <c r="I306" i="2"/>
  <c r="J306" i="2"/>
  <c r="K306" i="2"/>
  <c r="H307" i="2"/>
  <c r="I307" i="2"/>
  <c r="J307" i="2"/>
  <c r="K307" i="2"/>
  <c r="H308" i="2"/>
  <c r="I308" i="2"/>
  <c r="J308" i="2"/>
  <c r="K308" i="2"/>
  <c r="H309" i="2"/>
  <c r="I309" i="2"/>
  <c r="J309" i="2"/>
  <c r="K309" i="2"/>
  <c r="H310" i="2"/>
  <c r="I310" i="2"/>
  <c r="J310" i="2"/>
  <c r="K310" i="2"/>
  <c r="H311" i="2"/>
  <c r="I311" i="2"/>
  <c r="J311" i="2"/>
  <c r="K311" i="2"/>
  <c r="H312" i="2"/>
  <c r="I312" i="2"/>
  <c r="J312" i="2"/>
  <c r="K312" i="2"/>
  <c r="H313" i="2"/>
  <c r="I313" i="2"/>
  <c r="J313" i="2"/>
  <c r="K313" i="2"/>
  <c r="H314" i="2"/>
  <c r="I314" i="2"/>
  <c r="J314" i="2"/>
  <c r="K314" i="2"/>
  <c r="H315" i="2"/>
  <c r="I315" i="2"/>
  <c r="J315" i="2"/>
  <c r="K315" i="2"/>
  <c r="H316" i="2"/>
  <c r="I316" i="2"/>
  <c r="J316" i="2"/>
  <c r="K316" i="2"/>
  <c r="H317" i="2"/>
  <c r="I317" i="2"/>
  <c r="J317" i="2"/>
  <c r="K317" i="2"/>
  <c r="H318" i="2"/>
  <c r="I318" i="2"/>
  <c r="J318" i="2"/>
  <c r="K318" i="2"/>
  <c r="H319" i="2"/>
  <c r="I319" i="2"/>
  <c r="J319" i="2"/>
  <c r="K319" i="2"/>
  <c r="H320" i="2"/>
  <c r="I320" i="2"/>
  <c r="J320" i="2"/>
  <c r="K320" i="2"/>
  <c r="H321" i="2"/>
  <c r="I321" i="2"/>
  <c r="J321" i="2"/>
  <c r="K321" i="2"/>
  <c r="H322" i="2"/>
  <c r="I322" i="2"/>
  <c r="J322" i="2"/>
  <c r="K322" i="2"/>
  <c r="H323" i="2"/>
  <c r="I323" i="2"/>
  <c r="J323" i="2"/>
  <c r="K323" i="2"/>
  <c r="H324" i="2"/>
  <c r="I324" i="2"/>
  <c r="J324" i="2"/>
  <c r="K324" i="2"/>
  <c r="H325" i="2"/>
  <c r="I325" i="2"/>
  <c r="J325" i="2"/>
  <c r="K325" i="2"/>
  <c r="H326" i="2"/>
  <c r="I326" i="2"/>
  <c r="J326" i="2"/>
  <c r="K326" i="2"/>
  <c r="H327" i="2"/>
  <c r="I327" i="2"/>
  <c r="J327" i="2"/>
  <c r="K327" i="2"/>
  <c r="H328" i="2"/>
  <c r="I328" i="2"/>
  <c r="J328" i="2"/>
  <c r="K328" i="2"/>
  <c r="H329" i="2"/>
  <c r="I329" i="2"/>
  <c r="J329" i="2"/>
  <c r="K329" i="2"/>
  <c r="H330" i="2"/>
  <c r="I330" i="2"/>
  <c r="J330" i="2"/>
  <c r="K330" i="2"/>
  <c r="H331" i="2"/>
  <c r="I331" i="2"/>
  <c r="J331" i="2"/>
  <c r="K331" i="2"/>
  <c r="H332" i="2"/>
  <c r="I332" i="2"/>
  <c r="J332" i="2"/>
  <c r="K332" i="2"/>
  <c r="H333" i="2"/>
  <c r="I333" i="2"/>
  <c r="J333" i="2"/>
  <c r="K333" i="2"/>
  <c r="H334" i="2"/>
  <c r="I334" i="2"/>
  <c r="J334" i="2"/>
  <c r="K334" i="2"/>
  <c r="H335" i="2"/>
  <c r="I335" i="2"/>
  <c r="J335" i="2"/>
  <c r="K335" i="2"/>
  <c r="H336" i="2"/>
  <c r="I336" i="2"/>
  <c r="J336" i="2"/>
  <c r="K336" i="2"/>
  <c r="H337" i="2"/>
  <c r="I337" i="2"/>
  <c r="J337" i="2"/>
  <c r="K337" i="2"/>
  <c r="H338" i="2"/>
  <c r="I338" i="2"/>
  <c r="J338" i="2"/>
  <c r="K338" i="2"/>
  <c r="H339" i="2"/>
  <c r="I339" i="2"/>
  <c r="J339" i="2"/>
  <c r="K339" i="2"/>
  <c r="H340" i="2"/>
  <c r="I340" i="2"/>
  <c r="J340" i="2"/>
  <c r="K340" i="2"/>
  <c r="H341" i="2"/>
  <c r="I341" i="2"/>
  <c r="J341" i="2"/>
  <c r="K341" i="2"/>
  <c r="H342" i="2"/>
  <c r="I342" i="2"/>
  <c r="J342" i="2"/>
  <c r="K342" i="2"/>
  <c r="H343" i="2"/>
  <c r="I343" i="2"/>
  <c r="J343" i="2"/>
  <c r="K343" i="2"/>
  <c r="H344" i="2"/>
  <c r="I344" i="2"/>
  <c r="J344" i="2"/>
  <c r="K344" i="2"/>
  <c r="H345" i="2"/>
  <c r="I345" i="2"/>
  <c r="J345" i="2"/>
  <c r="K345" i="2"/>
  <c r="H346" i="2"/>
  <c r="I346" i="2"/>
  <c r="J346" i="2"/>
  <c r="K346" i="2"/>
  <c r="H347" i="2"/>
  <c r="I347" i="2"/>
  <c r="J347" i="2"/>
  <c r="K347" i="2"/>
  <c r="H348" i="2"/>
  <c r="I348" i="2"/>
  <c r="J348" i="2"/>
  <c r="K348" i="2"/>
  <c r="H349" i="2"/>
  <c r="I349" i="2"/>
  <c r="J349" i="2"/>
  <c r="K349" i="2"/>
  <c r="H350" i="2"/>
  <c r="I350" i="2"/>
  <c r="J350" i="2"/>
  <c r="K350" i="2"/>
  <c r="H351" i="2"/>
  <c r="I351" i="2"/>
  <c r="J351" i="2"/>
  <c r="K351" i="2"/>
  <c r="H352" i="2"/>
  <c r="I352" i="2"/>
  <c r="J352" i="2"/>
  <c r="K352" i="2"/>
  <c r="H353" i="2"/>
  <c r="I353" i="2"/>
  <c r="J353" i="2"/>
  <c r="K353" i="2"/>
  <c r="H354" i="2"/>
  <c r="I354" i="2"/>
  <c r="J354" i="2"/>
  <c r="K354" i="2"/>
  <c r="H355" i="2"/>
  <c r="I355" i="2"/>
  <c r="J355" i="2"/>
  <c r="K355" i="2"/>
  <c r="H356" i="2"/>
  <c r="I356" i="2"/>
  <c r="J356" i="2"/>
  <c r="K356" i="2"/>
  <c r="H357" i="2"/>
  <c r="I357" i="2"/>
  <c r="J357" i="2"/>
  <c r="K357" i="2"/>
  <c r="H358" i="2"/>
  <c r="I358" i="2"/>
  <c r="J358" i="2"/>
  <c r="K358" i="2"/>
  <c r="H359" i="2"/>
  <c r="I359" i="2"/>
  <c r="J359" i="2"/>
  <c r="K359" i="2"/>
  <c r="H360" i="2"/>
  <c r="I360" i="2"/>
  <c r="J360" i="2"/>
  <c r="K360" i="2"/>
  <c r="H361" i="2"/>
  <c r="I361" i="2"/>
  <c r="J361" i="2"/>
  <c r="K361" i="2"/>
  <c r="H362" i="2"/>
  <c r="I362" i="2"/>
  <c r="J362" i="2"/>
  <c r="K362" i="2"/>
  <c r="H363" i="2"/>
  <c r="I363" i="2"/>
  <c r="J363" i="2"/>
  <c r="K363" i="2"/>
  <c r="H364" i="2"/>
  <c r="I364" i="2"/>
  <c r="J364" i="2"/>
  <c r="K364" i="2"/>
  <c r="H365" i="2"/>
  <c r="I365" i="2"/>
  <c r="J365" i="2"/>
  <c r="K365" i="2"/>
  <c r="H366" i="2"/>
  <c r="I366" i="2"/>
  <c r="J366" i="2"/>
  <c r="K366" i="2"/>
  <c r="H367" i="2"/>
  <c r="I367" i="2"/>
  <c r="J367" i="2"/>
  <c r="K367" i="2"/>
  <c r="H368" i="2"/>
  <c r="I368" i="2"/>
  <c r="J368" i="2"/>
  <c r="K368" i="2"/>
  <c r="H369" i="2"/>
  <c r="I369" i="2"/>
  <c r="J369" i="2"/>
  <c r="K369" i="2"/>
  <c r="J10" i="2"/>
  <c r="K10" i="2"/>
  <c r="I10" i="2"/>
  <c r="H10" i="2"/>
  <c r="I4" i="1"/>
  <c r="I5" i="1"/>
  <c r="I6" i="1"/>
  <c r="I7" i="1"/>
  <c r="I8" i="1"/>
  <c r="I9" i="1"/>
  <c r="I10" i="1"/>
  <c r="I11" i="1"/>
  <c r="I12" i="1"/>
  <c r="I13" i="1"/>
  <c r="I14" i="1"/>
  <c r="I15" i="1"/>
  <c r="I16" i="1"/>
  <c r="I17" i="1"/>
  <c r="I18" i="1"/>
  <c r="J18" i="1" s="1"/>
  <c r="K18" i="1" s="1"/>
  <c r="V18" i="1" s="1"/>
  <c r="I19" i="1"/>
  <c r="I20" i="1"/>
  <c r="I21" i="1"/>
  <c r="I22" i="1"/>
  <c r="I23" i="1"/>
  <c r="I24" i="1"/>
  <c r="I25" i="1"/>
  <c r="I26" i="1"/>
  <c r="I27" i="1"/>
  <c r="J27" i="1" s="1"/>
  <c r="K27" i="1" s="1"/>
  <c r="V27" i="1" s="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J87" i="1" s="1"/>
  <c r="K87" i="1" s="1"/>
  <c r="V87" i="1" s="1"/>
  <c r="I88" i="1"/>
  <c r="I89" i="1"/>
  <c r="J89" i="1" s="1"/>
  <c r="K89" i="1" s="1"/>
  <c r="V89" i="1" s="1"/>
  <c r="I90" i="1"/>
  <c r="J90" i="1" s="1"/>
  <c r="K90" i="1" s="1"/>
  <c r="V90" i="1" s="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J139" i="1" s="1"/>
  <c r="K139" i="1" s="1"/>
  <c r="V139" i="1" s="1"/>
  <c r="I140" i="1"/>
  <c r="I141" i="1"/>
  <c r="I142" i="1"/>
  <c r="I143" i="1"/>
  <c r="I144" i="1"/>
  <c r="I145" i="1"/>
  <c r="I146" i="1"/>
  <c r="I147" i="1"/>
  <c r="I148" i="1"/>
  <c r="I149" i="1"/>
  <c r="I150" i="1"/>
  <c r="I151" i="1"/>
  <c r="J151" i="1" s="1"/>
  <c r="K151" i="1" s="1"/>
  <c r="V151" i="1" s="1"/>
  <c r="I152" i="1"/>
  <c r="I153" i="1"/>
  <c r="I154" i="1"/>
  <c r="I155" i="1"/>
  <c r="I156" i="1"/>
  <c r="I157" i="1"/>
  <c r="I158" i="1"/>
  <c r="I159" i="1"/>
  <c r="I160" i="1"/>
  <c r="I161" i="1"/>
  <c r="J161" i="1" s="1"/>
  <c r="K161" i="1" s="1"/>
  <c r="V161" i="1" s="1"/>
  <c r="I162" i="1"/>
  <c r="I163" i="1"/>
  <c r="I164" i="1"/>
  <c r="I165" i="1"/>
  <c r="I166" i="1"/>
  <c r="I167" i="1"/>
  <c r="I168" i="1"/>
  <c r="I169" i="1"/>
  <c r="I170" i="1"/>
  <c r="I171" i="1"/>
  <c r="I172" i="1"/>
  <c r="I173" i="1"/>
  <c r="I174" i="1"/>
  <c r="I175" i="1"/>
  <c r="I176" i="1"/>
  <c r="I177" i="1"/>
  <c r="I178" i="1"/>
  <c r="I179" i="1"/>
  <c r="I180" i="1"/>
  <c r="I181" i="1"/>
  <c r="I182" i="1"/>
  <c r="I183" i="1"/>
  <c r="J183" i="1" s="1"/>
  <c r="K183" i="1" s="1"/>
  <c r="V183" i="1" s="1"/>
  <c r="I184" i="1"/>
  <c r="I185" i="1"/>
  <c r="I186" i="1"/>
  <c r="I187" i="1"/>
  <c r="I188" i="1"/>
  <c r="I189" i="1"/>
  <c r="I190" i="1"/>
  <c r="I191" i="1"/>
  <c r="I192" i="1"/>
  <c r="I193" i="1"/>
  <c r="I194" i="1"/>
  <c r="I195" i="1"/>
  <c r="J195" i="1" s="1"/>
  <c r="K195" i="1" s="1"/>
  <c r="V195" i="1" s="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J270" i="1" s="1"/>
  <c r="K270" i="1" s="1"/>
  <c r="V270" i="1" s="1"/>
  <c r="I271" i="1"/>
  <c r="J271" i="1" s="1"/>
  <c r="K271" i="1" s="1"/>
  <c r="V271" i="1" s="1"/>
  <c r="I272" i="1"/>
  <c r="I273" i="1"/>
  <c r="I274" i="1"/>
  <c r="I275" i="1"/>
  <c r="I276" i="1"/>
  <c r="I277" i="1"/>
  <c r="I278" i="1"/>
  <c r="I279" i="1"/>
  <c r="I280" i="1"/>
  <c r="I281" i="1"/>
  <c r="I282" i="1"/>
  <c r="I283" i="1"/>
  <c r="J283" i="1" s="1"/>
  <c r="K283" i="1" s="1"/>
  <c r="V283" i="1" s="1"/>
  <c r="I284" i="1"/>
  <c r="I285" i="1"/>
  <c r="I286" i="1"/>
  <c r="I287" i="1"/>
  <c r="I288" i="1"/>
  <c r="I289" i="1"/>
  <c r="I290" i="1"/>
  <c r="I291" i="1"/>
  <c r="I292" i="1"/>
  <c r="I293" i="1"/>
  <c r="I294" i="1"/>
  <c r="I295" i="1"/>
  <c r="J295" i="1" s="1"/>
  <c r="K295" i="1" s="1"/>
  <c r="V295" i="1" s="1"/>
  <c r="I296" i="1"/>
  <c r="I297" i="1"/>
  <c r="I298" i="1"/>
  <c r="I299" i="1"/>
  <c r="I300" i="1"/>
  <c r="I301" i="1"/>
  <c r="I302" i="1"/>
  <c r="I303" i="1"/>
  <c r="I304" i="1"/>
  <c r="I305" i="1"/>
  <c r="I306" i="1"/>
  <c r="I307" i="1"/>
  <c r="J307" i="1" s="1"/>
  <c r="K307" i="1" s="1"/>
  <c r="V307" i="1" s="1"/>
  <c r="I308" i="1"/>
  <c r="I309" i="1"/>
  <c r="I310" i="1"/>
  <c r="I311" i="1"/>
  <c r="I312" i="1"/>
  <c r="I313" i="1"/>
  <c r="I314" i="1"/>
  <c r="I315" i="1"/>
  <c r="I316" i="1"/>
  <c r="I317" i="1"/>
  <c r="I318" i="1"/>
  <c r="I319" i="1"/>
  <c r="I320" i="1"/>
  <c r="I321" i="1"/>
  <c r="I322" i="1"/>
  <c r="I323" i="1"/>
  <c r="I324" i="1"/>
  <c r="I325" i="1"/>
  <c r="I326" i="1"/>
  <c r="I327" i="1"/>
  <c r="I328" i="1"/>
  <c r="I329" i="1"/>
  <c r="O329" i="1" s="1"/>
  <c r="I330" i="1"/>
  <c r="I331" i="1"/>
  <c r="I332" i="1"/>
  <c r="I333" i="1"/>
  <c r="I334" i="1"/>
  <c r="I335" i="1"/>
  <c r="I336" i="1"/>
  <c r="I337" i="1"/>
  <c r="I338" i="1"/>
  <c r="I339" i="1"/>
  <c r="I340" i="1"/>
  <c r="I341" i="1"/>
  <c r="O341" i="1" s="1"/>
  <c r="I342" i="1"/>
  <c r="J342" i="1" s="1"/>
  <c r="K342" i="1" s="1"/>
  <c r="V342" i="1" s="1"/>
  <c r="I343" i="1"/>
  <c r="J343" i="1" s="1"/>
  <c r="K343" i="1" s="1"/>
  <c r="V343" i="1" s="1"/>
  <c r="I344" i="1"/>
  <c r="I345" i="1"/>
  <c r="I346" i="1"/>
  <c r="I347" i="1"/>
  <c r="I348" i="1"/>
  <c r="I349" i="1"/>
  <c r="I350" i="1"/>
  <c r="I351" i="1"/>
  <c r="I352" i="1"/>
  <c r="I353" i="1"/>
  <c r="O353" i="1" s="1"/>
  <c r="I354" i="1"/>
  <c r="I355" i="1"/>
  <c r="I356" i="1"/>
  <c r="I357" i="1"/>
  <c r="I358" i="1"/>
  <c r="I359" i="1"/>
  <c r="I360" i="1"/>
  <c r="I361" i="1"/>
  <c r="I362" i="1"/>
  <c r="I363" i="1"/>
  <c r="I364" i="1"/>
  <c r="I365" i="1"/>
  <c r="O365" i="1" s="1"/>
  <c r="I366" i="1"/>
  <c r="I367" i="1"/>
  <c r="I368" i="1"/>
  <c r="I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 i="1"/>
  <c r="M366" i="2" l="1"/>
  <c r="N366" i="2" s="1"/>
  <c r="L306" i="2"/>
  <c r="L282" i="2"/>
  <c r="M276" i="2"/>
  <c r="N276" i="2" s="1"/>
  <c r="M258" i="2"/>
  <c r="N258" i="2" s="1"/>
  <c r="L234" i="2"/>
  <c r="L210" i="2"/>
  <c r="L186" i="2"/>
  <c r="L162" i="2"/>
  <c r="M147" i="2"/>
  <c r="N147" i="2" s="1"/>
  <c r="L138" i="2"/>
  <c r="L126" i="2"/>
  <c r="L114" i="2"/>
  <c r="L90" i="2"/>
  <c r="M84" i="2"/>
  <c r="N84" i="2" s="1"/>
  <c r="L78" i="2"/>
  <c r="M66" i="2"/>
  <c r="N66" i="2" s="1"/>
  <c r="L42" i="2"/>
  <c r="M30" i="2"/>
  <c r="N30" i="2" s="1"/>
  <c r="M330" i="2"/>
  <c r="N330" i="2" s="1"/>
  <c r="L342" i="2"/>
  <c r="L354" i="2"/>
  <c r="M318" i="2"/>
  <c r="N318" i="2" s="1"/>
  <c r="M368" i="2"/>
  <c r="N368" i="2" s="1"/>
  <c r="L368" i="2"/>
  <c r="M356" i="2"/>
  <c r="N356" i="2" s="1"/>
  <c r="L344" i="2"/>
  <c r="M344" i="2"/>
  <c r="N344" i="2" s="1"/>
  <c r="L332" i="2"/>
  <c r="M320" i="2"/>
  <c r="N320" i="2" s="1"/>
  <c r="L320" i="2"/>
  <c r="L308" i="2"/>
  <c r="M275" i="2"/>
  <c r="N275" i="2" s="1"/>
  <c r="M272" i="2"/>
  <c r="N272" i="2" s="1"/>
  <c r="L272" i="2"/>
  <c r="L260" i="2"/>
  <c r="M242" i="2"/>
  <c r="N242" i="2" s="1"/>
  <c r="L224" i="2"/>
  <c r="L212" i="2"/>
  <c r="L176" i="2"/>
  <c r="L164" i="2"/>
  <c r="L128" i="2"/>
  <c r="L80" i="2"/>
  <c r="L32" i="2"/>
  <c r="M14" i="2"/>
  <c r="N14" i="2" s="1"/>
  <c r="M32" i="2"/>
  <c r="N32" i="2" s="1"/>
  <c r="M31" i="2"/>
  <c r="N31" i="2" s="1"/>
  <c r="M83" i="2"/>
  <c r="N83" i="2" s="1"/>
  <c r="L68" i="2"/>
  <c r="L20" i="2"/>
  <c r="M176" i="2"/>
  <c r="N176" i="2" s="1"/>
  <c r="M146" i="2"/>
  <c r="N146" i="2" s="1"/>
  <c r="L116" i="2"/>
  <c r="M80" i="2"/>
  <c r="N80" i="2" s="1"/>
  <c r="M367" i="2"/>
  <c r="N367" i="2" s="1"/>
  <c r="L355" i="2"/>
  <c r="L343" i="2"/>
  <c r="M331" i="2"/>
  <c r="N331" i="2" s="1"/>
  <c r="M319" i="2"/>
  <c r="N319" i="2" s="1"/>
  <c r="M307" i="2"/>
  <c r="N307" i="2" s="1"/>
  <c r="L304" i="2"/>
  <c r="M295" i="2"/>
  <c r="N295" i="2" s="1"/>
  <c r="L289" i="2"/>
  <c r="M283" i="2"/>
  <c r="N283" i="2" s="1"/>
  <c r="M271" i="2"/>
  <c r="N271" i="2" s="1"/>
  <c r="M259" i="2"/>
  <c r="N259" i="2" s="1"/>
  <c r="L256" i="2"/>
  <c r="M247" i="2"/>
  <c r="N247" i="2" s="1"/>
  <c r="L241" i="2"/>
  <c r="M235" i="2"/>
  <c r="N235" i="2" s="1"/>
  <c r="M223" i="2"/>
  <c r="N223" i="2" s="1"/>
  <c r="L214" i="2"/>
  <c r="L208" i="2"/>
  <c r="L205" i="2"/>
  <c r="L202" i="2"/>
  <c r="M199" i="2"/>
  <c r="N199" i="2" s="1"/>
  <c r="L196" i="2"/>
  <c r="L193" i="2"/>
  <c r="L190" i="2"/>
  <c r="M187" i="2"/>
  <c r="N187" i="2" s="1"/>
  <c r="M184" i="2"/>
  <c r="N184" i="2" s="1"/>
  <c r="L181" i="2"/>
  <c r="L178" i="2"/>
  <c r="M175" i="2"/>
  <c r="N175" i="2" s="1"/>
  <c r="M172" i="2"/>
  <c r="N172" i="2" s="1"/>
  <c r="M169" i="2"/>
  <c r="N169" i="2" s="1"/>
  <c r="L166" i="2"/>
  <c r="L160" i="2"/>
  <c r="L157" i="2"/>
  <c r="L154" i="2"/>
  <c r="M151" i="2"/>
  <c r="N151" i="2" s="1"/>
  <c r="L148" i="2"/>
  <c r="L145" i="2"/>
  <c r="L142" i="2"/>
  <c r="M139" i="2"/>
  <c r="N139" i="2" s="1"/>
  <c r="L133" i="2"/>
  <c r="L130" i="2"/>
  <c r="M127" i="2"/>
  <c r="N127" i="2" s="1"/>
  <c r="M124" i="2"/>
  <c r="N124" i="2" s="1"/>
  <c r="M121" i="2"/>
  <c r="N121" i="2" s="1"/>
  <c r="L118" i="2"/>
  <c r="L112" i="2"/>
  <c r="L109" i="2"/>
  <c r="L106" i="2"/>
  <c r="M103" i="2"/>
  <c r="N103" i="2" s="1"/>
  <c r="L100" i="2"/>
  <c r="L97" i="2"/>
  <c r="L94" i="2"/>
  <c r="M91" i="2"/>
  <c r="N91" i="2" s="1"/>
  <c r="M88" i="2"/>
  <c r="N88" i="2" s="1"/>
  <c r="L85" i="2"/>
  <c r="L82" i="2"/>
  <c r="M79" i="2"/>
  <c r="N79" i="2" s="1"/>
  <c r="M76" i="2"/>
  <c r="N76" i="2" s="1"/>
  <c r="M73" i="2"/>
  <c r="N73" i="2" s="1"/>
  <c r="L70" i="2"/>
  <c r="L64" i="2"/>
  <c r="L61" i="2"/>
  <c r="L58" i="2"/>
  <c r="M55" i="2"/>
  <c r="N55" i="2" s="1"/>
  <c r="L52" i="2"/>
  <c r="L49" i="2"/>
  <c r="L46" i="2"/>
  <c r="M43" i="2"/>
  <c r="N43" i="2" s="1"/>
  <c r="M40" i="2"/>
  <c r="N40" i="2" s="1"/>
  <c r="L37" i="2"/>
  <c r="L34" i="2"/>
  <c r="L28" i="2"/>
  <c r="L25" i="2"/>
  <c r="L22" i="2"/>
  <c r="M19" i="2"/>
  <c r="N19" i="2" s="1"/>
  <c r="L16" i="2"/>
  <c r="L13" i="2"/>
  <c r="L79" i="2"/>
  <c r="M361" i="2"/>
  <c r="N361" i="2" s="1"/>
  <c r="L361" i="2"/>
  <c r="M358" i="2"/>
  <c r="N358" i="2" s="1"/>
  <c r="L358" i="2"/>
  <c r="M352" i="2"/>
  <c r="N352" i="2" s="1"/>
  <c r="L352" i="2"/>
  <c r="M346" i="2"/>
  <c r="N346" i="2" s="1"/>
  <c r="L346" i="2"/>
  <c r="M340" i="2"/>
  <c r="N340" i="2" s="1"/>
  <c r="L340" i="2"/>
  <c r="M334" i="2"/>
  <c r="N334" i="2" s="1"/>
  <c r="L334" i="2"/>
  <c r="M328" i="2"/>
  <c r="N328" i="2" s="1"/>
  <c r="L328" i="2"/>
  <c r="M322" i="2"/>
  <c r="N322" i="2" s="1"/>
  <c r="L322" i="2"/>
  <c r="M316" i="2"/>
  <c r="N316" i="2" s="1"/>
  <c r="L316" i="2"/>
  <c r="M313" i="2"/>
  <c r="N313" i="2" s="1"/>
  <c r="L313" i="2"/>
  <c r="M310" i="2"/>
  <c r="N310" i="2" s="1"/>
  <c r="L310" i="2"/>
  <c r="L301" i="2"/>
  <c r="M301" i="2"/>
  <c r="N301" i="2" s="1"/>
  <c r="M298" i="2"/>
  <c r="N298" i="2" s="1"/>
  <c r="L298" i="2"/>
  <c r="M286" i="2"/>
  <c r="N286" i="2" s="1"/>
  <c r="L286" i="2"/>
  <c r="M280" i="2"/>
  <c r="N280" i="2" s="1"/>
  <c r="L280" i="2"/>
  <c r="L277" i="2"/>
  <c r="M277" i="2"/>
  <c r="N277" i="2" s="1"/>
  <c r="M268" i="2"/>
  <c r="N268" i="2" s="1"/>
  <c r="L268" i="2"/>
  <c r="M265" i="2"/>
  <c r="N265" i="2" s="1"/>
  <c r="L265" i="2"/>
  <c r="M262" i="2"/>
  <c r="N262" i="2" s="1"/>
  <c r="L262" i="2"/>
  <c r="L253" i="2"/>
  <c r="M253" i="2"/>
  <c r="N253" i="2" s="1"/>
  <c r="M250" i="2"/>
  <c r="N250" i="2" s="1"/>
  <c r="L250" i="2"/>
  <c r="L244" i="2"/>
  <c r="M244" i="2"/>
  <c r="N244" i="2" s="1"/>
  <c r="L229" i="2"/>
  <c r="M229" i="2"/>
  <c r="N229" i="2" s="1"/>
  <c r="M220" i="2"/>
  <c r="N220" i="2" s="1"/>
  <c r="L220" i="2"/>
  <c r="M136" i="2"/>
  <c r="N136" i="2" s="1"/>
  <c r="L331" i="2"/>
  <c r="L283" i="2"/>
  <c r="L235" i="2"/>
  <c r="M355" i="2"/>
  <c r="N355" i="2" s="1"/>
  <c r="M306" i="2"/>
  <c r="N306" i="2" s="1"/>
  <c r="M114" i="2"/>
  <c r="N114" i="2" s="1"/>
  <c r="L330" i="2"/>
  <c r="M354" i="2"/>
  <c r="N354" i="2" s="1"/>
  <c r="M304" i="2"/>
  <c r="N304" i="2" s="1"/>
  <c r="M241" i="2"/>
  <c r="N241" i="2" s="1"/>
  <c r="M343" i="2"/>
  <c r="N343" i="2" s="1"/>
  <c r="M162" i="2"/>
  <c r="N162" i="2" s="1"/>
  <c r="M351" i="2"/>
  <c r="N351" i="2" s="1"/>
  <c r="L351" i="2"/>
  <c r="M312" i="2"/>
  <c r="N312" i="2" s="1"/>
  <c r="L312" i="2"/>
  <c r="L291" i="2"/>
  <c r="M273" i="2"/>
  <c r="N273" i="2" s="1"/>
  <c r="L273" i="2"/>
  <c r="L252" i="2"/>
  <c r="M252" i="2"/>
  <c r="N252" i="2" s="1"/>
  <c r="M222" i="2"/>
  <c r="N222" i="2" s="1"/>
  <c r="L207" i="2"/>
  <c r="M207" i="2"/>
  <c r="N207" i="2" s="1"/>
  <c r="L192" i="2"/>
  <c r="M192" i="2"/>
  <c r="N192" i="2" s="1"/>
  <c r="M171" i="2"/>
  <c r="N171" i="2" s="1"/>
  <c r="L171" i="2"/>
  <c r="L156" i="2"/>
  <c r="M156" i="2"/>
  <c r="N156" i="2" s="1"/>
  <c r="L144" i="2"/>
  <c r="M144" i="2"/>
  <c r="N144" i="2" s="1"/>
  <c r="M129" i="2"/>
  <c r="N129" i="2" s="1"/>
  <c r="L129" i="2"/>
  <c r="L111" i="2"/>
  <c r="M111" i="2"/>
  <c r="N111" i="2" s="1"/>
  <c r="L96" i="2"/>
  <c r="M96" i="2"/>
  <c r="N96" i="2" s="1"/>
  <c r="M81" i="2"/>
  <c r="N81" i="2" s="1"/>
  <c r="L81" i="2"/>
  <c r="L60" i="2"/>
  <c r="M60" i="2"/>
  <c r="N60" i="2" s="1"/>
  <c r="M45" i="2"/>
  <c r="N45" i="2" s="1"/>
  <c r="L45" i="2"/>
  <c r="L15" i="2"/>
  <c r="L271" i="2"/>
  <c r="M360" i="2"/>
  <c r="N360" i="2" s="1"/>
  <c r="L360" i="2"/>
  <c r="M345" i="2"/>
  <c r="N345" i="2" s="1"/>
  <c r="L345" i="2"/>
  <c r="M333" i="2"/>
  <c r="N333" i="2" s="1"/>
  <c r="L333" i="2"/>
  <c r="M309" i="2"/>
  <c r="N309" i="2" s="1"/>
  <c r="L309" i="2"/>
  <c r="L300" i="2"/>
  <c r="M300" i="2"/>
  <c r="N300" i="2" s="1"/>
  <c r="L288" i="2"/>
  <c r="M288" i="2"/>
  <c r="N288" i="2" s="1"/>
  <c r="M270" i="2"/>
  <c r="N270" i="2" s="1"/>
  <c r="M261" i="2"/>
  <c r="N261" i="2" s="1"/>
  <c r="L261" i="2"/>
  <c r="L243" i="2"/>
  <c r="M237" i="2"/>
  <c r="N237" i="2" s="1"/>
  <c r="L237" i="2"/>
  <c r="M216" i="2"/>
  <c r="N216" i="2" s="1"/>
  <c r="L216" i="2"/>
  <c r="L195" i="2"/>
  <c r="M174" i="2"/>
  <c r="N174" i="2" s="1"/>
  <c r="M150" i="2"/>
  <c r="N150" i="2" s="1"/>
  <c r="L132" i="2"/>
  <c r="M117" i="2"/>
  <c r="N117" i="2" s="1"/>
  <c r="L117" i="2"/>
  <c r="M105" i="2"/>
  <c r="N105" i="2" s="1"/>
  <c r="L105" i="2"/>
  <c r="M87" i="2"/>
  <c r="N87" i="2" s="1"/>
  <c r="L87" i="2"/>
  <c r="M72" i="2"/>
  <c r="N72" i="2" s="1"/>
  <c r="L72" i="2"/>
  <c r="L63" i="2"/>
  <c r="M63" i="2"/>
  <c r="N63" i="2" s="1"/>
  <c r="L51" i="2"/>
  <c r="M39" i="2"/>
  <c r="N39" i="2" s="1"/>
  <c r="L39" i="2"/>
  <c r="M33" i="2"/>
  <c r="N33" i="2" s="1"/>
  <c r="L33" i="2"/>
  <c r="L12" i="2"/>
  <c r="M12" i="2"/>
  <c r="N12" i="2" s="1"/>
  <c r="L318" i="2"/>
  <c r="L270" i="2"/>
  <c r="L222" i="2"/>
  <c r="L30" i="2"/>
  <c r="M289" i="2"/>
  <c r="N289" i="2" s="1"/>
  <c r="L356" i="2"/>
  <c r="M332" i="2"/>
  <c r="N332" i="2" s="1"/>
  <c r="M211" i="2"/>
  <c r="N211" i="2" s="1"/>
  <c r="M15" i="2"/>
  <c r="N15" i="2" s="1"/>
  <c r="M369" i="2"/>
  <c r="N369" i="2" s="1"/>
  <c r="L369" i="2"/>
  <c r="M357" i="2"/>
  <c r="N357" i="2" s="1"/>
  <c r="L357" i="2"/>
  <c r="M339" i="2"/>
  <c r="N339" i="2" s="1"/>
  <c r="L339" i="2"/>
  <c r="M321" i="2"/>
  <c r="N321" i="2" s="1"/>
  <c r="L321" i="2"/>
  <c r="L303" i="2"/>
  <c r="M303" i="2"/>
  <c r="N303" i="2" s="1"/>
  <c r="M282" i="2"/>
  <c r="N282" i="2" s="1"/>
  <c r="M264" i="2"/>
  <c r="N264" i="2" s="1"/>
  <c r="L264" i="2"/>
  <c r="M249" i="2"/>
  <c r="N249" i="2" s="1"/>
  <c r="L249" i="2"/>
  <c r="M234" i="2"/>
  <c r="N234" i="2" s="1"/>
  <c r="M219" i="2"/>
  <c r="N219" i="2" s="1"/>
  <c r="L219" i="2"/>
  <c r="M201" i="2"/>
  <c r="N201" i="2" s="1"/>
  <c r="L201" i="2"/>
  <c r="M186" i="2"/>
  <c r="N186" i="2" s="1"/>
  <c r="M177" i="2"/>
  <c r="N177" i="2" s="1"/>
  <c r="L177" i="2"/>
  <c r="M165" i="2"/>
  <c r="N165" i="2" s="1"/>
  <c r="L165" i="2"/>
  <c r="L147" i="2"/>
  <c r="M126" i="2"/>
  <c r="N126" i="2" s="1"/>
  <c r="L108" i="2"/>
  <c r="M108" i="2"/>
  <c r="N108" i="2" s="1"/>
  <c r="M93" i="2"/>
  <c r="N93" i="2" s="1"/>
  <c r="L93" i="2"/>
  <c r="M78" i="2"/>
  <c r="N78" i="2" s="1"/>
  <c r="M69" i="2"/>
  <c r="N69" i="2" s="1"/>
  <c r="L69" i="2"/>
  <c r="M57" i="2"/>
  <c r="N57" i="2" s="1"/>
  <c r="L57" i="2"/>
  <c r="M42" i="2"/>
  <c r="N42" i="2" s="1"/>
  <c r="L36" i="2"/>
  <c r="M36" i="2"/>
  <c r="N36" i="2" s="1"/>
  <c r="L24" i="2"/>
  <c r="M24" i="2"/>
  <c r="N24" i="2" s="1"/>
  <c r="M21" i="2"/>
  <c r="N21" i="2" s="1"/>
  <c r="L21" i="2"/>
  <c r="L367" i="2"/>
  <c r="L223" i="2"/>
  <c r="L366" i="2"/>
  <c r="L174" i="2"/>
  <c r="M342" i="2"/>
  <c r="N342" i="2" s="1"/>
  <c r="L307" i="2"/>
  <c r="L259" i="2"/>
  <c r="L115" i="2"/>
  <c r="L67" i="2"/>
  <c r="M210" i="2"/>
  <c r="N210" i="2" s="1"/>
  <c r="M363" i="2"/>
  <c r="N363" i="2" s="1"/>
  <c r="L363" i="2"/>
  <c r="M324" i="2"/>
  <c r="N324" i="2" s="1"/>
  <c r="L324" i="2"/>
  <c r="M285" i="2"/>
  <c r="N285" i="2" s="1"/>
  <c r="L285" i="2"/>
  <c r="M267" i="2"/>
  <c r="N267" i="2" s="1"/>
  <c r="L267" i="2"/>
  <c r="M246" i="2"/>
  <c r="N246" i="2" s="1"/>
  <c r="M231" i="2"/>
  <c r="N231" i="2" s="1"/>
  <c r="L231" i="2"/>
  <c r="L204" i="2"/>
  <c r="M204" i="2"/>
  <c r="N204" i="2" s="1"/>
  <c r="L180" i="2"/>
  <c r="M138" i="2"/>
  <c r="N138" i="2" s="1"/>
  <c r="M120" i="2"/>
  <c r="N120" i="2" s="1"/>
  <c r="L120" i="2"/>
  <c r="L99" i="2"/>
  <c r="L84" i="2"/>
  <c r="L48" i="2"/>
  <c r="M48" i="2"/>
  <c r="N48" i="2" s="1"/>
  <c r="M18" i="2"/>
  <c r="N18" i="2" s="1"/>
  <c r="L319" i="2"/>
  <c r="M353" i="2"/>
  <c r="N353" i="2" s="1"/>
  <c r="L353" i="2"/>
  <c r="M314" i="2"/>
  <c r="N314" i="2" s="1"/>
  <c r="L314" i="2"/>
  <c r="M197" i="2"/>
  <c r="N197" i="2" s="1"/>
  <c r="L197" i="2"/>
  <c r="M188" i="2"/>
  <c r="N188" i="2" s="1"/>
  <c r="L179" i="2"/>
  <c r="M173" i="2"/>
  <c r="N173" i="2" s="1"/>
  <c r="L173" i="2"/>
  <c r="M164" i="2"/>
  <c r="N164" i="2" s="1"/>
  <c r="L158" i="2"/>
  <c r="M158" i="2"/>
  <c r="N158" i="2" s="1"/>
  <c r="L155" i="2"/>
  <c r="M155" i="2"/>
  <c r="N155" i="2" s="1"/>
  <c r="M149" i="2"/>
  <c r="N149" i="2" s="1"/>
  <c r="L149" i="2"/>
  <c r="M140" i="2"/>
  <c r="N140" i="2" s="1"/>
  <c r="L131" i="2"/>
  <c r="M125" i="2"/>
  <c r="N125" i="2" s="1"/>
  <c r="L125" i="2"/>
  <c r="M116" i="2"/>
  <c r="N116" i="2" s="1"/>
  <c r="L110" i="2"/>
  <c r="M110" i="2"/>
  <c r="N110" i="2" s="1"/>
  <c r="L107" i="2"/>
  <c r="M107" i="2"/>
  <c r="N107" i="2" s="1"/>
  <c r="M101" i="2"/>
  <c r="N101" i="2" s="1"/>
  <c r="L101" i="2"/>
  <c r="M92" i="2"/>
  <c r="N92" i="2" s="1"/>
  <c r="L83" i="2"/>
  <c r="M68" i="2"/>
  <c r="N68" i="2" s="1"/>
  <c r="M44" i="2"/>
  <c r="N44" i="2" s="1"/>
  <c r="L258" i="2"/>
  <c r="L66" i="2"/>
  <c r="L18" i="2"/>
  <c r="M348" i="2"/>
  <c r="N348" i="2" s="1"/>
  <c r="L348" i="2"/>
  <c r="M336" i="2"/>
  <c r="N336" i="2" s="1"/>
  <c r="L336" i="2"/>
  <c r="M315" i="2"/>
  <c r="N315" i="2" s="1"/>
  <c r="L315" i="2"/>
  <c r="M297" i="2"/>
  <c r="N297" i="2" s="1"/>
  <c r="L297" i="2"/>
  <c r="L276" i="2"/>
  <c r="L240" i="2"/>
  <c r="M240" i="2"/>
  <c r="N240" i="2" s="1"/>
  <c r="M225" i="2"/>
  <c r="N225" i="2" s="1"/>
  <c r="L225" i="2"/>
  <c r="M213" i="2"/>
  <c r="N213" i="2" s="1"/>
  <c r="L213" i="2"/>
  <c r="M198" i="2"/>
  <c r="N198" i="2" s="1"/>
  <c r="M183" i="2"/>
  <c r="N183" i="2" s="1"/>
  <c r="L183" i="2"/>
  <c r="M168" i="2"/>
  <c r="N168" i="2" s="1"/>
  <c r="L168" i="2"/>
  <c r="L159" i="2"/>
  <c r="M159" i="2"/>
  <c r="N159" i="2" s="1"/>
  <c r="M153" i="2"/>
  <c r="N153" i="2" s="1"/>
  <c r="L153" i="2"/>
  <c r="M141" i="2"/>
  <c r="N141" i="2" s="1"/>
  <c r="L141" i="2"/>
  <c r="M135" i="2"/>
  <c r="N135" i="2" s="1"/>
  <c r="L135" i="2"/>
  <c r="M123" i="2"/>
  <c r="N123" i="2" s="1"/>
  <c r="L123" i="2"/>
  <c r="M90" i="2"/>
  <c r="N90" i="2" s="1"/>
  <c r="M75" i="2"/>
  <c r="N75" i="2" s="1"/>
  <c r="L75" i="2"/>
  <c r="M54" i="2"/>
  <c r="N54" i="2" s="1"/>
  <c r="L27" i="2"/>
  <c r="M27" i="2"/>
  <c r="N27" i="2" s="1"/>
  <c r="M365" i="2"/>
  <c r="N365" i="2" s="1"/>
  <c r="L365" i="2"/>
  <c r="M362" i="2"/>
  <c r="N362" i="2" s="1"/>
  <c r="L362" i="2"/>
  <c r="M359" i="2"/>
  <c r="N359" i="2" s="1"/>
  <c r="L359" i="2"/>
  <c r="M350" i="2"/>
  <c r="N350" i="2" s="1"/>
  <c r="L350" i="2"/>
  <c r="M347" i="2"/>
  <c r="N347" i="2" s="1"/>
  <c r="L347" i="2"/>
  <c r="M341" i="2"/>
  <c r="N341" i="2" s="1"/>
  <c r="L341" i="2"/>
  <c r="M338" i="2"/>
  <c r="N338" i="2" s="1"/>
  <c r="L338" i="2"/>
  <c r="M335" i="2"/>
  <c r="N335" i="2" s="1"/>
  <c r="L335" i="2"/>
  <c r="M329" i="2"/>
  <c r="N329" i="2" s="1"/>
  <c r="L329" i="2"/>
  <c r="M326" i="2"/>
  <c r="N326" i="2" s="1"/>
  <c r="L326" i="2"/>
  <c r="M323" i="2"/>
  <c r="N323" i="2" s="1"/>
  <c r="L323" i="2"/>
  <c r="M317" i="2"/>
  <c r="N317" i="2" s="1"/>
  <c r="L317" i="2"/>
  <c r="M311" i="2"/>
  <c r="N311" i="2" s="1"/>
  <c r="L311" i="2"/>
  <c r="M308" i="2"/>
  <c r="N308" i="2" s="1"/>
  <c r="M305" i="2"/>
  <c r="N305" i="2" s="1"/>
  <c r="L305" i="2"/>
  <c r="L302" i="2"/>
  <c r="M302" i="2"/>
  <c r="N302" i="2" s="1"/>
  <c r="L299" i="2"/>
  <c r="M299" i="2"/>
  <c r="N299" i="2" s="1"/>
  <c r="M296" i="2"/>
  <c r="N296" i="2" s="1"/>
  <c r="M293" i="2"/>
  <c r="N293" i="2" s="1"/>
  <c r="L293" i="2"/>
  <c r="L290" i="2"/>
  <c r="L287" i="2"/>
  <c r="M287" i="2"/>
  <c r="N287" i="2" s="1"/>
  <c r="M284" i="2"/>
  <c r="N284" i="2" s="1"/>
  <c r="M281" i="2"/>
  <c r="N281" i="2" s="1"/>
  <c r="L281" i="2"/>
  <c r="L278" i="2"/>
  <c r="M278" i="2"/>
  <c r="N278" i="2" s="1"/>
  <c r="L275" i="2"/>
  <c r="M269" i="2"/>
  <c r="N269" i="2" s="1"/>
  <c r="L269" i="2"/>
  <c r="M266" i="2"/>
  <c r="N266" i="2" s="1"/>
  <c r="L266" i="2"/>
  <c r="L263" i="2"/>
  <c r="M263" i="2"/>
  <c r="N263" i="2" s="1"/>
  <c r="M260" i="2"/>
  <c r="N260" i="2" s="1"/>
  <c r="M257" i="2"/>
  <c r="N257" i="2" s="1"/>
  <c r="L257" i="2"/>
  <c r="L254" i="2"/>
  <c r="M254" i="2"/>
  <c r="N254" i="2" s="1"/>
  <c r="L251" i="2"/>
  <c r="M251" i="2"/>
  <c r="N251" i="2" s="1"/>
  <c r="M248" i="2"/>
  <c r="N248" i="2" s="1"/>
  <c r="M245" i="2"/>
  <c r="N245" i="2" s="1"/>
  <c r="L245" i="2"/>
  <c r="L242" i="2"/>
  <c r="L239" i="2"/>
  <c r="M239" i="2"/>
  <c r="N239" i="2" s="1"/>
  <c r="M236" i="2"/>
  <c r="N236" i="2" s="1"/>
  <c r="M233" i="2"/>
  <c r="N233" i="2" s="1"/>
  <c r="L233" i="2"/>
  <c r="L230" i="2"/>
  <c r="M230" i="2"/>
  <c r="N230" i="2" s="1"/>
  <c r="L227" i="2"/>
  <c r="M221" i="2"/>
  <c r="N221" i="2" s="1"/>
  <c r="L221" i="2"/>
  <c r="M218" i="2"/>
  <c r="N218" i="2" s="1"/>
  <c r="L218" i="2"/>
  <c r="L215" i="2"/>
  <c r="M215" i="2"/>
  <c r="N215" i="2" s="1"/>
  <c r="M212" i="2"/>
  <c r="N212" i="2" s="1"/>
  <c r="M209" i="2"/>
  <c r="N209" i="2" s="1"/>
  <c r="L209" i="2"/>
  <c r="L206" i="2"/>
  <c r="M206" i="2"/>
  <c r="N206" i="2" s="1"/>
  <c r="L203" i="2"/>
  <c r="M203" i="2"/>
  <c r="N203" i="2" s="1"/>
  <c r="M200" i="2"/>
  <c r="N200" i="2" s="1"/>
  <c r="L194" i="2"/>
  <c r="L191" i="2"/>
  <c r="M191" i="2"/>
  <c r="N191" i="2" s="1"/>
  <c r="M185" i="2"/>
  <c r="N185" i="2" s="1"/>
  <c r="L185" i="2"/>
  <c r="L182" i="2"/>
  <c r="M182" i="2"/>
  <c r="N182" i="2" s="1"/>
  <c r="M170" i="2"/>
  <c r="N170" i="2" s="1"/>
  <c r="L170" i="2"/>
  <c r="L167" i="2"/>
  <c r="M167" i="2"/>
  <c r="N167" i="2" s="1"/>
  <c r="M161" i="2"/>
  <c r="N161" i="2" s="1"/>
  <c r="L161" i="2"/>
  <c r="M152" i="2"/>
  <c r="N152" i="2" s="1"/>
  <c r="L146" i="2"/>
  <c r="L143" i="2"/>
  <c r="M143" i="2"/>
  <c r="N143" i="2" s="1"/>
  <c r="M137" i="2"/>
  <c r="N137" i="2" s="1"/>
  <c r="L137" i="2"/>
  <c r="L134" i="2"/>
  <c r="M134" i="2"/>
  <c r="N134" i="2" s="1"/>
  <c r="M122" i="2"/>
  <c r="N122" i="2" s="1"/>
  <c r="L122" i="2"/>
  <c r="L119" i="2"/>
  <c r="M119" i="2"/>
  <c r="N119" i="2" s="1"/>
  <c r="M113" i="2"/>
  <c r="N113" i="2" s="1"/>
  <c r="L113" i="2"/>
  <c r="M104" i="2"/>
  <c r="N104" i="2" s="1"/>
  <c r="L98" i="2"/>
  <c r="L95" i="2"/>
  <c r="M95" i="2"/>
  <c r="N95" i="2" s="1"/>
  <c r="M89" i="2"/>
  <c r="N89" i="2" s="1"/>
  <c r="L89" i="2"/>
  <c r="L86" i="2"/>
  <c r="M86" i="2"/>
  <c r="N86" i="2" s="1"/>
  <c r="M77" i="2"/>
  <c r="N77" i="2" s="1"/>
  <c r="L77" i="2"/>
  <c r="M74" i="2"/>
  <c r="N74" i="2" s="1"/>
  <c r="L74" i="2"/>
  <c r="L71" i="2"/>
  <c r="M71" i="2"/>
  <c r="N71" i="2" s="1"/>
  <c r="M65" i="2"/>
  <c r="N65" i="2" s="1"/>
  <c r="L65" i="2"/>
  <c r="L62" i="2"/>
  <c r="M62" i="2"/>
  <c r="N62" i="2" s="1"/>
  <c r="L59" i="2"/>
  <c r="M59" i="2"/>
  <c r="N59" i="2" s="1"/>
  <c r="M56" i="2"/>
  <c r="N56" i="2" s="1"/>
  <c r="M53" i="2"/>
  <c r="N53" i="2" s="1"/>
  <c r="L53" i="2"/>
  <c r="L50" i="2"/>
  <c r="M47" i="2"/>
  <c r="N47" i="2" s="1"/>
  <c r="L47" i="2"/>
  <c r="M41" i="2"/>
  <c r="N41" i="2" s="1"/>
  <c r="L41" i="2"/>
  <c r="M38" i="2"/>
  <c r="N38" i="2" s="1"/>
  <c r="L38" i="2"/>
  <c r="M35" i="2"/>
  <c r="N35" i="2" s="1"/>
  <c r="L35" i="2"/>
  <c r="M29" i="2"/>
  <c r="N29" i="2" s="1"/>
  <c r="L29" i="2"/>
  <c r="L26" i="2"/>
  <c r="M26" i="2"/>
  <c r="N26" i="2" s="1"/>
  <c r="M23" i="2"/>
  <c r="N23" i="2" s="1"/>
  <c r="L23" i="2"/>
  <c r="M20" i="2"/>
  <c r="N20" i="2" s="1"/>
  <c r="M17" i="2"/>
  <c r="N17" i="2" s="1"/>
  <c r="L17" i="2"/>
  <c r="L14" i="2"/>
  <c r="M11" i="2"/>
  <c r="N11" i="2" s="1"/>
  <c r="L11" i="2"/>
  <c r="M10" i="2"/>
  <c r="N10" i="2" s="1"/>
  <c r="L10" i="2"/>
  <c r="L296" i="2"/>
  <c r="L248" i="2"/>
  <c r="L200" i="2"/>
  <c r="L152" i="2"/>
  <c r="L104" i="2"/>
  <c r="L56" i="2"/>
  <c r="M195" i="2"/>
  <c r="N195" i="2" s="1"/>
  <c r="M132" i="2"/>
  <c r="N132" i="2" s="1"/>
  <c r="L295" i="2"/>
  <c r="L247" i="2"/>
  <c r="M194" i="2"/>
  <c r="N194" i="2" s="1"/>
  <c r="M131" i="2"/>
  <c r="N131" i="2" s="1"/>
  <c r="M327" i="2"/>
  <c r="N327" i="2" s="1"/>
  <c r="L327" i="2"/>
  <c r="M294" i="2"/>
  <c r="N294" i="2" s="1"/>
  <c r="M279" i="2"/>
  <c r="N279" i="2" s="1"/>
  <c r="L279" i="2"/>
  <c r="L255" i="2"/>
  <c r="M255" i="2"/>
  <c r="N255" i="2" s="1"/>
  <c r="L228" i="2"/>
  <c r="M189" i="2"/>
  <c r="N189" i="2" s="1"/>
  <c r="L189" i="2"/>
  <c r="M102" i="2"/>
  <c r="N102" i="2" s="1"/>
  <c r="L294" i="2"/>
  <c r="L246" i="2"/>
  <c r="L198" i="2"/>
  <c r="L150" i="2"/>
  <c r="L102" i="2"/>
  <c r="L54" i="2"/>
  <c r="M256" i="2"/>
  <c r="N256" i="2" s="1"/>
  <c r="M364" i="2"/>
  <c r="N364" i="2" s="1"/>
  <c r="L364" i="2"/>
  <c r="M349" i="2"/>
  <c r="N349" i="2" s="1"/>
  <c r="L349" i="2"/>
  <c r="M337" i="2"/>
  <c r="N337" i="2" s="1"/>
  <c r="L337" i="2"/>
  <c r="M325" i="2"/>
  <c r="N325" i="2" s="1"/>
  <c r="L325" i="2"/>
  <c r="L292" i="2"/>
  <c r="M292" i="2"/>
  <c r="N292" i="2" s="1"/>
  <c r="M274" i="2"/>
  <c r="N274" i="2" s="1"/>
  <c r="L274" i="2"/>
  <c r="M238" i="2"/>
  <c r="N238" i="2" s="1"/>
  <c r="L238" i="2"/>
  <c r="M232" i="2"/>
  <c r="N232" i="2" s="1"/>
  <c r="L232" i="2"/>
  <c r="M226" i="2"/>
  <c r="N226" i="2" s="1"/>
  <c r="L226" i="2"/>
  <c r="M217" i="2"/>
  <c r="N217" i="2" s="1"/>
  <c r="L217" i="2"/>
  <c r="L284" i="2"/>
  <c r="M243" i="2"/>
  <c r="N243" i="2" s="1"/>
  <c r="M180" i="2"/>
  <c r="N180" i="2" s="1"/>
  <c r="M51" i="2"/>
  <c r="N51" i="2" s="1"/>
  <c r="M37" i="2"/>
  <c r="N37" i="2" s="1"/>
  <c r="M196" i="2"/>
  <c r="N196" i="2" s="1"/>
  <c r="M181" i="2"/>
  <c r="N181" i="2" s="1"/>
  <c r="M148" i="2"/>
  <c r="N148" i="2" s="1"/>
  <c r="M133" i="2"/>
  <c r="N133" i="2" s="1"/>
  <c r="M100" i="2"/>
  <c r="N100" i="2" s="1"/>
  <c r="M85" i="2"/>
  <c r="N85" i="2" s="1"/>
  <c r="M52" i="2"/>
  <c r="N52" i="2" s="1"/>
  <c r="M16" i="2"/>
  <c r="N16" i="2" s="1"/>
  <c r="M28" i="2"/>
  <c r="N28" i="2" s="1"/>
  <c r="L184" i="2"/>
  <c r="L172" i="2"/>
  <c r="L136" i="2"/>
  <c r="L124" i="2"/>
  <c r="L88" i="2"/>
  <c r="L76" i="2"/>
  <c r="L40" i="2"/>
  <c r="M205" i="2"/>
  <c r="N205" i="2" s="1"/>
  <c r="M157" i="2"/>
  <c r="N157" i="2" s="1"/>
  <c r="M109" i="2"/>
  <c r="N109" i="2" s="1"/>
  <c r="M61" i="2"/>
  <c r="N61" i="2" s="1"/>
  <c r="M25" i="2"/>
  <c r="N25" i="2" s="1"/>
  <c r="M214" i="2"/>
  <c r="N214" i="2" s="1"/>
  <c r="M202" i="2"/>
  <c r="N202" i="2" s="1"/>
  <c r="M190" i="2"/>
  <c r="N190" i="2" s="1"/>
  <c r="M178" i="2"/>
  <c r="N178" i="2" s="1"/>
  <c r="M166" i="2"/>
  <c r="N166" i="2" s="1"/>
  <c r="M154" i="2"/>
  <c r="N154" i="2" s="1"/>
  <c r="M142" i="2"/>
  <c r="N142" i="2" s="1"/>
  <c r="M130" i="2"/>
  <c r="N130" i="2" s="1"/>
  <c r="M118" i="2"/>
  <c r="N118" i="2" s="1"/>
  <c r="M106" i="2"/>
  <c r="N106" i="2" s="1"/>
  <c r="M94" i="2"/>
  <c r="N94" i="2" s="1"/>
  <c r="M82" i="2"/>
  <c r="N82" i="2" s="1"/>
  <c r="M70" i="2"/>
  <c r="N70" i="2" s="1"/>
  <c r="M58" i="2"/>
  <c r="N58" i="2" s="1"/>
  <c r="M46" i="2"/>
  <c r="N46" i="2" s="1"/>
  <c r="M34" i="2"/>
  <c r="N34" i="2" s="1"/>
  <c r="M22" i="2"/>
  <c r="N22" i="2" s="1"/>
  <c r="L169" i="2"/>
  <c r="L121" i="2"/>
  <c r="L73" i="2"/>
  <c r="O357" i="1"/>
  <c r="O345" i="1"/>
  <c r="O333" i="1"/>
  <c r="P333" i="1" s="1"/>
  <c r="O321" i="1"/>
  <c r="P321" i="1" s="1"/>
  <c r="O309" i="1"/>
  <c r="P309" i="1" s="1"/>
  <c r="O285" i="1"/>
  <c r="O273" i="1"/>
  <c r="O261" i="1"/>
  <c r="O249" i="1"/>
  <c r="O237" i="1"/>
  <c r="P237" i="1" s="1"/>
  <c r="O201" i="1"/>
  <c r="P201" i="1" s="1"/>
  <c r="O189" i="1"/>
  <c r="P189" i="1" s="1"/>
  <c r="O177" i="1"/>
  <c r="O165" i="1"/>
  <c r="O141" i="1"/>
  <c r="O129" i="1"/>
  <c r="P129" i="1" s="1"/>
  <c r="O117" i="1"/>
  <c r="P117" i="1" s="1"/>
  <c r="O105" i="1"/>
  <c r="P105" i="1" s="1"/>
  <c r="O93" i="1"/>
  <c r="P93" i="1" s="1"/>
  <c r="O81" i="1"/>
  <c r="O57" i="1"/>
  <c r="O45" i="1"/>
  <c r="O33" i="1"/>
  <c r="P33" i="1" s="1"/>
  <c r="O21" i="1"/>
  <c r="P21" i="1" s="1"/>
  <c r="O364" i="1"/>
  <c r="O352" i="1"/>
  <c r="P352" i="1" s="1"/>
  <c r="O340" i="1"/>
  <c r="P340" i="1" s="1"/>
  <c r="O328" i="1"/>
  <c r="P328" i="1" s="1"/>
  <c r="O316" i="1"/>
  <c r="O304" i="1"/>
  <c r="P304" i="1" s="1"/>
  <c r="O292" i="1"/>
  <c r="P292" i="1" s="1"/>
  <c r="O280" i="1"/>
  <c r="P280" i="1" s="1"/>
  <c r="O268" i="1"/>
  <c r="P268" i="1" s="1"/>
  <c r="O256" i="1"/>
  <c r="P256" i="1" s="1"/>
  <c r="O244" i="1"/>
  <c r="P244" i="1" s="1"/>
  <c r="O232" i="1"/>
  <c r="P232" i="1" s="1"/>
  <c r="O220" i="1"/>
  <c r="O208" i="1"/>
  <c r="P208" i="1" s="1"/>
  <c r="O196" i="1"/>
  <c r="P196" i="1" s="1"/>
  <c r="O184" i="1"/>
  <c r="P184" i="1" s="1"/>
  <c r="O172" i="1"/>
  <c r="P172" i="1" s="1"/>
  <c r="O160" i="1"/>
  <c r="P160" i="1" s="1"/>
  <c r="O148" i="1"/>
  <c r="P148" i="1" s="1"/>
  <c r="O136" i="1"/>
  <c r="P136" i="1" s="1"/>
  <c r="O124" i="1"/>
  <c r="P124" i="1" s="1"/>
  <c r="O112" i="1"/>
  <c r="P112" i="1" s="1"/>
  <c r="O100" i="1"/>
  <c r="P100" i="1" s="1"/>
  <c r="O88" i="1"/>
  <c r="P88" i="1" s="1"/>
  <c r="O76" i="1"/>
  <c r="P76" i="1" s="1"/>
  <c r="O64" i="1"/>
  <c r="P64" i="1" s="1"/>
  <c r="O52" i="1"/>
  <c r="P52" i="1" s="1"/>
  <c r="O40" i="1"/>
  <c r="P40" i="1" s="1"/>
  <c r="O28" i="1"/>
  <c r="P28" i="1" s="1"/>
  <c r="O16" i="1"/>
  <c r="P16" i="1" s="1"/>
  <c r="P365" i="1"/>
  <c r="P353" i="1"/>
  <c r="P341" i="1"/>
  <c r="P329" i="1"/>
  <c r="O359" i="1"/>
  <c r="P359" i="1" s="1"/>
  <c r="O347" i="1"/>
  <c r="P347" i="1" s="1"/>
  <c r="O323" i="1"/>
  <c r="O311" i="1"/>
  <c r="O299" i="1"/>
  <c r="P299" i="1" s="1"/>
  <c r="O287" i="1"/>
  <c r="P287" i="1" s="1"/>
  <c r="O275" i="1"/>
  <c r="P275" i="1" s="1"/>
  <c r="O263" i="1"/>
  <c r="P263" i="1" s="1"/>
  <c r="O251" i="1"/>
  <c r="P251" i="1" s="1"/>
  <c r="O239" i="1"/>
  <c r="P239" i="1" s="1"/>
  <c r="O227" i="1"/>
  <c r="P227" i="1" s="1"/>
  <c r="O215" i="1"/>
  <c r="O203" i="1"/>
  <c r="P203" i="1" s="1"/>
  <c r="O191" i="1"/>
  <c r="P191" i="1" s="1"/>
  <c r="O179" i="1"/>
  <c r="O167" i="1"/>
  <c r="O155" i="1"/>
  <c r="P155" i="1" s="1"/>
  <c r="O143" i="1"/>
  <c r="P143" i="1" s="1"/>
  <c r="O131" i="1"/>
  <c r="O119" i="1"/>
  <c r="P119" i="1" s="1"/>
  <c r="O107" i="1"/>
  <c r="P107" i="1" s="1"/>
  <c r="O95" i="1"/>
  <c r="O83" i="1"/>
  <c r="P83" i="1" s="1"/>
  <c r="O71" i="1"/>
  <c r="P71" i="1" s="1"/>
  <c r="O59" i="1"/>
  <c r="P59" i="1" s="1"/>
  <c r="O47" i="1"/>
  <c r="P47" i="1" s="1"/>
  <c r="O35" i="1"/>
  <c r="P35" i="1" s="1"/>
  <c r="O23" i="1"/>
  <c r="P23" i="1" s="1"/>
  <c r="O11" i="1"/>
  <c r="P11" i="1" s="1"/>
  <c r="O368" i="1"/>
  <c r="P368" i="1" s="1"/>
  <c r="O356" i="1"/>
  <c r="P356" i="1" s="1"/>
  <c r="O344" i="1"/>
  <c r="P344" i="1" s="1"/>
  <c r="O332" i="1"/>
  <c r="P332" i="1" s="1"/>
  <c r="O320" i="1"/>
  <c r="P320" i="1" s="1"/>
  <c r="O308" i="1"/>
  <c r="P308" i="1" s="1"/>
  <c r="O296" i="1"/>
  <c r="P296" i="1" s="1"/>
  <c r="O284" i="1"/>
  <c r="P284" i="1" s="1"/>
  <c r="O272" i="1"/>
  <c r="P272" i="1" s="1"/>
  <c r="O260" i="1"/>
  <c r="O248" i="1"/>
  <c r="P248" i="1" s="1"/>
  <c r="O236" i="1"/>
  <c r="P236" i="1" s="1"/>
  <c r="O224" i="1"/>
  <c r="P224" i="1" s="1"/>
  <c r="O212" i="1"/>
  <c r="O200" i="1"/>
  <c r="P200" i="1" s="1"/>
  <c r="O188" i="1"/>
  <c r="P188" i="1" s="1"/>
  <c r="O176" i="1"/>
  <c r="P176" i="1" s="1"/>
  <c r="O164" i="1"/>
  <c r="P164" i="1" s="1"/>
  <c r="O152" i="1"/>
  <c r="P152" i="1" s="1"/>
  <c r="O140" i="1"/>
  <c r="P140" i="1" s="1"/>
  <c r="O128" i="1"/>
  <c r="P128" i="1" s="1"/>
  <c r="O116" i="1"/>
  <c r="O104" i="1"/>
  <c r="O92" i="1"/>
  <c r="P92" i="1" s="1"/>
  <c r="O80" i="1"/>
  <c r="P80" i="1" s="1"/>
  <c r="O68" i="1"/>
  <c r="P68" i="1" s="1"/>
  <c r="O56" i="1"/>
  <c r="P56" i="1" s="1"/>
  <c r="O44" i="1"/>
  <c r="P44" i="1" s="1"/>
  <c r="O32" i="1"/>
  <c r="O20" i="1"/>
  <c r="P20" i="1" s="1"/>
  <c r="S369" i="1"/>
  <c r="O331" i="1"/>
  <c r="P331" i="1" s="1"/>
  <c r="O319" i="1"/>
  <c r="P319" i="1" s="1"/>
  <c r="O259" i="1"/>
  <c r="P259" i="1" s="1"/>
  <c r="O199" i="1"/>
  <c r="P199" i="1" s="1"/>
  <c r="O187" i="1"/>
  <c r="P187" i="1" s="1"/>
  <c r="O127" i="1"/>
  <c r="P127" i="1" s="1"/>
  <c r="O115" i="1"/>
  <c r="P115" i="1" s="1"/>
  <c r="O79" i="1"/>
  <c r="P79" i="1" s="1"/>
  <c r="O55" i="1"/>
  <c r="P55" i="1" s="1"/>
  <c r="O43" i="1"/>
  <c r="P43" i="1" s="1"/>
  <c r="O19" i="1"/>
  <c r="P19" i="1" s="1"/>
  <c r="O366" i="1"/>
  <c r="P366" i="1" s="1"/>
  <c r="O354" i="1"/>
  <c r="P354" i="1" s="1"/>
  <c r="O330" i="1"/>
  <c r="P330" i="1" s="1"/>
  <c r="O318" i="1"/>
  <c r="P318" i="1" s="1"/>
  <c r="O294" i="1"/>
  <c r="P294" i="1" s="1"/>
  <c r="O282" i="1"/>
  <c r="P282" i="1" s="1"/>
  <c r="O258" i="1"/>
  <c r="P258" i="1" s="1"/>
  <c r="O246" i="1"/>
  <c r="O222" i="1"/>
  <c r="P222" i="1" s="1"/>
  <c r="O210" i="1"/>
  <c r="P210" i="1" s="1"/>
  <c r="O186" i="1"/>
  <c r="P186" i="1" s="1"/>
  <c r="O174" i="1"/>
  <c r="O150" i="1"/>
  <c r="P150" i="1" s="1"/>
  <c r="O138" i="1"/>
  <c r="P138" i="1" s="1"/>
  <c r="O114" i="1"/>
  <c r="P114" i="1" s="1"/>
  <c r="O102" i="1"/>
  <c r="P102" i="1" s="1"/>
  <c r="O66" i="1"/>
  <c r="P66" i="1" s="1"/>
  <c r="O54" i="1"/>
  <c r="P54" i="1" s="1"/>
  <c r="O42" i="1"/>
  <c r="P42" i="1" s="1"/>
  <c r="O30" i="1"/>
  <c r="O317" i="1"/>
  <c r="P317" i="1" s="1"/>
  <c r="O305" i="1"/>
  <c r="P305" i="1" s="1"/>
  <c r="O293" i="1"/>
  <c r="P293" i="1" s="1"/>
  <c r="O361" i="1"/>
  <c r="P361" i="1" s="1"/>
  <c r="O349" i="1"/>
  <c r="P349" i="1" s="1"/>
  <c r="O337" i="1"/>
  <c r="P337" i="1" s="1"/>
  <c r="O325" i="1"/>
  <c r="P325" i="1" s="1"/>
  <c r="O313" i="1"/>
  <c r="P313" i="1" s="1"/>
  <c r="O301" i="1"/>
  <c r="P301" i="1" s="1"/>
  <c r="O289" i="1"/>
  <c r="P289" i="1" s="1"/>
  <c r="O277" i="1"/>
  <c r="P277" i="1" s="1"/>
  <c r="O265" i="1"/>
  <c r="P265" i="1" s="1"/>
  <c r="O253" i="1"/>
  <c r="P253" i="1" s="1"/>
  <c r="O241" i="1"/>
  <c r="P241" i="1" s="1"/>
  <c r="O229" i="1"/>
  <c r="P229" i="1" s="1"/>
  <c r="O217" i="1"/>
  <c r="P217" i="1" s="1"/>
  <c r="O205" i="1"/>
  <c r="P205" i="1" s="1"/>
  <c r="O193" i="1"/>
  <c r="P193" i="1" s="1"/>
  <c r="O181" i="1"/>
  <c r="P181" i="1" s="1"/>
  <c r="O169" i="1"/>
  <c r="P169" i="1" s="1"/>
  <c r="O157" i="1"/>
  <c r="P157" i="1" s="1"/>
  <c r="O145" i="1"/>
  <c r="P145" i="1" s="1"/>
  <c r="O133" i="1"/>
  <c r="P133" i="1" s="1"/>
  <c r="O121" i="1"/>
  <c r="P121" i="1" s="1"/>
  <c r="O109" i="1"/>
  <c r="P109" i="1" s="1"/>
  <c r="O97" i="1"/>
  <c r="P97" i="1" s="1"/>
  <c r="O85" i="1"/>
  <c r="P85" i="1" s="1"/>
  <c r="O73" i="1"/>
  <c r="P73" i="1" s="1"/>
  <c r="O61" i="1"/>
  <c r="P61" i="1" s="1"/>
  <c r="O49" i="1"/>
  <c r="P49" i="1" s="1"/>
  <c r="O37" i="1"/>
  <c r="O25" i="1"/>
  <c r="O13" i="1"/>
  <c r="P13" i="1" s="1"/>
  <c r="P364" i="1"/>
  <c r="P316" i="1"/>
  <c r="P220" i="1"/>
  <c r="O10" i="1"/>
  <c r="P10" i="1" s="1"/>
  <c r="M297" i="1"/>
  <c r="N297" i="1" s="1"/>
  <c r="O297" i="1"/>
  <c r="P297" i="1" s="1"/>
  <c r="M225" i="1"/>
  <c r="N225" i="1" s="1"/>
  <c r="O225" i="1"/>
  <c r="P225" i="1" s="1"/>
  <c r="M213" i="1"/>
  <c r="N213" i="1" s="1"/>
  <c r="O213" i="1"/>
  <c r="P213" i="1" s="1"/>
  <c r="J213" i="1"/>
  <c r="K213" i="1" s="1"/>
  <c r="V213" i="1" s="1"/>
  <c r="M153" i="1"/>
  <c r="N153" i="1" s="1"/>
  <c r="O153" i="1"/>
  <c r="P153" i="1" s="1"/>
  <c r="M69" i="1"/>
  <c r="N69" i="1" s="1"/>
  <c r="O69" i="1"/>
  <c r="P69" i="1" s="1"/>
  <c r="R369" i="1"/>
  <c r="P38" i="1"/>
  <c r="P260" i="1"/>
  <c r="P212" i="1"/>
  <c r="P116" i="1"/>
  <c r="P104" i="1"/>
  <c r="P32" i="1"/>
  <c r="O362" i="1"/>
  <c r="P362" i="1" s="1"/>
  <c r="O350" i="1"/>
  <c r="P350" i="1" s="1"/>
  <c r="O338" i="1"/>
  <c r="P338" i="1" s="1"/>
  <c r="O326" i="1"/>
  <c r="P326" i="1" s="1"/>
  <c r="O314" i="1"/>
  <c r="P314" i="1" s="1"/>
  <c r="O302" i="1"/>
  <c r="P302" i="1" s="1"/>
  <c r="O290" i="1"/>
  <c r="P290" i="1" s="1"/>
  <c r="O278" i="1"/>
  <c r="P278" i="1" s="1"/>
  <c r="O266" i="1"/>
  <c r="P266" i="1" s="1"/>
  <c r="O254" i="1"/>
  <c r="P254" i="1" s="1"/>
  <c r="O242" i="1"/>
  <c r="P242" i="1" s="1"/>
  <c r="O230" i="1"/>
  <c r="P230" i="1" s="1"/>
  <c r="O218" i="1"/>
  <c r="P218" i="1" s="1"/>
  <c r="O206" i="1"/>
  <c r="P206" i="1" s="1"/>
  <c r="O194" i="1"/>
  <c r="P194" i="1" s="1"/>
  <c r="O182" i="1"/>
  <c r="P182" i="1" s="1"/>
  <c r="O170" i="1"/>
  <c r="P170" i="1" s="1"/>
  <c r="O158" i="1"/>
  <c r="P158" i="1" s="1"/>
  <c r="O146" i="1"/>
  <c r="P146" i="1" s="1"/>
  <c r="O134" i="1"/>
  <c r="P134" i="1" s="1"/>
  <c r="O122" i="1"/>
  <c r="P122" i="1" s="1"/>
  <c r="O110" i="1"/>
  <c r="P110" i="1" s="1"/>
  <c r="O98" i="1"/>
  <c r="P98" i="1" s="1"/>
  <c r="O86" i="1"/>
  <c r="P86" i="1" s="1"/>
  <c r="O74" i="1"/>
  <c r="P74" i="1" s="1"/>
  <c r="O62" i="1"/>
  <c r="P62" i="1" s="1"/>
  <c r="O50" i="1"/>
  <c r="P50" i="1" s="1"/>
  <c r="O38" i="1"/>
  <c r="O26" i="1"/>
  <c r="P26" i="1" s="1"/>
  <c r="O14" i="1"/>
  <c r="P14" i="1" s="1"/>
  <c r="T369" i="1"/>
  <c r="M335" i="1"/>
  <c r="N335" i="1" s="1"/>
  <c r="O335" i="1"/>
  <c r="P335" i="1" s="1"/>
  <c r="O358" i="1"/>
  <c r="P358" i="1" s="1"/>
  <c r="O346" i="1"/>
  <c r="P346" i="1" s="1"/>
  <c r="O334" i="1"/>
  <c r="P334" i="1" s="1"/>
  <c r="O322" i="1"/>
  <c r="O310" i="1"/>
  <c r="P310" i="1" s="1"/>
  <c r="O298" i="1"/>
  <c r="P298" i="1" s="1"/>
  <c r="O286" i="1"/>
  <c r="P286" i="1" s="1"/>
  <c r="O274" i="1"/>
  <c r="P274" i="1" s="1"/>
  <c r="O262" i="1"/>
  <c r="O250" i="1"/>
  <c r="P250" i="1" s="1"/>
  <c r="O238" i="1"/>
  <c r="P238" i="1" s="1"/>
  <c r="O226" i="1"/>
  <c r="P226" i="1" s="1"/>
  <c r="O214" i="1"/>
  <c r="P214" i="1" s="1"/>
  <c r="O202" i="1"/>
  <c r="P202" i="1" s="1"/>
  <c r="O190" i="1"/>
  <c r="P190" i="1" s="1"/>
  <c r="O178" i="1"/>
  <c r="P178" i="1" s="1"/>
  <c r="O166" i="1"/>
  <c r="P166" i="1" s="1"/>
  <c r="O154" i="1"/>
  <c r="P154" i="1" s="1"/>
  <c r="O142" i="1"/>
  <c r="P142" i="1" s="1"/>
  <c r="O130" i="1"/>
  <c r="P130" i="1" s="1"/>
  <c r="O118" i="1"/>
  <c r="P118" i="1" s="1"/>
  <c r="O106" i="1"/>
  <c r="O94" i="1"/>
  <c r="P94" i="1" s="1"/>
  <c r="O82" i="1"/>
  <c r="P82" i="1" s="1"/>
  <c r="O70" i="1"/>
  <c r="P70" i="1" s="1"/>
  <c r="O58" i="1"/>
  <c r="P58" i="1" s="1"/>
  <c r="O46" i="1"/>
  <c r="P46" i="1" s="1"/>
  <c r="O34" i="1"/>
  <c r="P34" i="1" s="1"/>
  <c r="O22" i="1"/>
  <c r="P22" i="1" s="1"/>
  <c r="M343" i="1"/>
  <c r="N343" i="1" s="1"/>
  <c r="O343" i="1"/>
  <c r="P343" i="1" s="1"/>
  <c r="M307" i="1"/>
  <c r="N307" i="1" s="1"/>
  <c r="O307" i="1"/>
  <c r="P307" i="1" s="1"/>
  <c r="M283" i="1"/>
  <c r="N283" i="1" s="1"/>
  <c r="O283" i="1"/>
  <c r="P283" i="1" s="1"/>
  <c r="M271" i="1"/>
  <c r="N271" i="1" s="1"/>
  <c r="O271" i="1"/>
  <c r="P271" i="1" s="1"/>
  <c r="M247" i="1"/>
  <c r="N247" i="1" s="1"/>
  <c r="O247" i="1"/>
  <c r="P247" i="1" s="1"/>
  <c r="M235" i="1"/>
  <c r="N235" i="1" s="1"/>
  <c r="O235" i="1"/>
  <c r="P235" i="1" s="1"/>
  <c r="M223" i="1"/>
  <c r="N223" i="1" s="1"/>
  <c r="O223" i="1"/>
  <c r="P223" i="1" s="1"/>
  <c r="M211" i="1"/>
  <c r="N211" i="1" s="1"/>
  <c r="O211" i="1"/>
  <c r="P211" i="1" s="1"/>
  <c r="M175" i="1"/>
  <c r="N175" i="1" s="1"/>
  <c r="O175" i="1"/>
  <c r="P175" i="1" s="1"/>
  <c r="M163" i="1"/>
  <c r="N163" i="1" s="1"/>
  <c r="O163" i="1"/>
  <c r="P163" i="1" s="1"/>
  <c r="M151" i="1"/>
  <c r="N151" i="1" s="1"/>
  <c r="O151" i="1"/>
  <c r="P151" i="1" s="1"/>
  <c r="M139" i="1"/>
  <c r="N139" i="1" s="1"/>
  <c r="O139" i="1"/>
  <c r="P139" i="1" s="1"/>
  <c r="M103" i="1"/>
  <c r="N103" i="1" s="1"/>
  <c r="O103" i="1"/>
  <c r="P103" i="1" s="1"/>
  <c r="M91" i="1"/>
  <c r="N91" i="1" s="1"/>
  <c r="O91" i="1"/>
  <c r="P91" i="1" s="1"/>
  <c r="M67" i="1"/>
  <c r="N67" i="1" s="1"/>
  <c r="O67" i="1"/>
  <c r="P67" i="1" s="1"/>
  <c r="M31" i="1"/>
  <c r="N31" i="1" s="1"/>
  <c r="O31" i="1"/>
  <c r="P31" i="1" s="1"/>
  <c r="M342" i="1"/>
  <c r="N342" i="1" s="1"/>
  <c r="O342" i="1"/>
  <c r="P342" i="1" s="1"/>
  <c r="M306" i="1"/>
  <c r="N306" i="1" s="1"/>
  <c r="O306" i="1"/>
  <c r="P306" i="1" s="1"/>
  <c r="M270" i="1"/>
  <c r="N270" i="1" s="1"/>
  <c r="O270" i="1"/>
  <c r="P270" i="1" s="1"/>
  <c r="M162" i="1"/>
  <c r="N162" i="1" s="1"/>
  <c r="O162" i="1"/>
  <c r="P162" i="1" s="1"/>
  <c r="M126" i="1"/>
  <c r="N126" i="1" s="1"/>
  <c r="O126" i="1"/>
  <c r="P126" i="1" s="1"/>
  <c r="M90" i="1"/>
  <c r="O90" i="1"/>
  <c r="P90" i="1" s="1"/>
  <c r="M78" i="1"/>
  <c r="N78" i="1" s="1"/>
  <c r="O78" i="1"/>
  <c r="P78" i="1" s="1"/>
  <c r="M18" i="1"/>
  <c r="O18" i="1"/>
  <c r="P18" i="1" s="1"/>
  <c r="P323" i="1"/>
  <c r="P95" i="1"/>
  <c r="O281" i="1"/>
  <c r="P281" i="1" s="1"/>
  <c r="O269" i="1"/>
  <c r="P269" i="1" s="1"/>
  <c r="O257" i="1"/>
  <c r="P257" i="1" s="1"/>
  <c r="O245" i="1"/>
  <c r="P245" i="1" s="1"/>
  <c r="O233" i="1"/>
  <c r="P233" i="1" s="1"/>
  <c r="O221" i="1"/>
  <c r="P221" i="1" s="1"/>
  <c r="O209" i="1"/>
  <c r="P209" i="1" s="1"/>
  <c r="O197" i="1"/>
  <c r="P197" i="1" s="1"/>
  <c r="O185" i="1"/>
  <c r="P185" i="1" s="1"/>
  <c r="O173" i="1"/>
  <c r="P173" i="1" s="1"/>
  <c r="M161" i="1"/>
  <c r="N161" i="1" s="1"/>
  <c r="O161" i="1"/>
  <c r="P161" i="1" s="1"/>
  <c r="O149" i="1"/>
  <c r="P149" i="1" s="1"/>
  <c r="O137" i="1"/>
  <c r="P137" i="1" s="1"/>
  <c r="O125" i="1"/>
  <c r="P125" i="1" s="1"/>
  <c r="O113" i="1"/>
  <c r="P113" i="1" s="1"/>
  <c r="O101" i="1"/>
  <c r="P101" i="1" s="1"/>
  <c r="M89" i="1"/>
  <c r="N89" i="1" s="1"/>
  <c r="O89" i="1"/>
  <c r="P89" i="1" s="1"/>
  <c r="O77" i="1"/>
  <c r="P77" i="1" s="1"/>
  <c r="O65" i="1"/>
  <c r="P65" i="1" s="1"/>
  <c r="O53" i="1"/>
  <c r="P53" i="1" s="1"/>
  <c r="O41" i="1"/>
  <c r="P41" i="1" s="1"/>
  <c r="O29" i="1"/>
  <c r="P29" i="1" s="1"/>
  <c r="O17" i="1"/>
  <c r="P17" i="1" s="1"/>
  <c r="J78" i="1"/>
  <c r="K78" i="1" s="1"/>
  <c r="V78" i="1" s="1"/>
  <c r="M367" i="1"/>
  <c r="N367" i="1" s="1"/>
  <c r="O367" i="1"/>
  <c r="P367" i="1" s="1"/>
  <c r="M234" i="1"/>
  <c r="N234" i="1" s="1"/>
  <c r="O234" i="1"/>
  <c r="P234" i="1" s="1"/>
  <c r="M198" i="1"/>
  <c r="N198" i="1" s="1"/>
  <c r="O198" i="1"/>
  <c r="P198" i="1" s="1"/>
  <c r="J223" i="1"/>
  <c r="K223" i="1" s="1"/>
  <c r="V223" i="1" s="1"/>
  <c r="P311" i="1"/>
  <c r="P215" i="1"/>
  <c r="P167" i="1"/>
  <c r="P322" i="1"/>
  <c r="P262" i="1"/>
  <c r="Q369" i="1"/>
  <c r="P37" i="1"/>
  <c r="P25" i="1"/>
  <c r="M355" i="1"/>
  <c r="N355" i="1" s="1"/>
  <c r="O355" i="1"/>
  <c r="P355" i="1" s="1"/>
  <c r="M295" i="1"/>
  <c r="N295" i="1" s="1"/>
  <c r="O295" i="1"/>
  <c r="P295" i="1" s="1"/>
  <c r="P179" i="1"/>
  <c r="P131" i="1"/>
  <c r="P106" i="1"/>
  <c r="J211" i="1"/>
  <c r="K211" i="1" s="1"/>
  <c r="V211" i="1" s="1"/>
  <c r="J67" i="1"/>
  <c r="K67" i="1" s="1"/>
  <c r="V67" i="1" s="1"/>
  <c r="P357" i="1"/>
  <c r="P345" i="1"/>
  <c r="P285" i="1"/>
  <c r="P273" i="1"/>
  <c r="P261" i="1"/>
  <c r="P249" i="1"/>
  <c r="P177" i="1"/>
  <c r="P165" i="1"/>
  <c r="P141" i="1"/>
  <c r="P81" i="1"/>
  <c r="P57" i="1"/>
  <c r="P45" i="1"/>
  <c r="O363" i="1"/>
  <c r="P363" i="1" s="1"/>
  <c r="O351" i="1"/>
  <c r="P351" i="1" s="1"/>
  <c r="M339" i="1"/>
  <c r="N339" i="1" s="1"/>
  <c r="O339" i="1"/>
  <c r="P339" i="1" s="1"/>
  <c r="O327" i="1"/>
  <c r="P327" i="1" s="1"/>
  <c r="O315" i="1"/>
  <c r="P315" i="1" s="1"/>
  <c r="M303" i="1"/>
  <c r="N303" i="1" s="1"/>
  <c r="O303" i="1"/>
  <c r="P303" i="1" s="1"/>
  <c r="O291" i="1"/>
  <c r="P291" i="1" s="1"/>
  <c r="O279" i="1"/>
  <c r="P279" i="1" s="1"/>
  <c r="O267" i="1"/>
  <c r="P267" i="1" s="1"/>
  <c r="M255" i="1"/>
  <c r="N255" i="1" s="1"/>
  <c r="O255" i="1"/>
  <c r="P255" i="1" s="1"/>
  <c r="O243" i="1"/>
  <c r="P243" i="1" s="1"/>
  <c r="O231" i="1"/>
  <c r="P231" i="1" s="1"/>
  <c r="O219" i="1"/>
  <c r="P219" i="1" s="1"/>
  <c r="O207" i="1"/>
  <c r="P207" i="1" s="1"/>
  <c r="M195" i="1"/>
  <c r="N195" i="1" s="1"/>
  <c r="O195" i="1"/>
  <c r="P195" i="1" s="1"/>
  <c r="M183" i="1"/>
  <c r="N183" i="1" s="1"/>
  <c r="O183" i="1"/>
  <c r="P183" i="1" s="1"/>
  <c r="O171" i="1"/>
  <c r="P171" i="1" s="1"/>
  <c r="O159" i="1"/>
  <c r="P159" i="1" s="1"/>
  <c r="O147" i="1"/>
  <c r="P147" i="1" s="1"/>
  <c r="M135" i="1"/>
  <c r="N135" i="1" s="1"/>
  <c r="O135" i="1"/>
  <c r="P135" i="1" s="1"/>
  <c r="O123" i="1"/>
  <c r="P123" i="1" s="1"/>
  <c r="O111" i="1"/>
  <c r="P111" i="1" s="1"/>
  <c r="O99" i="1"/>
  <c r="P99" i="1" s="1"/>
  <c r="M87" i="1"/>
  <c r="N87" i="1" s="1"/>
  <c r="O87" i="1"/>
  <c r="P87" i="1" s="1"/>
  <c r="O75" i="1"/>
  <c r="P75" i="1" s="1"/>
  <c r="M63" i="1"/>
  <c r="N63" i="1" s="1"/>
  <c r="O63" i="1"/>
  <c r="P63" i="1" s="1"/>
  <c r="M51" i="1"/>
  <c r="N51" i="1" s="1"/>
  <c r="O51" i="1"/>
  <c r="P51" i="1" s="1"/>
  <c r="M39" i="1"/>
  <c r="N39" i="1" s="1"/>
  <c r="O39" i="1"/>
  <c r="P39" i="1" s="1"/>
  <c r="M27" i="1"/>
  <c r="N27" i="1" s="1"/>
  <c r="O27" i="1"/>
  <c r="P27" i="1" s="1"/>
  <c r="O15" i="1"/>
  <c r="P15" i="1" s="1"/>
  <c r="J355" i="1"/>
  <c r="K355" i="1" s="1"/>
  <c r="V355" i="1" s="1"/>
  <c r="J198" i="1"/>
  <c r="K198" i="1" s="1"/>
  <c r="V198" i="1" s="1"/>
  <c r="J51" i="1"/>
  <c r="K51" i="1" s="1"/>
  <c r="V51" i="1" s="1"/>
  <c r="P246" i="1"/>
  <c r="P174" i="1"/>
  <c r="P30" i="1"/>
  <c r="O360" i="1"/>
  <c r="P360" i="1" s="1"/>
  <c r="O348" i="1"/>
  <c r="P348" i="1" s="1"/>
  <c r="M336" i="1"/>
  <c r="N336" i="1" s="1"/>
  <c r="O336" i="1"/>
  <c r="P336" i="1" s="1"/>
  <c r="O324" i="1"/>
  <c r="P324" i="1" s="1"/>
  <c r="O312" i="1"/>
  <c r="P312" i="1" s="1"/>
  <c r="O300" i="1"/>
  <c r="P300" i="1" s="1"/>
  <c r="O288" i="1"/>
  <c r="P288" i="1" s="1"/>
  <c r="O276" i="1"/>
  <c r="P276" i="1" s="1"/>
  <c r="M264" i="1"/>
  <c r="N264" i="1" s="1"/>
  <c r="O264" i="1"/>
  <c r="P264" i="1" s="1"/>
  <c r="O252" i="1"/>
  <c r="P252" i="1" s="1"/>
  <c r="O240" i="1"/>
  <c r="P240" i="1" s="1"/>
  <c r="O228" i="1"/>
  <c r="P228" i="1" s="1"/>
  <c r="O216" i="1"/>
  <c r="P216" i="1" s="1"/>
  <c r="O204" i="1"/>
  <c r="P204" i="1" s="1"/>
  <c r="O192" i="1"/>
  <c r="P192" i="1" s="1"/>
  <c r="O180" i="1"/>
  <c r="P180" i="1" s="1"/>
  <c r="O168" i="1"/>
  <c r="P168" i="1" s="1"/>
  <c r="O156" i="1"/>
  <c r="P156" i="1" s="1"/>
  <c r="O144" i="1"/>
  <c r="P144" i="1" s="1"/>
  <c r="O132" i="1"/>
  <c r="P132" i="1" s="1"/>
  <c r="O120" i="1"/>
  <c r="P120" i="1" s="1"/>
  <c r="O108" i="1"/>
  <c r="P108" i="1" s="1"/>
  <c r="O96" i="1"/>
  <c r="P96" i="1" s="1"/>
  <c r="O84" i="1"/>
  <c r="P84" i="1" s="1"/>
  <c r="O72" i="1"/>
  <c r="P72" i="1" s="1"/>
  <c r="O60" i="1"/>
  <c r="P60" i="1" s="1"/>
  <c r="O48" i="1"/>
  <c r="P48" i="1" s="1"/>
  <c r="O36" i="1"/>
  <c r="P36" i="1" s="1"/>
  <c r="O24" i="1"/>
  <c r="P24" i="1" s="1"/>
  <c r="O12" i="1"/>
  <c r="P12" i="1" s="1"/>
  <c r="J339" i="1"/>
  <c r="K339" i="1" s="1"/>
  <c r="V339" i="1" s="1"/>
  <c r="J162" i="1"/>
  <c r="K162" i="1" s="1"/>
  <c r="V162" i="1" s="1"/>
  <c r="J361" i="1"/>
  <c r="K361" i="1" s="1"/>
  <c r="V361" i="1" s="1"/>
  <c r="M361" i="1"/>
  <c r="N361" i="1" s="1"/>
  <c r="J325" i="1"/>
  <c r="K325" i="1" s="1"/>
  <c r="V325" i="1" s="1"/>
  <c r="M325" i="1"/>
  <c r="N325" i="1" s="1"/>
  <c r="J301" i="1"/>
  <c r="K301" i="1" s="1"/>
  <c r="V301" i="1" s="1"/>
  <c r="M301" i="1"/>
  <c r="N301" i="1" s="1"/>
  <c r="J253" i="1"/>
  <c r="K253" i="1" s="1"/>
  <c r="V253" i="1" s="1"/>
  <c r="M253" i="1"/>
  <c r="N253" i="1" s="1"/>
  <c r="J205" i="1"/>
  <c r="K205" i="1" s="1"/>
  <c r="V205" i="1" s="1"/>
  <c r="M205" i="1"/>
  <c r="N205" i="1" s="1"/>
  <c r="J133" i="1"/>
  <c r="K133" i="1" s="1"/>
  <c r="V133" i="1" s="1"/>
  <c r="M133" i="1"/>
  <c r="N133" i="1" s="1"/>
  <c r="J349" i="1"/>
  <c r="K349" i="1" s="1"/>
  <c r="V349" i="1" s="1"/>
  <c r="M349" i="1"/>
  <c r="N349" i="1" s="1"/>
  <c r="J277" i="1"/>
  <c r="K277" i="1" s="1"/>
  <c r="V277" i="1" s="1"/>
  <c r="M277" i="1"/>
  <c r="N277" i="1" s="1"/>
  <c r="J217" i="1"/>
  <c r="K217" i="1" s="1"/>
  <c r="V217" i="1" s="1"/>
  <c r="M217" i="1"/>
  <c r="N217" i="1" s="1"/>
  <c r="J181" i="1"/>
  <c r="K181" i="1" s="1"/>
  <c r="V181" i="1" s="1"/>
  <c r="M181" i="1"/>
  <c r="N181" i="1" s="1"/>
  <c r="J145" i="1"/>
  <c r="K145" i="1" s="1"/>
  <c r="V145" i="1" s="1"/>
  <c r="M145" i="1"/>
  <c r="N145" i="1" s="1"/>
  <c r="J97" i="1"/>
  <c r="K97" i="1" s="1"/>
  <c r="V97" i="1" s="1"/>
  <c r="M97" i="1"/>
  <c r="N97" i="1" s="1"/>
  <c r="J73" i="1"/>
  <c r="K73" i="1" s="1"/>
  <c r="V73" i="1" s="1"/>
  <c r="M73" i="1"/>
  <c r="N73" i="1" s="1"/>
  <c r="M49" i="1"/>
  <c r="N49" i="1" s="1"/>
  <c r="J49" i="1"/>
  <c r="K49" i="1" s="1"/>
  <c r="V49" i="1" s="1"/>
  <c r="M13" i="1"/>
  <c r="N13" i="1" s="1"/>
  <c r="J13" i="1"/>
  <c r="K13" i="1" s="1"/>
  <c r="V13" i="1" s="1"/>
  <c r="J313" i="1"/>
  <c r="K313" i="1" s="1"/>
  <c r="V313" i="1" s="1"/>
  <c r="M313" i="1"/>
  <c r="N313" i="1" s="1"/>
  <c r="J265" i="1"/>
  <c r="K265" i="1" s="1"/>
  <c r="V265" i="1" s="1"/>
  <c r="M265" i="1"/>
  <c r="N265" i="1" s="1"/>
  <c r="J229" i="1"/>
  <c r="K229" i="1" s="1"/>
  <c r="V229" i="1" s="1"/>
  <c r="M229" i="1"/>
  <c r="N229" i="1" s="1"/>
  <c r="J193" i="1"/>
  <c r="K193" i="1" s="1"/>
  <c r="V193" i="1" s="1"/>
  <c r="M193" i="1"/>
  <c r="N193" i="1" s="1"/>
  <c r="M157" i="1"/>
  <c r="N157" i="1" s="1"/>
  <c r="J157" i="1"/>
  <c r="K157" i="1" s="1"/>
  <c r="V157" i="1" s="1"/>
  <c r="J121" i="1"/>
  <c r="K121" i="1" s="1"/>
  <c r="V121" i="1" s="1"/>
  <c r="M121" i="1"/>
  <c r="N121" i="1" s="1"/>
  <c r="J85" i="1"/>
  <c r="K85" i="1" s="1"/>
  <c r="V85" i="1" s="1"/>
  <c r="M85" i="1"/>
  <c r="N85" i="1" s="1"/>
  <c r="J61" i="1"/>
  <c r="K61" i="1" s="1"/>
  <c r="V61" i="1" s="1"/>
  <c r="M61" i="1"/>
  <c r="N61" i="1" s="1"/>
  <c r="J37" i="1"/>
  <c r="K37" i="1" s="1"/>
  <c r="V37" i="1" s="1"/>
  <c r="M37" i="1"/>
  <c r="N37" i="1" s="1"/>
  <c r="J337" i="1"/>
  <c r="K337" i="1" s="1"/>
  <c r="V337" i="1" s="1"/>
  <c r="M337" i="1"/>
  <c r="N337" i="1" s="1"/>
  <c r="J289" i="1"/>
  <c r="K289" i="1" s="1"/>
  <c r="V289" i="1" s="1"/>
  <c r="M289" i="1"/>
  <c r="N289" i="1" s="1"/>
  <c r="J241" i="1"/>
  <c r="K241" i="1" s="1"/>
  <c r="V241" i="1" s="1"/>
  <c r="M241" i="1"/>
  <c r="N241" i="1" s="1"/>
  <c r="J169" i="1"/>
  <c r="K169" i="1" s="1"/>
  <c r="V169" i="1" s="1"/>
  <c r="M169" i="1"/>
  <c r="N169" i="1" s="1"/>
  <c r="J109" i="1"/>
  <c r="K109" i="1" s="1"/>
  <c r="V109" i="1" s="1"/>
  <c r="M109" i="1"/>
  <c r="N109" i="1" s="1"/>
  <c r="J25" i="1"/>
  <c r="K25" i="1" s="1"/>
  <c r="V25" i="1" s="1"/>
  <c r="M25" i="1"/>
  <c r="N25" i="1" s="1"/>
  <c r="J348" i="1"/>
  <c r="K348" i="1" s="1"/>
  <c r="V348" i="1" s="1"/>
  <c r="M348" i="1"/>
  <c r="N348" i="1" s="1"/>
  <c r="M300" i="1"/>
  <c r="N300" i="1" s="1"/>
  <c r="J300" i="1"/>
  <c r="K300" i="1" s="1"/>
  <c r="V300" i="1" s="1"/>
  <c r="J252" i="1"/>
  <c r="K252" i="1" s="1"/>
  <c r="V252" i="1" s="1"/>
  <c r="M252" i="1"/>
  <c r="N252" i="1" s="1"/>
  <c r="J228" i="1"/>
  <c r="K228" i="1" s="1"/>
  <c r="V228" i="1" s="1"/>
  <c r="M228" i="1"/>
  <c r="N228" i="1" s="1"/>
  <c r="J216" i="1"/>
  <c r="K216" i="1" s="1"/>
  <c r="V216" i="1" s="1"/>
  <c r="M216" i="1"/>
  <c r="J204" i="1"/>
  <c r="K204" i="1" s="1"/>
  <c r="V204" i="1" s="1"/>
  <c r="M204" i="1"/>
  <c r="N204" i="1" s="1"/>
  <c r="J180" i="1"/>
  <c r="K180" i="1" s="1"/>
  <c r="V180" i="1" s="1"/>
  <c r="M180" i="1"/>
  <c r="N180" i="1" s="1"/>
  <c r="J168" i="1"/>
  <c r="K168" i="1" s="1"/>
  <c r="V168" i="1" s="1"/>
  <c r="M168" i="1"/>
  <c r="N168" i="1" s="1"/>
  <c r="J156" i="1"/>
  <c r="K156" i="1" s="1"/>
  <c r="V156" i="1" s="1"/>
  <c r="M156" i="1"/>
  <c r="N156" i="1" s="1"/>
  <c r="J144" i="1"/>
  <c r="K144" i="1" s="1"/>
  <c r="V144" i="1" s="1"/>
  <c r="M144" i="1"/>
  <c r="N144" i="1" s="1"/>
  <c r="J132" i="1"/>
  <c r="K132" i="1" s="1"/>
  <c r="V132" i="1" s="1"/>
  <c r="M132" i="1"/>
  <c r="J120" i="1"/>
  <c r="K120" i="1" s="1"/>
  <c r="V120" i="1" s="1"/>
  <c r="M120" i="1"/>
  <c r="N120" i="1" s="1"/>
  <c r="J108" i="1"/>
  <c r="K108" i="1" s="1"/>
  <c r="V108" i="1" s="1"/>
  <c r="M108" i="1"/>
  <c r="N108" i="1" s="1"/>
  <c r="J96" i="1"/>
  <c r="K96" i="1" s="1"/>
  <c r="V96" i="1" s="1"/>
  <c r="M96" i="1"/>
  <c r="N96" i="1" s="1"/>
  <c r="J84" i="1"/>
  <c r="K84" i="1" s="1"/>
  <c r="V84" i="1" s="1"/>
  <c r="M84" i="1"/>
  <c r="N84" i="1" s="1"/>
  <c r="J72" i="1"/>
  <c r="K72" i="1" s="1"/>
  <c r="V72" i="1" s="1"/>
  <c r="M72" i="1"/>
  <c r="N72" i="1" s="1"/>
  <c r="J60" i="1"/>
  <c r="K60" i="1" s="1"/>
  <c r="V60" i="1" s="1"/>
  <c r="M60" i="1"/>
  <c r="N60" i="1" s="1"/>
  <c r="J48" i="1"/>
  <c r="K48" i="1" s="1"/>
  <c r="V48" i="1" s="1"/>
  <c r="M48" i="1"/>
  <c r="N48" i="1" s="1"/>
  <c r="J36" i="1"/>
  <c r="K36" i="1" s="1"/>
  <c r="V36" i="1" s="1"/>
  <c r="M36" i="1"/>
  <c r="N36" i="1" s="1"/>
  <c r="J24" i="1"/>
  <c r="K24" i="1" s="1"/>
  <c r="V24" i="1" s="1"/>
  <c r="M24" i="1"/>
  <c r="N24" i="1" s="1"/>
  <c r="J12" i="1"/>
  <c r="K12" i="1" s="1"/>
  <c r="V12" i="1" s="1"/>
  <c r="M12" i="1"/>
  <c r="N12" i="1" s="1"/>
  <c r="M299" i="1"/>
  <c r="N299" i="1" s="1"/>
  <c r="J299" i="1"/>
  <c r="K299" i="1" s="1"/>
  <c r="V299" i="1" s="1"/>
  <c r="J275" i="1"/>
  <c r="K275" i="1" s="1"/>
  <c r="V275" i="1" s="1"/>
  <c r="M275" i="1"/>
  <c r="N275" i="1" s="1"/>
  <c r="J239" i="1"/>
  <c r="K239" i="1" s="1"/>
  <c r="V239" i="1" s="1"/>
  <c r="M239" i="1"/>
  <c r="N239" i="1" s="1"/>
  <c r="J215" i="1"/>
  <c r="K215" i="1" s="1"/>
  <c r="V215" i="1" s="1"/>
  <c r="M215" i="1"/>
  <c r="N215" i="1" s="1"/>
  <c r="J191" i="1"/>
  <c r="K191" i="1" s="1"/>
  <c r="V191" i="1" s="1"/>
  <c r="M191" i="1"/>
  <c r="N191" i="1" s="1"/>
  <c r="J167" i="1"/>
  <c r="K167" i="1" s="1"/>
  <c r="V167" i="1" s="1"/>
  <c r="M167" i="1"/>
  <c r="N167" i="1" s="1"/>
  <c r="J143" i="1"/>
  <c r="K143" i="1" s="1"/>
  <c r="V143" i="1" s="1"/>
  <c r="M143" i="1"/>
  <c r="N143" i="1" s="1"/>
  <c r="J119" i="1"/>
  <c r="K119" i="1" s="1"/>
  <c r="V119" i="1" s="1"/>
  <c r="M119" i="1"/>
  <c r="N119" i="1" s="1"/>
  <c r="J95" i="1"/>
  <c r="K95" i="1" s="1"/>
  <c r="V95" i="1" s="1"/>
  <c r="M95" i="1"/>
  <c r="N95" i="1" s="1"/>
  <c r="J71" i="1"/>
  <c r="K71" i="1" s="1"/>
  <c r="V71" i="1" s="1"/>
  <c r="M71" i="1"/>
  <c r="N71" i="1" s="1"/>
  <c r="J47" i="1"/>
  <c r="K47" i="1" s="1"/>
  <c r="V47" i="1" s="1"/>
  <c r="M47" i="1"/>
  <c r="N47" i="1" s="1"/>
  <c r="J35" i="1"/>
  <c r="K35" i="1" s="1"/>
  <c r="V35" i="1" s="1"/>
  <c r="M35" i="1"/>
  <c r="N35" i="1" s="1"/>
  <c r="J23" i="1"/>
  <c r="K23" i="1" s="1"/>
  <c r="V23" i="1" s="1"/>
  <c r="M23" i="1"/>
  <c r="N23" i="1" s="1"/>
  <c r="J336" i="1"/>
  <c r="K336" i="1" s="1"/>
  <c r="V336" i="1" s="1"/>
  <c r="J358" i="1"/>
  <c r="K358" i="1" s="1"/>
  <c r="V358" i="1" s="1"/>
  <c r="M358" i="1"/>
  <c r="N358" i="1" s="1"/>
  <c r="J334" i="1"/>
  <c r="K334" i="1" s="1"/>
  <c r="V334" i="1" s="1"/>
  <c r="M334" i="1"/>
  <c r="N334" i="1" s="1"/>
  <c r="J298" i="1"/>
  <c r="K298" i="1" s="1"/>
  <c r="V298" i="1" s="1"/>
  <c r="M298" i="1"/>
  <c r="N298" i="1" s="1"/>
  <c r="J274" i="1"/>
  <c r="K274" i="1" s="1"/>
  <c r="V274" i="1" s="1"/>
  <c r="M274" i="1"/>
  <c r="N274" i="1" s="1"/>
  <c r="J250" i="1"/>
  <c r="K250" i="1" s="1"/>
  <c r="V250" i="1" s="1"/>
  <c r="M250" i="1"/>
  <c r="N250" i="1" s="1"/>
  <c r="J226" i="1"/>
  <c r="K226" i="1" s="1"/>
  <c r="V226" i="1" s="1"/>
  <c r="M226" i="1"/>
  <c r="N226" i="1" s="1"/>
  <c r="J190" i="1"/>
  <c r="K190" i="1" s="1"/>
  <c r="V190" i="1" s="1"/>
  <c r="M190" i="1"/>
  <c r="N190" i="1" s="1"/>
  <c r="J166" i="1"/>
  <c r="K166" i="1" s="1"/>
  <c r="V166" i="1" s="1"/>
  <c r="M166" i="1"/>
  <c r="N166" i="1" s="1"/>
  <c r="J142" i="1"/>
  <c r="K142" i="1" s="1"/>
  <c r="V142" i="1" s="1"/>
  <c r="M142" i="1"/>
  <c r="N142" i="1" s="1"/>
  <c r="J118" i="1"/>
  <c r="K118" i="1" s="1"/>
  <c r="V118" i="1" s="1"/>
  <c r="M118" i="1"/>
  <c r="N118" i="1" s="1"/>
  <c r="J94" i="1"/>
  <c r="K94" i="1" s="1"/>
  <c r="V94" i="1" s="1"/>
  <c r="M94" i="1"/>
  <c r="N94" i="1" s="1"/>
  <c r="J70" i="1"/>
  <c r="K70" i="1" s="1"/>
  <c r="V70" i="1" s="1"/>
  <c r="M70" i="1"/>
  <c r="N70" i="1" s="1"/>
  <c r="J46" i="1"/>
  <c r="K46" i="1" s="1"/>
  <c r="V46" i="1" s="1"/>
  <c r="M46" i="1"/>
  <c r="N46" i="1" s="1"/>
  <c r="J22" i="1"/>
  <c r="K22" i="1" s="1"/>
  <c r="V22" i="1" s="1"/>
  <c r="M22" i="1"/>
  <c r="N22" i="1" s="1"/>
  <c r="M10" i="1"/>
  <c r="N10" i="1" s="1"/>
  <c r="J10" i="1"/>
  <c r="K10" i="1" s="1"/>
  <c r="V10" i="1" s="1"/>
  <c r="J357" i="1"/>
  <c r="K357" i="1" s="1"/>
  <c r="V357" i="1" s="1"/>
  <c r="M357" i="1"/>
  <c r="N357" i="1" s="1"/>
  <c r="M333" i="1"/>
  <c r="N333" i="1" s="1"/>
  <c r="J333" i="1"/>
  <c r="K333" i="1" s="1"/>
  <c r="V333" i="1" s="1"/>
  <c r="J321" i="1"/>
  <c r="K321" i="1" s="1"/>
  <c r="V321" i="1" s="1"/>
  <c r="M321" i="1"/>
  <c r="N321" i="1" s="1"/>
  <c r="J309" i="1"/>
  <c r="K309" i="1" s="1"/>
  <c r="V309" i="1" s="1"/>
  <c r="M309" i="1"/>
  <c r="N309" i="1" s="1"/>
  <c r="J285" i="1"/>
  <c r="K285" i="1" s="1"/>
  <c r="V285" i="1" s="1"/>
  <c r="M285" i="1"/>
  <c r="N285" i="1" s="1"/>
  <c r="J273" i="1"/>
  <c r="K273" i="1" s="1"/>
  <c r="V273" i="1" s="1"/>
  <c r="M273" i="1"/>
  <c r="N273" i="1" s="1"/>
  <c r="M249" i="1"/>
  <c r="N249" i="1" s="1"/>
  <c r="J249" i="1"/>
  <c r="K249" i="1" s="1"/>
  <c r="V249" i="1" s="1"/>
  <c r="J237" i="1"/>
  <c r="K237" i="1" s="1"/>
  <c r="V237" i="1" s="1"/>
  <c r="M237" i="1"/>
  <c r="N237" i="1" s="1"/>
  <c r="J201" i="1"/>
  <c r="K201" i="1" s="1"/>
  <c r="V201" i="1" s="1"/>
  <c r="M201" i="1"/>
  <c r="N201" i="1" s="1"/>
  <c r="J141" i="1"/>
  <c r="K141" i="1" s="1"/>
  <c r="V141" i="1" s="1"/>
  <c r="M141" i="1"/>
  <c r="N141" i="1" s="1"/>
  <c r="J129" i="1"/>
  <c r="K129" i="1" s="1"/>
  <c r="V129" i="1" s="1"/>
  <c r="M129" i="1"/>
  <c r="N129" i="1" s="1"/>
  <c r="J117" i="1"/>
  <c r="K117" i="1" s="1"/>
  <c r="V117" i="1" s="1"/>
  <c r="M117" i="1"/>
  <c r="N117" i="1" s="1"/>
  <c r="M105" i="1"/>
  <c r="N105" i="1" s="1"/>
  <c r="J105" i="1"/>
  <c r="K105" i="1" s="1"/>
  <c r="V105" i="1" s="1"/>
  <c r="J93" i="1"/>
  <c r="K93" i="1" s="1"/>
  <c r="V93" i="1" s="1"/>
  <c r="M93" i="1"/>
  <c r="N93" i="1" s="1"/>
  <c r="J81" i="1"/>
  <c r="K81" i="1" s="1"/>
  <c r="V81" i="1" s="1"/>
  <c r="M81" i="1"/>
  <c r="N81" i="1" s="1"/>
  <c r="J57" i="1"/>
  <c r="K57" i="1" s="1"/>
  <c r="V57" i="1" s="1"/>
  <c r="M57" i="1"/>
  <c r="N57" i="1" s="1"/>
  <c r="M33" i="1"/>
  <c r="N33" i="1" s="1"/>
  <c r="J33" i="1"/>
  <c r="K33" i="1" s="1"/>
  <c r="V33" i="1" s="1"/>
  <c r="J21" i="1"/>
  <c r="K21" i="1" s="1"/>
  <c r="V21" i="1" s="1"/>
  <c r="M21" i="1"/>
  <c r="N21" i="1" s="1"/>
  <c r="J356" i="1"/>
  <c r="K356" i="1" s="1"/>
  <c r="V356" i="1" s="1"/>
  <c r="M356" i="1"/>
  <c r="N356" i="1" s="1"/>
  <c r="J320" i="1"/>
  <c r="K320" i="1" s="1"/>
  <c r="V320" i="1" s="1"/>
  <c r="M320" i="1"/>
  <c r="N320" i="1" s="1"/>
  <c r="J284" i="1"/>
  <c r="K284" i="1" s="1"/>
  <c r="V284" i="1" s="1"/>
  <c r="M284" i="1"/>
  <c r="N284" i="1" s="1"/>
  <c r="J260" i="1"/>
  <c r="K260" i="1" s="1"/>
  <c r="V260" i="1" s="1"/>
  <c r="M260" i="1"/>
  <c r="N260" i="1" s="1"/>
  <c r="J224" i="1"/>
  <c r="K224" i="1" s="1"/>
  <c r="V224" i="1" s="1"/>
  <c r="M224" i="1"/>
  <c r="N224" i="1" s="1"/>
  <c r="J188" i="1"/>
  <c r="K188" i="1" s="1"/>
  <c r="V188" i="1" s="1"/>
  <c r="M188" i="1"/>
  <c r="N188" i="1" s="1"/>
  <c r="J152" i="1"/>
  <c r="K152" i="1" s="1"/>
  <c r="V152" i="1" s="1"/>
  <c r="M152" i="1"/>
  <c r="N152" i="1" s="1"/>
  <c r="J128" i="1"/>
  <c r="K128" i="1" s="1"/>
  <c r="V128" i="1" s="1"/>
  <c r="M128" i="1"/>
  <c r="N128" i="1" s="1"/>
  <c r="J80" i="1"/>
  <c r="K80" i="1" s="1"/>
  <c r="V80" i="1" s="1"/>
  <c r="M80" i="1"/>
  <c r="N80" i="1" s="1"/>
  <c r="J44" i="1"/>
  <c r="K44" i="1" s="1"/>
  <c r="V44" i="1" s="1"/>
  <c r="M44" i="1"/>
  <c r="N44" i="1" s="1"/>
  <c r="J312" i="1"/>
  <c r="K312" i="1" s="1"/>
  <c r="V312" i="1" s="1"/>
  <c r="M312" i="1"/>
  <c r="N312" i="1" s="1"/>
  <c r="J240" i="1"/>
  <c r="K240" i="1" s="1"/>
  <c r="V240" i="1" s="1"/>
  <c r="M240" i="1"/>
  <c r="N240" i="1" s="1"/>
  <c r="N132" i="1"/>
  <c r="J310" i="1"/>
  <c r="K310" i="1" s="1"/>
  <c r="V310" i="1" s="1"/>
  <c r="M310" i="1"/>
  <c r="N310" i="1" s="1"/>
  <c r="M189" i="1"/>
  <c r="N189" i="1" s="1"/>
  <c r="J189" i="1"/>
  <c r="K189" i="1" s="1"/>
  <c r="V189" i="1" s="1"/>
  <c r="M177" i="1"/>
  <c r="N177" i="1" s="1"/>
  <c r="J177" i="1"/>
  <c r="K177" i="1" s="1"/>
  <c r="V177" i="1" s="1"/>
  <c r="J165" i="1"/>
  <c r="K165" i="1" s="1"/>
  <c r="V165" i="1" s="1"/>
  <c r="M165" i="1"/>
  <c r="N165" i="1" s="1"/>
  <c r="J45" i="1"/>
  <c r="K45" i="1" s="1"/>
  <c r="V45" i="1" s="1"/>
  <c r="M45" i="1"/>
  <c r="N45" i="1" s="1"/>
  <c r="J69" i="1"/>
  <c r="K69" i="1" s="1"/>
  <c r="V69" i="1" s="1"/>
  <c r="J368" i="1"/>
  <c r="K368" i="1" s="1"/>
  <c r="V368" i="1" s="1"/>
  <c r="M368" i="1"/>
  <c r="N368" i="1" s="1"/>
  <c r="J332" i="1"/>
  <c r="K332" i="1" s="1"/>
  <c r="V332" i="1" s="1"/>
  <c r="M332" i="1"/>
  <c r="N332" i="1" s="1"/>
  <c r="J296" i="1"/>
  <c r="K296" i="1" s="1"/>
  <c r="V296" i="1" s="1"/>
  <c r="M296" i="1"/>
  <c r="N296" i="1" s="1"/>
  <c r="J248" i="1"/>
  <c r="K248" i="1" s="1"/>
  <c r="V248" i="1" s="1"/>
  <c r="M248" i="1"/>
  <c r="N248" i="1" s="1"/>
  <c r="J212" i="1"/>
  <c r="K212" i="1" s="1"/>
  <c r="V212" i="1" s="1"/>
  <c r="M212" i="1"/>
  <c r="N212" i="1" s="1"/>
  <c r="J176" i="1"/>
  <c r="K176" i="1" s="1"/>
  <c r="V176" i="1" s="1"/>
  <c r="M176" i="1"/>
  <c r="N176" i="1" s="1"/>
  <c r="J140" i="1"/>
  <c r="K140" i="1" s="1"/>
  <c r="V140" i="1" s="1"/>
  <c r="M140" i="1"/>
  <c r="N140" i="1" s="1"/>
  <c r="J104" i="1"/>
  <c r="K104" i="1" s="1"/>
  <c r="V104" i="1" s="1"/>
  <c r="M104" i="1"/>
  <c r="N104" i="1" s="1"/>
  <c r="J92" i="1"/>
  <c r="K92" i="1" s="1"/>
  <c r="V92" i="1" s="1"/>
  <c r="M92" i="1"/>
  <c r="N92" i="1" s="1"/>
  <c r="J56" i="1"/>
  <c r="K56" i="1" s="1"/>
  <c r="V56" i="1" s="1"/>
  <c r="M56" i="1"/>
  <c r="N56" i="1" s="1"/>
  <c r="J20" i="1"/>
  <c r="K20" i="1" s="1"/>
  <c r="V20" i="1" s="1"/>
  <c r="M20" i="1"/>
  <c r="N20" i="1" s="1"/>
  <c r="J153" i="1"/>
  <c r="K153" i="1" s="1"/>
  <c r="V153" i="1" s="1"/>
  <c r="J276" i="1"/>
  <c r="K276" i="1" s="1"/>
  <c r="V276" i="1" s="1"/>
  <c r="M276" i="1"/>
  <c r="N276" i="1" s="1"/>
  <c r="J359" i="1"/>
  <c r="K359" i="1" s="1"/>
  <c r="V359" i="1" s="1"/>
  <c r="M359" i="1"/>
  <c r="N359" i="1" s="1"/>
  <c r="J311" i="1"/>
  <c r="K311" i="1" s="1"/>
  <c r="V311" i="1" s="1"/>
  <c r="M311" i="1"/>
  <c r="N311" i="1" s="1"/>
  <c r="J251" i="1"/>
  <c r="K251" i="1" s="1"/>
  <c r="V251" i="1" s="1"/>
  <c r="M251" i="1"/>
  <c r="N251" i="1" s="1"/>
  <c r="J155" i="1"/>
  <c r="K155" i="1" s="1"/>
  <c r="V155" i="1" s="1"/>
  <c r="M155" i="1"/>
  <c r="N155" i="1" s="1"/>
  <c r="J322" i="1"/>
  <c r="K322" i="1" s="1"/>
  <c r="V322" i="1" s="1"/>
  <c r="M322" i="1"/>
  <c r="N322" i="1" s="1"/>
  <c r="J202" i="1"/>
  <c r="K202" i="1" s="1"/>
  <c r="V202" i="1" s="1"/>
  <c r="M202" i="1"/>
  <c r="N202" i="1" s="1"/>
  <c r="J345" i="1"/>
  <c r="K345" i="1" s="1"/>
  <c r="V345" i="1" s="1"/>
  <c r="M345" i="1"/>
  <c r="N345" i="1" s="1"/>
  <c r="J261" i="1"/>
  <c r="K261" i="1" s="1"/>
  <c r="V261" i="1" s="1"/>
  <c r="M261" i="1"/>
  <c r="N261" i="1" s="1"/>
  <c r="J344" i="1"/>
  <c r="K344" i="1" s="1"/>
  <c r="V344" i="1" s="1"/>
  <c r="M344" i="1"/>
  <c r="N344" i="1" s="1"/>
  <c r="J308" i="1"/>
  <c r="K308" i="1" s="1"/>
  <c r="V308" i="1" s="1"/>
  <c r="M308" i="1"/>
  <c r="N308" i="1" s="1"/>
  <c r="J272" i="1"/>
  <c r="K272" i="1" s="1"/>
  <c r="V272" i="1" s="1"/>
  <c r="M272" i="1"/>
  <c r="N272" i="1" s="1"/>
  <c r="J236" i="1"/>
  <c r="K236" i="1" s="1"/>
  <c r="V236" i="1" s="1"/>
  <c r="M236" i="1"/>
  <c r="N236" i="1" s="1"/>
  <c r="J200" i="1"/>
  <c r="K200" i="1" s="1"/>
  <c r="V200" i="1" s="1"/>
  <c r="M200" i="1"/>
  <c r="N200" i="1" s="1"/>
  <c r="J164" i="1"/>
  <c r="K164" i="1" s="1"/>
  <c r="V164" i="1" s="1"/>
  <c r="M164" i="1"/>
  <c r="N164" i="1" s="1"/>
  <c r="J116" i="1"/>
  <c r="K116" i="1" s="1"/>
  <c r="V116" i="1" s="1"/>
  <c r="M116" i="1"/>
  <c r="N116" i="1" s="1"/>
  <c r="J68" i="1"/>
  <c r="K68" i="1" s="1"/>
  <c r="V68" i="1" s="1"/>
  <c r="M68" i="1"/>
  <c r="N68" i="1" s="1"/>
  <c r="J32" i="1"/>
  <c r="K32" i="1" s="1"/>
  <c r="V32" i="1" s="1"/>
  <c r="M32" i="1"/>
  <c r="N32" i="1" s="1"/>
  <c r="J297" i="1"/>
  <c r="K297" i="1" s="1"/>
  <c r="V297" i="1" s="1"/>
  <c r="J264" i="1"/>
  <c r="K264" i="1" s="1"/>
  <c r="V264" i="1" s="1"/>
  <c r="J360" i="1"/>
  <c r="K360" i="1" s="1"/>
  <c r="V360" i="1" s="1"/>
  <c r="M360" i="1"/>
  <c r="N360" i="1" s="1"/>
  <c r="J324" i="1"/>
  <c r="K324" i="1" s="1"/>
  <c r="V324" i="1" s="1"/>
  <c r="M324" i="1"/>
  <c r="J288" i="1"/>
  <c r="K288" i="1" s="1"/>
  <c r="V288" i="1" s="1"/>
  <c r="M288" i="1"/>
  <c r="N288" i="1" s="1"/>
  <c r="J192" i="1"/>
  <c r="K192" i="1" s="1"/>
  <c r="V192" i="1" s="1"/>
  <c r="M192" i="1"/>
  <c r="N192" i="1" s="1"/>
  <c r="N324" i="1"/>
  <c r="N216" i="1"/>
  <c r="J347" i="1"/>
  <c r="K347" i="1" s="1"/>
  <c r="V347" i="1" s="1"/>
  <c r="M347" i="1"/>
  <c r="N347" i="1" s="1"/>
  <c r="J323" i="1"/>
  <c r="K323" i="1" s="1"/>
  <c r="V323" i="1" s="1"/>
  <c r="M323" i="1"/>
  <c r="N323" i="1" s="1"/>
  <c r="J287" i="1"/>
  <c r="K287" i="1" s="1"/>
  <c r="V287" i="1" s="1"/>
  <c r="M287" i="1"/>
  <c r="N287" i="1" s="1"/>
  <c r="J263" i="1"/>
  <c r="K263" i="1" s="1"/>
  <c r="V263" i="1" s="1"/>
  <c r="M263" i="1"/>
  <c r="N263" i="1" s="1"/>
  <c r="M227" i="1"/>
  <c r="N227" i="1" s="1"/>
  <c r="J227" i="1"/>
  <c r="K227" i="1" s="1"/>
  <c r="V227" i="1" s="1"/>
  <c r="J203" i="1"/>
  <c r="K203" i="1" s="1"/>
  <c r="V203" i="1" s="1"/>
  <c r="M203" i="1"/>
  <c r="N203" i="1" s="1"/>
  <c r="M179" i="1"/>
  <c r="J179" i="1"/>
  <c r="K179" i="1" s="1"/>
  <c r="V179" i="1" s="1"/>
  <c r="J131" i="1"/>
  <c r="K131" i="1" s="1"/>
  <c r="V131" i="1" s="1"/>
  <c r="M131" i="1"/>
  <c r="N131" i="1" s="1"/>
  <c r="M107" i="1"/>
  <c r="N107" i="1" s="1"/>
  <c r="J107" i="1"/>
  <c r="K107" i="1" s="1"/>
  <c r="V107" i="1" s="1"/>
  <c r="J83" i="1"/>
  <c r="K83" i="1" s="1"/>
  <c r="V83" i="1" s="1"/>
  <c r="M83" i="1"/>
  <c r="N83" i="1" s="1"/>
  <c r="J59" i="1"/>
  <c r="K59" i="1" s="1"/>
  <c r="V59" i="1" s="1"/>
  <c r="M59" i="1"/>
  <c r="N59" i="1" s="1"/>
  <c r="J11" i="1"/>
  <c r="K11" i="1" s="1"/>
  <c r="V11" i="1" s="1"/>
  <c r="M11" i="1"/>
  <c r="N11" i="1" s="1"/>
  <c r="N179" i="1"/>
  <c r="J346" i="1"/>
  <c r="K346" i="1" s="1"/>
  <c r="V346" i="1" s="1"/>
  <c r="M346" i="1"/>
  <c r="N346" i="1" s="1"/>
  <c r="J286" i="1"/>
  <c r="K286" i="1" s="1"/>
  <c r="V286" i="1" s="1"/>
  <c r="M286" i="1"/>
  <c r="N286" i="1" s="1"/>
  <c r="J262" i="1"/>
  <c r="K262" i="1" s="1"/>
  <c r="V262" i="1" s="1"/>
  <c r="M262" i="1"/>
  <c r="N262" i="1" s="1"/>
  <c r="J238" i="1"/>
  <c r="K238" i="1" s="1"/>
  <c r="V238" i="1" s="1"/>
  <c r="M238" i="1"/>
  <c r="N238" i="1" s="1"/>
  <c r="J214" i="1"/>
  <c r="K214" i="1" s="1"/>
  <c r="V214" i="1" s="1"/>
  <c r="M214" i="1"/>
  <c r="N214" i="1" s="1"/>
  <c r="J178" i="1"/>
  <c r="K178" i="1" s="1"/>
  <c r="V178" i="1" s="1"/>
  <c r="M178" i="1"/>
  <c r="N178" i="1" s="1"/>
  <c r="J154" i="1"/>
  <c r="K154" i="1" s="1"/>
  <c r="V154" i="1" s="1"/>
  <c r="M154" i="1"/>
  <c r="N154" i="1" s="1"/>
  <c r="J130" i="1"/>
  <c r="K130" i="1" s="1"/>
  <c r="V130" i="1" s="1"/>
  <c r="M130" i="1"/>
  <c r="N130" i="1" s="1"/>
  <c r="J106" i="1"/>
  <c r="K106" i="1" s="1"/>
  <c r="V106" i="1" s="1"/>
  <c r="M106" i="1"/>
  <c r="N106" i="1" s="1"/>
  <c r="J82" i="1"/>
  <c r="K82" i="1" s="1"/>
  <c r="V82" i="1" s="1"/>
  <c r="M82" i="1"/>
  <c r="N82" i="1" s="1"/>
  <c r="J58" i="1"/>
  <c r="K58" i="1" s="1"/>
  <c r="V58" i="1" s="1"/>
  <c r="M58" i="1"/>
  <c r="N58" i="1" s="1"/>
  <c r="J34" i="1"/>
  <c r="K34" i="1" s="1"/>
  <c r="V34" i="1" s="1"/>
  <c r="M34" i="1"/>
  <c r="N34" i="1" s="1"/>
  <c r="J335" i="1"/>
  <c r="K335" i="1" s="1"/>
  <c r="V335" i="1" s="1"/>
  <c r="J225" i="1"/>
  <c r="K225" i="1" s="1"/>
  <c r="V225" i="1" s="1"/>
  <c r="J331" i="1"/>
  <c r="K331" i="1" s="1"/>
  <c r="V331" i="1" s="1"/>
  <c r="M331" i="1"/>
  <c r="N331" i="1" s="1"/>
  <c r="J319" i="1"/>
  <c r="K319" i="1" s="1"/>
  <c r="V319" i="1" s="1"/>
  <c r="M319" i="1"/>
  <c r="N319" i="1" s="1"/>
  <c r="J259" i="1"/>
  <c r="K259" i="1" s="1"/>
  <c r="V259" i="1" s="1"/>
  <c r="M259" i="1"/>
  <c r="N259" i="1" s="1"/>
  <c r="J199" i="1"/>
  <c r="K199" i="1" s="1"/>
  <c r="V199" i="1" s="1"/>
  <c r="M199" i="1"/>
  <c r="N199" i="1" s="1"/>
  <c r="J187" i="1"/>
  <c r="K187" i="1" s="1"/>
  <c r="V187" i="1" s="1"/>
  <c r="M187" i="1"/>
  <c r="N187" i="1" s="1"/>
  <c r="J127" i="1"/>
  <c r="K127" i="1" s="1"/>
  <c r="V127" i="1" s="1"/>
  <c r="M127" i="1"/>
  <c r="N127" i="1" s="1"/>
  <c r="J115" i="1"/>
  <c r="K115" i="1" s="1"/>
  <c r="V115" i="1" s="1"/>
  <c r="M115" i="1"/>
  <c r="N115" i="1" s="1"/>
  <c r="J79" i="1"/>
  <c r="K79" i="1" s="1"/>
  <c r="V79" i="1" s="1"/>
  <c r="M79" i="1"/>
  <c r="N79" i="1" s="1"/>
  <c r="J55" i="1"/>
  <c r="K55" i="1" s="1"/>
  <c r="V55" i="1" s="1"/>
  <c r="M55" i="1"/>
  <c r="N55" i="1" s="1"/>
  <c r="J43" i="1"/>
  <c r="K43" i="1" s="1"/>
  <c r="V43" i="1" s="1"/>
  <c r="M43" i="1"/>
  <c r="N43" i="1" s="1"/>
  <c r="J19" i="1"/>
  <c r="K19" i="1" s="1"/>
  <c r="V19" i="1" s="1"/>
  <c r="M19" i="1"/>
  <c r="N19" i="1" s="1"/>
  <c r="J255" i="1"/>
  <c r="K255" i="1" s="1"/>
  <c r="V255" i="1" s="1"/>
  <c r="J135" i="1"/>
  <c r="K135" i="1" s="1"/>
  <c r="V135" i="1" s="1"/>
  <c r="J63" i="1"/>
  <c r="K63" i="1" s="1"/>
  <c r="V63" i="1" s="1"/>
  <c r="N90" i="1"/>
  <c r="N18" i="1"/>
  <c r="J246" i="1"/>
  <c r="K246" i="1" s="1"/>
  <c r="V246" i="1" s="1"/>
  <c r="M246" i="1"/>
  <c r="N246" i="1" s="1"/>
  <c r="J210" i="1"/>
  <c r="K210" i="1" s="1"/>
  <c r="V210" i="1" s="1"/>
  <c r="M210" i="1"/>
  <c r="N210" i="1" s="1"/>
  <c r="J174" i="1"/>
  <c r="K174" i="1" s="1"/>
  <c r="V174" i="1" s="1"/>
  <c r="M174" i="1"/>
  <c r="N174" i="1" s="1"/>
  <c r="J114" i="1"/>
  <c r="K114" i="1" s="1"/>
  <c r="V114" i="1" s="1"/>
  <c r="M114" i="1"/>
  <c r="N114" i="1" s="1"/>
  <c r="J126" i="1"/>
  <c r="K126" i="1" s="1"/>
  <c r="V126" i="1" s="1"/>
  <c r="J366" i="1"/>
  <c r="K366" i="1" s="1"/>
  <c r="V366" i="1" s="1"/>
  <c r="M366" i="1"/>
  <c r="N366" i="1" s="1"/>
  <c r="J354" i="1"/>
  <c r="K354" i="1" s="1"/>
  <c r="V354" i="1" s="1"/>
  <c r="M354" i="1"/>
  <c r="N354" i="1" s="1"/>
  <c r="J330" i="1"/>
  <c r="K330" i="1" s="1"/>
  <c r="V330" i="1" s="1"/>
  <c r="M330" i="1"/>
  <c r="N330" i="1" s="1"/>
  <c r="J318" i="1"/>
  <c r="K318" i="1" s="1"/>
  <c r="V318" i="1" s="1"/>
  <c r="M318" i="1"/>
  <c r="N318" i="1" s="1"/>
  <c r="J294" i="1"/>
  <c r="K294" i="1" s="1"/>
  <c r="V294" i="1" s="1"/>
  <c r="M294" i="1"/>
  <c r="N294" i="1" s="1"/>
  <c r="J282" i="1"/>
  <c r="K282" i="1" s="1"/>
  <c r="V282" i="1" s="1"/>
  <c r="M282" i="1"/>
  <c r="N282" i="1" s="1"/>
  <c r="J258" i="1"/>
  <c r="K258" i="1" s="1"/>
  <c r="V258" i="1" s="1"/>
  <c r="M258" i="1"/>
  <c r="N258" i="1" s="1"/>
  <c r="J222" i="1"/>
  <c r="K222" i="1" s="1"/>
  <c r="V222" i="1" s="1"/>
  <c r="M222" i="1"/>
  <c r="N222" i="1" s="1"/>
  <c r="J186" i="1"/>
  <c r="K186" i="1" s="1"/>
  <c r="V186" i="1" s="1"/>
  <c r="M186" i="1"/>
  <c r="N186" i="1" s="1"/>
  <c r="J150" i="1"/>
  <c r="K150" i="1" s="1"/>
  <c r="V150" i="1" s="1"/>
  <c r="M150" i="1"/>
  <c r="N150" i="1" s="1"/>
  <c r="J138" i="1"/>
  <c r="K138" i="1" s="1"/>
  <c r="V138" i="1" s="1"/>
  <c r="M138" i="1"/>
  <c r="N138" i="1" s="1"/>
  <c r="J102" i="1"/>
  <c r="K102" i="1" s="1"/>
  <c r="V102" i="1" s="1"/>
  <c r="M102" i="1"/>
  <c r="N102" i="1" s="1"/>
  <c r="J66" i="1"/>
  <c r="K66" i="1" s="1"/>
  <c r="V66" i="1" s="1"/>
  <c r="M66" i="1"/>
  <c r="N66" i="1" s="1"/>
  <c r="J54" i="1"/>
  <c r="K54" i="1" s="1"/>
  <c r="V54" i="1" s="1"/>
  <c r="M54" i="1"/>
  <c r="N54" i="1" s="1"/>
  <c r="J42" i="1"/>
  <c r="K42" i="1" s="1"/>
  <c r="V42" i="1" s="1"/>
  <c r="M42" i="1"/>
  <c r="N42" i="1" s="1"/>
  <c r="J30" i="1"/>
  <c r="K30" i="1" s="1"/>
  <c r="V30" i="1" s="1"/>
  <c r="M30" i="1"/>
  <c r="N30" i="1" s="1"/>
  <c r="J365" i="1"/>
  <c r="K365" i="1" s="1"/>
  <c r="V365" i="1" s="1"/>
  <c r="M365" i="1"/>
  <c r="N365" i="1" s="1"/>
  <c r="J353" i="1"/>
  <c r="K353" i="1" s="1"/>
  <c r="V353" i="1" s="1"/>
  <c r="M353" i="1"/>
  <c r="N353" i="1" s="1"/>
  <c r="J341" i="1"/>
  <c r="K341" i="1" s="1"/>
  <c r="V341" i="1" s="1"/>
  <c r="M341" i="1"/>
  <c r="N341" i="1" s="1"/>
  <c r="J329" i="1"/>
  <c r="K329" i="1" s="1"/>
  <c r="V329" i="1" s="1"/>
  <c r="M329" i="1"/>
  <c r="N329" i="1" s="1"/>
  <c r="J317" i="1"/>
  <c r="K317" i="1" s="1"/>
  <c r="V317" i="1" s="1"/>
  <c r="M317" i="1"/>
  <c r="N317" i="1" s="1"/>
  <c r="J305" i="1"/>
  <c r="K305" i="1" s="1"/>
  <c r="V305" i="1" s="1"/>
  <c r="M305" i="1"/>
  <c r="N305" i="1" s="1"/>
  <c r="J293" i="1"/>
  <c r="K293" i="1" s="1"/>
  <c r="V293" i="1" s="1"/>
  <c r="M293" i="1"/>
  <c r="N293" i="1" s="1"/>
  <c r="J281" i="1"/>
  <c r="K281" i="1" s="1"/>
  <c r="V281" i="1" s="1"/>
  <c r="M281" i="1"/>
  <c r="N281" i="1" s="1"/>
  <c r="J269" i="1"/>
  <c r="K269" i="1" s="1"/>
  <c r="V269" i="1" s="1"/>
  <c r="M269" i="1"/>
  <c r="N269" i="1" s="1"/>
  <c r="J257" i="1"/>
  <c r="K257" i="1" s="1"/>
  <c r="V257" i="1" s="1"/>
  <c r="M257" i="1"/>
  <c r="N257" i="1" s="1"/>
  <c r="J245" i="1"/>
  <c r="K245" i="1" s="1"/>
  <c r="V245" i="1" s="1"/>
  <c r="M245" i="1"/>
  <c r="N245" i="1" s="1"/>
  <c r="J233" i="1"/>
  <c r="K233" i="1" s="1"/>
  <c r="V233" i="1" s="1"/>
  <c r="M233" i="1"/>
  <c r="N233" i="1" s="1"/>
  <c r="J221" i="1"/>
  <c r="K221" i="1" s="1"/>
  <c r="V221" i="1" s="1"/>
  <c r="M221" i="1"/>
  <c r="N221" i="1" s="1"/>
  <c r="J209" i="1"/>
  <c r="K209" i="1" s="1"/>
  <c r="V209" i="1" s="1"/>
  <c r="M209" i="1"/>
  <c r="N209" i="1" s="1"/>
  <c r="J197" i="1"/>
  <c r="K197" i="1" s="1"/>
  <c r="V197" i="1" s="1"/>
  <c r="M197" i="1"/>
  <c r="N197" i="1" s="1"/>
  <c r="J185" i="1"/>
  <c r="K185" i="1" s="1"/>
  <c r="V185" i="1" s="1"/>
  <c r="M185" i="1"/>
  <c r="N185" i="1" s="1"/>
  <c r="J173" i="1"/>
  <c r="K173" i="1" s="1"/>
  <c r="V173" i="1" s="1"/>
  <c r="M173" i="1"/>
  <c r="N173" i="1" s="1"/>
  <c r="J149" i="1"/>
  <c r="K149" i="1" s="1"/>
  <c r="V149" i="1" s="1"/>
  <c r="M149" i="1"/>
  <c r="N149" i="1" s="1"/>
  <c r="J137" i="1"/>
  <c r="K137" i="1" s="1"/>
  <c r="V137" i="1" s="1"/>
  <c r="M137" i="1"/>
  <c r="N137" i="1" s="1"/>
  <c r="J125" i="1"/>
  <c r="K125" i="1" s="1"/>
  <c r="V125" i="1" s="1"/>
  <c r="M125" i="1"/>
  <c r="N125" i="1" s="1"/>
  <c r="J113" i="1"/>
  <c r="K113" i="1" s="1"/>
  <c r="V113" i="1" s="1"/>
  <c r="M113" i="1"/>
  <c r="N113" i="1" s="1"/>
  <c r="J101" i="1"/>
  <c r="K101" i="1" s="1"/>
  <c r="V101" i="1" s="1"/>
  <c r="M101" i="1"/>
  <c r="N101" i="1" s="1"/>
  <c r="J77" i="1"/>
  <c r="K77" i="1" s="1"/>
  <c r="V77" i="1" s="1"/>
  <c r="M77" i="1"/>
  <c r="N77" i="1" s="1"/>
  <c r="J65" i="1"/>
  <c r="K65" i="1" s="1"/>
  <c r="V65" i="1" s="1"/>
  <c r="M65" i="1"/>
  <c r="N65" i="1" s="1"/>
  <c r="J53" i="1"/>
  <c r="K53" i="1" s="1"/>
  <c r="V53" i="1" s="1"/>
  <c r="M53" i="1"/>
  <c r="N53" i="1" s="1"/>
  <c r="J41" i="1"/>
  <c r="K41" i="1" s="1"/>
  <c r="V41" i="1" s="1"/>
  <c r="M41" i="1"/>
  <c r="N41" i="1" s="1"/>
  <c r="J29" i="1"/>
  <c r="K29" i="1" s="1"/>
  <c r="V29" i="1" s="1"/>
  <c r="M29" i="1"/>
  <c r="N29" i="1" s="1"/>
  <c r="J17" i="1"/>
  <c r="K17" i="1" s="1"/>
  <c r="V17" i="1" s="1"/>
  <c r="M17" i="1"/>
  <c r="N17" i="1" s="1"/>
  <c r="J306" i="1"/>
  <c r="K306" i="1" s="1"/>
  <c r="V306" i="1" s="1"/>
  <c r="J247" i="1"/>
  <c r="K247" i="1" s="1"/>
  <c r="V247" i="1" s="1"/>
  <c r="R370" i="1"/>
  <c r="J364" i="1"/>
  <c r="K364" i="1" s="1"/>
  <c r="V364" i="1" s="1"/>
  <c r="M364" i="1"/>
  <c r="N364" i="1" s="1"/>
  <c r="J352" i="1"/>
  <c r="K352" i="1" s="1"/>
  <c r="V352" i="1" s="1"/>
  <c r="M352" i="1"/>
  <c r="N352" i="1" s="1"/>
  <c r="J340" i="1"/>
  <c r="K340" i="1" s="1"/>
  <c r="V340" i="1" s="1"/>
  <c r="M340" i="1"/>
  <c r="N340" i="1" s="1"/>
  <c r="J328" i="1"/>
  <c r="K328" i="1" s="1"/>
  <c r="V328" i="1" s="1"/>
  <c r="M328" i="1"/>
  <c r="N328" i="1" s="1"/>
  <c r="J316" i="1"/>
  <c r="K316" i="1" s="1"/>
  <c r="V316" i="1" s="1"/>
  <c r="M316" i="1"/>
  <c r="N316" i="1" s="1"/>
  <c r="J304" i="1"/>
  <c r="K304" i="1" s="1"/>
  <c r="V304" i="1" s="1"/>
  <c r="M304" i="1"/>
  <c r="N304" i="1" s="1"/>
  <c r="J292" i="1"/>
  <c r="K292" i="1" s="1"/>
  <c r="V292" i="1" s="1"/>
  <c r="M292" i="1"/>
  <c r="N292" i="1" s="1"/>
  <c r="J280" i="1"/>
  <c r="K280" i="1" s="1"/>
  <c r="V280" i="1" s="1"/>
  <c r="M280" i="1"/>
  <c r="N280" i="1" s="1"/>
  <c r="J268" i="1"/>
  <c r="K268" i="1" s="1"/>
  <c r="V268" i="1" s="1"/>
  <c r="M268" i="1"/>
  <c r="N268" i="1" s="1"/>
  <c r="J256" i="1"/>
  <c r="K256" i="1" s="1"/>
  <c r="V256" i="1" s="1"/>
  <c r="M256" i="1"/>
  <c r="N256" i="1" s="1"/>
  <c r="J244" i="1"/>
  <c r="K244" i="1" s="1"/>
  <c r="V244" i="1" s="1"/>
  <c r="M244" i="1"/>
  <c r="N244" i="1" s="1"/>
  <c r="J232" i="1"/>
  <c r="K232" i="1" s="1"/>
  <c r="V232" i="1" s="1"/>
  <c r="M232" i="1"/>
  <c r="N232" i="1" s="1"/>
  <c r="J220" i="1"/>
  <c r="K220" i="1" s="1"/>
  <c r="V220" i="1" s="1"/>
  <c r="M220" i="1"/>
  <c r="N220" i="1" s="1"/>
  <c r="J208" i="1"/>
  <c r="K208" i="1" s="1"/>
  <c r="V208" i="1" s="1"/>
  <c r="M208" i="1"/>
  <c r="N208" i="1" s="1"/>
  <c r="J196" i="1"/>
  <c r="K196" i="1" s="1"/>
  <c r="V196" i="1" s="1"/>
  <c r="M196" i="1"/>
  <c r="N196" i="1" s="1"/>
  <c r="J184" i="1"/>
  <c r="K184" i="1" s="1"/>
  <c r="V184" i="1" s="1"/>
  <c r="M184" i="1"/>
  <c r="N184" i="1" s="1"/>
  <c r="J172" i="1"/>
  <c r="K172" i="1" s="1"/>
  <c r="V172" i="1" s="1"/>
  <c r="M172" i="1"/>
  <c r="N172" i="1" s="1"/>
  <c r="J160" i="1"/>
  <c r="K160" i="1" s="1"/>
  <c r="V160" i="1" s="1"/>
  <c r="M160" i="1"/>
  <c r="N160" i="1" s="1"/>
  <c r="J148" i="1"/>
  <c r="K148" i="1" s="1"/>
  <c r="V148" i="1" s="1"/>
  <c r="M148" i="1"/>
  <c r="N148" i="1" s="1"/>
  <c r="J136" i="1"/>
  <c r="K136" i="1" s="1"/>
  <c r="V136" i="1" s="1"/>
  <c r="M136" i="1"/>
  <c r="N136" i="1" s="1"/>
  <c r="J124" i="1"/>
  <c r="K124" i="1" s="1"/>
  <c r="V124" i="1" s="1"/>
  <c r="M124" i="1"/>
  <c r="N124" i="1" s="1"/>
  <c r="J112" i="1"/>
  <c r="K112" i="1" s="1"/>
  <c r="V112" i="1" s="1"/>
  <c r="M112" i="1"/>
  <c r="N112" i="1" s="1"/>
  <c r="J100" i="1"/>
  <c r="K100" i="1" s="1"/>
  <c r="V100" i="1" s="1"/>
  <c r="M100" i="1"/>
  <c r="N100" i="1" s="1"/>
  <c r="J88" i="1"/>
  <c r="K88" i="1" s="1"/>
  <c r="V88" i="1" s="1"/>
  <c r="M88" i="1"/>
  <c r="N88" i="1" s="1"/>
  <c r="J76" i="1"/>
  <c r="K76" i="1" s="1"/>
  <c r="V76" i="1" s="1"/>
  <c r="M76" i="1"/>
  <c r="N76" i="1" s="1"/>
  <c r="J64" i="1"/>
  <c r="K64" i="1" s="1"/>
  <c r="V64" i="1" s="1"/>
  <c r="M64" i="1"/>
  <c r="N64" i="1" s="1"/>
  <c r="J52" i="1"/>
  <c r="K52" i="1" s="1"/>
  <c r="V52" i="1" s="1"/>
  <c r="M52" i="1"/>
  <c r="N52" i="1" s="1"/>
  <c r="J40" i="1"/>
  <c r="K40" i="1" s="1"/>
  <c r="V40" i="1" s="1"/>
  <c r="M40" i="1"/>
  <c r="N40" i="1" s="1"/>
  <c r="J28" i="1"/>
  <c r="K28" i="1" s="1"/>
  <c r="V28" i="1" s="1"/>
  <c r="M28" i="1"/>
  <c r="N28" i="1" s="1"/>
  <c r="J16" i="1"/>
  <c r="K16" i="1" s="1"/>
  <c r="V16" i="1" s="1"/>
  <c r="M16" i="1"/>
  <c r="N16" i="1" s="1"/>
  <c r="J303" i="1"/>
  <c r="K303" i="1" s="1"/>
  <c r="V303" i="1" s="1"/>
  <c r="J235" i="1"/>
  <c r="K235" i="1" s="1"/>
  <c r="V235" i="1" s="1"/>
  <c r="J39" i="1"/>
  <c r="K39" i="1" s="1"/>
  <c r="V39" i="1" s="1"/>
  <c r="J363" i="1"/>
  <c r="K363" i="1" s="1"/>
  <c r="V363" i="1" s="1"/>
  <c r="M363" i="1"/>
  <c r="N363" i="1" s="1"/>
  <c r="J351" i="1"/>
  <c r="K351" i="1" s="1"/>
  <c r="V351" i="1" s="1"/>
  <c r="M351" i="1"/>
  <c r="N351" i="1" s="1"/>
  <c r="J327" i="1"/>
  <c r="K327" i="1" s="1"/>
  <c r="V327" i="1" s="1"/>
  <c r="M327" i="1"/>
  <c r="N327" i="1" s="1"/>
  <c r="J315" i="1"/>
  <c r="K315" i="1" s="1"/>
  <c r="V315" i="1" s="1"/>
  <c r="M315" i="1"/>
  <c r="N315" i="1" s="1"/>
  <c r="J291" i="1"/>
  <c r="K291" i="1" s="1"/>
  <c r="V291" i="1" s="1"/>
  <c r="M291" i="1"/>
  <c r="N291" i="1" s="1"/>
  <c r="J279" i="1"/>
  <c r="K279" i="1" s="1"/>
  <c r="V279" i="1" s="1"/>
  <c r="M279" i="1"/>
  <c r="N279" i="1" s="1"/>
  <c r="J267" i="1"/>
  <c r="K267" i="1" s="1"/>
  <c r="V267" i="1" s="1"/>
  <c r="M267" i="1"/>
  <c r="N267" i="1" s="1"/>
  <c r="J243" i="1"/>
  <c r="K243" i="1" s="1"/>
  <c r="V243" i="1" s="1"/>
  <c r="M243" i="1"/>
  <c r="N243" i="1" s="1"/>
  <c r="J231" i="1"/>
  <c r="K231" i="1" s="1"/>
  <c r="V231" i="1" s="1"/>
  <c r="M231" i="1"/>
  <c r="N231" i="1" s="1"/>
  <c r="J219" i="1"/>
  <c r="K219" i="1" s="1"/>
  <c r="V219" i="1" s="1"/>
  <c r="M219" i="1"/>
  <c r="N219" i="1" s="1"/>
  <c r="J207" i="1"/>
  <c r="K207" i="1" s="1"/>
  <c r="V207" i="1" s="1"/>
  <c r="M207" i="1"/>
  <c r="N207" i="1" s="1"/>
  <c r="J171" i="1"/>
  <c r="K171" i="1" s="1"/>
  <c r="V171" i="1" s="1"/>
  <c r="M171" i="1"/>
  <c r="N171" i="1" s="1"/>
  <c r="J159" i="1"/>
  <c r="K159" i="1" s="1"/>
  <c r="V159" i="1" s="1"/>
  <c r="M159" i="1"/>
  <c r="N159" i="1" s="1"/>
  <c r="J147" i="1"/>
  <c r="K147" i="1" s="1"/>
  <c r="V147" i="1" s="1"/>
  <c r="M147" i="1"/>
  <c r="N147" i="1" s="1"/>
  <c r="J123" i="1"/>
  <c r="K123" i="1" s="1"/>
  <c r="V123" i="1" s="1"/>
  <c r="M123" i="1"/>
  <c r="N123" i="1" s="1"/>
  <c r="J111" i="1"/>
  <c r="K111" i="1" s="1"/>
  <c r="V111" i="1" s="1"/>
  <c r="M111" i="1"/>
  <c r="N111" i="1" s="1"/>
  <c r="J99" i="1"/>
  <c r="K99" i="1" s="1"/>
  <c r="V99" i="1" s="1"/>
  <c r="M99" i="1"/>
  <c r="N99" i="1" s="1"/>
  <c r="J75" i="1"/>
  <c r="K75" i="1" s="1"/>
  <c r="V75" i="1" s="1"/>
  <c r="M75" i="1"/>
  <c r="N75" i="1" s="1"/>
  <c r="J15" i="1"/>
  <c r="K15" i="1" s="1"/>
  <c r="V15" i="1" s="1"/>
  <c r="M15" i="1"/>
  <c r="N15" i="1" s="1"/>
  <c r="J234" i="1"/>
  <c r="K234" i="1" s="1"/>
  <c r="V234" i="1" s="1"/>
  <c r="J175" i="1"/>
  <c r="K175" i="1" s="1"/>
  <c r="V175" i="1" s="1"/>
  <c r="J103" i="1"/>
  <c r="K103" i="1" s="1"/>
  <c r="V103" i="1" s="1"/>
  <c r="J362" i="1"/>
  <c r="K362" i="1" s="1"/>
  <c r="V362" i="1" s="1"/>
  <c r="M362" i="1"/>
  <c r="N362" i="1" s="1"/>
  <c r="J350" i="1"/>
  <c r="K350" i="1" s="1"/>
  <c r="V350" i="1" s="1"/>
  <c r="M350" i="1"/>
  <c r="N350" i="1" s="1"/>
  <c r="J338" i="1"/>
  <c r="K338" i="1" s="1"/>
  <c r="V338" i="1" s="1"/>
  <c r="M338" i="1"/>
  <c r="N338" i="1" s="1"/>
  <c r="J326" i="1"/>
  <c r="K326" i="1" s="1"/>
  <c r="V326" i="1" s="1"/>
  <c r="M326" i="1"/>
  <c r="N326" i="1" s="1"/>
  <c r="J314" i="1"/>
  <c r="K314" i="1" s="1"/>
  <c r="V314" i="1" s="1"/>
  <c r="M314" i="1"/>
  <c r="N314" i="1" s="1"/>
  <c r="J302" i="1"/>
  <c r="K302" i="1" s="1"/>
  <c r="V302" i="1" s="1"/>
  <c r="M302" i="1"/>
  <c r="N302" i="1" s="1"/>
  <c r="J290" i="1"/>
  <c r="K290" i="1" s="1"/>
  <c r="V290" i="1" s="1"/>
  <c r="M290" i="1"/>
  <c r="N290" i="1" s="1"/>
  <c r="J278" i="1"/>
  <c r="K278" i="1" s="1"/>
  <c r="V278" i="1" s="1"/>
  <c r="M278" i="1"/>
  <c r="N278" i="1" s="1"/>
  <c r="J266" i="1"/>
  <c r="K266" i="1" s="1"/>
  <c r="V266" i="1" s="1"/>
  <c r="M266" i="1"/>
  <c r="N266" i="1" s="1"/>
  <c r="J254" i="1"/>
  <c r="K254" i="1" s="1"/>
  <c r="V254" i="1" s="1"/>
  <c r="M254" i="1"/>
  <c r="N254" i="1" s="1"/>
  <c r="J242" i="1"/>
  <c r="K242" i="1" s="1"/>
  <c r="V242" i="1" s="1"/>
  <c r="M242" i="1"/>
  <c r="N242" i="1" s="1"/>
  <c r="J230" i="1"/>
  <c r="K230" i="1" s="1"/>
  <c r="V230" i="1" s="1"/>
  <c r="M230" i="1"/>
  <c r="N230" i="1" s="1"/>
  <c r="J218" i="1"/>
  <c r="K218" i="1" s="1"/>
  <c r="V218" i="1" s="1"/>
  <c r="M218" i="1"/>
  <c r="N218" i="1" s="1"/>
  <c r="J206" i="1"/>
  <c r="K206" i="1" s="1"/>
  <c r="V206" i="1" s="1"/>
  <c r="M206" i="1"/>
  <c r="N206" i="1" s="1"/>
  <c r="J194" i="1"/>
  <c r="K194" i="1" s="1"/>
  <c r="V194" i="1" s="1"/>
  <c r="M194" i="1"/>
  <c r="N194" i="1" s="1"/>
  <c r="J182" i="1"/>
  <c r="K182" i="1" s="1"/>
  <c r="V182" i="1" s="1"/>
  <c r="M182" i="1"/>
  <c r="N182" i="1" s="1"/>
  <c r="J170" i="1"/>
  <c r="K170" i="1" s="1"/>
  <c r="V170" i="1" s="1"/>
  <c r="M170" i="1"/>
  <c r="N170" i="1" s="1"/>
  <c r="J158" i="1"/>
  <c r="K158" i="1" s="1"/>
  <c r="V158" i="1" s="1"/>
  <c r="M158" i="1"/>
  <c r="N158" i="1" s="1"/>
  <c r="J146" i="1"/>
  <c r="K146" i="1" s="1"/>
  <c r="V146" i="1" s="1"/>
  <c r="M146" i="1"/>
  <c r="N146" i="1" s="1"/>
  <c r="J134" i="1"/>
  <c r="K134" i="1" s="1"/>
  <c r="V134" i="1" s="1"/>
  <c r="M134" i="1"/>
  <c r="N134" i="1" s="1"/>
  <c r="J122" i="1"/>
  <c r="K122" i="1" s="1"/>
  <c r="V122" i="1" s="1"/>
  <c r="M122" i="1"/>
  <c r="N122" i="1" s="1"/>
  <c r="J110" i="1"/>
  <c r="K110" i="1" s="1"/>
  <c r="V110" i="1" s="1"/>
  <c r="M110" i="1"/>
  <c r="N110" i="1" s="1"/>
  <c r="J98" i="1"/>
  <c r="K98" i="1" s="1"/>
  <c r="V98" i="1" s="1"/>
  <c r="M98" i="1"/>
  <c r="N98" i="1" s="1"/>
  <c r="J86" i="1"/>
  <c r="K86" i="1" s="1"/>
  <c r="V86" i="1" s="1"/>
  <c r="M86" i="1"/>
  <c r="N86" i="1" s="1"/>
  <c r="J74" i="1"/>
  <c r="K74" i="1" s="1"/>
  <c r="V74" i="1" s="1"/>
  <c r="M74" i="1"/>
  <c r="N74" i="1" s="1"/>
  <c r="J62" i="1"/>
  <c r="K62" i="1" s="1"/>
  <c r="V62" i="1" s="1"/>
  <c r="M62" i="1"/>
  <c r="N62" i="1" s="1"/>
  <c r="J50" i="1"/>
  <c r="K50" i="1" s="1"/>
  <c r="V50" i="1" s="1"/>
  <c r="M50" i="1"/>
  <c r="N50" i="1" s="1"/>
  <c r="J38" i="1"/>
  <c r="K38" i="1" s="1"/>
  <c r="V38" i="1" s="1"/>
  <c r="M38" i="1"/>
  <c r="N38" i="1" s="1"/>
  <c r="J26" i="1"/>
  <c r="K26" i="1" s="1"/>
  <c r="V26" i="1" s="1"/>
  <c r="M26" i="1"/>
  <c r="N26" i="1" s="1"/>
  <c r="J14" i="1"/>
  <c r="K14" i="1" s="1"/>
  <c r="V14" i="1" s="1"/>
  <c r="M14" i="1"/>
  <c r="N14" i="1" s="1"/>
  <c r="J367" i="1"/>
  <c r="K367" i="1" s="1"/>
  <c r="V367" i="1" s="1"/>
  <c r="J163" i="1"/>
  <c r="K163" i="1" s="1"/>
  <c r="V163" i="1" s="1"/>
  <c r="J91" i="1"/>
  <c r="K91" i="1" s="1"/>
  <c r="V91" i="1" s="1"/>
  <c r="J31" i="1"/>
  <c r="K31" i="1" s="1"/>
  <c r="V31" i="1" s="1"/>
  <c r="Q370" i="1"/>
  <c r="S370" i="1"/>
  <c r="T370" i="1"/>
</calcChain>
</file>

<file path=xl/sharedStrings.xml><?xml version="1.0" encoding="utf-8"?>
<sst xmlns="http://schemas.openxmlformats.org/spreadsheetml/2006/main" count="309" uniqueCount="115">
  <si>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</si>
  <si>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</si>
  <si>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</si>
  <si>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</si>
  <si>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</si>
  <si>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</si>
  <si>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</si>
  <si>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</si>
  <si>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</si>
  <si>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</si>
  <si>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</si>
  <si>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</si>
  <si>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</si>
  <si>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</si>
  <si>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</si>
  <si>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</si>
  <si>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</si>
  <si>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</si>
  <si>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</si>
  <si>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</si>
  <si>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</si>
  <si>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</si>
  <si>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</si>
  <si>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</si>
  <si>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</si>
  <si>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</si>
  <si>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</si>
  <si>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</si>
  <si>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</si>
  <si>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</si>
  <si>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</si>
  <si>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</si>
  <si>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</si>
  <si>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</si>
  <si>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Same day last week</t>
  </si>
  <si>
    <t>Orders of same day last week</t>
  </si>
  <si>
    <t>Traffic Change</t>
  </si>
  <si>
    <t>Change with respect to same day last week</t>
  </si>
  <si>
    <t>Source of Traffic Change</t>
  </si>
  <si>
    <t>Total Traffic Change</t>
  </si>
  <si>
    <t>Hikes/Drops in traffic change</t>
  </si>
  <si>
    <t>Weekdays</t>
  </si>
  <si>
    <t>Name of Weekdays</t>
  </si>
  <si>
    <t xml:space="preserve">Highs/Lows in orders </t>
  </si>
  <si>
    <t>Standard Deviation</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</si>
  <si>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</si>
  <si>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</si>
  <si>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</si>
  <si>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</si>
  <si>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</si>
  <si>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</si>
  <si>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</si>
  <si>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</si>
  <si>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</si>
  <si>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</si>
  <si>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</si>
  <si>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</si>
  <si>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</si>
  <si>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</si>
  <si>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</si>
  <si>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</si>
  <si>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</si>
  <si>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</si>
  <si>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</si>
  <si>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</si>
  <si>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</si>
  <si>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</si>
  <si>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</si>
  <si>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</si>
  <si>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Overall Conversions</t>
  </si>
  <si>
    <t>R square</t>
  </si>
  <si>
    <t>Variable</t>
  </si>
  <si>
    <t>P-Value</t>
  </si>
  <si>
    <t>Coeffcient</t>
  </si>
  <si>
    <t>Insights</t>
  </si>
  <si>
    <t>Low Impact</t>
  </si>
  <si>
    <t>Discount plays an important role to influence M2C</t>
  </si>
  <si>
    <t>Moderate Impact</t>
  </si>
  <si>
    <t>Raise in delivery charges will have a high impact of the conversion rate</t>
  </si>
  <si>
    <t>Traffic change of same day last week</t>
  </si>
  <si>
    <t>Conversion change of same day last week</t>
  </si>
  <si>
    <t>Row Labels</t>
  </si>
  <si>
    <t>Sum of Orders</t>
  </si>
  <si>
    <t>Sum of orders on same day last week</t>
  </si>
  <si>
    <t>Grand Total</t>
  </si>
  <si>
    <t>Sum of Traffic Change same day last week</t>
  </si>
  <si>
    <t xml:space="preserve">Sum of Traffic Change </t>
  </si>
  <si>
    <t>Years (Date)</t>
  </si>
  <si>
    <t>Months (Date)</t>
  </si>
  <si>
    <t>Sum of L2M</t>
  </si>
  <si>
    <t>Sum of M2C</t>
  </si>
  <si>
    <t>Sum of C2P</t>
  </si>
  <si>
    <t>Sum of P2O</t>
  </si>
  <si>
    <t>2019</t>
  </si>
  <si>
    <t>Jan</t>
  </si>
  <si>
    <t>Feb</t>
  </si>
  <si>
    <t>Mar</t>
  </si>
  <si>
    <t>Apr</t>
  </si>
  <si>
    <t>May</t>
  </si>
  <si>
    <t>Jun</t>
  </si>
  <si>
    <t>Jul</t>
  </si>
  <si>
    <t>Aug</t>
  </si>
  <si>
    <t>Sep</t>
  </si>
  <si>
    <t>Oct</t>
  </si>
  <si>
    <t>Nov</t>
  </si>
  <si>
    <t>Dec</t>
  </si>
  <si>
    <t>2020</t>
  </si>
  <si>
    <t>Months (Same day last week)</t>
  </si>
  <si>
    <t>Month-wise Traffic Change Data</t>
  </si>
  <si>
    <t>Orders change w.r.t to Same day last week</t>
  </si>
  <si>
    <t>Traffic Change w.r.t to same day last week</t>
  </si>
  <si>
    <t>Average Packaging charges</t>
  </si>
  <si>
    <t>Strong Predictor of the final conversion rate</t>
  </si>
  <si>
    <t>&lt;1/1/2019</t>
  </si>
  <si>
    <t>Count of Hikes/Drops in traffic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</si>
</sst>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dddd"/>
  </numFmts>
  <fonts count="10" x14ac:knownFonts="1">
    <font>
      <sz val="12"/>
      <color theme="1"/>
      <name val="Calibri"/>
      <family val="2"/>
      <scheme val="minor"/>
    </font>
    <font>
      <sz val="12"/>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2"/>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
      <b/>
      <shadow/>
      <sz val="16"/>
      <name val="Calibri"/>
      <family val="2"/>
      <scheme val="minor"/>
    </font>
  </fonts>
  <fills count="14">
    <fill>
      <patternFill patternType="none"/>
    </fill>
    <fill>
      <patternFill patternType="gray125"/>
    </fill>
    <fill>
      <patternFill patternType="solid">
        <fgColor rgb="FF7030A0"/>
        <bgColor indexed="64"/>
      </patternFill>
    </fill>
    <fill>
      <patternFill patternType="solid">
        <fgColor rgb="FF0070C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67">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14" fontId="2" fillId="2" borderId="1" xfId="0" applyNumberFormat="1" applyFont="1" applyFill="1" applyBorder="1" applyAlignment="1">
      <alignment horizontal="center"/>
    </xf>
    <xf numFmtId="1" fontId="0" fillId="0" borderId="0" xfId="0" applyNumberFormat="1"/>
    <xf numFmtId="9" fontId="0" fillId="0" borderId="0" xfId="1" applyFont="1"/>
    <xf numFmtId="0" fontId="2" fillId="2" borderId="2" xfId="0" applyFont="1" applyFill="1" applyBorder="1"/>
    <xf numFmtId="14" fontId="0" fillId="0" borderId="0" xfId="1" applyNumberFormat="1" applyFont="1"/>
    <xf numFmtId="1" fontId="0" fillId="0" borderId="0" xfId="1" applyNumberFormat="1" applyFont="1"/>
    <xf numFmtId="0" fontId="0" fillId="0" borderId="0" xfId="0" applyAlignment="1">
      <alignment horizontal="center"/>
    </xf>
    <xf numFmtId="0" fontId="0" fillId="0" borderId="0" xfId="0" applyAlignment="1">
      <alignment horizontal="center" wrapText="1"/>
    </xf>
    <xf numFmtId="0" fontId="2" fillId="3" borderId="2" xfId="0" applyFont="1" applyFill="1" applyBorder="1"/>
    <xf numFmtId="0" fontId="2" fillId="3" borderId="1" xfId="0" applyFont="1" applyFill="1" applyBorder="1"/>
    <xf numFmtId="0" fontId="2" fillId="3" borderId="2" xfId="0" applyFont="1" applyFill="1" applyBorder="1" applyAlignment="1">
      <alignment horizontal="center"/>
    </xf>
    <xf numFmtId="0" fontId="0" fillId="0" borderId="0" xfId="0" applyBorder="1"/>
    <xf numFmtId="9" fontId="0" fillId="0" borderId="0" xfId="1" applyFont="1" applyFill="1" applyBorder="1"/>
    <xf numFmtId="9" fontId="0" fillId="0" borderId="0" xfId="0" applyNumberFormat="1"/>
    <xf numFmtId="167" fontId="0" fillId="0" borderId="0" xfId="0" applyNumberFormat="1" applyAlignment="1">
      <alignment horizontal="left"/>
    </xf>
    <xf numFmtId="0" fontId="0" fillId="0" borderId="0" xfId="0" applyAlignment="1">
      <alignment horizontal="center" vertical="center" wrapText="1"/>
    </xf>
    <xf numFmtId="0" fontId="2" fillId="3" borderId="2" xfId="0" applyFont="1" applyFill="1" applyBorder="1" applyAlignment="1">
      <alignment horizontal="center" vertical="center" wrapText="1"/>
    </xf>
    <xf numFmtId="167" fontId="0" fillId="0" borderId="0" xfId="1" applyNumberFormat="1" applyFont="1"/>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0" xfId="0" applyFont="1" applyFill="1"/>
    <xf numFmtId="10" fontId="2" fillId="6" borderId="0" xfId="1" applyNumberFormat="1" applyFont="1" applyFill="1"/>
    <xf numFmtId="10" fontId="5" fillId="7" borderId="0" xfId="1" applyNumberFormat="1" applyFont="1" applyFill="1"/>
    <xf numFmtId="10" fontId="5" fillId="5" borderId="0" xfId="1" applyNumberFormat="1" applyFont="1" applyFill="1"/>
    <xf numFmtId="10" fontId="5" fillId="4" borderId="0" xfId="1" applyNumberFormat="1" applyFont="1" applyFill="1"/>
    <xf numFmtId="0" fontId="6" fillId="0" borderId="3" xfId="0" applyFont="1" applyBorder="1" applyAlignment="1">
      <alignment horizontal="centerContinuous"/>
    </xf>
    <xf numFmtId="0" fontId="0" fillId="0" borderId="4" xfId="0" applyBorder="1"/>
    <xf numFmtId="0" fontId="6" fillId="0" borderId="3" xfId="0" applyFont="1" applyBorder="1" applyAlignment="1">
      <alignment horizontal="center"/>
    </xf>
    <xf numFmtId="0" fontId="8" fillId="7" borderId="0" xfId="0" applyFont="1" applyFill="1" applyAlignment="1">
      <alignment horizontal="center"/>
    </xf>
    <xf numFmtId="2" fontId="0" fillId="0" borderId="0" xfId="0" applyNumberFormat="1"/>
    <xf numFmtId="2" fontId="0" fillId="0" borderId="4" xfId="0" applyNumberFormat="1" applyBorder="1"/>
    <xf numFmtId="2" fontId="0" fillId="8" borderId="0" xfId="0" applyNumberFormat="1" applyFill="1"/>
    <xf numFmtId="0" fontId="0" fillId="0" borderId="0" xfId="0" applyAlignment="1">
      <alignment horizontal="center" vertical="center"/>
    </xf>
    <xf numFmtId="0" fontId="7" fillId="9" borderId="0" xfId="0" applyFont="1" applyFill="1" applyAlignment="1">
      <alignment horizontal="center" vertical="center"/>
    </xf>
    <xf numFmtId="0" fontId="4" fillId="5" borderId="0" xfId="0" applyFont="1" applyFill="1"/>
    <xf numFmtId="2" fontId="0" fillId="8" borderId="0" xfId="0" applyNumberFormat="1" applyFill="1" applyAlignment="1">
      <alignment horizontal="center"/>
    </xf>
    <xf numFmtId="2" fontId="0" fillId="8" borderId="0" xfId="0" applyNumberFormat="1" applyFill="1" applyAlignment="1">
      <alignment horizontal="center" vertical="center"/>
    </xf>
    <xf numFmtId="2" fontId="0" fillId="10" borderId="0" xfId="0" applyNumberFormat="1" applyFill="1"/>
    <xf numFmtId="2" fontId="0" fillId="0" borderId="0" xfId="0" applyNumberFormat="1" applyFill="1"/>
    <xf numFmtId="2" fontId="0" fillId="11" borderId="0" xfId="0" applyNumberFormat="1" applyFill="1"/>
    <xf numFmtId="2" fontId="0" fillId="0" borderId="0" xfId="0" applyNumberFormat="1" applyFill="1" applyAlignment="1">
      <alignment horizontal="center"/>
    </xf>
    <xf numFmtId="2" fontId="0" fillId="11" borderId="0" xfId="0" applyNumberFormat="1" applyFill="1" applyAlignment="1">
      <alignment horizontal="center"/>
    </xf>
    <xf numFmtId="2" fontId="0" fillId="0" borderId="0" xfId="0" applyNumberFormat="1" applyAlignment="1">
      <alignment horizontal="center"/>
    </xf>
    <xf numFmtId="2" fontId="0" fillId="8" borderId="4" xfId="0" applyNumberFormat="1" applyFill="1" applyBorder="1"/>
    <xf numFmtId="2" fontId="0" fillId="11" borderId="4" xfId="0" applyNumberFormat="1" applyFill="1" applyBorder="1"/>
    <xf numFmtId="2" fontId="0" fillId="8" borderId="0" xfId="0" applyNumberFormat="1" applyFill="1" applyBorder="1" applyAlignment="1">
      <alignment horizontal="center"/>
    </xf>
    <xf numFmtId="2" fontId="0" fillId="11" borderId="0" xfId="0" applyNumberFormat="1" applyFill="1" applyBorder="1" applyAlignment="1">
      <alignment horizontal="center"/>
    </xf>
    <xf numFmtId="2" fontId="0" fillId="0" borderId="0" xfId="0" applyNumberFormat="1" applyBorder="1" applyAlignment="1">
      <alignment horizontal="center"/>
    </xf>
    <xf numFmtId="0" fontId="7" fillId="12" borderId="0" xfId="0" applyFont="1" applyFill="1" applyAlignment="1">
      <alignment horizontal="center" vertical="center"/>
    </xf>
    <xf numFmtId="0" fontId="0" fillId="0" borderId="0" xfId="0" pivotButton="1" applyAlignment="1">
      <alignment horizontal="center" vertical="center" wrapText="1"/>
    </xf>
    <xf numFmtId="0" fontId="0" fillId="0" borderId="0" xfId="0" pivotButton="1"/>
    <xf numFmtId="0" fontId="0" fillId="0" borderId="0" xfId="0" pivotButton="1" applyAlignment="1">
      <alignment horizontal="center" vertical="center"/>
    </xf>
    <xf numFmtId="0" fontId="9" fillId="0" borderId="0" xfId="0" applyFont="1" applyAlignment="1">
      <alignment horizontal="center" vertical="center" readingOrder="1"/>
    </xf>
    <xf numFmtId="0" fontId="7" fillId="12" borderId="0" xfId="0" applyFont="1" applyFill="1" applyAlignment="1">
      <alignment horizontal="center" vertical="center"/>
    </xf>
    <xf numFmtId="0" fontId="0" fillId="0" borderId="0" xfId="0" applyAlignment="1">
      <alignment horizontal="left"/>
    </xf>
    <xf numFmtId="0" fontId="0" fillId="10" borderId="0" xfId="0" applyFill="1" applyAlignment="1">
      <alignment horizontal="left"/>
    </xf>
    <xf numFmtId="0" fontId="0" fillId="13" borderId="0" xfId="0" applyFill="1" applyAlignment="1">
      <alignment horizontal="left"/>
    </xf>
    <xf numFmtId="0" fontId="4" fillId="0" borderId="0" xfId="0" applyFont="1" applyAlignment="1">
      <alignment horizontal="left"/>
    </xf>
    <xf numFmtId="0" fontId="4" fillId="0" borderId="0" xfId="0" applyFont="1" applyBorder="1" applyAlignment="1">
      <alignment horizontal="left"/>
    </xf>
    <xf numFmtId="0" fontId="0" fillId="0" borderId="0" xfId="0" applyAlignment="1">
      <alignment horizontal="left"/>
    </xf>
    <xf numFmtId="0" fontId="0" fillId="0" borderId="0" xfId="0" applyNumberFormat="1"/>
  </cellXfs>
  <cellStyles count="2">
    <cellStyle name="Normal" xfId="0" builtinId="0"/>
    <cellStyle name="Percent" xfId="1" builtinId="5"/>
  </cellStyles>
  <dxfs count="35">
    <dxf>
      <fill>
        <patternFill patternType="gray0625">
          <fgColor theme="4"/>
          <bgColor theme="5" tint="0.59996337778862885"/>
        </patternFill>
      </fill>
    </dxf>
    <dxf>
      <fill>
        <patternFill patternType="gray0625">
          <fgColor theme="2"/>
          <bgColor theme="9" tint="0.59996337778862885"/>
        </patternFill>
      </fill>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
      <alignment vertical="center"/>
    </dxf>
    <dxf>
      <alignment vertical="center"/>
    </dxf>
    <dxf>
      <alignment horizontal="center"/>
    </dxf>
    <dxf>
      <alignment horizontal="center"/>
    </dxf>
    <dxf>
      <alignment horizontal="center"/>
    </dxf>
    <dxf>
      <alignment vertical="center"/>
    </dxf>
    <dxf>
      <numFmt numFmtId="2" formatCode="0.00"/>
    </dxf>
    <dxf>
      <numFmt numFmtId="2" formatCode="0.00"/>
    </dxf>
    <dxf>
      <alignment horizontal="center"/>
    </dxf>
    <dxf>
      <alignment horizontal="center"/>
    </dxf>
    <dxf>
      <alignment vertical="center"/>
    </dxf>
    <dxf>
      <alignment vertical="center"/>
    </dxf>
    <dxf>
      <alignment wrapText="1"/>
    </dxf>
    <dxf>
      <alignment wrapText="1"/>
    </dxf>
    <dxf>
      <alignment horizontal="center"/>
    </dxf>
    <dxf>
      <numFmt numFmtId="1" formatCode="0"/>
    </dxf>
    <dxf>
      <alignment vertical="center"/>
    </dxf>
    <dxf>
      <alignment vertical="center"/>
    </dxf>
    <dxf>
      <alignment horizontal="center"/>
    </dxf>
    <dxf>
      <alignment horizontal="center"/>
    </dxf>
    <dxf>
      <alignment wrapText="1"/>
    </dxf>
    <dxf>
      <alignment wrapText="1"/>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Final.xlsx]Pivot Tables!PivotTable1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Orders</a:t>
            </a:r>
            <a:r>
              <a:rPr lang="en-IN" baseline="0"/>
              <a:t> change w.r.t to Same day last week</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Sum of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Tables'!$B$4:$B$11</c:f>
              <c:strCache>
                <c:ptCount val="7"/>
                <c:pt idx="0">
                  <c:v>Sunday</c:v>
                </c:pt>
                <c:pt idx="1">
                  <c:v>Monday</c:v>
                </c:pt>
                <c:pt idx="2">
                  <c:v>Tuesday</c:v>
                </c:pt>
                <c:pt idx="3">
                  <c:v>Wednesday</c:v>
                </c:pt>
                <c:pt idx="4">
                  <c:v>Thursday</c:v>
                </c:pt>
                <c:pt idx="5">
                  <c:v>Friday</c:v>
                </c:pt>
                <c:pt idx="6">
                  <c:v>Saturday</c:v>
                </c:pt>
              </c:strCache>
            </c:strRef>
          </c:cat>
          <c:val>
            <c:numRef>
              <c:f>'Pivot Tables'!$C$4:$C$11</c:f>
              <c:numCache>
                <c:formatCode>General</c:formatCode>
                <c:ptCount val="7"/>
                <c:pt idx="0">
                  <c:v>85599212</c:v>
                </c:pt>
                <c:pt idx="1">
                  <c:v>66541638</c:v>
                </c:pt>
                <c:pt idx="2">
                  <c:v>65616473.673280001</c:v>
                </c:pt>
                <c:pt idx="3">
                  <c:v>69923424</c:v>
                </c:pt>
                <c:pt idx="4">
                  <c:v>65711925</c:v>
                </c:pt>
                <c:pt idx="5">
                  <c:v>67566585</c:v>
                </c:pt>
                <c:pt idx="6">
                  <c:v>85803322</c:v>
                </c:pt>
              </c:numCache>
            </c:numRef>
          </c:val>
          <c:extLst>
            <c:ext xmlns:c16="http://schemas.microsoft.com/office/drawing/2014/chart" uri="{C3380CC4-5D6E-409C-BE32-E72D297353CC}">
              <c16:uniqueId val="{00000000-1E66-49E8-8CE6-EB30DC0F6B0B}"/>
            </c:ext>
          </c:extLst>
        </c:ser>
        <c:ser>
          <c:idx val="1"/>
          <c:order val="1"/>
          <c:tx>
            <c:strRef>
              <c:f>'Pivot Tables'!$D$3</c:f>
              <c:strCache>
                <c:ptCount val="1"/>
                <c:pt idx="0">
                  <c:v>Sum of orders on same day last week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Tables'!$B$4:$B$11</c:f>
              <c:strCache>
                <c:ptCount val="7"/>
                <c:pt idx="0">
                  <c:v>Sunday</c:v>
                </c:pt>
                <c:pt idx="1">
                  <c:v>Monday</c:v>
                </c:pt>
                <c:pt idx="2">
                  <c:v>Tuesday</c:v>
                </c:pt>
                <c:pt idx="3">
                  <c:v>Wednesday</c:v>
                </c:pt>
                <c:pt idx="4">
                  <c:v>Thursday</c:v>
                </c:pt>
                <c:pt idx="5">
                  <c:v>Friday</c:v>
                </c:pt>
                <c:pt idx="6">
                  <c:v>Saturday</c:v>
                </c:pt>
              </c:strCache>
            </c:strRef>
          </c:cat>
          <c:val>
            <c:numRef>
              <c:f>'Pivot Tables'!$D$4:$D$11</c:f>
              <c:numCache>
                <c:formatCode>General</c:formatCode>
                <c:ptCount val="7"/>
                <c:pt idx="0">
                  <c:v>84003010</c:v>
                </c:pt>
                <c:pt idx="1">
                  <c:v>65369090</c:v>
                </c:pt>
                <c:pt idx="2">
                  <c:v>64332273.673280001</c:v>
                </c:pt>
                <c:pt idx="3">
                  <c:v>68638908</c:v>
                </c:pt>
                <c:pt idx="4">
                  <c:v>64416877</c:v>
                </c:pt>
                <c:pt idx="5">
                  <c:v>66257147</c:v>
                </c:pt>
                <c:pt idx="6">
                  <c:v>84034989</c:v>
                </c:pt>
              </c:numCache>
            </c:numRef>
          </c:val>
          <c:extLst>
            <c:ext xmlns:c16="http://schemas.microsoft.com/office/drawing/2014/chart" uri="{C3380CC4-5D6E-409C-BE32-E72D297353CC}">
              <c16:uniqueId val="{00000001-1E66-49E8-8CE6-EB30DC0F6B0B}"/>
            </c:ext>
          </c:extLst>
        </c:ser>
        <c:dLbls>
          <c:showLegendKey val="0"/>
          <c:showVal val="0"/>
          <c:showCatName val="0"/>
          <c:showSerName val="0"/>
          <c:showPercent val="0"/>
          <c:showBubbleSize val="0"/>
        </c:dLbls>
        <c:gapWidth val="100"/>
        <c:overlap val="-24"/>
        <c:axId val="2012806128"/>
        <c:axId val="2012809008"/>
      </c:barChart>
      <c:catAx>
        <c:axId val="2012806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809008"/>
        <c:crosses val="autoZero"/>
        <c:auto val="1"/>
        <c:lblAlgn val="ctr"/>
        <c:lblOffset val="100"/>
        <c:noMultiLvlLbl val="0"/>
      </c:catAx>
      <c:valAx>
        <c:axId val="2012809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806128"/>
        <c:crosses val="autoZero"/>
        <c:crossBetween val="between"/>
        <c:dispUnits>
          <c:builtInUnit val="millions"/>
          <c:dispUnitsLbl>
            <c:layout>
              <c:manualLayout>
                <c:xMode val="edge"/>
                <c:yMode val="edge"/>
                <c:x val="2.4709661477637757E-2"/>
                <c:y val="0.42071813939924174"/>
              </c:manualLayout>
            </c:layout>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Final.xlsx]Pivot Tables!PivotTable2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Traffic Change w.r.t to same day last week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Tables'!$C$21</c:f>
              <c:strCache>
                <c:ptCount val="1"/>
                <c:pt idx="0">
                  <c:v>Sum of Traffic Change same day last week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Tables'!$B$22:$B$29</c:f>
              <c:strCache>
                <c:ptCount val="7"/>
                <c:pt idx="0">
                  <c:v>Sunday</c:v>
                </c:pt>
                <c:pt idx="1">
                  <c:v>Monday</c:v>
                </c:pt>
                <c:pt idx="2">
                  <c:v>Tuesday</c:v>
                </c:pt>
                <c:pt idx="3">
                  <c:v>Wednesday</c:v>
                </c:pt>
                <c:pt idx="4">
                  <c:v>Thursday</c:v>
                </c:pt>
                <c:pt idx="5">
                  <c:v>Friday</c:v>
                </c:pt>
                <c:pt idx="6">
                  <c:v>Saturday</c:v>
                </c:pt>
              </c:strCache>
            </c:strRef>
          </c:cat>
          <c:val>
            <c:numRef>
              <c:f>'Pivot Tables'!$C$22:$C$29</c:f>
              <c:numCache>
                <c:formatCode>General</c:formatCode>
                <c:ptCount val="7"/>
                <c:pt idx="0">
                  <c:v>2270972391</c:v>
                </c:pt>
                <c:pt idx="1">
                  <c:v>1102154936</c:v>
                </c:pt>
                <c:pt idx="2">
                  <c:v>1147978505</c:v>
                </c:pt>
                <c:pt idx="3">
                  <c:v>1135382452</c:v>
                </c:pt>
                <c:pt idx="4">
                  <c:v>1078917377</c:v>
                </c:pt>
                <c:pt idx="5">
                  <c:v>1100851891</c:v>
                </c:pt>
                <c:pt idx="6">
                  <c:v>2296110654</c:v>
                </c:pt>
              </c:numCache>
            </c:numRef>
          </c:val>
          <c:extLst>
            <c:ext xmlns:c16="http://schemas.microsoft.com/office/drawing/2014/chart" uri="{C3380CC4-5D6E-409C-BE32-E72D297353CC}">
              <c16:uniqueId val="{00000000-D1E4-451A-94AC-2393F83CBC32}"/>
            </c:ext>
          </c:extLst>
        </c:ser>
        <c:ser>
          <c:idx val="1"/>
          <c:order val="1"/>
          <c:tx>
            <c:strRef>
              <c:f>'Pivot Tables'!$D$21</c:f>
              <c:strCache>
                <c:ptCount val="1"/>
                <c:pt idx="0">
                  <c:v>Sum of Traffic Change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Tables'!$B$22:$B$29</c:f>
              <c:strCache>
                <c:ptCount val="7"/>
                <c:pt idx="0">
                  <c:v>Sunday</c:v>
                </c:pt>
                <c:pt idx="1">
                  <c:v>Monday</c:v>
                </c:pt>
                <c:pt idx="2">
                  <c:v>Tuesday</c:v>
                </c:pt>
                <c:pt idx="3">
                  <c:v>Wednesday</c:v>
                </c:pt>
                <c:pt idx="4">
                  <c:v>Thursday</c:v>
                </c:pt>
                <c:pt idx="5">
                  <c:v>Friday</c:v>
                </c:pt>
                <c:pt idx="6">
                  <c:v>Saturday</c:v>
                </c:pt>
              </c:strCache>
            </c:strRef>
          </c:cat>
          <c:val>
            <c:numRef>
              <c:f>'Pivot Tables'!$D$22:$D$29</c:f>
              <c:numCache>
                <c:formatCode>General</c:formatCode>
                <c:ptCount val="7"/>
                <c:pt idx="0">
                  <c:v>2314515447</c:v>
                </c:pt>
                <c:pt idx="1">
                  <c:v>1124306621</c:v>
                </c:pt>
                <c:pt idx="2">
                  <c:v>1169913016</c:v>
                </c:pt>
                <c:pt idx="3">
                  <c:v>1157099790</c:v>
                </c:pt>
                <c:pt idx="4">
                  <c:v>1099548849</c:v>
                </c:pt>
                <c:pt idx="5">
                  <c:v>1123220749</c:v>
                </c:pt>
                <c:pt idx="6">
                  <c:v>2341449301</c:v>
                </c:pt>
              </c:numCache>
            </c:numRef>
          </c:val>
          <c:extLst>
            <c:ext xmlns:c16="http://schemas.microsoft.com/office/drawing/2014/chart" uri="{C3380CC4-5D6E-409C-BE32-E72D297353CC}">
              <c16:uniqueId val="{00000001-D1E4-451A-94AC-2393F83CBC32}"/>
            </c:ext>
          </c:extLst>
        </c:ser>
        <c:dLbls>
          <c:showLegendKey val="0"/>
          <c:showVal val="0"/>
          <c:showCatName val="0"/>
          <c:showSerName val="0"/>
          <c:showPercent val="0"/>
          <c:showBubbleSize val="0"/>
        </c:dLbls>
        <c:gapWidth val="150"/>
        <c:axId val="1674839376"/>
        <c:axId val="1674829296"/>
      </c:barChart>
      <c:valAx>
        <c:axId val="1674829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839376"/>
        <c:crosses val="autoZero"/>
        <c:crossBetween val="between"/>
      </c:valAx>
      <c:catAx>
        <c:axId val="1674839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82929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Final.xlsx]Pivot Tables!PivotTable3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Overall Conversions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c:f>
              <c:strCache>
                <c:ptCount val="1"/>
                <c:pt idx="0">
                  <c:v>Sum of L2M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Tables'!$G$4:$H$17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'Pivot Tables'!$I$4:$I$17</c:f>
              <c:numCache>
                <c:formatCode>0.00</c:formatCode>
                <c:ptCount val="13"/>
                <c:pt idx="0">
                  <c:v>7.3023994247252455</c:v>
                </c:pt>
                <c:pt idx="1">
                  <c:v>6.6775995179061356</c:v>
                </c:pt>
                <c:pt idx="2">
                  <c:v>7.3583994722562389</c:v>
                </c:pt>
                <c:pt idx="3">
                  <c:v>7.2420993647430034</c:v>
                </c:pt>
                <c:pt idx="4">
                  <c:v>7.4111994911462213</c:v>
                </c:pt>
                <c:pt idx="5">
                  <c:v>7.1322994190262445</c:v>
                </c:pt>
                <c:pt idx="6">
                  <c:v>7.315099454109709</c:v>
                </c:pt>
                <c:pt idx="7">
                  <c:v>7.3736996389432816</c:v>
                </c:pt>
                <c:pt idx="8">
                  <c:v>7.0985994495758717</c:v>
                </c:pt>
                <c:pt idx="9">
                  <c:v>7.4374994108399539</c:v>
                </c:pt>
                <c:pt idx="10">
                  <c:v>7.1283994004958249</c:v>
                </c:pt>
                <c:pt idx="11">
                  <c:v>7.3472994819314801</c:v>
                </c:pt>
                <c:pt idx="12">
                  <c:v>0.24749997006999935</c:v>
                </c:pt>
              </c:numCache>
            </c:numRef>
          </c:val>
          <c:extLst>
            <c:ext xmlns:c16="http://schemas.microsoft.com/office/drawing/2014/chart" uri="{C3380CC4-5D6E-409C-BE32-E72D297353CC}">
              <c16:uniqueId val="{00000000-9EBB-4AE5-BCAB-20B2788FF74F}"/>
            </c:ext>
          </c:extLst>
        </c:ser>
        <c:ser>
          <c:idx val="1"/>
          <c:order val="1"/>
          <c:tx>
            <c:strRef>
              <c:f>'Pivot Tables'!$J$3</c:f>
              <c:strCache>
                <c:ptCount val="1"/>
                <c:pt idx="0">
                  <c:v>Sum of M2C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Tables'!$G$4:$H$17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'Pivot Tables'!$J$4:$J$17</c:f>
              <c:numCache>
                <c:formatCode>0.00</c:formatCode>
                <c:ptCount val="13"/>
                <c:pt idx="0">
                  <c:v>11.946598101546323</c:v>
                </c:pt>
                <c:pt idx="1">
                  <c:v>10.462998934497898</c:v>
                </c:pt>
                <c:pt idx="2">
                  <c:v>11.812598588134923</c:v>
                </c:pt>
                <c:pt idx="3">
                  <c:v>11.597398775955277</c:v>
                </c:pt>
                <c:pt idx="4">
                  <c:v>11.962597769913549</c:v>
                </c:pt>
                <c:pt idx="5">
                  <c:v>11.406599079144792</c:v>
                </c:pt>
                <c:pt idx="6">
                  <c:v>11.943198656919817</c:v>
                </c:pt>
                <c:pt idx="7">
                  <c:v>11.87239829177298</c:v>
                </c:pt>
                <c:pt idx="8">
                  <c:v>11.289798653917046</c:v>
                </c:pt>
                <c:pt idx="9">
                  <c:v>11.822998521717958</c:v>
                </c:pt>
                <c:pt idx="10">
                  <c:v>11.213598726046239</c:v>
                </c:pt>
                <c:pt idx="11">
                  <c:v>11.888998646937946</c:v>
                </c:pt>
                <c:pt idx="12">
                  <c:v>0.37999989209384638</c:v>
                </c:pt>
              </c:numCache>
            </c:numRef>
          </c:val>
          <c:extLst>
            <c:ext xmlns:c16="http://schemas.microsoft.com/office/drawing/2014/chart" uri="{C3380CC4-5D6E-409C-BE32-E72D297353CC}">
              <c16:uniqueId val="{00000001-9EBB-4AE5-BCAB-20B2788FF74F}"/>
            </c:ext>
          </c:extLst>
        </c:ser>
        <c:ser>
          <c:idx val="2"/>
          <c:order val="2"/>
          <c:tx>
            <c:strRef>
              <c:f>'Pivot Tables'!$K$3</c:f>
              <c:strCache>
                <c:ptCount val="1"/>
                <c:pt idx="0">
                  <c:v>Sum of C2P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Tables'!$G$4:$H$17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'Pivot Tables'!$K$4:$K$17</c:f>
              <c:numCache>
                <c:formatCode>0.00</c:formatCode>
                <c:ptCount val="13"/>
                <c:pt idx="0">
                  <c:v>22.084798140582595</c:v>
                </c:pt>
                <c:pt idx="1">
                  <c:v>20.167598178380047</c:v>
                </c:pt>
                <c:pt idx="2">
                  <c:v>21.908099035479591</c:v>
                </c:pt>
                <c:pt idx="3">
                  <c:v>21.308398711206955</c:v>
                </c:pt>
                <c:pt idx="4">
                  <c:v>22.084699166545072</c:v>
                </c:pt>
                <c:pt idx="5">
                  <c:v>21.324696563763865</c:v>
                </c:pt>
                <c:pt idx="6">
                  <c:v>22.299196311451354</c:v>
                </c:pt>
                <c:pt idx="7">
                  <c:v>21.664797604517371</c:v>
                </c:pt>
                <c:pt idx="8">
                  <c:v>21.352298939397116</c:v>
                </c:pt>
                <c:pt idx="9">
                  <c:v>21.941997251586276</c:v>
                </c:pt>
                <c:pt idx="10">
                  <c:v>21.463797814256488</c:v>
                </c:pt>
                <c:pt idx="11">
                  <c:v>21.901297511832777</c:v>
                </c:pt>
                <c:pt idx="12">
                  <c:v>0.74460016205511348</c:v>
                </c:pt>
              </c:numCache>
            </c:numRef>
          </c:val>
          <c:extLst>
            <c:ext xmlns:c16="http://schemas.microsoft.com/office/drawing/2014/chart" uri="{C3380CC4-5D6E-409C-BE32-E72D297353CC}">
              <c16:uniqueId val="{00000002-9EBB-4AE5-BCAB-20B2788FF74F}"/>
            </c:ext>
          </c:extLst>
        </c:ser>
        <c:ser>
          <c:idx val="3"/>
          <c:order val="3"/>
          <c:tx>
            <c:strRef>
              <c:f>'Pivot Tables'!$L$3</c:f>
              <c:strCache>
                <c:ptCount val="1"/>
                <c:pt idx="0">
                  <c:v>Sum of P2O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Tables'!$G$4:$H$17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'Pivot Tables'!$L$4:$L$17</c:f>
              <c:numCache>
                <c:formatCode>0.00</c:formatCode>
                <c:ptCount val="13"/>
                <c:pt idx="0">
                  <c:v>24.957598941254883</c:v>
                </c:pt>
                <c:pt idx="1">
                  <c:v>22.752400475905723</c:v>
                </c:pt>
                <c:pt idx="2">
                  <c:v>24.643397999583318</c:v>
                </c:pt>
                <c:pt idx="3">
                  <c:v>24.419797292389401</c:v>
                </c:pt>
                <c:pt idx="4">
                  <c:v>24.839400010017517</c:v>
                </c:pt>
                <c:pt idx="5">
                  <c:v>24.047799697802773</c:v>
                </c:pt>
                <c:pt idx="6">
                  <c:v>25.454001097038994</c:v>
                </c:pt>
                <c:pt idx="7">
                  <c:v>25.189997477290213</c:v>
                </c:pt>
                <c:pt idx="8">
                  <c:v>24.057398714710185</c:v>
                </c:pt>
                <c:pt idx="9">
                  <c:v>24.967599260132989</c:v>
                </c:pt>
                <c:pt idx="10">
                  <c:v>23.976197924184493</c:v>
                </c:pt>
                <c:pt idx="11">
                  <c:v>25.017397092581422</c:v>
                </c:pt>
                <c:pt idx="12">
                  <c:v>0.84460011690776982</c:v>
                </c:pt>
              </c:numCache>
            </c:numRef>
          </c:val>
          <c:extLst>
            <c:ext xmlns:c16="http://schemas.microsoft.com/office/drawing/2014/chart" uri="{C3380CC4-5D6E-409C-BE32-E72D297353CC}">
              <c16:uniqueId val="{00000003-9EBB-4AE5-BCAB-20B2788FF74F}"/>
            </c:ext>
          </c:extLst>
        </c:ser>
        <c:dLbls>
          <c:showLegendKey val="0"/>
          <c:showVal val="0"/>
          <c:showCatName val="0"/>
          <c:showSerName val="0"/>
          <c:showPercent val="0"/>
          <c:showBubbleSize val="0"/>
        </c:dLbls>
        <c:gapWidth val="100"/>
        <c:overlap val="-24"/>
        <c:axId val="1564108800"/>
        <c:axId val="1564107840"/>
      </c:barChart>
      <c:catAx>
        <c:axId val="156410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107840"/>
        <c:crosses val="autoZero"/>
        <c:auto val="1"/>
        <c:lblAlgn val="ctr"/>
        <c:lblOffset val="100"/>
        <c:noMultiLvlLbl val="0"/>
      </c:catAx>
      <c:valAx>
        <c:axId val="15641078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10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Final.xlsx]Pivot Tables!PivotTable4</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Month-wise</a:t>
            </a:r>
            <a:r>
              <a:rPr lang="en-IN" baseline="0"/>
              <a:t> Traffic Change Data</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Tables'!$H$21</c:f>
              <c:strCache>
                <c:ptCount val="1"/>
                <c:pt idx="0">
                  <c:v>Sum of Traffic Change same day last week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Tables'!$G$22:$G$34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Tables'!$H$22:$H$34</c:f>
              <c:numCache>
                <c:formatCode>General</c:formatCode>
                <c:ptCount val="12"/>
                <c:pt idx="0">
                  <c:v>855648014</c:v>
                </c:pt>
                <c:pt idx="1">
                  <c:v>792537863</c:v>
                </c:pt>
                <c:pt idx="2">
                  <c:v>902051037</c:v>
                </c:pt>
                <c:pt idx="3">
                  <c:v>841402962</c:v>
                </c:pt>
                <c:pt idx="4">
                  <c:v>861092986</c:v>
                </c:pt>
                <c:pt idx="5">
                  <c:v>874064770</c:v>
                </c:pt>
                <c:pt idx="6">
                  <c:v>849262684</c:v>
                </c:pt>
                <c:pt idx="7">
                  <c:v>884641540</c:v>
                </c:pt>
                <c:pt idx="8">
                  <c:v>853628311</c:v>
                </c:pt>
                <c:pt idx="9">
                  <c:v>848495846</c:v>
                </c:pt>
                <c:pt idx="10">
                  <c:v>865531374</c:v>
                </c:pt>
                <c:pt idx="11">
                  <c:v>704010819</c:v>
                </c:pt>
              </c:numCache>
            </c:numRef>
          </c:val>
          <c:extLst>
            <c:ext xmlns:c16="http://schemas.microsoft.com/office/drawing/2014/chart" uri="{C3380CC4-5D6E-409C-BE32-E72D297353CC}">
              <c16:uniqueId val="{00000000-B140-40BE-9F44-C824E1CBD830}"/>
            </c:ext>
          </c:extLst>
        </c:ser>
        <c:ser>
          <c:idx val="1"/>
          <c:order val="1"/>
          <c:tx>
            <c:strRef>
              <c:f>'Pivot Tables'!$I$21</c:f>
              <c:strCache>
                <c:ptCount val="1"/>
                <c:pt idx="0">
                  <c:v>Sum of Traffic Change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Tables'!$G$22:$G$34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Tables'!$I$22:$I$34</c:f>
              <c:numCache>
                <c:formatCode>General</c:formatCode>
                <c:ptCount val="12"/>
                <c:pt idx="0">
                  <c:v>856806637</c:v>
                </c:pt>
                <c:pt idx="1">
                  <c:v>796302564</c:v>
                </c:pt>
                <c:pt idx="2">
                  <c:v>903542148</c:v>
                </c:pt>
                <c:pt idx="3">
                  <c:v>836537844</c:v>
                </c:pt>
                <c:pt idx="4">
                  <c:v>865103962</c:v>
                </c:pt>
                <c:pt idx="5">
                  <c:v>871183313</c:v>
                </c:pt>
                <c:pt idx="6">
                  <c:v>854069601</c:v>
                </c:pt>
                <c:pt idx="7">
                  <c:v>881383938</c:v>
                </c:pt>
                <c:pt idx="8">
                  <c:v>852122650</c:v>
                </c:pt>
                <c:pt idx="9">
                  <c:v>845411767</c:v>
                </c:pt>
                <c:pt idx="10">
                  <c:v>870599116</c:v>
                </c:pt>
                <c:pt idx="11">
                  <c:v>896990233</c:v>
                </c:pt>
              </c:numCache>
            </c:numRef>
          </c:val>
          <c:extLst>
            <c:ext xmlns:c16="http://schemas.microsoft.com/office/drawing/2014/chart" uri="{C3380CC4-5D6E-409C-BE32-E72D297353CC}">
              <c16:uniqueId val="{00000001-B140-40BE-9F44-C824E1CBD830}"/>
            </c:ext>
          </c:extLst>
        </c:ser>
        <c:dLbls>
          <c:showLegendKey val="0"/>
          <c:showVal val="0"/>
          <c:showCatName val="0"/>
          <c:showSerName val="0"/>
          <c:showPercent val="0"/>
          <c:showBubbleSize val="0"/>
        </c:dLbls>
        <c:gapWidth val="100"/>
        <c:overlap val="-24"/>
        <c:axId val="1563935312"/>
        <c:axId val="1563936752"/>
      </c:barChart>
      <c:catAx>
        <c:axId val="1563935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936752"/>
        <c:crosses val="autoZero"/>
        <c:auto val="1"/>
        <c:lblAlgn val="ctr"/>
        <c:lblOffset val="100"/>
        <c:noMultiLvlLbl val="0"/>
      </c:catAx>
      <c:valAx>
        <c:axId val="1563936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93531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Final.xlsx]Pivot Tables!PivotTable6</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Tables'!$D$38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Tables'!$B$39:$C$52</c:f>
              <c:multiLvlStrCache>
                <c:ptCount val="13"/>
                <c:lvl>
                  <c:pt idx="0">
                    <c:v>&lt;1/1/2019</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&lt;1/1/2019</c:v>
                  </c:pt>
                  <c:pt idx="1">
                    <c:v>2019</c:v>
                  </c:pt>
                </c:lvl>
              </c:multiLvlStrCache>
            </c:multiLvlStrRef>
          </c:cat>
          <c:val>
            <c:numRef>
              <c:f>'Pivot Tables'!$D$39:$D$52</c:f>
              <c:numCache>
                <c:formatCode>General</c:formatCode>
                <c:ptCount val="13"/>
                <c:pt idx="0">
                  <c:v>1</c:v>
                </c:pt>
                <c:pt idx="1">
                  <c:v>11</c:v>
                </c:pt>
                <c:pt idx="2">
                  <c:v>16</c:v>
                </c:pt>
                <c:pt idx="3">
                  <c:v>19</c:v>
                </c:pt>
                <c:pt idx="4">
                  <c:v>16</c:v>
                </c:pt>
                <c:pt idx="5">
                  <c:v>19</c:v>
                </c:pt>
                <c:pt idx="6">
                  <c:v>13</c:v>
                </c:pt>
                <c:pt idx="7">
                  <c:v>19</c:v>
                </c:pt>
                <c:pt idx="8">
                  <c:v>16</c:v>
                </c:pt>
                <c:pt idx="9">
                  <c:v>17</c:v>
                </c:pt>
                <c:pt idx="10">
                  <c:v>19</c:v>
                </c:pt>
                <c:pt idx="11">
                  <c:v>13</c:v>
                </c:pt>
                <c:pt idx="12">
                  <c:v>18</c:v>
                </c:pt>
              </c:numCache>
            </c:numRef>
          </c:val>
          <c:extLst>
            <c:ext xmlns:c16="http://schemas.microsoft.com/office/drawing/2014/chart" uri="{C3380CC4-5D6E-409C-BE32-E72D297353CC}">
              <c16:uniqueId val="{00000000-F9C9-46F7-989B-C8055CF5AFB8}"/>
            </c:ext>
          </c:extLst>
        </c:ser>
        <c:dLbls>
          <c:showLegendKey val="0"/>
          <c:showVal val="0"/>
          <c:showCatName val="0"/>
          <c:showSerName val="0"/>
          <c:showPercent val="0"/>
          <c:showBubbleSize val="0"/>
        </c:dLbls>
        <c:gapWidth val="100"/>
        <c:overlap val="-24"/>
        <c:axId val="79578384"/>
        <c:axId val="79577904"/>
      </c:barChart>
      <c:catAx>
        <c:axId val="79578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77904"/>
        <c:crosses val="autoZero"/>
        <c:auto val="1"/>
        <c:lblAlgn val="ctr"/>
        <c:lblOffset val="100"/>
        <c:noMultiLvlLbl val="0"/>
      </c:catAx>
      <c:valAx>
        <c:axId val="79577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126851</xdr:colOff>
      <xdr:row>37</xdr:row>
      <xdr:rowOff>56030</xdr:rowOff>
    </xdr:from>
    <xdr:to>
      <xdr:col>6</xdr:col>
      <xdr:colOff>306145</xdr:colOff>
      <xdr:row>49</xdr:row>
      <xdr:rowOff>384922</xdr:rowOff>
    </xdr:to>
    <mc:AlternateContent xmlns:mc="http://schemas.openxmlformats.org/markup-compatibility/2006">
      <mc:Choice xmlns:a14="http://schemas.microsoft.com/office/drawing/2010/main" Requires="a14">
        <xdr:graphicFrame macro="">
          <xdr:nvGraphicFramePr>
            <xdr:cNvPr id="7" name="Hikes/Drops in traffic change">
              <a:extLst>
                <a:ext uri="{FF2B5EF4-FFF2-40B4-BE49-F238E27FC236}">
                  <a16:creationId xmlns:a16="http://schemas.microsoft.com/office/drawing/2014/main" id="{3E093AEA-E2A9-04F6-F7EA-C2457B42F975}"/>
                </a:ext>
              </a:extLst>
            </xdr:cNvPr>
            <xdr:cNvGraphicFramePr/>
          </xdr:nvGraphicFramePr>
          <xdr:xfrm>
            <a:off x="0" y="0"/>
            <a:ext cx="0" cy="0"/>
          </xdr:xfrm>
          <a:graphic>
            <a:graphicData uri="http://schemas.microsoft.com/office/drawing/2010/slicer">
              <sle:slicer xmlns:sle="http://schemas.microsoft.com/office/drawing/2010/slicer" name="Hikes/Drops in traffic change"/>
            </a:graphicData>
          </a:graphic>
        </xdr:graphicFrame>
      </mc:Choice>
      <mc:Fallback>
        <xdr:sp macro="" textlink="">
          <xdr:nvSpPr>
            <xdr:cNvPr id="0" name=""/>
            <xdr:cNvSpPr>
              <a:spLocks noTextEdit="1"/>
            </xdr:cNvSpPr>
          </xdr:nvSpPr>
          <xdr:spPr>
            <a:xfrm>
              <a:off x="6276639" y="8088406"/>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121920</xdr:rowOff>
    </xdr:from>
    <xdr:to>
      <xdr:col>9</xdr:col>
      <xdr:colOff>178174</xdr:colOff>
      <xdr:row>15</xdr:row>
      <xdr:rowOff>22860</xdr:rowOff>
    </xdr:to>
    <xdr:graphicFrame macro="">
      <xdr:nvGraphicFramePr>
        <xdr:cNvPr id="2" name="Chart 1">
          <a:extLst>
            <a:ext uri="{FF2B5EF4-FFF2-40B4-BE49-F238E27FC236}">
              <a16:creationId xmlns:a16="http://schemas.microsoft.com/office/drawing/2014/main" id="{86C87D97-81D7-4A84-AB36-3A59D393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0</xdr:row>
      <xdr:rowOff>106680</xdr:rowOff>
    </xdr:from>
    <xdr:to>
      <xdr:col>19</xdr:col>
      <xdr:colOff>137160</xdr:colOff>
      <xdr:row>15</xdr:row>
      <xdr:rowOff>63649</xdr:rowOff>
    </xdr:to>
    <xdr:graphicFrame macro="">
      <xdr:nvGraphicFramePr>
        <xdr:cNvPr id="3" name="Chart 2">
          <a:extLst>
            <a:ext uri="{FF2B5EF4-FFF2-40B4-BE49-F238E27FC236}">
              <a16:creationId xmlns:a16="http://schemas.microsoft.com/office/drawing/2014/main" id="{5795D5F8-A21D-4832-8B6D-30F8CACE3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17</xdr:row>
      <xdr:rowOff>182880</xdr:rowOff>
    </xdr:from>
    <xdr:to>
      <xdr:col>9</xdr:col>
      <xdr:colOff>220980</xdr:colOff>
      <xdr:row>33</xdr:row>
      <xdr:rowOff>77993</xdr:rowOff>
    </xdr:to>
    <xdr:graphicFrame macro="">
      <xdr:nvGraphicFramePr>
        <xdr:cNvPr id="4" name="Chart 3">
          <a:extLst>
            <a:ext uri="{FF2B5EF4-FFF2-40B4-BE49-F238E27FC236}">
              <a16:creationId xmlns:a16="http://schemas.microsoft.com/office/drawing/2014/main" id="{267331FC-635E-4E1F-9454-0EFB794BA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15241</xdr:colOff>
      <xdr:row>18</xdr:row>
      <xdr:rowOff>7620</xdr:rowOff>
    </xdr:from>
    <xdr:to>
      <xdr:col>20</xdr:col>
      <xdr:colOff>601981</xdr:colOff>
      <xdr:row>33</xdr:row>
      <xdr:rowOff>114300</xdr:rowOff>
    </xdr:to>
    <xdr:graphicFrame macro="">
      <xdr:nvGraphicFramePr>
        <xdr:cNvPr id="5" name="Chart 4">
          <a:extLst>
            <a:ext uri="{FF2B5EF4-FFF2-40B4-BE49-F238E27FC236}">
              <a16:creationId xmlns:a16="http://schemas.microsoft.com/office/drawing/2014/main" id="{AA195BDF-0B43-46A6-87F2-E1572825C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35</xdr:row>
      <xdr:rowOff>182880</xdr:rowOff>
    </xdr:from>
    <xdr:to>
      <xdr:col>9</xdr:col>
      <xdr:colOff>506954</xdr:colOff>
      <xdr:row>52</xdr:row>
      <xdr:rowOff>19722</xdr:rowOff>
    </xdr:to>
    <xdr:graphicFrame macro="">
      <xdr:nvGraphicFramePr>
        <xdr:cNvPr id="6" name="Chart 5">
          <a:extLst>
            <a:ext uri="{FF2B5EF4-FFF2-40B4-BE49-F238E27FC236}">
              <a16:creationId xmlns:a16="http://schemas.microsoft.com/office/drawing/2014/main" id="{478C22C5-C58C-4AC6-B2C9-1E46149EB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525780</xdr:colOff>
      <xdr:row>35</xdr:row>
      <xdr:rowOff>190500</xdr:rowOff>
    </xdr:from>
    <xdr:to>
      <xdr:col>12</xdr:col>
      <xdr:colOff>342900</xdr:colOff>
      <xdr:row>49</xdr:row>
      <xdr:rowOff>112395</xdr:rowOff>
    </xdr:to>
    <mc:AlternateContent xmlns:mc="http://schemas.openxmlformats.org/markup-compatibility/2006">
      <mc:Choice xmlns:a14="http://schemas.microsoft.com/office/drawing/2010/main" Requires="a14">
        <xdr:graphicFrame macro="">
          <xdr:nvGraphicFramePr>
            <xdr:cNvPr id="7" name="Hikes/Drops in traffic change 1">
              <a:extLst>
                <a:ext uri="{FF2B5EF4-FFF2-40B4-BE49-F238E27FC236}">
                  <a16:creationId xmlns:a16="http://schemas.microsoft.com/office/drawing/2014/main" id="{00BA771F-5D9B-48C7-820F-6050CCB98465}"/>
                </a:ext>
              </a:extLst>
            </xdr:cNvPr>
            <xdr:cNvGraphicFramePr/>
          </xdr:nvGraphicFramePr>
          <xdr:xfrm>
            <a:off x="0" y="0"/>
            <a:ext cx="0" cy="0"/>
          </xdr:xfrm>
          <a:graphic>
            <a:graphicData uri="http://schemas.microsoft.com/office/drawing/2010/slicer">
              <sle:slicer xmlns:sle="http://schemas.microsoft.com/office/drawing/2010/slicer" name="Hikes/Drops in traffic change 1"/>
            </a:graphicData>
          </a:graphic>
        </xdr:graphicFrame>
      </mc:Choice>
      <mc:Fallback>
        <xdr:sp macro="" textlink="">
          <xdr:nvSpPr>
            <xdr:cNvPr id="0" name=""/>
            <xdr:cNvSpPr>
              <a:spLocks noTextEdit="1"/>
            </xdr:cNvSpPr>
          </xdr:nvSpPr>
          <xdr:spPr>
            <a:xfrm>
              <a:off x="6560820" y="71247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7.637774305556" createdVersion="8" refreshedVersion="8" minRefreshableVersion="3" recordCount="366" xr:uid="{AFCBB63D-B6E1-43B1-ABF4-03D6892A3E05}">
  <cacheSource type="worksheet">
    <worksheetSource ref="B2:T368" sheet="Session Details"/>
  </cacheSource>
  <cacheFields count="26">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22"/>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Same day last week" numFmtId="14">
      <sharedItems containsSemiMixedTypes="0" containsNonDate="0" containsDate="1" containsString="0" minDate="2018-12-25T00:00:00" maxDate="2019-12-26T00:00:00" count="366">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sharedItems>
      <fieldGroup par="25"/>
    </cacheField>
    <cacheField name="Name of Weekdays" numFmtId="167">
      <sharedItems containsSemiMixedTypes="0" containsNonDate="0" containsDate="1" containsString="0" minDate="1899-12-31T00:00:00" maxDate="1900-01-07T00:00:00" count="7">
        <d v="1900-01-02T00:00:00"/>
        <d v="1900-01-03T00:00:00"/>
        <d v="1900-01-04T00:00:00"/>
        <d v="1900-01-05T00:00:00"/>
        <d v="1900-01-06T00:00:00"/>
        <d v="1899-12-31T00:00:00"/>
        <d v="1900-01-01T00:00:00"/>
      </sharedItems>
    </cacheField>
    <cacheField name="orders on same day last week" numFmtId="1">
      <sharedItems containsSemiMixedTypes="0" containsString="0" containsNumber="1" minValue="0" maxValue="2221600"/>
    </cacheField>
    <cacheField name="Order Change with respect to same day last week" numFmtId="0">
      <sharedItems containsSemiMixedTypes="0" containsString="0" containsNumber="1" minValue="-0.71708723442563915" maxValue="1.3547702422639891"/>
    </cacheField>
    <cacheField name="Traffic Change " numFmtId="1">
      <sharedItems containsSemiMixedTypes="0" containsString="0" containsNumber="1" containsInteger="1" minValue="10207149" maxValue="47134236"/>
    </cacheField>
    <cacheField name="Traffic Change same day last week" numFmtId="1">
      <sharedItems containsSemiMixedTypes="0" containsString="0" containsNumber="1" containsInteger="1" minValue="0" maxValue="47134236"/>
    </cacheField>
    <cacheField name="Traffic Change with respect to same day last week" numFmtId="0">
      <sharedItems containsSemiMixedTypes="0" containsString="0" containsNumber="1" minValue="-0.52999999355353777" maxValue="1.1914893179280521"/>
    </cacheField>
    <cacheField name="Conversion Change same day last week" numFmtId="0">
      <sharedItems containsSemiMixedTypes="0" containsString="0" containsNumber="1" minValue="0" maxValue="9.1715082005789803E-2"/>
    </cacheField>
    <cacheField name="Conversion change with respect to same day last week" numFmtId="0">
      <sharedItems containsSemiMixedTypes="0" containsString="0" containsNumber="1" minValue="-0.59195909830169868" maxValue="1.2783695472773182"/>
    </cacheField>
    <cacheField name="L2M" numFmtId="9">
      <sharedItems containsSemiMixedTypes="0" containsString="0" containsNumber="1" minValue="9.9999985459109E-2" maxValue="0.26249996979645729" count="184">
        <n v="0.2449999870495187"/>
        <n v="0.24750000148168322"/>
        <n v="0.24999997601762725"/>
        <n v="0.2624999654653839"/>
        <n v="0.20579999705946239"/>
        <n v="0.2015999886824669"/>
        <n v="0.23749997094706898"/>
        <n v="0.24499998618615354"/>
        <n v="0.25999996280887561"/>
        <n v="0.25749997932621504"/>
        <n v="0.23999997479578894"/>
        <n v="0.21209999338027297"/>
        <n v="0.21209998788185327"/>
        <n v="0.25499999525297379"/>
        <n v="0.2374999606493316"/>
        <n v="0.26249996439730333"/>
        <n v="0.25249999329424921"/>
        <n v="0.25999997201116104"/>
        <n v="0.20369999828585886"/>
        <n v="0.20789999237863413"/>
        <n v="0.25999998722418821"/>
        <n v="0.25249999220936281"/>
        <n v="0.23749995940667931"/>
        <n v="0.24499995710437156"/>
        <n v="0.21209998133416308"/>
        <n v="0.21209999468885796"/>
        <n v="0.2474999639383427"/>
        <n v="0.11749999776474974"/>
        <n v="0.24750000670575076"/>
        <n v="0.25499996498573574"/>
        <n v="0.20789998258735065"/>
        <n v="0.21630000167076002"/>
        <n v="0.26249996647124618"/>
        <n v="0.26000000096939274"/>
        <n v="0.2474999759611988"/>
        <n v="0.23750000740841615"/>
        <n v="0.20789998989587982"/>
        <n v="0.21629998657119884"/>
        <n v="0.23749998882374873"/>
        <n v="0.25499996557501758"/>
        <n v="0.25249998388384581"/>
        <n v="0.24249997686064484"/>
        <n v="0.25499997279090902"/>
        <n v="0.21419999696423994"/>
        <n v="0.21839998404892885"/>
        <n v="0.25749999769769227"/>
        <n v="0.25749999555495034"/>
        <n v="0.24499998577986409"/>
        <n v="0.23999999808141018"/>
        <n v="0.25749998182982631"/>
        <n v="0.20999998607699977"/>
        <n v="0.201600000792064"/>
        <n v="0.2399999620237902"/>
        <n v="0.24499996870649643"/>
        <n v="0.25499997033565081"/>
        <n v="0.25999997317699697"/>
        <n v="0.20999999143199985"/>
        <n v="0.20369999469221134"/>
        <n v="0.24250000230230775"/>
        <n v="0.24499995727676396"/>
        <n v="0.23749998848846129"/>
        <n v="0.20789999601587994"/>
        <n v="0.21839999672985225"/>
        <n v="0.23999998496452074"/>
        <n v="0.23749996918628585"/>
        <n v="0.21839998970108357"/>
        <n v="0.23999998211799797"/>
        <n v="0.26249996979645729"/>
        <n v="0.25499998989803735"/>
        <n v="0.25"/>
        <n v="0.21629998866133376"/>
        <n v="0.20789997972590626"/>
        <n v="0.24499995744219102"/>
        <n v="0.25249996634245347"/>
        <n v="0.22050000278460005"/>
        <n v="0.20159999951225532"/>
        <n v="0.25749996914432954"/>
        <n v="0.24999996710988942"/>
        <n v="0.26249996219249577"/>
        <n v="0.26249995904548801"/>
        <n v="0.2141999822642397"/>
        <n v="0.20159998477751973"/>
        <n v="0.25749999988372185"/>
        <n v="0.24999996511655004"/>
        <n v="0.24749997249348119"/>
        <n v="0.21209999220311987"/>
        <n v="0.25999999050594758"/>
        <n v="0.24249998164992312"/>
        <n v="0.24999996614253353"/>
        <n v="0.21629999910035999"/>
        <n v="0.2574999834521628"/>
        <n v="0.19949999181381664"/>
        <n v="0.25250000327170047"/>
        <n v="0.25249997389135576"/>
        <n v="0.24249996941219715"/>
        <n v="0.25999999154254289"/>
        <n v="0.25249999448405425"/>
        <n v="0.21629998125035968"/>
        <n v="0.2015999970903771"/>
        <n v="0.24249998338540821"/>
        <n v="0.247499978638382"/>
        <n v="0.22049998531259976"/>
        <n v="0.20999999460666943"/>
        <n v="0.2600000019185898"/>
        <n v="0.24999998860243672"/>
        <n v="0.25749998558028309"/>
        <n v="0.20789999944307999"/>
        <n v="0.19949998979510394"/>
        <n v="0.24249997541224722"/>
        <n v="0.21000000042432002"/>
        <n v="0.2078999982984768"/>
        <n v="0.24249998915258872"/>
        <n v="0.25499997019117343"/>
        <n v="0.2183999945164799"/>
        <n v="0.2099999958661608"/>
        <n v="0.2574999798827477"/>
        <n v="0.21839999108927985"/>
        <n v="0.19949999609593452"/>
        <n v="0.20159999842751997"/>
        <n v="0.23749997009257129"/>
        <n v="0.24749993876841234"/>
        <n v="0.20369997899550371"/>
        <n v="0.24999997786242595"/>
        <n v="0.25249996558284826"/>
        <n v="0.19949999948854286"/>
        <n v="0.23999999452916962"/>
        <n v="0.24749996787732534"/>
        <n v="0.24749998453500385"/>
        <n v="0.24750000551594573"/>
        <n v="0.21419999832923997"/>
        <n v="0.25999998046526801"/>
        <n v="9.9999985459109E-2"/>
        <n v="0.20999999707476361"/>
        <n v="0.2141999921538765"/>
        <n v="0.25500000843419685"/>
        <n v="0.2624999678888657"/>
        <n v="0.21419998997543982"/>
        <n v="0.19949999391247838"/>
        <n v="0.20579999229404558"/>
        <n v="0.23999999291597632"/>
        <n v="0.23749999667936389"/>
        <n v="0.24749998162581355"/>
        <n v="0.2015999883475198"/>
        <n v="0.22049999823831426"/>
        <n v="0.24999998788259084"/>
        <n v="0.25999998267570379"/>
        <n v="0.2574999672273538"/>
        <n v="0.20999999823550097"/>
        <n v="0.23749998813243445"/>
        <n v="0.24499998660902628"/>
        <n v="0.20369998681919232"/>
        <n v="0.21629999092748003"/>
        <n v="0.25249997409903835"/>
        <n v="0.19949999293139989"/>
        <n v="0.24749997006999935"/>
        <n v="0.26249996327270986"/>
        <n v="0.20580000066181561"/>
        <n v="0.26249996104681417"/>
        <n v="0.20579998337975972"/>
        <n v="0.26249996887185933"/>
        <n v="0.24249996858309167"/>
        <n v="0.20999998749771406"/>
        <n v="0.20789999583306593"/>
        <n v="0.20789998919250774"/>
        <n v="0.21839998008408137"/>
        <n v="0.25499999164849158"/>
        <n v="0.2036999905031622"/>
        <n v="0.2120999850995483"/>
        <n v="0.24249999018489857"/>
        <n v="0.2120999935681199"/>
        <n v="0.21419998346000629"/>
        <n v="0.23999997237230711"/>
        <n v="0.20789998677587979"/>
        <n v="0.20999999935116115"/>
        <n v="0.2525000014671569"/>
        <n v="0.23999997017963307"/>
        <n v="0.25499996776769163"/>
        <n v="0.21629998558584951"/>
        <n v="0.25749996657226321"/>
        <n v="0.24499998538920112"/>
        <n v="0.25999996404014575"/>
        <n v="0.20159998034450877"/>
        <n v="0.24999998825353181"/>
        <n v="0.23999996027390599"/>
      </sharedItems>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Months (Date)"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 name="Quarters (Date)" numFmtId="0" databaseField="0">
      <fieldGroup base="0">
        <rangePr groupBy="quarters" startDate="2019-01-01T00:00:00" endDate="2020-01-02T00:00:00"/>
        <groupItems count="6">
          <s v="&lt;1/1/2019"/>
          <s v="Qtr1"/>
          <s v="Qtr2"/>
          <s v="Qtr3"/>
          <s v="Qtr4"/>
          <s v="&gt;1/2/2020"/>
        </groupItems>
      </fieldGroup>
    </cacheField>
    <cacheField name="Years (Date)" numFmtId="0" databaseField="0">
      <fieldGroup base="0">
        <rangePr groupBy="years" startDate="2019-01-01T00:00:00" endDate="2020-01-02T00:00:00"/>
        <groupItems count="4">
          <s v="&lt;1/1/2019"/>
          <s v="2019"/>
          <s v="2020"/>
          <s v="&gt;1/2/2020"/>
        </groupItems>
      </fieldGroup>
    </cacheField>
    <cacheField name="Months (Same day last week)" numFmtId="0" databaseField="0">
      <fieldGroup base="7">
        <rangePr groupBy="months" startDate="2018-12-25T00:00:00" endDate="2019-12-26T00:00:00"/>
        <groupItems count="14">
          <s v="&lt;12/25/2018"/>
          <s v="Jan"/>
          <s v="Feb"/>
          <s v="Mar"/>
          <s v="Apr"/>
          <s v="May"/>
          <s v="Jun"/>
          <s v="Jul"/>
          <s v="Aug"/>
          <s v="Sep"/>
          <s v="Oct"/>
          <s v="Nov"/>
          <s v="Dec"/>
          <s v="&gt;12/26/2019"/>
        </groupItems>
      </fieldGroup>
    </cacheField>
    <cacheField name="Quarters (Same day last week)" numFmtId="0" databaseField="0">
      <fieldGroup base="7">
        <rangePr groupBy="quarters" startDate="2018-12-25T00:00:00" endDate="2019-12-26T00:00:00"/>
        <groupItems count="6">
          <s v="&lt;12/25/2018"/>
          <s v="Qtr1"/>
          <s v="Qtr2"/>
          <s v="Qtr3"/>
          <s v="Qtr4"/>
          <s v="&gt;12/26/2019"/>
        </groupItems>
      </fieldGroup>
    </cacheField>
    <cacheField name="Years (Same day last week)" numFmtId="0" databaseField="0">
      <fieldGroup base="7">
        <rangePr groupBy="years" startDate="2018-12-25T00:00:00" endDate="2019-12-26T00:00:00"/>
        <groupItems count="4">
          <s v="&lt;12/25/2018"/>
          <s v="2018"/>
          <s v="2019"/>
          <s v="&gt;12/26/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7.63777465278" createdVersion="8" refreshedVersion="8" minRefreshableVersion="3" recordCount="366" xr:uid="{C8B7EA12-2592-4B62-8A75-B46B226F134A}">
  <cacheSource type="worksheet">
    <worksheetSource ref="B2:G368" sheet="Channel wise traffic"/>
  </cacheSource>
  <cacheFields count="15">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1"/>
    </cacheField>
    <cacheField name="Facebook" numFmtId="0">
      <sharedItems containsSemiMixedTypes="0" containsString="0" containsNumber="1" containsInteger="1" minValue="387156" maxValue="16968325"/>
    </cacheField>
    <cacheField name="Youtube" numFmtId="0">
      <sharedItems containsSemiMixedTypes="0" containsString="0" containsNumber="1" containsInteger="1" minValue="2028833" maxValue="12726244"/>
    </cacheField>
    <cacheField name="Twitter" numFmtId="0">
      <sharedItems containsSemiMixedTypes="0" containsString="0" containsNumber="1" containsInteger="1" minValue="1122786" maxValue="19827367"/>
    </cacheField>
    <cacheField name="Others" numFmtId="0">
      <sharedItems containsSemiMixedTypes="0" containsString="0" containsNumber="1" containsInteger="1" minValue="2189238" maxValue="12254901"/>
    </cacheField>
    <cacheField name="Traffic Change " numFmtId="0">
      <sharedItems containsSemiMixedTypes="0" containsString="0" containsNumber="1" containsInteger="1" minValue="10207149" maxValue="47134236"/>
    </cacheField>
    <cacheField name="Same day last week" numFmtId="14">
      <sharedItems containsSemiMixedTypes="0" containsNonDate="0" containsDate="1" containsString="0" minDate="2018-12-25T00:00:00" maxDate="2019-12-26T00:00:00" count="366">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sharedItems>
      <fieldGroup par="14"/>
    </cacheField>
    <cacheField name="Name of weekdays" numFmtId="167">
      <sharedItems containsSemiMixedTypes="0" containsNonDate="0" containsDate="1" containsString="0" minDate="1899-12-31T00:00:00" maxDate="1900-01-07T00:00:00" count="7">
        <d v="1900-01-02T00:00:00"/>
        <d v="1900-01-03T00:00:00"/>
        <d v="1900-01-04T00:00:00"/>
        <d v="1900-01-05T00:00:00"/>
        <d v="1900-01-06T00:00:00"/>
        <d v="1899-12-31T00:00:00"/>
        <d v="1900-01-01T00:00:00"/>
      </sharedItems>
    </cacheField>
    <cacheField name="Traffic Change same day last week" numFmtId="0">
      <sharedItems containsSemiMixedTypes="0" containsString="0" containsNumber="1" containsInteger="1" minValue="0" maxValue="47134236"/>
    </cacheField>
    <cacheField name="Months (Date)"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 name="Quarters (Date)" numFmtId="0" databaseField="0">
      <fieldGroup base="0">
        <rangePr groupBy="quarters" startDate="2019-01-01T00:00:00" endDate="2020-01-02T00:00:00"/>
        <groupItems count="6">
          <s v="&lt;1/1/2019"/>
          <s v="Qtr1"/>
          <s v="Qtr2"/>
          <s v="Qtr3"/>
          <s v="Qtr4"/>
          <s v="&gt;1/2/2020"/>
        </groupItems>
      </fieldGroup>
    </cacheField>
    <cacheField name="Years (Date)" numFmtId="0" databaseField="0">
      <fieldGroup base="0">
        <rangePr groupBy="years" startDate="2019-01-01T00:00:00" endDate="2020-01-02T00:00:00"/>
        <groupItems count="4">
          <s v="&lt;1/1/2019"/>
          <s v="2019"/>
          <s v="2020"/>
          <s v="&gt;1/2/2020"/>
        </groupItems>
      </fieldGroup>
    </cacheField>
    <cacheField name="Months (Same day last week)" numFmtId="0" databaseField="0">
      <fieldGroup base="6">
        <rangePr groupBy="months" startDate="2018-12-25T00:00:00" endDate="2019-12-26T00:00:00"/>
        <groupItems count="14">
          <s v="&lt;12/25/2018"/>
          <s v="Jan"/>
          <s v="Feb"/>
          <s v="Mar"/>
          <s v="Apr"/>
          <s v="May"/>
          <s v="Jun"/>
          <s v="Jul"/>
          <s v="Aug"/>
          <s v="Sep"/>
          <s v="Oct"/>
          <s v="Nov"/>
          <s v="Dec"/>
          <s v="&gt;12/26/2019"/>
        </groupItems>
      </fieldGroup>
    </cacheField>
    <cacheField name="Quarters (Same day last week)" numFmtId="0" databaseField="0">
      <fieldGroup base="6">
        <rangePr groupBy="quarters" startDate="2018-12-25T00:00:00" endDate="2019-12-26T00:00:00"/>
        <groupItems count="6">
          <s v="&lt;12/25/2018"/>
          <s v="Qtr1"/>
          <s v="Qtr2"/>
          <s v="Qtr3"/>
          <s v="Qtr4"/>
          <s v="&gt;12/26/2019"/>
        </groupItems>
      </fieldGroup>
    </cacheField>
    <cacheField name="Years (Same day last week)" numFmtId="0" databaseField="0">
      <fieldGroup base="6">
        <rangePr groupBy="years" startDate="2018-12-25T00:00:00" endDate="2019-12-26T00:00:00"/>
        <groupItems count="4">
          <s v="&lt;12/25/2018"/>
          <s v="2018"/>
          <s v="2019"/>
          <s v="&gt;12/26/2019"/>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8.753958796297" createdVersion="8" refreshedVersion="8" minRefreshableVersion="3" recordCount="367" xr:uid="{56739180-DD14-4A22-9F68-9110EF257F3B}">
  <cacheSource type="worksheet">
    <worksheetSource ref="B2:O369" sheet="Channel wise traffic"/>
  </cacheSource>
  <cacheFields count="17">
    <cacheField name="Date" numFmtId="0">
      <sharedItems containsNonDate="0" containsDate="1" containsString="0" containsBlank="1" minDate="2019-01-01T00:00:00" maxDate="2020-01-02T00:00:00" count="367">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m/>
      </sharedItems>
      <fieldGroup par="16"/>
    </cacheField>
    <cacheField name="Facebook" numFmtId="0">
      <sharedItems containsString="0" containsBlank="1" containsNumber="1" containsInteger="1" minValue="387156" maxValue="16968325"/>
    </cacheField>
    <cacheField name="Youtube" numFmtId="0">
      <sharedItems containsString="0" containsBlank="1" containsNumber="1" containsInteger="1" minValue="2028833" maxValue="12726244"/>
    </cacheField>
    <cacheField name="Twitter" numFmtId="0">
      <sharedItems containsString="0" containsBlank="1" containsNumber="1" containsInteger="1" minValue="1122786" maxValue="19827367"/>
    </cacheField>
    <cacheField name="Others" numFmtId="0">
      <sharedItems containsString="0" containsBlank="1" containsNumber="1" containsInteger="1" minValue="2189238" maxValue="12254901"/>
    </cacheField>
    <cacheField name="Traffic Change" numFmtId="0">
      <sharedItems containsString="0" containsBlank="1" containsNumber="1" containsInteger="1" minValue="10207149" maxValue="47134236"/>
    </cacheField>
    <cacheField name="Facebook2" numFmtId="0">
      <sharedItems containsString="0" containsBlank="1" containsNumber="1" minValue="-1" maxValue="19.799855872051577"/>
    </cacheField>
    <cacheField name="Youtube2" numFmtId="0">
      <sharedItems containsString="0" containsBlank="1" containsNumber="1" minValue="-1" maxValue="1.9768798121875975"/>
    </cacheField>
    <cacheField name="Twitter2" numFmtId="0">
      <sharedItems containsString="0" containsBlank="1" containsNumber="1" minValue="-1" maxValue="7.4691475779420955"/>
    </cacheField>
    <cacheField name="Others2" numFmtId="0">
      <sharedItems containsString="0" containsBlank="1" containsNumber="1" minValue="-1" maxValue="1.6565878173136039"/>
    </cacheField>
    <cacheField name="Source of Traffic Change" numFmtId="0">
      <sharedItems containsBlank="1"/>
    </cacheField>
    <cacheField name="Total Traffic Change" numFmtId="0">
      <sharedItems containsString="0" containsBlank="1" containsNumber="1" minValue="-4" maxValue="21.940390138214102"/>
    </cacheField>
    <cacheField name="Hikes/Drops in traffic change" numFmtId="0">
      <sharedItems containsBlank="1" count="3">
        <m/>
        <s v="Hike"/>
        <s v="Drop"/>
      </sharedItems>
    </cacheField>
    <cacheField name="Weekdays" numFmtId="167">
      <sharedItems containsSemiMixedTypes="0" containsNonDate="0" containsDate="1" containsString="0" minDate="1899-12-31T00:00:00" maxDate="1900-01-07T00:00:00"/>
    </cacheField>
    <cacheField name="Months (Date)"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 name="Quarters (Date)" numFmtId="0" databaseField="0">
      <fieldGroup base="0">
        <rangePr groupBy="quarters" startDate="2019-01-01T00:00:00" endDate="2020-01-02T00:00:00"/>
        <groupItems count="6">
          <s v="&lt;1/1/2019"/>
          <s v="Qtr1"/>
          <s v="Qtr2"/>
          <s v="Qtr3"/>
          <s v="Qtr4"/>
          <s v="&gt;1/2/2020"/>
        </groupItems>
      </fieldGroup>
    </cacheField>
    <cacheField name="Years (Date)" numFmtId="0" databaseField="0">
      <fieldGroup base="0">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pivotCacheId="1942614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20848646"/>
    <n v="5107918"/>
    <n v="2104462"/>
    <n v="1505532"/>
    <n v="1271572.67328"/>
    <n v="6.0990659694639161E-2"/>
    <x v="0"/>
    <x v="0"/>
    <n v="0"/>
    <n v="0"/>
    <n v="20848645"/>
    <n v="0"/>
    <n v="0"/>
    <n v="0"/>
    <n v="0"/>
    <x v="0"/>
    <n v="0.41199995771271192"/>
    <n v="0.71539994544924068"/>
    <n v="0.84460022987223116"/>
  </r>
  <r>
    <x v="1"/>
    <n v="21934513"/>
    <n v="5428792"/>
    <n v="2171516"/>
    <n v="1569355"/>
    <n v="1261133"/>
    <n v="5.749537270328272E-2"/>
    <x v="1"/>
    <x v="1"/>
    <n v="0"/>
    <n v="0"/>
    <n v="21934511"/>
    <n v="0"/>
    <n v="0"/>
    <n v="0"/>
    <n v="0"/>
    <x v="1"/>
    <n v="0.39999985263756649"/>
    <n v="0.72270017812440712"/>
    <n v="0.80359956797537846"/>
  </r>
  <r>
    <x v="2"/>
    <n v="20848646"/>
    <n v="5212161"/>
    <n v="2001470"/>
    <n v="1402630"/>
    <n v="1138655"/>
    <n v="5.4615297319547756E-2"/>
    <x v="2"/>
    <x v="2"/>
    <n v="0"/>
    <n v="0"/>
    <n v="20848645"/>
    <n v="0"/>
    <n v="0"/>
    <n v="0"/>
    <n v="0"/>
    <x v="2"/>
    <n v="0.38400003376718411"/>
    <n v="0.70079991206463255"/>
    <n v="0.81179997575982266"/>
  </r>
  <r>
    <x v="3"/>
    <n v="21717340"/>
    <n v="5700801"/>
    <n v="2303123"/>
    <n v="1597216"/>
    <n v="1296620"/>
    <n v="5.9704365267569601E-2"/>
    <x v="3"/>
    <x v="3"/>
    <n v="0"/>
    <n v="0"/>
    <n v="21717338"/>
    <n v="0"/>
    <n v="0"/>
    <n v="0"/>
    <n v="0"/>
    <x v="3"/>
    <n v="0.40399989404997649"/>
    <n v="0.69350008662151352"/>
    <n v="0.811800032055777"/>
  </r>
  <r>
    <x v="4"/>
    <n v="42645263"/>
    <n v="8776395"/>
    <n v="2924294"/>
    <n v="2087946"/>
    <n v="1596026"/>
    <n v="3.7425633885761242E-2"/>
    <x v="4"/>
    <x v="4"/>
    <n v="0"/>
    <n v="0"/>
    <n v="42645261"/>
    <n v="0"/>
    <n v="0"/>
    <n v="0"/>
    <n v="0"/>
    <x v="4"/>
    <n v="0.3331999072512119"/>
    <n v="0.714000028724882"/>
    <n v="0.76440003716571214"/>
  </r>
  <r>
    <x v="5"/>
    <n v="43543058"/>
    <n v="8778280"/>
    <n v="3014461"/>
    <n v="2049833"/>
    <n v="1582881"/>
    <n v="3.6352086249890857E-2"/>
    <x v="5"/>
    <x v="5"/>
    <n v="0"/>
    <n v="0"/>
    <n v="43543056"/>
    <n v="0"/>
    <n v="0"/>
    <n v="0"/>
    <n v="0"/>
    <x v="5"/>
    <n v="0.34339995990102845"/>
    <n v="0.67999984076755349"/>
    <n v="0.77219997921781924"/>
  </r>
  <r>
    <x v="6"/>
    <n v="22803207"/>
    <n v="5415761"/>
    <n v="2079652"/>
    <n v="1442239"/>
    <n v="1123504"/>
    <n v="4.9269561075334707E-2"/>
    <x v="6"/>
    <x v="6"/>
    <n v="0"/>
    <n v="0"/>
    <n v="22803205"/>
    <n v="0"/>
    <n v="0"/>
    <n v="0"/>
    <n v="0"/>
    <x v="6"/>
    <n v="0.3839999586392383"/>
    <n v="0.69350016252719204"/>
    <n v="0.77899987450068953"/>
  </r>
  <r>
    <x v="7"/>
    <n v="21717340"/>
    <n v="5320748"/>
    <n v="2085733"/>
    <n v="1583488"/>
    <n v="1311445"/>
    <n v="6.0386999512831684E-2"/>
    <x v="7"/>
    <x v="0"/>
    <n v="1271572.67328"/>
    <n v="3.1356703048005974E-2"/>
    <n v="21717338"/>
    <n v="20848645"/>
    <n v="4.1666640685761536E-2"/>
    <n v="6.0990659694639161E-2"/>
    <n v="-9.8975840699184747E-3"/>
    <x v="7"/>
    <n v="0.39199995940420407"/>
    <n v="0.75919976334458916"/>
    <n v="0.82820015055371432"/>
  </r>
  <r>
    <x v="8"/>
    <n v="22586034"/>
    <n v="5872368"/>
    <n v="2372437"/>
    <n v="1766516"/>
    <n v="1506485"/>
    <n v="6.6699846462641474E-2"/>
    <x v="8"/>
    <x v="1"/>
    <n v="1261133"/>
    <n v="0.1945488699447242"/>
    <n v="22586032"/>
    <n v="21934511"/>
    <n v="2.9703010019234144E-2"/>
    <n v="5.749537270328272E-2"/>
    <n v="0.16009068776474278"/>
    <x v="8"/>
    <n v="0.40400005585481019"/>
    <n v="0.74459975122627076"/>
    <n v="0.85280008785654926"/>
  </r>
  <r>
    <x v="9"/>
    <n v="10641496"/>
    <n v="2740185"/>
    <n v="1063191"/>
    <n v="760607"/>
    <n v="623698"/>
    <n v="5.8609992429635833E-2"/>
    <x v="9"/>
    <x v="2"/>
    <n v="1138655"/>
    <n v="-0.4522502426107996"/>
    <n v="10641496"/>
    <n v="20848645"/>
    <n v="-0.48958332783737268"/>
    <n v="5.4615297319547756E-2"/>
    <n v="7.3142421741578811E-2"/>
    <x v="9"/>
    <n v="0.3879997153476864"/>
    <n v="0.71540014917357275"/>
    <n v="0.82000034183224713"/>
  </r>
  <r>
    <x v="10"/>
    <n v="20631473"/>
    <n v="4951553"/>
    <n v="2000427"/>
    <n v="1431105"/>
    <n v="1126566"/>
    <n v="5.4604244689654489E-2"/>
    <x v="10"/>
    <x v="3"/>
    <n v="1296620"/>
    <n v="-0.13115176381669258"/>
    <n v="20631472"/>
    <n v="21717338"/>
    <n v="-4.9999958558456847E-2"/>
    <n v="5.9704365267569601E-2"/>
    <n v="-8.5422909280729042E-2"/>
    <x v="10"/>
    <n v="0.40399991679378167"/>
    <n v="0.71539976215078083"/>
    <n v="0.78720010062154766"/>
  </r>
  <r>
    <x v="11"/>
    <n v="42645263"/>
    <n v="9045060"/>
    <n v="3075320"/>
    <n v="2133042"/>
    <n v="1680410"/>
    <n v="3.9404376518911377E-2"/>
    <x v="11"/>
    <x v="4"/>
    <n v="1596026"/>
    <n v="5.2871319138911188E-2"/>
    <n v="42645261"/>
    <n v="42645261"/>
    <n v="0"/>
    <n v="3.7425633885761242E-2"/>
    <n v="5.2871319138911188E-2"/>
    <x v="11"/>
    <n v="0.33999995577696557"/>
    <n v="0.69360001560813178"/>
    <n v="0.78779977140628266"/>
  </r>
  <r>
    <x v="12"/>
    <n v="46236443"/>
    <n v="9806749"/>
    <n v="3300951"/>
    <n v="2199754"/>
    <n v="1630017"/>
    <n v="3.5253944599501305E-2"/>
    <x v="12"/>
    <x v="5"/>
    <n v="1582881"/>
    <n v="2.9778612542572747E-2"/>
    <n v="46236441"/>
    <n v="43543056"/>
    <n v="6.1855672233937842E-2"/>
    <n v="3.6352086249890857E-2"/>
    <n v="-3.0208490451984704E-2"/>
    <x v="12"/>
    <n v="0.33659992725417975"/>
    <n v="0.66640007682634494"/>
    <n v="0.74099967541825129"/>
  </r>
  <r>
    <x v="13"/>
    <n v="21065820"/>
    <n v="5371784"/>
    <n v="2084252"/>
    <n v="1445428"/>
    <n v="1197104"/>
    <n v="5.6826840825564828E-2"/>
    <x v="13"/>
    <x v="6"/>
    <n v="1123504"/>
    <n v="6.550933508024892E-2"/>
    <n v="21065819"/>
    <n v="22803205"/>
    <n v="-7.6190430248730401E-2"/>
    <n v="4.9269561075334707E-2"/>
    <n v="0.15338638269325777"/>
    <x v="13"/>
    <n v="0.38799996425768424"/>
    <n v="0.69349963440121443"/>
    <n v="0.82820036695013521"/>
  </r>
  <r>
    <x v="14"/>
    <n v="21282993"/>
    <n v="5054710"/>
    <n v="2042103"/>
    <n v="1475828"/>
    <n v="1198077"/>
    <n v="5.6292693419576843E-2"/>
    <x v="14"/>
    <x v="0"/>
    <n v="1311445"/>
    <n v="-8.6445104445859289E-2"/>
    <n v="21282992"/>
    <n v="21717338"/>
    <n v="-1.9999965004919074E-2"/>
    <n v="6.0386999512831684E-2"/>
    <n v="-6.7801118225535251E-2"/>
    <x v="14"/>
    <n v="0.40400003165364579"/>
    <n v="0.72270007928101565"/>
    <n v="0.81179988453939078"/>
  </r>
  <r>
    <x v="15"/>
    <n v="21065820"/>
    <n v="5529777"/>
    <n v="2278268"/>
    <n v="1663135"/>
    <n v="1391046"/>
    <n v="6.6033318427670989E-2"/>
    <x v="15"/>
    <x v="1"/>
    <n v="1506485"/>
    <n v="-7.6628044753183744E-2"/>
    <n v="21065819"/>
    <n v="22586032"/>
    <n v="-6.7307661655664042E-2"/>
    <n v="6.6699846462641474E-2"/>
    <n v="-9.992947065385005E-3"/>
    <x v="15"/>
    <n v="0.41199997757594925"/>
    <n v="0.72999971908484862"/>
    <n v="0.83639993145475267"/>
  </r>
  <r>
    <x v="16"/>
    <n v="22368860"/>
    <n v="5648137"/>
    <n v="2168884"/>
    <n v="1535787"/>
    <n v="1284532"/>
    <n v="5.7425009589223593E-2"/>
    <x v="16"/>
    <x v="2"/>
    <n v="623698"/>
    <n v="1.0595416371384867"/>
    <n v="22368858"/>
    <n v="10641496"/>
    <n v="1.102040728108153"/>
    <n v="5.8609992429635833E-2"/>
    <n v="-2.0218102601444077E-2"/>
    <x v="16"/>
    <n v="0.38399989235388587"/>
    <n v="0.70810011047156052"/>
    <n v="0.83639983930063222"/>
  </r>
  <r>
    <x v="17"/>
    <n v="22151687"/>
    <n v="5759438"/>
    <n v="2395926"/>
    <n v="1661575"/>
    <n v="1307991"/>
    <n v="5.9047015245385151E-2"/>
    <x v="17"/>
    <x v="3"/>
    <n v="1126566"/>
    <n v="0.16104249551291261"/>
    <n v="22151685"/>
    <n v="20631472"/>
    <n v="7.3684175322051626E-2"/>
    <n v="5.4604244689654489E-2"/>
    <n v="8.136309880269077E-2"/>
    <x v="17"/>
    <n v="0.4159999638853652"/>
    <n v="0.69350013314267633"/>
    <n v="0.7871994944555617"/>
  </r>
  <r>
    <x v="18"/>
    <n v="42645263"/>
    <n v="8686840"/>
    <n v="2894455"/>
    <n v="2046958"/>
    <n v="1612594"/>
    <n v="3.7814141279888462E-2"/>
    <x v="18"/>
    <x v="4"/>
    <n v="1680410"/>
    <n v="-4.0356817681399204E-2"/>
    <n v="42645261"/>
    <n v="42645261"/>
    <n v="0"/>
    <n v="3.9404376518911377E-2"/>
    <n v="-4.0356817681399204E-2"/>
    <x v="18"/>
    <n v="0.33319998986973398"/>
    <n v="0.7071998009988063"/>
    <n v="0.78780023820713474"/>
  </r>
  <r>
    <x v="19"/>
    <n v="44440853"/>
    <n v="9239253"/>
    <n v="3267000"/>
    <n v="2310422"/>
    <n v="1820150"/>
    <n v="4.0956684607291405E-2"/>
    <x v="19"/>
    <x v="5"/>
    <n v="1630017"/>
    <n v="0.11664479572912434"/>
    <n v="44440851"/>
    <n v="46236441"/>
    <n v="-3.8834952716191973E-2"/>
    <n v="3.5253944599501305E-2"/>
    <n v="0.16176175666511861"/>
    <x v="19"/>
    <n v="0.35360001506615307"/>
    <n v="0.70719987756351388"/>
    <n v="0.78779980453787235"/>
  </r>
  <r>
    <x v="20"/>
    <n v="22151687"/>
    <n v="5759438"/>
    <n v="2395926"/>
    <n v="1818987"/>
    <n v="1476653"/>
    <n v="6.6660972593193465E-2"/>
    <x v="20"/>
    <x v="6"/>
    <n v="1197104"/>
    <n v="0.23352106416819263"/>
    <n v="22151685"/>
    <n v="21065819"/>
    <n v="5.154634623984955E-2"/>
    <n v="5.6826840825564828E-2"/>
    <n v="0.17305434588235169"/>
    <x v="17"/>
    <n v="0.4159999638853652"/>
    <n v="0.75919999198639687"/>
    <n v="0.81179964452742104"/>
  </r>
  <r>
    <x v="21"/>
    <n v="37570998"/>
    <n v="9768459"/>
    <n v="3751088"/>
    <n v="2656145"/>
    <n v="2221600"/>
    <n v="5.9130715665311848E-2"/>
    <x v="21"/>
    <x v="0"/>
    <n v="1198077"/>
    <n v="0.85430485686646174"/>
    <n v="37570997"/>
    <n v="21282992"/>
    <n v="0.76530616559927278"/>
    <n v="5.6292693419576843E-2"/>
    <n v="5.041546377221362E-2"/>
    <x v="20"/>
    <n v="0.38399997379320527"/>
    <n v="0.70809988995192863"/>
    <n v="0.83640012122832152"/>
  </r>
  <r>
    <x v="22"/>
    <n v="21500167"/>
    <n v="5428792"/>
    <n v="2258377"/>
    <n v="1648615"/>
    <n v="1392420"/>
    <n v="6.4763217885702939E-2"/>
    <x v="22"/>
    <x v="1"/>
    <n v="1391046"/>
    <n v="9.8774591206907125E-4"/>
    <n v="21500166"/>
    <n v="21065819"/>
    <n v="2.0618566978098496E-2"/>
    <n v="6.6033318427670989E-2"/>
    <n v="-1.9234237688042999E-2"/>
    <x v="21"/>
    <n v="0.41599991305616424"/>
    <n v="0.7299999070128681"/>
    <n v="0.84459986109552565"/>
  </r>
  <r>
    <x v="23"/>
    <n v="20631473"/>
    <n v="4899974"/>
    <n v="1861990"/>
    <n v="1332067"/>
    <n v="1059526"/>
    <n v="5.1354840248197496E-2"/>
    <x v="23"/>
    <x v="2"/>
    <n v="1284532"/>
    <n v="-0.17516574129721951"/>
    <n v="20631472"/>
    <n v="22368858"/>
    <n v="-7.7669856905524637E-2"/>
    <n v="5.7425009589223593E-2"/>
    <n v="-0.10570602224444781"/>
    <x v="22"/>
    <n v="0.37999997551007414"/>
    <n v="0.71539965305936126"/>
    <n v="0.79539993108454754"/>
  </r>
  <r>
    <x v="24"/>
    <n v="20631473"/>
    <n v="5054710"/>
    <n v="2021884"/>
    <n v="1520254"/>
    <n v="1234142"/>
    <n v="5.9818414322622526E-2"/>
    <x v="24"/>
    <x v="3"/>
    <n v="1307991"/>
    <n v="-5.6459868607658614E-2"/>
    <n v="20631472"/>
    <n v="22151685"/>
    <n v="-6.8627420442282427E-2"/>
    <n v="5.9047015245385151E-2"/>
    <n v="1.3064150220491788E-2"/>
    <x v="23"/>
    <n v="0.4"/>
    <n v="0.75189971333667016"/>
    <n v="0.81179987028483402"/>
  </r>
  <r>
    <x v="25"/>
    <n v="47134238"/>
    <n v="9997171"/>
    <n v="3568990"/>
    <n v="2378375"/>
    <n v="1762376"/>
    <n v="3.7390569462478637E-2"/>
    <x v="25"/>
    <x v="4"/>
    <n v="1612594"/>
    <n v="9.2882647461171253E-2"/>
    <n v="47134236"/>
    <n v="42645261"/>
    <n v="0.10526316159725235"/>
    <n v="3.7814141279888462E-2"/>
    <n v="-1.120141309767364E-2"/>
    <x v="24"/>
    <n v="0.35699999529866999"/>
    <n v="0.66640001793224413"/>
    <n v="0.74100005255689283"/>
  </r>
  <r>
    <x v="26"/>
    <n v="45338648"/>
    <n v="9616327"/>
    <n v="3400333"/>
    <n v="2358471"/>
    <n v="1784419"/>
    <n v="3.9357569727266679E-2"/>
    <x v="26"/>
    <x v="5"/>
    <n v="1820150"/>
    <n v="-1.9630799659368758E-2"/>
    <n v="45338647"/>
    <n v="44440851"/>
    <n v="2.0202043385712853E-2"/>
    <n v="4.0956684607291405E-2"/>
    <n v="-3.9044050937170782E-2"/>
    <x v="25"/>
    <n v="0.35359997637351559"/>
    <n v="0.69360000917557196"/>
    <n v="0.75659993275304216"/>
  </r>
  <r>
    <x v="27"/>
    <n v="21282993"/>
    <n v="5267540"/>
    <n v="2043805"/>
    <n v="1536737"/>
    <n v="1310529"/>
    <n v="6.157634877763668E-2"/>
    <x v="27"/>
    <x v="6"/>
    <n v="1476653"/>
    <n v="-0.11250036399885421"/>
    <n v="21282992"/>
    <n v="22151685"/>
    <n v="-3.9215662375119531E-2"/>
    <n v="6.6660972593193465E-2"/>
    <n v="-7.6275872039646142E-2"/>
    <x v="26"/>
    <n v="0.38799990128219247"/>
    <n v="0.75190001003031115"/>
    <n v="0.8527997959312491"/>
  </r>
  <r>
    <x v="28"/>
    <n v="22368860"/>
    <n v="2628341"/>
    <n v="1093389"/>
    <n v="790192"/>
    <n v="628519"/>
    <n v="2.8097945089736356E-2"/>
    <x v="28"/>
    <x v="0"/>
    <n v="2221600"/>
    <n v="-0.71708723442563915"/>
    <n v="22368858"/>
    <n v="37570997"/>
    <n v="-0.40462431699643209"/>
    <n v="5.9130715665311848E-2"/>
    <n v="-0.52481642115115479"/>
    <x v="27"/>
    <n v="0.41599967431927592"/>
    <n v="0.72269978937048018"/>
    <n v="0.79540035839390932"/>
  </r>
  <r>
    <x v="29"/>
    <n v="22368860"/>
    <n v="5536293"/>
    <n v="2303097"/>
    <n v="1614011"/>
    <n v="1283784"/>
    <n v="5.739157024542154E-2"/>
    <x v="29"/>
    <x v="1"/>
    <n v="1392420"/>
    <n v="-7.8019563062868946E-2"/>
    <n v="22368858"/>
    <n v="21500166"/>
    <n v="4.0403967113556316E-2"/>
    <n v="6.4763217885702939E-2"/>
    <n v="-0.11382460416483964"/>
    <x v="28"/>
    <n v="0.41599983960386488"/>
    <n v="0.70080027024480518"/>
    <n v="0.7953997835206823"/>
  </r>
  <r>
    <x v="30"/>
    <n v="20848646"/>
    <n v="5316404"/>
    <n v="2147827"/>
    <n v="1520876"/>
    <n v="1272061"/>
    <n v="6.1014082161498638E-2"/>
    <x v="30"/>
    <x v="2"/>
    <n v="1059526"/>
    <n v="0.20059441674862155"/>
    <n v="20848645"/>
    <n v="20631472"/>
    <n v="1.0526296911824717E-2"/>
    <n v="5.1354840248197496E-2"/>
    <n v="0.18808824770202981"/>
    <x v="29"/>
    <n v="0.4039999593710335"/>
    <n v="0.70809986092920896"/>
    <n v="0.83640020619695488"/>
  </r>
  <r>
    <x v="31"/>
    <n v="20631473"/>
    <n v="5054710"/>
    <n v="2082540"/>
    <n v="1565862"/>
    <n v="1322527"/>
    <n v="6.4102403158514176E-2"/>
    <x v="31"/>
    <x v="3"/>
    <n v="1234142"/>
    <n v="7.1616556279585408E-2"/>
    <n v="20631472"/>
    <n v="20631472"/>
    <n v="0"/>
    <n v="5.9818414322622526E-2"/>
    <n v="7.1616556279585408E-2"/>
    <x v="23"/>
    <n v="0.4119998971256511"/>
    <n v="0.75190008355181648"/>
    <n v="0.84459997113411012"/>
  </r>
  <r>
    <x v="32"/>
    <n v="43543058"/>
    <n v="9052601"/>
    <n v="2985548"/>
    <n v="2070776"/>
    <n v="1566749"/>
    <n v="3.598160239457688E-2"/>
    <x v="32"/>
    <x v="4"/>
    <n v="1762376"/>
    <n v="-0.11100185204519353"/>
    <n v="43543056"/>
    <n v="47134236"/>
    <n v="-7.6190478615162038E-2"/>
    <n v="3.7390569462478637E-2"/>
    <n v="-3.7682418004241769E-2"/>
    <x v="30"/>
    <n v="0.32980002101053607"/>
    <n v="0.6935999689169291"/>
    <n v="0.7565999412780523"/>
  </r>
  <r>
    <x v="33"/>
    <n v="44889750"/>
    <n v="9709653"/>
    <n v="3268269"/>
    <n v="2333544"/>
    <n v="1892971"/>
    <n v="4.2169337098112596E-2"/>
    <x v="33"/>
    <x v="5"/>
    <n v="1784419"/>
    <n v="6.0833246003320962E-2"/>
    <n v="44889749"/>
    <n v="45338647"/>
    <n v="-9.9010012363183186E-3"/>
    <n v="3.9357569727266679E-2"/>
    <n v="7.1441590279339273E-2"/>
    <x v="31"/>
    <n v="0.33659997942253961"/>
    <n v="0.71399997980582386"/>
    <n v="0.81120004593870954"/>
  </r>
  <r>
    <x v="34"/>
    <n v="21282993"/>
    <n v="5054710"/>
    <n v="2001665"/>
    <n v="1475828"/>
    <n v="1198077"/>
    <n v="5.6292693419576843E-2"/>
    <x v="34"/>
    <x v="6"/>
    <n v="1310529"/>
    <n v="-8.5806571239552931E-2"/>
    <n v="21282992"/>
    <n v="21282992"/>
    <n v="0"/>
    <n v="6.157634877763668E-2"/>
    <n v="-8.5806571239552931E-2"/>
    <x v="14"/>
    <n v="0.3959999683463542"/>
    <n v="0.73730019758551002"/>
    <n v="0.81179988453939078"/>
  </r>
  <r>
    <x v="35"/>
    <n v="22368860"/>
    <n v="5871825"/>
    <n v="2372217"/>
    <n v="1679767"/>
    <n v="1349861"/>
    <n v="6.0345542866288224E-2"/>
    <x v="35"/>
    <x v="0"/>
    <n v="628519"/>
    <n v="1.1476852728398028"/>
    <n v="22368858"/>
    <n v="22368858"/>
    <n v="0"/>
    <n v="2.8097945089736356E-2"/>
    <n v="1.1476852728398028"/>
    <x v="32"/>
    <n v="0.40399994890855911"/>
    <n v="0.7081000599860805"/>
    <n v="0.80360014216257369"/>
  </r>
  <r>
    <x v="36"/>
    <n v="20631473"/>
    <n v="5364183"/>
    <n v="2145673"/>
    <n v="1488024"/>
    <n v="1281189"/>
    <n v="6.2098765318404553E-2"/>
    <x v="36"/>
    <x v="1"/>
    <n v="1283784"/>
    <n v="-2.0213680806117074E-3"/>
    <n v="20631472"/>
    <n v="22368858"/>
    <n v="-7.7669856905524637E-2"/>
    <n v="5.739157024542154E-2"/>
    <n v="8.2018928090899168E-2"/>
    <x v="33"/>
    <n v="0.39999996271566424"/>
    <n v="0.69349989490476882"/>
    <n v="0.86100022580280966"/>
  </r>
  <r>
    <x v="37"/>
    <n v="22151687"/>
    <n v="5482542"/>
    <n v="2193017"/>
    <n v="1616911"/>
    <n v="1378902"/>
    <n v="6.2248170985803472E-2"/>
    <x v="37"/>
    <x v="2"/>
    <n v="1272061"/>
    <n v="8.3990469010527091E-2"/>
    <n v="22151685"/>
    <n v="20848645"/>
    <n v="6.249998501101639E-2"/>
    <n v="6.1014082161498638E-2"/>
    <n v="2.0226294989381444E-2"/>
    <x v="34"/>
    <n v="0.40000003647942872"/>
    <n v="0.73729980205351808"/>
    <n v="0.85280018504419852"/>
  </r>
  <r>
    <x v="38"/>
    <n v="21934513"/>
    <n v="5209447"/>
    <n v="2104616"/>
    <n v="1490279"/>
    <n v="1246469"/>
    <n v="5.6826837231353164E-2"/>
    <x v="38"/>
    <x v="3"/>
    <n v="1322527"/>
    <n v="-5.7509600938203898E-2"/>
    <n v="21934511"/>
    <n v="20631472"/>
    <n v="6.315782994058794E-2"/>
    <n v="6.4102403158514176E-2"/>
    <n v="-0.11349911342902064"/>
    <x v="35"/>
    <n v="0.40399988712813473"/>
    <n v="0.70810019499994303"/>
    <n v="0.83639976138696182"/>
  </r>
  <r>
    <x v="39"/>
    <n v="43991955"/>
    <n v="9145927"/>
    <n v="3265096"/>
    <n v="2286873"/>
    <n v="1855111"/>
    <n v="4.2169323913883797E-2"/>
    <x v="39"/>
    <x v="4"/>
    <n v="1566749"/>
    <n v="0.1840511785869976"/>
    <n v="43991955"/>
    <n v="43543056"/>
    <n v="1.0309313154317934E-2"/>
    <n v="3.598160239457688E-2"/>
    <n v="0.1719690371610445"/>
    <x v="36"/>
    <n v="0.35700000666963555"/>
    <n v="0.70039992698530151"/>
    <n v="0.81119983488370362"/>
  </r>
  <r>
    <x v="40"/>
    <n v="46236443"/>
    <n v="10000942"/>
    <n v="3366317"/>
    <n v="2197531"/>
    <n v="1799778"/>
    <n v="3.892552893828792E-2"/>
    <x v="40"/>
    <x v="5"/>
    <n v="1892971"/>
    <n v="-4.9231076440156785E-2"/>
    <n v="46236441"/>
    <n v="44889749"/>
    <n v="2.9999989529903681E-2"/>
    <n v="4.2169337098112596E-2"/>
    <n v="-7.6923385166750902E-2"/>
    <x v="37"/>
    <n v="0.33659999228072718"/>
    <n v="0.65279978088813384"/>
    <n v="0.81900005051123281"/>
  </r>
  <r>
    <x v="41"/>
    <n v="22368860"/>
    <n v="5312604"/>
    <n v="2125041"/>
    <n v="1582306"/>
    <n v="1297491"/>
    <n v="5.8004341750093655E-2"/>
    <x v="41"/>
    <x v="6"/>
    <n v="1198077"/>
    <n v="8.2977972200451333E-2"/>
    <n v="22368858"/>
    <n v="21282992"/>
    <n v="5.1020364054076506E-2"/>
    <n v="5.6292693419576843E-2"/>
    <n v="3.0406225507084272E-2"/>
    <x v="38"/>
    <n v="0.39999988706103445"/>
    <n v="0.74460022183101404"/>
    <n v="0.82000005055912073"/>
  </r>
  <r>
    <x v="42"/>
    <n v="22803207"/>
    <n v="5814817"/>
    <n v="2256149"/>
    <n v="1712868"/>
    <n v="1404552"/>
    <n v="6.1594494142863325E-2"/>
    <x v="42"/>
    <x v="0"/>
    <n v="1349861"/>
    <n v="4.0516023501679044E-2"/>
    <n v="22803205"/>
    <n v="22368858"/>
    <n v="1.9417486578885645E-2"/>
    <n v="6.0345542866288224E-2"/>
    <n v="2.0696661547025652E-2"/>
    <x v="39"/>
    <n v="0.38800000068789781"/>
    <n v="0.75919985781080945"/>
    <n v="0.82000014011587585"/>
  </r>
  <r>
    <x v="43"/>
    <n v="21717340"/>
    <n v="5483628"/>
    <n v="2259254"/>
    <n v="1682241"/>
    <n v="1393232"/>
    <n v="6.4152976377401652E-2"/>
    <x v="43"/>
    <x v="1"/>
    <n v="1281189"/>
    <n v="8.7452358707419409E-2"/>
    <n v="21717338"/>
    <n v="20631472"/>
    <n v="5.2631533028763E-2"/>
    <n v="6.2098765318404553E-2"/>
    <n v="3.3079740772048449E-2"/>
    <x v="40"/>
    <n v="0.41199986578228864"/>
    <n v="0.74460020874146948"/>
    <n v="0.82820000225889157"/>
  </r>
  <r>
    <x v="44"/>
    <n v="21500167"/>
    <n v="5213790"/>
    <n v="1981240"/>
    <n v="1402916"/>
    <n v="1184903"/>
    <n v="5.5111339367736073E-2"/>
    <x v="44"/>
    <x v="2"/>
    <n v="1378902"/>
    <n v="-0.14069092654880477"/>
    <n v="21500166"/>
    <n v="22151685"/>
    <n v="-2.9411712923870126E-2"/>
    <n v="6.2248170985803472E-2"/>
    <n v="-0.1146512661343102"/>
    <x v="41"/>
    <n v="0.37999996164018879"/>
    <n v="0.70809997779168599"/>
    <n v="0.84460010435407396"/>
  </r>
  <r>
    <x v="45"/>
    <n v="21500167"/>
    <n v="5482542"/>
    <n v="2214947"/>
    <n v="1633080"/>
    <n v="1285561"/>
    <n v="5.9793070444522596E-2"/>
    <x v="45"/>
    <x v="3"/>
    <n v="1246469"/>
    <n v="3.1362191919734883E-2"/>
    <n v="21500166"/>
    <n v="21934511"/>
    <n v="-1.9801900302222397E-2"/>
    <n v="5.6826837231353164E-2"/>
    <n v="5.2197752992891644E-2"/>
    <x v="42"/>
    <n v="0.40400000583670859"/>
    <n v="0.73729980897962799"/>
    <n v="0.78720025963210616"/>
  </r>
  <r>
    <x v="46"/>
    <n v="45787545"/>
    <n v="9807692"/>
    <n v="3334615"/>
    <n v="2290213"/>
    <n v="1768503"/>
    <n v="3.8624106184334629E-2"/>
    <x v="46"/>
    <x v="4"/>
    <n v="1855111"/>
    <n v="-4.6686155168073507E-2"/>
    <n v="45787544"/>
    <n v="43991955"/>
    <n v="4.0816303799183329E-2"/>
    <n v="4.2169323913883797E-2"/>
    <n v="-8.4071011828148912E-2"/>
    <x v="43"/>
    <n v="0.33999997145097949"/>
    <n v="0.68679982546710794"/>
    <n v="0.77220022766441376"/>
  </r>
  <r>
    <x v="47"/>
    <n v="45338648"/>
    <n v="9901960"/>
    <n v="3232000"/>
    <n v="2087872"/>
    <n v="1579683"/>
    <n v="3.4841863833257665E-2"/>
    <x v="47"/>
    <x v="5"/>
    <n v="1799778"/>
    <n v="-0.12229008244350137"/>
    <n v="45338647"/>
    <n v="46236441"/>
    <n v="-1.9417454730133787E-2"/>
    <n v="3.892552893828792E-2"/>
    <n v="-0.10490968822811508"/>
    <x v="44"/>
    <n v="0.32640002585346739"/>
    <n v="0.64600000000000002"/>
    <n v="0.75659954250068973"/>
  </r>
  <r>
    <x v="48"/>
    <n v="21717340"/>
    <n v="5592215"/>
    <n v="2348730"/>
    <n v="1800301"/>
    <n v="1431960"/>
    <n v="6.5936251861415815E-2"/>
    <x v="48"/>
    <x v="6"/>
    <n v="1297491"/>
    <n v="0.10363771309396363"/>
    <n v="21717338"/>
    <n v="22368858"/>
    <n v="-2.9126207515823954E-2"/>
    <n v="5.8004341750093655E-2"/>
    <n v="0.13674683432312817"/>
    <x v="45"/>
    <n v="0.4199999463539939"/>
    <n v="0.76649976795970587"/>
    <n v="0.79540032472347677"/>
  </r>
  <r>
    <x v="49"/>
    <n v="21934513"/>
    <n v="5648137"/>
    <n v="948887"/>
    <n v="727321"/>
    <n v="620260"/>
    <n v="2.8277810407735061E-2"/>
    <x v="49"/>
    <x v="0"/>
    <n v="1404552"/>
    <n v="-0.55839299648571217"/>
    <n v="21934511"/>
    <n v="22803205"/>
    <n v="-3.8095258977849822E-2"/>
    <n v="6.1594494142863325E-2"/>
    <n v="-0.54090360183579034"/>
    <x v="46"/>
    <n v="0.16799999716720751"/>
    <n v="0.76649906680142099"/>
    <n v="0.8528008953405718"/>
  </r>
  <r>
    <x v="50"/>
    <n v="22151687"/>
    <n v="5427163"/>
    <n v="2105739"/>
    <n v="1537189"/>
    <n v="1222680"/>
    <n v="5.5195796148618387E-2"/>
    <x v="50"/>
    <x v="1"/>
    <n v="1393232"/>
    <n v="-0.12241464451003137"/>
    <n v="22151685"/>
    <n v="21717338"/>
    <n v="2.000001105107807E-2"/>
    <n v="6.4152976377401652E-2"/>
    <n v="-0.13962220826808736"/>
    <x v="47"/>
    <n v="0.38799995504096707"/>
    <n v="0.7299997768004487"/>
    <n v="0.79539991503972507"/>
  </r>
  <r>
    <x v="51"/>
    <n v="20848646"/>
    <n v="5003675"/>
    <n v="1921411"/>
    <n v="1444709"/>
    <n v="1149121"/>
    <n v="5.5117296346247138E-2"/>
    <x v="51"/>
    <x v="2"/>
    <n v="1184903"/>
    <n v="-3.019825251518482E-2"/>
    <n v="20848645"/>
    <n v="21500166"/>
    <n v="-3.0303068357704799E-2"/>
    <n v="5.5111339367736073E-2"/>
    <n v="1.0808988820465437E-4"/>
    <x v="48"/>
    <n v="0.38399996002937842"/>
    <n v="0.75190003596315413"/>
    <n v="0.79539962719135826"/>
  </r>
  <r>
    <x v="52"/>
    <n v="22151687"/>
    <n v="5704059"/>
    <n v="2304440"/>
    <n v="1749530"/>
    <n v="1377230"/>
    <n v="6.2172691407205237E-2"/>
    <x v="52"/>
    <x v="3"/>
    <n v="1285561"/>
    <n v="7.1306612443905903E-2"/>
    <n v="22151685"/>
    <n v="21500166"/>
    <n v="3.0302975335167126E-2"/>
    <n v="5.9793070444522596E-2"/>
    <n v="3.9797604387794561E-2"/>
    <x v="49"/>
    <n v="0.40400002875145574"/>
    <n v="0.75919963201471941"/>
    <n v="0.78719999085468673"/>
  </r>
  <r>
    <x v="53"/>
    <n v="43094160"/>
    <n v="9049773"/>
    <n v="2923076"/>
    <n v="1908184"/>
    <n v="1443732"/>
    <n v="3.3501801636230989E-2"/>
    <x v="53"/>
    <x v="4"/>
    <n v="1768503"/>
    <n v="-0.18364175802924843"/>
    <n v="43094158"/>
    <n v="45787544"/>
    <n v="-5.8823552536471535E-2"/>
    <n v="3.8624106184334629E-2"/>
    <n v="-0.13261936790607654"/>
    <x v="50"/>
    <n v="0.32299992497049373"/>
    <n v="0.65279999562105129"/>
    <n v="0.75659999245355791"/>
  </r>
  <r>
    <x v="54"/>
    <n v="44440853"/>
    <n v="8959276"/>
    <n v="3168000"/>
    <n v="2046528"/>
    <n v="1644180"/>
    <n v="3.699703963828057E-2"/>
    <x v="54"/>
    <x v="5"/>
    <n v="1579683"/>
    <n v="4.0829077732684294E-2"/>
    <n v="44440851"/>
    <n v="45338647"/>
    <n v="-1.9802002472636637E-2"/>
    <n v="3.4841863833257665E-2"/>
    <n v="6.1855927551318857E-2"/>
    <x v="51"/>
    <n v="0.35360000071434344"/>
    <n v="0.64600000000000002"/>
    <n v="0.80339970916596304"/>
  </r>
  <r>
    <x v="55"/>
    <n v="21065820"/>
    <n v="5055796"/>
    <n v="2042541"/>
    <n v="1505966"/>
    <n v="1271939"/>
    <n v="6.0379277901358691E-2"/>
    <x v="55"/>
    <x v="6"/>
    <n v="1431960"/>
    <n v="-0.11174962987792958"/>
    <n v="21065819"/>
    <n v="21717338"/>
    <n v="-2.9999947507378666E-2"/>
    <n v="6.5936251861415815E-2"/>
    <n v="-8.427797764023226E-2"/>
    <x v="52"/>
    <n v="0.40399988448901025"/>
    <n v="0.73730025492756324"/>
    <n v="0.84460007729258169"/>
  </r>
  <r>
    <x v="56"/>
    <n v="22368860"/>
    <n v="5480370"/>
    <n v="2257912"/>
    <n v="1681241"/>
    <n v="1364832"/>
    <n v="6.1014821497385206E-2"/>
    <x v="56"/>
    <x v="0"/>
    <n v="620260"/>
    <n v="1.2004191790539451"/>
    <n v="22368858"/>
    <n v="21934511"/>
    <n v="1.980199148273698E-2"/>
    <n v="2.8277810407735061E-2"/>
    <n v="1.157692572996929"/>
    <x v="53"/>
    <n v="0.41199991971345001"/>
    <n v="0.74459987811748196"/>
    <n v="0.81180033082704983"/>
  </r>
  <r>
    <x v="57"/>
    <n v="21500167"/>
    <n v="5482542"/>
    <n v="2105296"/>
    <n v="1613709"/>
    <n v="1323241"/>
    <n v="6.1545614971269758E-2"/>
    <x v="57"/>
    <x v="1"/>
    <n v="1222680"/>
    <n v="8.2246376811594191E-2"/>
    <n v="21500166"/>
    <n v="22151685"/>
    <n v="-2.9411712923870126E-2"/>
    <n v="5.5195796148618387E-2"/>
    <n v="0.11504171088598958"/>
    <x v="42"/>
    <n v="0.38399997665316565"/>
    <n v="0.76649981760284536"/>
    <n v="0.81999976451764223"/>
  </r>
  <r>
    <x v="58"/>
    <n v="22586034"/>
    <n v="5759438"/>
    <n v="2280737"/>
    <n v="1648289"/>
    <n v="1405660"/>
    <n v="6.2235804656984049E-2"/>
    <x v="58"/>
    <x v="2"/>
    <n v="1149121"/>
    <n v="0.22324803045110131"/>
    <n v="22586032"/>
    <n v="20848645"/>
    <n v="8.3333329336271023E-2"/>
    <n v="5.5117296346247138E-2"/>
    <n v="0.12915198644756454"/>
    <x v="54"/>
    <n v="0.39599992221463276"/>
    <n v="0.72270016227210765"/>
    <n v="0.85279947873218831"/>
  </r>
  <r>
    <x v="59"/>
    <n v="22368860"/>
    <n v="5815903"/>
    <n v="2442679"/>
    <n v="1872313"/>
    <n v="1458532"/>
    <n v="6.5203680473658474E-2"/>
    <x v="59"/>
    <x v="3"/>
    <n v="1377230"/>
    <n v="5.9032986501891482E-2"/>
    <n v="22368858"/>
    <n v="22151685"/>
    <n v="9.8039043079567456E-3"/>
    <n v="6.2172691407205237E-2"/>
    <n v="4.8751131692233107E-2"/>
    <x v="55"/>
    <n v="0.41999995529499029"/>
    <n v="0.76649981434318626"/>
    <n v="0.77900009239908075"/>
  </r>
  <r>
    <x v="60"/>
    <n v="46685340"/>
    <n v="9803921"/>
    <n v="3333333"/>
    <n v="1110666"/>
    <n v="900972"/>
    <n v="1.9298820571939712E-2"/>
    <x v="60"/>
    <x v="4"/>
    <n v="1443732"/>
    <n v="-0.37594234941110949"/>
    <n v="46685339"/>
    <n v="43094158"/>
    <n v="8.3333360405835055E-2"/>
    <n v="3.3501801636230989E-2"/>
    <n v="-0.42394678407179354"/>
    <x v="56"/>
    <n v="0.33999998571999918"/>
    <n v="0.33319983331998332"/>
    <n v="0.81119976662651061"/>
  </r>
  <r>
    <x v="61"/>
    <n v="43991955"/>
    <n v="8961161"/>
    <n v="2924923"/>
    <n v="2088395"/>
    <n v="1694106"/>
    <n v="3.8509450193791116E-2"/>
    <x v="61"/>
    <x v="5"/>
    <n v="1644180"/>
    <n v="3.03652884720651E-2"/>
    <n v="43991955"/>
    <n v="44440851"/>
    <n v="-1.0100976689217722E-2"/>
    <n v="3.699703963828057E-2"/>
    <n v="4.0879231697923846E-2"/>
    <x v="57"/>
    <n v="0.3264000055349971"/>
    <n v="0.71399999247843449"/>
    <n v="0.81119998850792119"/>
  </r>
  <r>
    <x v="62"/>
    <n v="21717340"/>
    <n v="5700801"/>
    <n v="2371533"/>
    <n v="1765843"/>
    <n v="1375592"/>
    <n v="6.3340722206310721E-2"/>
    <x v="62"/>
    <x v="6"/>
    <n v="1271939"/>
    <n v="8.1492115581014435E-2"/>
    <n v="21717338"/>
    <n v="21065819"/>
    <n v="3.0927779261751054E-2"/>
    <n v="6.0379277901358691E-2"/>
    <n v="4.9047362073294742E-2"/>
    <x v="3"/>
    <n v="0.4159999621105876"/>
    <n v="0.74459980105695345"/>
    <n v="0.77900017158943347"/>
  </r>
  <r>
    <x v="63"/>
    <n v="21717340"/>
    <n v="5266455"/>
    <n v="2001252"/>
    <n v="1490132"/>
    <n v="1258566"/>
    <n v="5.7952124891906653E-2"/>
    <x v="63"/>
    <x v="0"/>
    <n v="1364832"/>
    <n v="-7.7860132236055479E-2"/>
    <n v="21717338"/>
    <n v="22368858"/>
    <n v="-2.9126207515823954E-2"/>
    <n v="6.1014821497385206E-2"/>
    <n v="-5.019594469533617E-2"/>
    <x v="58"/>
    <n v="0.37999982910705588"/>
    <n v="0.74459988047482273"/>
    <n v="0.84460034413058704"/>
  </r>
  <r>
    <x v="64"/>
    <n v="21065820"/>
    <n v="5161125"/>
    <n v="2002516"/>
    <n v="1417982"/>
    <n v="1104608"/>
    <n v="5.2436031448099336E-2"/>
    <x v="64"/>
    <x v="1"/>
    <n v="1323241"/>
    <n v="-0.16522538222440208"/>
    <n v="21065819"/>
    <n v="21500166"/>
    <n v="-2.0202030068046883E-2"/>
    <n v="6.1545614971269758E-2"/>
    <n v="-0.14801352667323064"/>
    <x v="59"/>
    <n v="0.38799990312189686"/>
    <n v="0.70810020993590062"/>
    <n v="0.77900001551500653"/>
  </r>
  <r>
    <x v="65"/>
    <n v="21717340"/>
    <n v="5157868"/>
    <n v="2042515"/>
    <n v="1446305"/>
    <n v="1221549"/>
    <n v="5.624763437879593E-2"/>
    <x v="65"/>
    <x v="2"/>
    <n v="1405660"/>
    <n v="-0.13097833046398133"/>
    <n v="21717338"/>
    <n v="22586032"/>
    <n v="-3.8461558896224046E-2"/>
    <n v="6.2235804656984049E-2"/>
    <n v="-9.6217447676498091E-2"/>
    <x v="60"/>
    <n v="0.3959998588564112"/>
    <n v="0.70810006291263472"/>
    <n v="0.84459985964232998"/>
  </r>
  <r>
    <x v="66"/>
    <n v="21717340"/>
    <n v="5700801"/>
    <n v="2394336"/>
    <n v="1730387"/>
    <n v="1390539"/>
    <n v="6.402897408246129E-2"/>
    <x v="66"/>
    <x v="3"/>
    <n v="1458532"/>
    <n v="-4.6617420803931608E-2"/>
    <n v="21717338"/>
    <n v="22368858"/>
    <n v="-2.9126207515823954E-2"/>
    <n v="6.5203680473658474E-2"/>
    <n v="-1.8015952207970032E-2"/>
    <x v="3"/>
    <n v="0.41999992632614258"/>
    <n v="0.72270015570078716"/>
    <n v="0.80360000392975672"/>
  </r>
  <r>
    <x v="67"/>
    <n v="46685340"/>
    <n v="9705882"/>
    <n v="3267000"/>
    <n v="2310422"/>
    <n v="1820150"/>
    <n v="3.8987613670586958E-2"/>
    <x v="67"/>
    <x v="4"/>
    <n v="900972"/>
    <n v="1.0202070652584099"/>
    <n v="46685339"/>
    <n v="46685339"/>
    <n v="0"/>
    <n v="1.9298820571939712E-2"/>
    <n v="1.0202070652584103"/>
    <x v="61"/>
    <n v="0.33660001224000047"/>
    <n v="0.70719987756351388"/>
    <n v="0.78779980453787235"/>
  </r>
  <r>
    <x v="68"/>
    <n v="46236443"/>
    <n v="10098039"/>
    <n v="3502000"/>
    <n v="2262292"/>
    <n v="1711650"/>
    <n v="3.7019499964562587E-2"/>
    <x v="68"/>
    <x v="5"/>
    <n v="1694106"/>
    <n v="1.0355904530176874E-2"/>
    <n v="46236441"/>
    <n v="43991955"/>
    <n v="5.1020374066121921E-2"/>
    <n v="3.8509450193791116E-2"/>
    <n v="-3.8690508997938244E-2"/>
    <x v="62"/>
    <n v="0.34680000740737882"/>
    <n v="0.64600000000000002"/>
    <n v="0.75659994377383644"/>
  </r>
  <r>
    <x v="69"/>
    <n v="21282993"/>
    <n v="5107918"/>
    <n v="2104462"/>
    <n v="1459444"/>
    <n v="1220679"/>
    <n v="5.735466811458332E-2"/>
    <x v="69"/>
    <x v="6"/>
    <n v="1375592"/>
    <n v="-0.11261551390237801"/>
    <n v="21282992"/>
    <n v="21717338"/>
    <n v="-1.9999965004919074E-2"/>
    <n v="6.3340722206310721E-2"/>
    <n v="-9.4505617921909368E-2"/>
    <x v="63"/>
    <n v="0.41199995771271192"/>
    <n v="0.69349981135321048"/>
    <n v="0.83640002631138977"/>
  </r>
  <r>
    <x v="70"/>
    <n v="21500167"/>
    <n v="5428792"/>
    <n v="2149801"/>
    <n v="1600742"/>
    <n v="1299482"/>
    <n v="6.04405537873264E-2"/>
    <x v="70"/>
    <x v="0"/>
    <n v="1258566"/>
    <n v="3.2510015366695066E-2"/>
    <n v="21500166"/>
    <n v="21717338"/>
    <n v="-9.9999364563004844E-3"/>
    <n v="5.7952124891906653E-2"/>
    <n v="4.2939390057935123E-2"/>
    <x v="21"/>
    <n v="0.39599988358367755"/>
    <n v="0.74460008158894708"/>
    <n v="0.81179977785302071"/>
  </r>
  <r>
    <x v="71"/>
    <n v="21717340"/>
    <n v="5700801"/>
    <n v="2166304"/>
    <n v="1533960"/>
    <n v="1232690"/>
    <n v="5.6760634589687317E-2"/>
    <x v="71"/>
    <x v="1"/>
    <n v="1104608"/>
    <n v="0.11595244647875091"/>
    <n v="21717338"/>
    <n v="21065819"/>
    <n v="3.0927779261751054E-2"/>
    <n v="5.2436031448099336E-2"/>
    <n v="8.2473883361452227E-2"/>
    <x v="3"/>
    <n v="0.37999993334270044"/>
    <n v="0.70810006351832433"/>
    <n v="0.80359983311168481"/>
  </r>
  <r>
    <x v="72"/>
    <n v="22803207"/>
    <n v="5415761"/>
    <n v="2144641"/>
    <n v="1628211"/>
    <n v="1268377"/>
    <n v="5.5622746397030909E-2"/>
    <x v="72"/>
    <x v="2"/>
    <n v="1221549"/>
    <n v="3.8334933760332257E-2"/>
    <n v="22803205"/>
    <n v="21717338"/>
    <n v="5.0000004604615844E-2"/>
    <n v="5.624763437879593E-2"/>
    <n v="-1.1109586894921697E-2"/>
    <x v="6"/>
    <n v="0.39599993426593233"/>
    <n v="0.75919979148025241"/>
    <n v="0.77900038754190948"/>
  </r>
  <r>
    <x v="73"/>
    <n v="21500167"/>
    <n v="5106289"/>
    <n v="2124216"/>
    <n v="1519664"/>
    <n v="1183818"/>
    <n v="5.5060874643438819E-2"/>
    <x v="73"/>
    <x v="3"/>
    <n v="1390539"/>
    <n v="-0.14866249706049239"/>
    <n v="21500166"/>
    <n v="21717338"/>
    <n v="-9.9999364563004844E-3"/>
    <n v="6.402897408246129E-2"/>
    <n v="-0.14006314434263278"/>
    <x v="64"/>
    <n v="0.41599995613252599"/>
    <n v="0.71539994049569344"/>
    <n v="0.77899983154170926"/>
  </r>
  <r>
    <x v="74"/>
    <n v="42645263"/>
    <n v="9313725"/>
    <n v="3293333"/>
    <n v="2217072"/>
    <n v="1815781"/>
    <n v="4.2578726739239479E-2"/>
    <x v="74"/>
    <x v="4"/>
    <n v="1820150"/>
    <n v="-2.4003516193720209E-3"/>
    <n v="42645261"/>
    <n v="46685339"/>
    <n v="-8.6538474102115903E-2"/>
    <n v="3.8987613670586958E-2"/>
    <n v="9.2109075948952679E-2"/>
    <x v="65"/>
    <n v="0.35359998282105171"/>
    <n v="0.67320006813765876"/>
    <n v="0.81899956338810831"/>
  </r>
  <r>
    <x v="75"/>
    <n v="42645263"/>
    <n v="8686840"/>
    <n v="2894455"/>
    <n v="1968229"/>
    <n v="1504514"/>
    <n v="3.5279744903906445E-2"/>
    <x v="75"/>
    <x v="5"/>
    <n v="1711650"/>
    <n v="-0.12101539450238075"/>
    <n v="42645261"/>
    <n v="46236441"/>
    <n v="-7.7669905432383946E-2"/>
    <n v="3.7019499964562587E-2"/>
    <n v="-4.6995639117804022E-2"/>
    <x v="18"/>
    <n v="0.33319998986973398"/>
    <n v="0.6799998618047266"/>
    <n v="0.76439987420163003"/>
  </r>
  <r>
    <x v="76"/>
    <n v="22368860"/>
    <n v="5368526"/>
    <n v="2233307"/>
    <n v="1614011"/>
    <n v="1310254"/>
    <n v="5.8574911729967462E-2"/>
    <x v="76"/>
    <x v="6"/>
    <n v="1220679"/>
    <n v="7.3381290249115549E-2"/>
    <n v="22368858"/>
    <n v="21282992"/>
    <n v="5.1020364054076506E-2"/>
    <n v="5.735466811458332E-2"/>
    <n v="2.1275401907066005E-2"/>
    <x v="66"/>
    <n v="0.4160000342738398"/>
    <n v="0.72270001392553729"/>
    <n v="0.81179991957923459"/>
  </r>
  <r>
    <x v="77"/>
    <n v="21934513"/>
    <n v="5757809"/>
    <n v="2418280"/>
    <n v="1835958"/>
    <n v="707578"/>
    <n v="3.2258660130726403E-2"/>
    <x v="77"/>
    <x v="0"/>
    <n v="1299482"/>
    <n v="-0.45549226537958976"/>
    <n v="21934511"/>
    <n v="21500166"/>
    <n v="2.0201937045509322E-2"/>
    <n v="6.04405537873264E-2"/>
    <n v="-0.46627457709544307"/>
    <x v="67"/>
    <n v="0.42000003820897847"/>
    <n v="0.75919992722100005"/>
    <n v="0.38539988387533919"/>
  </r>
  <r>
    <x v="78"/>
    <n v="21282993"/>
    <n v="5427163"/>
    <n v="2149156"/>
    <n v="1600262"/>
    <n v="1377825"/>
    <n v="6.4738310067573676E-2"/>
    <x v="78"/>
    <x v="1"/>
    <n v="1232690"/>
    <n v="0.11773844194404104"/>
    <n v="21282992"/>
    <n v="21717338"/>
    <n v="-1.9999965004919074E-2"/>
    <n v="5.6760634589687317E-2"/>
    <n v="0.14054944127308611"/>
    <x v="68"/>
    <n v="0.39599989902643423"/>
    <n v="0.74460020584824926"/>
    <n v="0.86099963630955434"/>
  </r>
  <r>
    <x v="79"/>
    <n v="21717340"/>
    <n v="5429335"/>
    <n v="2128299"/>
    <n v="1475975"/>
    <n v="1234506"/>
    <n v="5.6844254406847247E-2"/>
    <x v="79"/>
    <x v="2"/>
    <n v="1268377"/>
    <n v="-2.6704205453110585E-2"/>
    <n v="21717338"/>
    <n v="22803205"/>
    <n v="-4.7619051795569911E-2"/>
    <n v="5.5622746397030909E-2"/>
    <n v="2.1960584274233863E-2"/>
    <x v="69"/>
    <n v="0.39199994106092184"/>
    <n v="0.6934998324953402"/>
    <n v="0.83640034553430787"/>
  </r>
  <r>
    <x v="80"/>
    <n v="21065820"/>
    <n v="5529777"/>
    <n v="2123434"/>
    <n v="1612111"/>
    <n v="1361589"/>
    <n v="6.4634986912448691E-2"/>
    <x v="80"/>
    <x v="3"/>
    <n v="1183818"/>
    <n v="0.15016750885693586"/>
    <n v="21065819"/>
    <n v="21500166"/>
    <n v="-2.0202030068046883E-2"/>
    <n v="5.5060874643438819E-2"/>
    <n v="0.17388231354858696"/>
    <x v="15"/>
    <n v="0.38399993345120426"/>
    <n v="0.75919995629720538"/>
    <n v="0.84460003064305122"/>
  </r>
  <r>
    <x v="81"/>
    <n v="44440853"/>
    <n v="9612556"/>
    <n v="3268269"/>
    <n v="2289095"/>
    <n v="1874769"/>
    <n v="4.2185711421875723E-2"/>
    <x v="81"/>
    <x v="4"/>
    <n v="1815781"/>
    <n v="3.2486296530253478E-2"/>
    <n v="44440851"/>
    <n v="42645261"/>
    <n v="4.2105264638900852E-2"/>
    <n v="4.2578726739239479E-2"/>
    <n v="-9.2303210420231485E-3"/>
    <x v="70"/>
    <n v="0.33999999583877588"/>
    <n v="0.70039981409119012"/>
    <n v="0.8190000851865038"/>
  </r>
  <r>
    <x v="82"/>
    <n v="45338648"/>
    <n v="9425904"/>
    <n v="3300951"/>
    <n v="2289540"/>
    <n v="1839416"/>
    <n v="4.05705966353474E-2"/>
    <x v="82"/>
    <x v="5"/>
    <n v="1504514"/>
    <n v="0.22259812803337153"/>
    <n v="45338647"/>
    <n v="42645261"/>
    <n v="6.3157920407615809E-2"/>
    <n v="3.5279744903906445E-2"/>
    <n v="0.14996853706998059"/>
    <x v="71"/>
    <n v="0.35019993838256785"/>
    <n v="0.69360011705717539"/>
    <n v="0.80339980956873436"/>
  </r>
  <r>
    <x v="83"/>
    <n v="22368860"/>
    <n v="5536293"/>
    <n v="2258807"/>
    <n v="1632440"/>
    <n v="1351986"/>
    <n v="6.044054100208951E-2"/>
    <x v="83"/>
    <x v="6"/>
    <n v="1310254"/>
    <n v="3.1850312992747876E-2"/>
    <n v="22368858"/>
    <n v="22368858"/>
    <n v="0"/>
    <n v="5.8574911729967462E-2"/>
    <n v="3.1850312992747876E-2"/>
    <x v="28"/>
    <n v="0.40799990173930462"/>
    <n v="0.72270008017506582"/>
    <n v="0.82819950503540707"/>
  </r>
  <r>
    <x v="84"/>
    <n v="20848646"/>
    <n v="5107918"/>
    <n v="2043167"/>
    <n v="1476597"/>
    <n v="1259241"/>
    <n v="6.0399174123825596E-2"/>
    <x v="84"/>
    <x v="0"/>
    <n v="707578"/>
    <n v="0.77964973472889199"/>
    <n v="20848645"/>
    <n v="21934511"/>
    <n v="-4.950491032145643E-2"/>
    <n v="3.2258660130726403E-2"/>
    <n v="0.87233982685769784"/>
    <x v="0"/>
    <n v="0.39999996084510364"/>
    <n v="0.72270010234112048"/>
    <n v="0.85279937586220211"/>
  </r>
  <r>
    <x v="85"/>
    <n v="20848646"/>
    <n v="5212161"/>
    <n v="2084864"/>
    <n v="1476292"/>
    <n v="1150032"/>
    <n v="5.5160992229423438E-2"/>
    <x v="85"/>
    <x v="1"/>
    <n v="1377825"/>
    <n v="-0.16532796254967064"/>
    <n v="20848645"/>
    <n v="21282992"/>
    <n v="-2.0408173813155628E-2"/>
    <n v="6.4738310067573676E-2"/>
    <n v="-0.14793895342886554"/>
    <x v="2"/>
    <n v="0.39999992325639977"/>
    <n v="0.70809990483791752"/>
    <n v="0.77900036036231313"/>
  </r>
  <r>
    <x v="86"/>
    <n v="21500167"/>
    <n v="5267540"/>
    <n v="2064876"/>
    <n v="1552580"/>
    <n v="1311309"/>
    <n v="6.0990642537799823E-2"/>
    <x v="86"/>
    <x v="2"/>
    <n v="1234506"/>
    <n v="6.221354938736634E-2"/>
    <n v="21500166"/>
    <n v="21717338"/>
    <n v="-9.9999364563004844E-3"/>
    <n v="5.6844254406847247E-2"/>
    <n v="7.2942959217582981E-2"/>
    <x v="72"/>
    <n v="0.39200006074942001"/>
    <n v="0.75189987195357011"/>
    <n v="0.84459995620193484"/>
  </r>
  <r>
    <x v="87"/>
    <n v="22803207"/>
    <n v="5757809"/>
    <n v="2234030"/>
    <n v="1712384"/>
    <n v="1390113"/>
    <n v="6.0961293733815598E-2"/>
    <x v="87"/>
    <x v="3"/>
    <n v="1361589"/>
    <n v="2.0949052908036059E-2"/>
    <n v="22803205"/>
    <n v="21065819"/>
    <n v="8.247417297186499E-2"/>
    <n v="6.4634986912448691E-2"/>
    <n v="-5.6837532644808841E-2"/>
    <x v="73"/>
    <n v="0.38800001875713486"/>
    <n v="0.76650000223810777"/>
    <n v="0.81179980658543882"/>
  </r>
  <r>
    <x v="88"/>
    <n v="44889750"/>
    <n v="9898190"/>
    <n v="3399038"/>
    <n v="2311346"/>
    <n v="1748764"/>
    <n v="3.8956866545258102E-2"/>
    <x v="88"/>
    <x v="4"/>
    <n v="1874769"/>
    <n v="-6.7210947055343917E-2"/>
    <n v="44889749"/>
    <n v="44440851"/>
    <n v="1.0101021692856316E-2"/>
    <n v="4.2185711421875723E-2"/>
    <n v="-7.6538827195012704E-2"/>
    <x v="74"/>
    <n v="0.34339995494125691"/>
    <n v="0.68000004707214212"/>
    <n v="0.75659983403609843"/>
  </r>
  <r>
    <x v="89"/>
    <n v="42645263"/>
    <n v="8597285"/>
    <n v="2806153"/>
    <n v="2003593"/>
    <n v="1640943"/>
    <n v="3.8478904444791441E-2"/>
    <x v="89"/>
    <x v="5"/>
    <n v="1839416"/>
    <n v="-0.10790000739365102"/>
    <n v="42645261"/>
    <n v="45338647"/>
    <n v="-5.9405963305433462E-2"/>
    <n v="4.05705966353474E-2"/>
    <n v="-5.1556850626484518E-2"/>
    <x v="75"/>
    <n v="0.32639990415578873"/>
    <n v="0.71399991376093885"/>
    <n v="0.81900016620141913"/>
  </r>
  <r>
    <x v="90"/>
    <n v="21065820"/>
    <n v="5424448"/>
    <n v="2278268"/>
    <n v="1629873"/>
    <n v="1363225"/>
    <n v="6.4712648261496586E-2"/>
    <x v="90"/>
    <x v="6"/>
    <n v="1351986"/>
    <n v="8.3129559033894296E-3"/>
    <n v="21065819"/>
    <n v="22368858"/>
    <n v="-5.8252370326638991E-2"/>
    <n v="6.044054100208951E-2"/>
    <n v="7.068280972632901E-2"/>
    <x v="76"/>
    <n v="0.41999997050391119"/>
    <n v="0.71540003195409851"/>
    <n v="0.8363995231530309"/>
  </r>
  <r>
    <x v="91"/>
    <n v="22803207"/>
    <n v="5700801"/>
    <n v="2257517"/>
    <n v="1565588"/>
    <n v="1309458"/>
    <n v="5.7424291241139895E-2"/>
    <x v="91"/>
    <x v="0"/>
    <n v="1259241"/>
    <n v="3.9878784124722788E-2"/>
    <n v="22803205"/>
    <n v="20848645"/>
    <n v="9.3749977516524474E-2"/>
    <n v="6.0399174123825596E-2"/>
    <n v="-4.9253701326889554E-2"/>
    <x v="77"/>
    <n v="0.39599996561886652"/>
    <n v="0.69349998250290035"/>
    <n v="0.83640012570356947"/>
  </r>
  <r>
    <x v="92"/>
    <n v="22368860"/>
    <n v="5536293"/>
    <n v="2303097"/>
    <n v="1597198"/>
    <n v="1335896"/>
    <n v="5.9721237470304701E-2"/>
    <x v="92"/>
    <x v="1"/>
    <n v="1150032"/>
    <n v="0.16161637241398497"/>
    <n v="22368858"/>
    <n v="20848645"/>
    <n v="7.2916633191269842E-2"/>
    <n v="5.5160992229423438E-2"/>
    <n v="8.267155931340886E-2"/>
    <x v="28"/>
    <n v="0.41599983960386488"/>
    <n v="0.69350010008262786"/>
    <n v="0.83639974505352499"/>
  </r>
  <r>
    <x v="93"/>
    <n v="22151687"/>
    <n v="5814817"/>
    <n v="1162963"/>
    <n v="806515"/>
    <n v="628275"/>
    <n v="2.8362399667348135E-2"/>
    <x v="93"/>
    <x v="2"/>
    <n v="1311309"/>
    <n v="-0.52087951809985289"/>
    <n v="22151685"/>
    <n v="21500166"/>
    <n v="3.0302975335167126E-2"/>
    <n v="6.0990642537799823E-2"/>
    <n v="-0.53497129252622422"/>
    <x v="78"/>
    <n v="0.19999993121021695"/>
    <n v="0.69350013714967718"/>
    <n v="0.77899977061802939"/>
  </r>
  <r>
    <x v="94"/>
    <n v="22586034"/>
    <n v="5928833"/>
    <n v="2418964"/>
    <n v="1854136"/>
    <n v="1566003"/>
    <n v="6.9335014726357003E-2"/>
    <x v="94"/>
    <x v="3"/>
    <n v="1390113"/>
    <n v="0.12652928215188264"/>
    <n v="22586032"/>
    <n v="22803205"/>
    <n v="-9.5237928177200892E-3"/>
    <n v="6.0961293733815598E-2"/>
    <n v="0.13736127433753009"/>
    <x v="79"/>
    <n v="0.40800002293874699"/>
    <n v="0.76650003885961093"/>
    <n v="0.84459985675268701"/>
  </r>
  <r>
    <x v="95"/>
    <n v="46685340"/>
    <n v="9999999"/>
    <n v="3434000"/>
    <n v="2288417"/>
    <n v="1856364"/>
    <n v="3.9763317563929063E-2"/>
    <x v="95"/>
    <x v="4"/>
    <n v="1748764"/>
    <n v="6.1529171460528609E-2"/>
    <n v="46685339"/>
    <n v="44889749"/>
    <n v="4.0000000891072141E-2"/>
    <n v="3.8956866545258102E-2"/>
    <n v="2.0701126404354619E-2"/>
    <x v="80"/>
    <n v="0.34340003434000343"/>
    <n v="0.66639982527664532"/>
    <n v="0.81120005663303496"/>
  </r>
  <r>
    <x v="96"/>
    <n v="43094160"/>
    <n v="8687782"/>
    <n v="2983384"/>
    <n v="1947553"/>
    <n v="1503900"/>
    <n v="3.4898000100245602E-2"/>
    <x v="96"/>
    <x v="5"/>
    <n v="1640943"/>
    <n v="-8.3514783877319365E-2"/>
    <n v="43094158"/>
    <n v="42645261"/>
    <n v="1.0526304435092948E-2"/>
    <n v="3.8478904444791441E-2"/>
    <n v="-9.306149424507737E-2"/>
    <x v="81"/>
    <n v="0.3433999610027047"/>
    <n v="0.6527999747937242"/>
    <n v="0.77219978095589692"/>
  </r>
  <r>
    <x v="97"/>
    <n v="21500167"/>
    <n v="5536293"/>
    <n v="2170226"/>
    <n v="1520894"/>
    <n v="1259605"/>
    <n v="5.8585824007785614E-2"/>
    <x v="97"/>
    <x v="6"/>
    <n v="1363225"/>
    <n v="-7.6010929963872487E-2"/>
    <n v="21500166"/>
    <n v="21065819"/>
    <n v="2.0618566978098496E-2"/>
    <n v="6.4712648261496586E-2"/>
    <n v="-9.46773840710885E-2"/>
    <x v="82"/>
    <n v="0.39199984538390581"/>
    <n v="0.70079982453440337"/>
    <n v="0.82820038740372437"/>
  </r>
  <r>
    <x v="98"/>
    <n v="21717340"/>
    <n v="5592215"/>
    <n v="2214517"/>
    <n v="1535767"/>
    <n v="1322295"/>
    <n v="6.088660029266936E-2"/>
    <x v="98"/>
    <x v="0"/>
    <n v="1309458"/>
    <n v="9.8032926600166714E-3"/>
    <n v="21717338"/>
    <n v="22803205"/>
    <n v="-4.7619051795569911E-2"/>
    <n v="5.7424291241139895E-2"/>
    <n v="6.0293457293017383E-2"/>
    <x v="45"/>
    <n v="0.39599997496519718"/>
    <n v="0.69349975638028516"/>
    <n v="0.86099974800864976"/>
  </r>
  <r>
    <x v="99"/>
    <n v="21500167"/>
    <n v="5375041"/>
    <n v="2064016"/>
    <n v="1521799"/>
    <n v="1210438"/>
    <n v="5.6299004561220382E-2"/>
    <x v="99"/>
    <x v="1"/>
    <n v="1335896"/>
    <n v="-9.3912999215507775E-2"/>
    <n v="21500166"/>
    <n v="22368858"/>
    <n v="-3.8834883747753235E-2"/>
    <n v="5.9721237470304701E-2"/>
    <n v="-5.7303449393291017E-2"/>
    <x v="83"/>
    <n v="0.38400004762754369"/>
    <n v="0.73730000155037556"/>
    <n v="0.79539939242961788"/>
  </r>
  <r>
    <x v="100"/>
    <n v="20631473"/>
    <n v="5106289"/>
    <n v="1981240"/>
    <n v="1504157"/>
    <n v="1208741"/>
    <n v="5.8587237081908793E-2"/>
    <x v="100"/>
    <x v="2"/>
    <n v="628275"/>
    <n v="0.9239043412518404"/>
    <n v="20631472"/>
    <n v="22151685"/>
    <n v="-6.8627420442282427E-2"/>
    <n v="2.8362399667348135E-2"/>
    <n v="1.0656657324153227"/>
    <x v="84"/>
    <n v="0.38799997414952425"/>
    <n v="0.75919979406836124"/>
    <n v="0.80360028906556957"/>
  </r>
  <r>
    <x v="101"/>
    <n v="20631473"/>
    <n v="5054710"/>
    <n v="1920790"/>
    <n v="1402176"/>
    <n v="1138287"/>
    <n v="5.5172357300906243E-2"/>
    <x v="101"/>
    <x v="3"/>
    <n v="1566003"/>
    <n v="-0.27312591355188975"/>
    <n v="20631472"/>
    <n v="22586032"/>
    <n v="-8.6538441103775954E-2"/>
    <n v="6.9335014726357003E-2"/>
    <n v="-0.20426414390111858"/>
    <x v="23"/>
    <n v="0.38000003956705725"/>
    <n v="0.72999963556661585"/>
    <n v="0.8118003731343284"/>
  </r>
  <r>
    <x v="102"/>
    <n v="43094160"/>
    <n v="9140271"/>
    <n v="3107692"/>
    <n v="2113230"/>
    <n v="1598870"/>
    <n v="3.7101778988150598E-2"/>
    <x v="102"/>
    <x v="4"/>
    <n v="1856364"/>
    <n v="-0.13870878771620221"/>
    <n v="43094158"/>
    <n v="46685339"/>
    <n v="-7.6923099990770072E-2"/>
    <n v="3.9763317563929063E-2"/>
    <n v="-6.6934520025885735E-2"/>
    <x v="85"/>
    <n v="0.3399999846831675"/>
    <n v="0.67999981980196234"/>
    <n v="0.75660008612408491"/>
  </r>
  <r>
    <x v="103"/>
    <n v="46685340"/>
    <n v="9803921"/>
    <n v="3466666"/>
    <n v="2357333"/>
    <n v="1930656"/>
    <n v="4.1354652231300019E-2"/>
    <x v="103"/>
    <x v="5"/>
    <n v="1503900"/>
    <n v="0.28376620785956508"/>
    <n v="46685339"/>
    <n v="43094158"/>
    <n v="8.3333360405835055E-2"/>
    <n v="3.4898000100245602E-2"/>
    <n v="0.18501496110113713"/>
    <x v="56"/>
    <n v="0.35359995250879722"/>
    <n v="0.68000003461539127"/>
    <n v="0.81900011580883991"/>
  </r>
  <r>
    <x v="104"/>
    <n v="21065820"/>
    <n v="5477113"/>
    <n v="2256570"/>
    <n v="1729661"/>
    <n v="1418322"/>
    <n v="6.732811730091684E-2"/>
    <x v="104"/>
    <x v="6"/>
    <n v="1259605"/>
    <n v="0.12600537470079898"/>
    <n v="21065819"/>
    <n v="21500166"/>
    <n v="-2.0202030068046883E-2"/>
    <n v="5.8585824007785614E-2"/>
    <n v="0.14922199083466747"/>
    <x v="86"/>
    <n v="0.41199989848666624"/>
    <n v="0.76650004209929223"/>
    <n v="0.81999998843704058"/>
  </r>
  <r>
    <x v="105"/>
    <n v="22586034"/>
    <n v="5872368"/>
    <n v="2254989"/>
    <n v="1596758"/>
    <n v="1296248"/>
    <n v="5.7391572154721807E-2"/>
    <x v="105"/>
    <x v="0"/>
    <n v="1322295"/>
    <n v="-1.9698327529031001E-2"/>
    <n v="22586032"/>
    <n v="21717338"/>
    <n v="4.0000022102156363E-2"/>
    <n v="6.088660029266936E-2"/>
    <n v="-5.7402254702145883E-2"/>
    <x v="8"/>
    <n v="0.3839999468698147"/>
    <n v="0.70810012820461654"/>
    <n v="0.81179990956675963"/>
  </r>
  <r>
    <x v="106"/>
    <n v="21934513"/>
    <n v="5319119"/>
    <n v="2191477"/>
    <n v="1551785"/>
    <n v="1336086"/>
    <n v="6.0912498946295274E-2"/>
    <x v="106"/>
    <x v="1"/>
    <n v="1210438"/>
    <n v="0.10380374707337348"/>
    <n v="21934511"/>
    <n v="21500166"/>
    <n v="2.0201937045509322E-2"/>
    <n v="5.6299004561220382E-2"/>
    <n v="8.1946286990884687E-2"/>
    <x v="87"/>
    <n v="0.41199999473597038"/>
    <n v="0.70810006219549648"/>
    <n v="0.86099942968903553"/>
  </r>
  <r>
    <x v="107"/>
    <n v="22803207"/>
    <n v="5415761"/>
    <n v="3639391"/>
    <n v="2656756"/>
    <n v="2091398"/>
    <n v="9.1715082005789803E-2"/>
    <x v="107"/>
    <x v="2"/>
    <n v="1208741"/>
    <n v="0.7302283946685022"/>
    <n v="22803205"/>
    <n v="20631472"/>
    <n v="0.10526311452716519"/>
    <n v="5.8587237081908793E-2"/>
    <n v="0.56544473803340667"/>
    <x v="6"/>
    <n v="0.67199992761866711"/>
    <n v="0.73000015661961026"/>
    <n v="0.78719987834787986"/>
  </r>
  <r>
    <x v="108"/>
    <n v="22151687"/>
    <n v="5537921"/>
    <n v="2281623"/>
    <n v="1748864"/>
    <n v="1419728"/>
    <n v="6.409119088762856E-2"/>
    <x v="108"/>
    <x v="3"/>
    <n v="1138287"/>
    <n v="0.2472495952251057"/>
    <n v="22151685"/>
    <n v="20631472"/>
    <n v="7.3684175322051626E-2"/>
    <n v="5.5172357300906243E-2"/>
    <n v="0.16165402428030418"/>
    <x v="88"/>
    <n v="0.41199991838092309"/>
    <n v="0.76649998707060718"/>
    <n v="0.81180011710458899"/>
  </r>
  <r>
    <x v="109"/>
    <n v="44440853"/>
    <n v="9612556"/>
    <n v="3300951"/>
    <n v="2132414"/>
    <n v="1596752"/>
    <n v="3.5929823399204329E-2"/>
    <x v="109"/>
    <x v="4"/>
    <n v="1598870"/>
    <n v="-1.3246855591761975E-3"/>
    <n v="44440851"/>
    <n v="43094158"/>
    <n v="3.1250013052813275E-2"/>
    <n v="3.7101778988150598E-2"/>
    <n v="-3.1587584771085031E-2"/>
    <x v="70"/>
    <n v="0.34339992401604735"/>
    <n v="0.64599989518172185"/>
    <n v="0.74880018608018895"/>
  </r>
  <r>
    <x v="110"/>
    <n v="46685340"/>
    <n v="10098039"/>
    <n v="3536333"/>
    <n v="2356612"/>
    <n v="1930065"/>
    <n v="4.1341993011082281E-2"/>
    <x v="110"/>
    <x v="5"/>
    <n v="1930656"/>
    <n v="-3.0611356968823777E-4"/>
    <n v="46685339"/>
    <n v="46685339"/>
    <n v="0"/>
    <n v="4.1354652231300019E-2"/>
    <n v="-3.0611356968823777E-4"/>
    <x v="89"/>
    <n v="0.35019997447029072"/>
    <n v="0.66639991199923765"/>
    <n v="0.81899990325093819"/>
  </r>
  <r>
    <x v="111"/>
    <n v="20848646"/>
    <n v="5368526"/>
    <n v="2211832"/>
    <n v="1695369"/>
    <n v="1459713"/>
    <n v="7.0014762589378707E-2"/>
    <x v="111"/>
    <x v="6"/>
    <n v="1418322"/>
    <n v="2.9183076903552152E-2"/>
    <n v="20848645"/>
    <n v="21065819"/>
    <n v="-1.0309307224181552E-2"/>
    <n v="6.732811730091684E-2"/>
    <n v="3.9903763779018941E-2"/>
    <x v="90"/>
    <n v="0.41199986737514172"/>
    <n v="0.76649989691802989"/>
    <n v="0.86100017164404918"/>
  </r>
  <r>
    <x v="112"/>
    <n v="20631473"/>
    <n v="4899974"/>
    <n v="1881590"/>
    <n v="1414767"/>
    <n v="1148508"/>
    <n v="5.5667765457173127E-2"/>
    <x v="112"/>
    <x v="0"/>
    <n v="1296248"/>
    <n v="-0.11397510352957152"/>
    <n v="20631472"/>
    <n v="22586032"/>
    <n v="-8.6538441103775954E-2"/>
    <n v="5.7391572154721807E-2"/>
    <n v="-3.0035885633198478E-2"/>
    <x v="22"/>
    <n v="0.38399999673467655"/>
    <n v="0.75189972310652164"/>
    <n v="0.81180010560042748"/>
  </r>
  <r>
    <x v="113"/>
    <n v="21717340"/>
    <n v="5700801"/>
    <n v="2325927"/>
    <n v="1765843"/>
    <n v="1476951"/>
    <n v="6.8007914413091106E-2"/>
    <x v="113"/>
    <x v="1"/>
    <n v="1336086"/>
    <n v="0.10543108751981545"/>
    <n v="21717338"/>
    <n v="21934511"/>
    <n v="-9.9009729462398166E-3"/>
    <n v="6.0912498946295274E-2"/>
    <n v="0.11648537803467307"/>
    <x v="3"/>
    <n v="0.40800003367947768"/>
    <n v="0.7591996653377342"/>
    <n v="0.83639995175108994"/>
  </r>
  <r>
    <x v="114"/>
    <n v="22803207"/>
    <n v="5700801"/>
    <n v="2189107"/>
    <n v="1518146"/>
    <n v="1282226"/>
    <n v="5.6230073252415767E-2"/>
    <x v="114"/>
    <x v="2"/>
    <n v="2091398"/>
    <n v="-0.38690483590402214"/>
    <n v="22803205"/>
    <n v="22803205"/>
    <n v="0"/>
    <n v="9.1715082005789803E-2"/>
    <n v="-0.38690483590402214"/>
    <x v="77"/>
    <n v="0.38399989755825542"/>
    <n v="0.69350013498654928"/>
    <n v="0.84459992648928361"/>
  </r>
  <r>
    <x v="115"/>
    <n v="22151687"/>
    <n v="5759438"/>
    <n v="2188586"/>
    <n v="1533761"/>
    <n v="1307991"/>
    <n v="5.9047015245385151E-2"/>
    <x v="115"/>
    <x v="3"/>
    <n v="1419728"/>
    <n v="-7.8703103693101739E-2"/>
    <n v="22151685"/>
    <n v="22151685"/>
    <n v="0"/>
    <n v="6.409119088762856E-2"/>
    <n v="-7.8703103693101739E-2"/>
    <x v="17"/>
    <n v="0.37999992360365714"/>
    <n v="0.70079996856417792"/>
    <n v="0.85279975172142208"/>
  </r>
  <r>
    <x v="116"/>
    <n v="47134238"/>
    <n v="9997171"/>
    <n v="3297067"/>
    <n v="2354106"/>
    <n v="1744392"/>
    <n v="3.7009020915963468E-2"/>
    <x v="116"/>
    <x v="4"/>
    <n v="1596752"/>
    <n v="9.246269927953743E-2"/>
    <n v="47134236"/>
    <n v="44440851"/>
    <n v="6.0606062651680448E-2"/>
    <n v="3.5929823399204329E-2"/>
    <n v="3.0036259982926472E-2"/>
    <x v="24"/>
    <n v="0.32980000042011887"/>
    <n v="0.71400004913457926"/>
    <n v="0.74099976806481949"/>
  </r>
  <r>
    <x v="117"/>
    <n v="46236443"/>
    <n v="9224170"/>
    <n v="3261666"/>
    <n v="2151395"/>
    <n v="1644526"/>
    <n v="3.5567744690048933E-2"/>
    <x v="117"/>
    <x v="5"/>
    <n v="1930065"/>
    <n v="-0.14794268586809256"/>
    <n v="46236441"/>
    <n v="46685339"/>
    <n v="-9.6153955313466044E-3"/>
    <n v="4.1341993011082281E-2"/>
    <n v="-0.13967029406360465"/>
    <x v="91"/>
    <n v="0.3535999444936509"/>
    <n v="0.65960003262136591"/>
    <n v="0.76439984289263474"/>
  </r>
  <r>
    <x v="118"/>
    <n v="20631473"/>
    <n v="5209447"/>
    <n v="2062941"/>
    <n v="1475828"/>
    <n v="1210178"/>
    <n v="5.8656887949784291E-2"/>
    <x v="118"/>
    <x v="6"/>
    <n v="1459713"/>
    <n v="-0.17094798772087394"/>
    <n v="20631472"/>
    <n v="20848645"/>
    <n v="-1.0416648180253452E-2"/>
    <n v="7.0014762589378707E-2"/>
    <n v="-0.16222114050726522"/>
    <x v="92"/>
    <n v="0.39599999769649252"/>
    <n v="0.71540000416880556"/>
    <n v="0.81999934951769449"/>
  </r>
  <r>
    <x v="119"/>
    <n v="21065820"/>
    <n v="5319119"/>
    <n v="2148924"/>
    <n v="1490279"/>
    <n v="1246469"/>
    <n v="5.9170210321743945E-2"/>
    <x v="119"/>
    <x v="0"/>
    <n v="1148508"/>
    <n v="8.5294138133996444E-2"/>
    <n v="21065819"/>
    <n v="20631472"/>
    <n v="2.1052642293288626E-2"/>
    <n v="5.5667765457173127E-2"/>
    <n v="6.2916929318195036E-2"/>
    <x v="93"/>
    <n v="0.40399998571191958"/>
    <n v="0.69350009586192907"/>
    <n v="0.83639976138696182"/>
  </r>
  <r>
    <x v="120"/>
    <n v="22803207"/>
    <n v="5529777"/>
    <n v="2278268"/>
    <n v="1696398"/>
    <n v="1460599"/>
    <n v="6.4052350180393486E-2"/>
    <x v="120"/>
    <x v="1"/>
    <n v="1476951"/>
    <n v="-1.1071457346926161E-2"/>
    <n v="22803205"/>
    <n v="21717338"/>
    <n v="5.0000004604615844E-2"/>
    <n v="6.8007914413091106E-2"/>
    <n v="-5.8163292711358228E-2"/>
    <x v="94"/>
    <n v="0.41199997757594925"/>
    <n v="0.7445998451455228"/>
    <n v="0.86100018981394699"/>
  </r>
  <r>
    <x v="121"/>
    <n v="21282993"/>
    <n v="5533578"/>
    <n v="2169162"/>
    <n v="1615158"/>
    <n v="1284697"/>
    <n v="6.0362609713774752E-2"/>
    <x v="121"/>
    <x v="2"/>
    <n v="1282226"/>
    <n v="1.9271173724444424E-3"/>
    <n v="21282992"/>
    <n v="22803205"/>
    <n v="-6.6666637431010201E-2"/>
    <n v="5.6230073252415767E-2"/>
    <n v="7.3493350129709034E-2"/>
    <x v="95"/>
    <n v="0.39199989590821704"/>
    <n v="0.74459998838261043"/>
    <n v="0.79540020233314634"/>
  </r>
  <r>
    <x v="122"/>
    <n v="20848646"/>
    <n v="5264283"/>
    <n v="2147827"/>
    <n v="1552235"/>
    <n v="1260104"/>
    <n v="6.0440567699216532E-2"/>
    <x v="122"/>
    <x v="3"/>
    <n v="1307991"/>
    <n v="-3.6611108180407914E-2"/>
    <n v="20848645"/>
    <n v="22151685"/>
    <n v="-5.8823516134325682E-2"/>
    <n v="5.9047015245385151E-2"/>
    <n v="2.3600726438755881E-2"/>
    <x v="96"/>
    <n v="0.40799991185884193"/>
    <n v="0.72270019885214221"/>
    <n v="0.81179975970133389"/>
  </r>
  <r>
    <x v="123"/>
    <n v="43094160"/>
    <n v="9321266"/>
    <n v="3042461"/>
    <n v="1986118"/>
    <n v="1487205"/>
    <n v="3.4510592618582192E-2"/>
    <x v="123"/>
    <x v="4"/>
    <n v="1744392"/>
    <n v="-0.14743647070153953"/>
    <n v="43094158"/>
    <n v="47134236"/>
    <n v="-8.5714299050057785E-2"/>
    <n v="3.7009020915963468E-2"/>
    <n v="-6.750862993794049E-2"/>
    <x v="97"/>
    <n v="0.32639997614058003"/>
    <n v="0.65279982224915944"/>
    <n v="0.74879992024643049"/>
  </r>
  <r>
    <x v="124"/>
    <n v="43991955"/>
    <n v="8868778"/>
    <n v="3136000"/>
    <n v="2068505"/>
    <n v="1532762"/>
    <n v="3.4841870519280171E-2"/>
    <x v="124"/>
    <x v="5"/>
    <n v="1644526"/>
    <n v="-6.796122408523797E-2"/>
    <n v="43991955"/>
    <n v="46236441"/>
    <n v="-4.8543658453296556E-2"/>
    <n v="3.5567744690048933E-2"/>
    <n v="-2.040821472079013E-2"/>
    <x v="98"/>
    <n v="0.35360001118530648"/>
    <n v="0.65959980867346935"/>
    <n v="0.74099990089460743"/>
  </r>
  <r>
    <x v="125"/>
    <n v="21717340"/>
    <n v="5157868"/>
    <n v="1959989"/>
    <n v="1430792"/>
    <n v="1161517"/>
    <n v="5.3483391612416623E-2"/>
    <x v="125"/>
    <x v="6"/>
    <n v="1210178"/>
    <n v="-4.0209787320542922E-2"/>
    <n v="21717338"/>
    <n v="20631472"/>
    <n v="5.2631533028763E-2"/>
    <n v="5.8656887949784291E-2"/>
    <n v="-8.8199297954515754E-2"/>
    <x v="60"/>
    <n v="0.37999983714201296"/>
    <n v="0.73000001530620839"/>
    <n v="0.81180003802090028"/>
  </r>
  <r>
    <x v="126"/>
    <n v="22151687"/>
    <n v="5814817"/>
    <n v="2372445"/>
    <n v="1679928"/>
    <n v="1308664"/>
    <n v="5.9077396678636714E-2"/>
    <x v="126"/>
    <x v="0"/>
    <n v="1246469"/>
    <n v="4.9896948901256177E-2"/>
    <n v="22151685"/>
    <n v="21065819"/>
    <n v="5.154634623984955E-2"/>
    <n v="5.9170210321743945E-2"/>
    <n v="-1.5685873449249321E-3"/>
    <x v="78"/>
    <n v="0.4079999422165822"/>
    <n v="0.70809987165139765"/>
    <n v="0.77900005238319736"/>
  </r>
  <r>
    <x v="127"/>
    <n v="22803207"/>
    <n v="5757809"/>
    <n v="2187967"/>
    <n v="1565272"/>
    <n v="1334864"/>
    <n v="5.8538432773951488E-2"/>
    <x v="127"/>
    <x v="1"/>
    <n v="1460599"/>
    <n v="-8.6084544765537951E-2"/>
    <n v="22803205"/>
    <n v="22803205"/>
    <n v="0"/>
    <n v="6.4052350180393486E-2"/>
    <n v="-8.6084544765537951E-2"/>
    <x v="73"/>
    <n v="0.37999992705558661"/>
    <n v="0.71540018656588511"/>
    <n v="0.85280002453247739"/>
  </r>
  <r>
    <x v="128"/>
    <n v="21065820"/>
    <n v="5108461"/>
    <n v="2063818"/>
    <n v="1506587"/>
    <n v="1210693"/>
    <n v="5.7471914219337297E-2"/>
    <x v="128"/>
    <x v="2"/>
    <n v="1284697"/>
    <n v="-5.7604244424950046E-2"/>
    <n v="21065819"/>
    <n v="21282992"/>
    <n v="-1.020406341364033E-2"/>
    <n v="6.0362609713774752E-2"/>
    <n v="-4.7888842250930708E-2"/>
    <x v="99"/>
    <n v="0.40399995223610397"/>
    <n v="0.72999993216456105"/>
    <n v="0.80359979211290156"/>
  </r>
  <r>
    <x v="129"/>
    <n v="21065820"/>
    <n v="5213790"/>
    <n v="2168936"/>
    <n v="1583323"/>
    <n v="1337275"/>
    <n v="6.3480794955999814E-2"/>
    <x v="129"/>
    <x v="3"/>
    <n v="1260104"/>
    <n v="6.1241770520528371E-2"/>
    <n v="21065819"/>
    <n v="20848645"/>
    <n v="1.0416696145001181E-2"/>
    <n v="6.0440567699216532E-2"/>
    <n v="5.030110358845441E-2"/>
    <x v="100"/>
    <n v="0.41599987724860416"/>
    <n v="0.72999987090444352"/>
    <n v="0.84460024897004593"/>
  </r>
  <r>
    <x v="130"/>
    <n v="45787545"/>
    <n v="10096153"/>
    <n v="3398365"/>
    <n v="2218452"/>
    <n v="1678481"/>
    <n v="3.6658025670518041E-2"/>
    <x v="130"/>
    <x v="4"/>
    <n v="1487205"/>
    <n v="0.12861441428720322"/>
    <n v="45787544"/>
    <n v="43094158"/>
    <n v="6.2500026105626771E-2"/>
    <n v="3.4510592618582192E-2"/>
    <n v="6.2225331093838321E-2"/>
    <x v="101"/>
    <n v="0.33659999011504677"/>
    <n v="0.6527998022578505"/>
    <n v="0.75660009772580161"/>
  </r>
  <r>
    <x v="131"/>
    <n v="42645263"/>
    <n v="8955505"/>
    <n v="3166666"/>
    <n v="2088733"/>
    <n v="1564043"/>
    <n v="3.6675656098075889E-2"/>
    <x v="131"/>
    <x v="5"/>
    <n v="1532762"/>
    <n v="2.0408256467735919E-2"/>
    <n v="42645261"/>
    <n v="43991955"/>
    <n v="-3.061227899510266E-2"/>
    <n v="3.4841870519280171E-2"/>
    <n v="5.2631662751314368E-2"/>
    <x v="102"/>
    <n v="0.35359993657532435"/>
    <n v="0.65960003360000707"/>
    <n v="0.74879987054353048"/>
  </r>
  <r>
    <x v="132"/>
    <n v="20848646"/>
    <n v="5420648"/>
    <n v="2059846"/>
    <n v="1428503"/>
    <n v="1229941"/>
    <n v="5.8993807079845854E-2"/>
    <x v="132"/>
    <x v="6"/>
    <n v="1161517"/>
    <n v="5.8909167924360961E-2"/>
    <n v="20848645"/>
    <n v="21717338"/>
    <n v="-3.9999976055997255E-2"/>
    <n v="5.3483391612416623E-2"/>
    <n v="0.10303040441717126"/>
    <x v="103"/>
    <n v="0.37999995572485062"/>
    <n v="0.69349990241988968"/>
    <n v="0.86099994189721685"/>
  </r>
  <r>
    <x v="133"/>
    <n v="22803207"/>
    <n v="5700801"/>
    <n v="2280320"/>
    <n v="1731219"/>
    <n v="1433796"/>
    <n v="6.287694533492591E-2"/>
    <x v="133"/>
    <x v="0"/>
    <n v="1308664"/>
    <n v="9.5618126577945217E-2"/>
    <n v="22803205"/>
    <n v="22151685"/>
    <n v="2.9411758067162896E-2"/>
    <n v="5.9077396678636714E-2"/>
    <n v="6.4314761142194588E-2"/>
    <x v="77"/>
    <n v="0.39999992983442151"/>
    <n v="0.75920002455795677"/>
    <n v="0.82820024502965828"/>
  </r>
  <r>
    <x v="134"/>
    <n v="21934513"/>
    <n v="5483628"/>
    <n v="2303123"/>
    <n v="1647654"/>
    <n v="1283523"/>
    <n v="5.8516138470911118E-2"/>
    <x v="134"/>
    <x v="1"/>
    <n v="1334864"/>
    <n v="-3.8461596087691285E-2"/>
    <n v="21934511"/>
    <n v="22803205"/>
    <n v="-3.8095258977849822E-2"/>
    <n v="5.8538432773951488E-2"/>
    <n v="-3.808489907213275E-4"/>
    <x v="104"/>
    <n v="0.41999986140562418"/>
    <n v="0.71539991567970973"/>
    <n v="0.7790003240971709"/>
  </r>
  <r>
    <x v="135"/>
    <n v="21065820"/>
    <n v="5424448"/>
    <n v="2256570"/>
    <n v="1680242"/>
    <n v="1377798"/>
    <n v="6.5404432393327203E-2"/>
    <x v="135"/>
    <x v="2"/>
    <n v="1210693"/>
    <n v="0.13802425552968423"/>
    <n v="21065819"/>
    <n v="21065819"/>
    <n v="0"/>
    <n v="5.7471914219337297E-2"/>
    <n v="0.13802425552968423"/>
    <x v="76"/>
    <n v="0.41599993215899572"/>
    <n v="0.74459999025069024"/>
    <n v="0.81999973813295945"/>
  </r>
  <r>
    <x v="136"/>
    <n v="20631473"/>
    <n v="5312604"/>
    <n v="2082540"/>
    <n v="1489849"/>
    <n v="1185026"/>
    <n v="5.7437779648598045E-2"/>
    <x v="136"/>
    <x v="3"/>
    <n v="1337275"/>
    <n v="-0.11385018040418016"/>
    <n v="20631472"/>
    <n v="21065819"/>
    <n v="-2.0618566978098496E-2"/>
    <n v="6.3480794955999814E-2"/>
    <n v="-9.5194386138206633E-2"/>
    <x v="105"/>
    <n v="0.39199985543812416"/>
    <n v="0.71539994429878895"/>
    <n v="0.79540007074542451"/>
  </r>
  <r>
    <x v="137"/>
    <n v="44889750"/>
    <n v="9332579"/>
    <n v="3331730"/>
    <n v="2152298"/>
    <n v="1745944"/>
    <n v="3.8894045968177589E-2"/>
    <x v="137"/>
    <x v="4"/>
    <n v="1678481"/>
    <n v="4.0192888689237538E-2"/>
    <n v="44889749"/>
    <n v="45787544"/>
    <n v="-1.9607843565490168E-2"/>
    <n v="3.6658025670518041E-2"/>
    <n v="6.0996746463022111E-2"/>
    <x v="106"/>
    <n v="0.35699992467248337"/>
    <n v="0.64600012606063517"/>
    <n v="0.81119993606833252"/>
  </r>
  <r>
    <x v="138"/>
    <n v="47134238"/>
    <n v="9403280"/>
    <n v="3069230"/>
    <n v="2066206"/>
    <n v="1547175"/>
    <n v="3.2824865016381509E-2"/>
    <x v="138"/>
    <x v="5"/>
    <n v="1564043"/>
    <n v="-1.0784869725448676E-2"/>
    <n v="47134236"/>
    <n v="42645261"/>
    <n v="0.10526316159725235"/>
    <n v="3.6675656098075889E-2"/>
    <n v="-0.10499583351411135"/>
    <x v="107"/>
    <n v="0.32639993704324449"/>
    <n v="0.67320011859652096"/>
    <n v="0.74879997444591684"/>
  </r>
  <r>
    <x v="139"/>
    <n v="22368860"/>
    <n v="5480370"/>
    <n v="2148305"/>
    <n v="1536897"/>
    <n v="1310666"/>
    <n v="5.8593330192061643E-2"/>
    <x v="139"/>
    <x v="6"/>
    <n v="1229941"/>
    <n v="6.5633229561417927E-2"/>
    <n v="22368858"/>
    <n v="20848645"/>
    <n v="7.2916633191269842E-2"/>
    <n v="5.8993807079845854E-2"/>
    <n v="-6.7884564093682043E-3"/>
    <x v="53"/>
    <n v="0.39199999270122271"/>
    <n v="0.71539981520314855"/>
    <n v="0.85280015511774698"/>
  </r>
  <r>
    <x v="140"/>
    <n v="22368860"/>
    <n v="5424448"/>
    <n v="2148081"/>
    <n v="1521056"/>
    <n v="1234793"/>
    <n v="5.5201427341402286E-2"/>
    <x v="140"/>
    <x v="0"/>
    <n v="1433796"/>
    <n v="-0.13879450075185029"/>
    <n v="22368858"/>
    <n v="22803205"/>
    <n v="-1.9047629488924911E-2"/>
    <n v="6.287694533492591E-2"/>
    <n v="-0.12207205602369087"/>
    <x v="108"/>
    <n v="0.39599992478497353"/>
    <n v="0.7080999273304871"/>
    <n v="0.81179982854017207"/>
  </r>
  <r>
    <x v="141"/>
    <n v="21934513"/>
    <n v="5648137"/>
    <n v="2372217"/>
    <n v="1818304"/>
    <n v="1476099"/>
    <n v="6.7295727058084218E-2"/>
    <x v="141"/>
    <x v="1"/>
    <n v="1283523"/>
    <n v="0.15003704647287197"/>
    <n v="21934511"/>
    <n v="21934511"/>
    <n v="0"/>
    <n v="5.8516138470911118E-2"/>
    <n v="0.15003704647287197"/>
    <x v="46"/>
    <n v="0.41999990439325391"/>
    <n v="0.76649986067885023"/>
    <n v="0.81179989704691846"/>
  </r>
  <r>
    <x v="142"/>
    <n v="21065820"/>
    <n v="5319119"/>
    <n v="2234030"/>
    <n v="1614533"/>
    <n v="1310678"/>
    <n v="6.2218228390824568E-2"/>
    <x v="142"/>
    <x v="2"/>
    <n v="1377798"/>
    <n v="-4.8715414015697567E-2"/>
    <n v="21065819"/>
    <n v="21065819"/>
    <n v="0"/>
    <n v="6.5404432393327203E-2"/>
    <n v="-4.8715414015697567E-2"/>
    <x v="93"/>
    <n v="0.42000000376002117"/>
    <n v="0.72269978469402829"/>
    <n v="0.81180006850278064"/>
  </r>
  <r>
    <x v="143"/>
    <n v="22368860"/>
    <n v="5312604"/>
    <n v="2082540"/>
    <n v="1505052"/>
    <n v="1295850"/>
    <n v="5.7930980836752521E-2"/>
    <x v="143"/>
    <x v="3"/>
    <n v="1185026"/>
    <n v="9.352031094676394E-2"/>
    <n v="22368858"/>
    <n v="20631472"/>
    <n v="8.4210472233876565E-2"/>
    <n v="5.7437779648598045E-2"/>
    <n v="8.5867035803239844E-3"/>
    <x v="38"/>
    <n v="0.39199985543812416"/>
    <n v="0.72270016422253591"/>
    <n v="0.86100015148978237"/>
  </r>
  <r>
    <x v="144"/>
    <n v="47134238"/>
    <n v="9898190"/>
    <n v="3500000"/>
    <n v="2475200"/>
    <n v="1853429"/>
    <n v="3.9322349923212929E-2"/>
    <x v="144"/>
    <x v="4"/>
    <n v="1745944"/>
    <n v="6.1562684713828197E-2"/>
    <n v="47134236"/>
    <n v="44889749"/>
    <n v="4.9999989975439529E-2"/>
    <n v="3.8894045968177589E-2"/>
    <n v="1.1012069955020243E-2"/>
    <x v="109"/>
    <n v="0.35360000161645716"/>
    <n v="0.70720000000000005"/>
    <n v="0.74879969295410476"/>
  </r>
  <r>
    <x v="145"/>
    <n v="47134238"/>
    <n v="9799208"/>
    <n v="3365048"/>
    <n v="2288232"/>
    <n v="1695580"/>
    <n v="3.5973425517136823E-2"/>
    <x v="145"/>
    <x v="5"/>
    <n v="1547175"/>
    <n v="9.5919983195178249E-2"/>
    <n v="47134236"/>
    <n v="47134236"/>
    <n v="0"/>
    <n v="3.2824865016381509E-2"/>
    <n v="9.5919983195178471E-2"/>
    <x v="110"/>
    <n v="0.34339999722426545"/>
    <n v="0.67999980980954799"/>
    <n v="0.74100003845763895"/>
  </r>
  <r>
    <x v="146"/>
    <n v="21065820"/>
    <n v="5055796"/>
    <n v="1941425"/>
    <n v="1445585"/>
    <n v="1126111"/>
    <n v="5.3456784497351632E-2"/>
    <x v="146"/>
    <x v="6"/>
    <n v="1310666"/>
    <n v="-0.14081009196851069"/>
    <n v="21065819"/>
    <n v="22368858"/>
    <n v="-5.8252370326638991E-2"/>
    <n v="5.8593330192061643E-2"/>
    <n v="-8.7664341280365043E-2"/>
    <x v="52"/>
    <n v="0.383999868665587"/>
    <n v="0.74459997167029368"/>
    <n v="0.77900019715201807"/>
  </r>
  <r>
    <x v="147"/>
    <n v="22586034"/>
    <n v="5477113"/>
    <n v="2125119"/>
    <n v="1582364"/>
    <n v="1232661"/>
    <n v="5.457624831344892E-2"/>
    <x v="147"/>
    <x v="0"/>
    <n v="1234793"/>
    <n v="-1.7266051880761024E-3"/>
    <n v="22586032"/>
    <n v="22368858"/>
    <n v="9.7087656419474477E-3"/>
    <n v="5.5201427341402286E-2"/>
    <n v="-1.1325414179724769E-2"/>
    <x v="111"/>
    <n v="0.38799984590421999"/>
    <n v="0.74460018474259559"/>
    <n v="0.778999648626991"/>
  </r>
  <r>
    <x v="148"/>
    <n v="20631473"/>
    <n v="5261025"/>
    <n v="2146498"/>
    <n v="1535605"/>
    <n v="1271788"/>
    <n v="6.1643102264196066E-2"/>
    <x v="148"/>
    <x v="1"/>
    <n v="1476099"/>
    <n v="-0.13841280293530445"/>
    <n v="20631472"/>
    <n v="21934511"/>
    <n v="-5.9405883267696247E-2"/>
    <n v="6.7295727058084218E-2"/>
    <n v="-8.3996786140808966E-2"/>
    <x v="112"/>
    <n v="0.40799996198459426"/>
    <n v="0.71540015411148761"/>
    <n v="0.82819996027624287"/>
  </r>
  <r>
    <x v="149"/>
    <n v="21500167"/>
    <n v="5428792"/>
    <n v="2128086"/>
    <n v="1569038"/>
    <n v="1260879"/>
    <n v="5.8645079361476588E-2"/>
    <x v="149"/>
    <x v="2"/>
    <n v="1310678"/>
    <n v="-3.7994839312172735E-2"/>
    <n v="21500166"/>
    <n v="21065819"/>
    <n v="2.0618566978098496E-2"/>
    <n v="6.2218228390824568E-2"/>
    <n v="-5.7429295590083362E-2"/>
    <x v="21"/>
    <n v="0.39199991452978861"/>
    <n v="0.73730009031589894"/>
    <n v="0.80360004027945786"/>
  </r>
  <r>
    <x v="150"/>
    <n v="22368860"/>
    <n v="5368526"/>
    <n v="2211832"/>
    <n v="1598491"/>
    <n v="1297655"/>
    <n v="5.8011673370927261E-2"/>
    <x v="150"/>
    <x v="3"/>
    <n v="1295850"/>
    <n v="1.3929081297989754E-3"/>
    <n v="22368858"/>
    <n v="22368858"/>
    <n v="0"/>
    <n v="5.7930980836752521E-2"/>
    <n v="1.3929081297989754E-3"/>
    <x v="66"/>
    <n v="0.41199986737514172"/>
    <n v="0.72270000614874907"/>
    <n v="0.81180000387865803"/>
  </r>
  <r>
    <x v="151"/>
    <n v="46685340"/>
    <n v="10196078"/>
    <n v="3570666"/>
    <n v="2355211"/>
    <n v="1781953"/>
    <n v="3.8169433916514263E-2"/>
    <x v="151"/>
    <x v="4"/>
    <n v="1853429"/>
    <n v="-3.8564196416479901E-2"/>
    <n v="46685339"/>
    <n v="47134236"/>
    <n v="-9.5237992188946796E-3"/>
    <n v="3.9322349923212929E-2"/>
    <n v="-2.9319611085045327E-2"/>
    <x v="113"/>
    <n v="0.35019994943153632"/>
    <n v="0.65959991777444316"/>
    <n v="0.75660015174861195"/>
  </r>
  <r>
    <x v="152"/>
    <n v="43543058"/>
    <n v="9144042"/>
    <n v="3046794"/>
    <n v="2175411"/>
    <n v="1713789"/>
    <n v="3.935848970460458E-2"/>
    <x v="152"/>
    <x v="5"/>
    <n v="1695580"/>
    <n v="1.0739098125715163E-2"/>
    <n v="43543056"/>
    <n v="47134236"/>
    <n v="-7.6190478615162038E-2"/>
    <n v="3.5973425517136823E-2"/>
    <n v="9.4099022787118125E-2"/>
    <x v="114"/>
    <n v="0.33319991312375863"/>
    <n v="0.71400002756996372"/>
    <n v="0.78780009846415233"/>
  </r>
  <r>
    <x v="153"/>
    <n v="21500167"/>
    <n v="5375041"/>
    <n v="2150016"/>
    <n v="1506731"/>
    <n v="1186099"/>
    <n v="5.5166966842629638E-2"/>
    <x v="153"/>
    <x v="6"/>
    <n v="1126111"/>
    <n v="5.3270059523439439E-2"/>
    <n v="21500166"/>
    <n v="21065819"/>
    <n v="2.0618566978098496E-2"/>
    <n v="5.3456784497351632E-2"/>
    <n v="3.1991867100849225E-2"/>
    <x v="83"/>
    <n v="0.39999992558196301"/>
    <n v="0.70079990102399237"/>
    <n v="0.78720023680404794"/>
  </r>
  <r>
    <x v="154"/>
    <n v="22368860"/>
    <n v="5759981"/>
    <n v="2280952"/>
    <n v="1715048"/>
    <n v="1392276"/>
    <n v="6.2241705656881932E-2"/>
    <x v="154"/>
    <x v="0"/>
    <n v="1232661"/>
    <n v="0.12948815611104747"/>
    <n v="22368858"/>
    <n v="22586032"/>
    <n v="-9.6154118616319506E-3"/>
    <n v="5.457624831344892E-2"/>
    <n v="0.14045409093362049"/>
    <x v="115"/>
    <n v="0.3959999173608385"/>
    <n v="0.75190008382464868"/>
    <n v="0.81180001959128845"/>
  </r>
  <r>
    <x v="155"/>
    <n v="22368860"/>
    <n v="5536293"/>
    <n v="2170226"/>
    <n v="1536737"/>
    <n v="1247523"/>
    <n v="5.5770522056108357E-2"/>
    <x v="155"/>
    <x v="1"/>
    <n v="1271788"/>
    <n v="-1.9079437767929863E-2"/>
    <n v="22368858"/>
    <n v="20631472"/>
    <n v="8.4210472233876565E-2"/>
    <n v="6.1643102264196066E-2"/>
    <n v="-9.5267434512274041E-2"/>
    <x v="28"/>
    <n v="0.39199984538390581"/>
    <n v="0.70809998590008594"/>
    <n v="0.81179993713953658"/>
  </r>
  <r>
    <x v="156"/>
    <n v="22368860"/>
    <n v="5815903"/>
    <n v="2326361"/>
    <n v="1766173"/>
    <n v="1477227"/>
    <n v="6.6039440543684394E-2"/>
    <x v="156"/>
    <x v="2"/>
    <n v="1260879"/>
    <n v="0.17158506089799253"/>
    <n v="22368858"/>
    <n v="21500166"/>
    <n v="4.0403967113556316E-2"/>
    <n v="5.8645079361476588E-2"/>
    <n v="0.12608664294970828"/>
    <x v="55"/>
    <n v="0.39999996561153101"/>
    <n v="0.75919988342308009"/>
    <n v="0.83639994496575365"/>
  </r>
  <r>
    <x v="157"/>
    <n v="21065820"/>
    <n v="5477113"/>
    <n v="2278479"/>
    <n v="1596758"/>
    <n v="1348621"/>
    <n v="6.4019392551536089E-2"/>
    <x v="157"/>
    <x v="3"/>
    <n v="1297655"/>
    <n v="3.9275462276182838E-2"/>
    <n v="21065819"/>
    <n v="22368858"/>
    <n v="-5.8252370326638991E-2"/>
    <n v="5.8011673370927261E-2"/>
    <n v="0.10356052207278021"/>
    <x v="86"/>
    <n v="0.41599999853937647"/>
    <n v="0.7007999634844122"/>
    <n v="0.84459949472618889"/>
  </r>
  <r>
    <x v="158"/>
    <n v="42645263"/>
    <n v="8597285"/>
    <n v="2776923"/>
    <n v="1926073"/>
    <n v="1427220"/>
    <n v="3.3467257547456095E-2"/>
    <x v="158"/>
    <x v="4"/>
    <n v="1781953"/>
    <n v="-0.19906978466884373"/>
    <n v="42645261"/>
    <n v="46685339"/>
    <n v="-8.6538474102115903E-2"/>
    <n v="3.8169433916514263E-2"/>
    <n v="-0.12319219560193007"/>
    <x v="75"/>
    <n v="0.32299999360263154"/>
    <n v="0.69359971450414726"/>
    <n v="0.7409999517152257"/>
  </r>
  <r>
    <x v="159"/>
    <n v="44889750"/>
    <n v="9803921"/>
    <n v="3333333"/>
    <n v="2153333"/>
    <n v="1646008"/>
    <n v="3.6667791645086018E-2"/>
    <x v="159"/>
    <x v="5"/>
    <n v="1713789"/>
    <n v="-3.9550376388225117E-2"/>
    <n v="44889749"/>
    <n v="43543056"/>
    <n v="3.0927847599856007E-2"/>
    <n v="3.935848970460458E-2"/>
    <n v="-6.8363854398706181E-2"/>
    <x v="116"/>
    <n v="0.33999998571999918"/>
    <n v="0.64599996459999642"/>
    <n v="0.76440011832819166"/>
  </r>
  <r>
    <x v="160"/>
    <n v="21934513"/>
    <n v="5319119"/>
    <n v="2212753"/>
    <n v="1647616"/>
    <n v="1310514"/>
    <n v="5.9746664993200443E-2"/>
    <x v="160"/>
    <x v="6"/>
    <n v="1186099"/>
    <n v="0.10489427948257268"/>
    <n v="21934511"/>
    <n v="21500166"/>
    <n v="2.0201937045509322E-2"/>
    <n v="5.5166966842629638E-2"/>
    <n v="8.3015224738292037E-2"/>
    <x v="87"/>
    <n v="0.41599990524746672"/>
    <n v="0.74460005251376904"/>
    <n v="0.79540014178060903"/>
  </r>
  <r>
    <x v="161"/>
    <n v="22368860"/>
    <n v="5759981"/>
    <n v="2350072"/>
    <n v="1681241"/>
    <n v="1309687"/>
    <n v="5.8549563992085427E-2"/>
    <x v="161"/>
    <x v="0"/>
    <n v="1392276"/>
    <n v="-5.9319416552465198E-2"/>
    <n v="22368858"/>
    <n v="22368858"/>
    <n v="0"/>
    <n v="6.2241705656881932E-2"/>
    <n v="-5.9319416552465198E-2"/>
    <x v="115"/>
    <n v="0.40799995694430241"/>
    <n v="0.71539978349599498"/>
    <n v="0.77900015524246669"/>
  </r>
  <r>
    <x v="162"/>
    <n v="21934513"/>
    <n v="5757809"/>
    <n v="2418280"/>
    <n v="1853611"/>
    <n v="1443963"/>
    <n v="6.5830638683430087E-2"/>
    <x v="162"/>
    <x v="1"/>
    <n v="1247523"/>
    <n v="0.1574640307232813"/>
    <n v="21934511"/>
    <n v="22368858"/>
    <n v="-1.9417486578885645E-2"/>
    <n v="5.5770522056108357E-2"/>
    <n v="0.1803841215113724"/>
    <x v="67"/>
    <n v="0.42000003820897847"/>
    <n v="0.76649974361943196"/>
    <n v="0.77900001672411312"/>
  </r>
  <r>
    <x v="163"/>
    <n v="21717340"/>
    <n v="5483628"/>
    <n v="2105713"/>
    <n v="1583285"/>
    <n v="1350226"/>
    <n v="6.2172715443051495E-2"/>
    <x v="163"/>
    <x v="2"/>
    <n v="1477227"/>
    <n v="-8.5972568873978084E-2"/>
    <n v="21717338"/>
    <n v="22368858"/>
    <n v="-2.9126207515823954E-2"/>
    <n v="6.6039440543684394E-2"/>
    <n v="-5.8551754357687225E-2"/>
    <x v="40"/>
    <n v="0.38399997228112481"/>
    <n v="0.75189971282886126"/>
    <n v="0.85280034864222176"/>
  </r>
  <r>
    <x v="164"/>
    <n v="22368860"/>
    <n v="5815903"/>
    <n v="2279834"/>
    <n v="1647636"/>
    <n v="1283508"/>
    <n v="5.7379231664018641E-2"/>
    <x v="164"/>
    <x v="3"/>
    <n v="1348621"/>
    <n v="-4.8281170173087862E-2"/>
    <n v="22368858"/>
    <n v="21065819"/>
    <n v="6.1855605993766494E-2"/>
    <n v="6.4019392551536089E-2"/>
    <n v="-0.1037210854847157"/>
    <x v="55"/>
    <n v="0.39200000412661629"/>
    <n v="0.72269998605161601"/>
    <n v="0.77899973052300386"/>
  </r>
  <r>
    <x v="165"/>
    <n v="44440853"/>
    <n v="8865950"/>
    <n v="3135000"/>
    <n v="2110482"/>
    <n v="1613252"/>
    <n v="3.6301103401413112E-2"/>
    <x v="165"/>
    <x v="4"/>
    <n v="1427220"/>
    <n v="0.13034570703885873"/>
    <n v="44440851"/>
    <n v="42645261"/>
    <n v="4.2105264638900852E-2"/>
    <n v="3.3467257547456095E-2"/>
    <n v="8.4675173934962045E-2"/>
    <x v="117"/>
    <n v="0.3536000090232857"/>
    <n v="0.67320000000000002"/>
    <n v="0.76439979113775902"/>
  </r>
  <r>
    <x v="166"/>
    <n v="45787545"/>
    <n v="9230769"/>
    <n v="3201230"/>
    <n v="2133300"/>
    <n v="1697253"/>
    <n v="3.7068006157569708E-2"/>
    <x v="166"/>
    <x v="5"/>
    <n v="1646008"/>
    <n v="3.113289850353107E-2"/>
    <n v="45787544"/>
    <n v="44889749"/>
    <n v="2.000000044553607E-2"/>
    <n v="3.6667791645086018E-2"/>
    <n v="1.0914606376010827E-2"/>
    <x v="118"/>
    <n v="0.34679992533666482"/>
    <n v="0.66640010246061665"/>
    <n v="0.79559977499648427"/>
  </r>
  <r>
    <x v="167"/>
    <n v="22586034"/>
    <n v="5928833"/>
    <n v="2252956"/>
    <n v="1611765"/>
    <n v="1361297"/>
    <n v="6.0271626262494778E-2"/>
    <x v="167"/>
    <x v="6"/>
    <n v="1310514"/>
    <n v="3.8750444482088753E-2"/>
    <n v="22586032"/>
    <n v="21934511"/>
    <n v="2.9703010019234144E-2"/>
    <n v="5.9746664993200443E-2"/>
    <n v="8.786453090797286E-3"/>
    <x v="79"/>
    <n v="0.37999990891968116"/>
    <n v="0.71540012321589952"/>
    <n v="0.84460017434303392"/>
  </r>
  <r>
    <x v="168"/>
    <n v="21065820"/>
    <n v="5529777"/>
    <n v="2101315"/>
    <n v="1579979"/>
    <n v="1256715"/>
    <n v="5.965659062880059E-2"/>
    <x v="168"/>
    <x v="0"/>
    <n v="1309687"/>
    <n v="-4.0446305109541392E-2"/>
    <n v="21065819"/>
    <n v="22368858"/>
    <n v="-5.8252370326638991E-2"/>
    <n v="5.8549563992085427E-2"/>
    <n v="1.8907512904191792E-2"/>
    <x v="15"/>
    <n v="0.37999995298182909"/>
    <n v="0.75190011968695791"/>
    <n v="0.795399812275986"/>
  </r>
  <r>
    <x v="169"/>
    <n v="22151687"/>
    <n v="5261025"/>
    <n v="2146498"/>
    <n v="1519935"/>
    <n v="1296201"/>
    <n v="5.8514775872374865E-2"/>
    <x v="169"/>
    <x v="1"/>
    <n v="1443963"/>
    <n v="-0.10233087689920028"/>
    <n v="22151685"/>
    <n v="21934511"/>
    <n v="9.9010185364971637E-3"/>
    <n v="6.5830638683430087E-2"/>
    <n v="-0.11113157881144275"/>
    <x v="119"/>
    <n v="0.40799996198459426"/>
    <n v="0.70809989107839844"/>
    <n v="0.85280028422268062"/>
  </r>
  <r>
    <x v="170"/>
    <n v="10207150"/>
    <n v="2526269"/>
    <n v="1040823"/>
    <n v="729408"/>
    <n v="616058"/>
    <n v="6.035553509059826E-2"/>
    <x v="170"/>
    <x v="2"/>
    <n v="1350226"/>
    <n v="-0.54373712252615491"/>
    <n v="10207149"/>
    <n v="21717338"/>
    <n v="-0.52999999355353777"/>
    <n v="6.2172715443051495E-2"/>
    <n v="-2.9227939289827587E-2"/>
    <x v="120"/>
    <n v="0.41200006808459433"/>
    <n v="0.70079927134584841"/>
    <n v="0.84460000438711946"/>
  </r>
  <r>
    <x v="171"/>
    <n v="21065820"/>
    <n v="5108461"/>
    <n v="2104686"/>
    <n v="1613241"/>
    <n v="1336086"/>
    <n v="6.342435281417956E-2"/>
    <x v="171"/>
    <x v="3"/>
    <n v="1283508"/>
    <n v="4.0964294729756157E-2"/>
    <n v="21065819"/>
    <n v="22368858"/>
    <n v="-5.8252370326638991E-2"/>
    <n v="5.7379231664018641E-2"/>
    <n v="0.10535381835640178"/>
    <x v="99"/>
    <n v="0.41200001331124969"/>
    <n v="0.76649961086831953"/>
    <n v="0.82819987838146936"/>
  </r>
  <r>
    <x v="172"/>
    <n v="44889750"/>
    <n v="9332579"/>
    <n v="3014423"/>
    <n v="2131800"/>
    <n v="1579663"/>
    <n v="3.51898373236652E-2"/>
    <x v="172"/>
    <x v="4"/>
    <n v="1613252"/>
    <n v="-2.0820677736646198E-2"/>
    <n v="44889749"/>
    <n v="44440851"/>
    <n v="1.0101021692856316E-2"/>
    <n v="3.6301103401413112E-2"/>
    <n v="-3.0612460052788726E-2"/>
    <x v="106"/>
    <n v="0.32299999817842423"/>
    <n v="0.7072000180465714"/>
    <n v="0.74099962473027492"/>
  </r>
  <r>
    <x v="173"/>
    <n v="43543058"/>
    <n v="8869720"/>
    <n v="3136333"/>
    <n v="2068725"/>
    <n v="1662014"/>
    <n v="3.8169436790590136E-2"/>
    <x v="173"/>
    <x v="5"/>
    <n v="1697253"/>
    <n v="-2.0762373081679608E-2"/>
    <n v="43543056"/>
    <n v="45787544"/>
    <n v="-4.9019619833725936E-2"/>
    <n v="3.7068006157569708E-2"/>
    <n v="2.9713781430229513E-2"/>
    <x v="121"/>
    <n v="0.35360000090194504"/>
    <n v="0.65959992130937628"/>
    <n v="0.80340016193549169"/>
  </r>
  <r>
    <x v="174"/>
    <n v="21282993"/>
    <n v="5054710"/>
    <n v="2042103"/>
    <n v="1460920"/>
    <n v="1233893"/>
    <n v="5.7975539436582062E-2"/>
    <x v="174"/>
    <x v="6"/>
    <n v="1361297"/>
    <n v="-9.3590157034063814E-2"/>
    <n v="21282992"/>
    <n v="22586032"/>
    <n v="-5.7692294069183969E-2"/>
    <n v="6.0271626262494778E-2"/>
    <n v="-3.8095650777910106E-2"/>
    <x v="14"/>
    <n v="0.40400003165364579"/>
    <n v="0.7153997619121073"/>
    <n v="0.8445999780959943"/>
  </r>
  <r>
    <x v="175"/>
    <n v="22586034"/>
    <n v="5646508"/>
    <n v="2236017"/>
    <n v="1632292"/>
    <n v="1271556"/>
    <n v="5.6298330198210095E-2"/>
    <x v="175"/>
    <x v="0"/>
    <n v="1256715"/>
    <n v="1.1809360117449152E-2"/>
    <n v="22586032"/>
    <n v="21065819"/>
    <n v="7.2164913217948046E-2"/>
    <n v="5.965659062880059E-2"/>
    <n v="-5.6293200720880954E-2"/>
    <x v="122"/>
    <n v="0.39599997024709788"/>
    <n v="0.72999981663824565"/>
    <n v="0.77900032592207769"/>
  </r>
  <r>
    <x v="176"/>
    <n v="22368860"/>
    <n v="5759981"/>
    <n v="2234872"/>
    <n v="1615142"/>
    <n v="1324416"/>
    <n v="5.9208024011952333E-2"/>
    <x v="176"/>
    <x v="1"/>
    <n v="1296201"/>
    <n v="2.1767457361936859E-2"/>
    <n v="22368858"/>
    <n v="22151685"/>
    <n v="9.8039043079567456E-3"/>
    <n v="5.8514775872374865E-2"/>
    <n v="1.1847403142917212E-2"/>
    <x v="115"/>
    <n v="0.3879998909718626"/>
    <n v="0.72270000250573629"/>
    <n v="0.81999972757813244"/>
  </r>
  <r>
    <x v="177"/>
    <n v="22368860"/>
    <n v="5759981"/>
    <n v="2234872"/>
    <n v="1680400"/>
    <n v="1322811"/>
    <n v="5.9136272478794182E-2"/>
    <x v="177"/>
    <x v="2"/>
    <n v="616058"/>
    <n v="1.1472182813955829"/>
    <n v="22368858"/>
    <n v="10207149"/>
    <n v="1.1914893179280521"/>
    <n v="6.035553509059826E-2"/>
    <n v="-2.0201338783159994E-2"/>
    <x v="115"/>
    <n v="0.3879998909718626"/>
    <n v="0.75189988509409045"/>
    <n v="0.78720007141156867"/>
  </r>
  <r>
    <x v="178"/>
    <n v="21282993"/>
    <n v="5373955"/>
    <n v="2063599"/>
    <n v="1461234"/>
    <n v="1234158"/>
    <n v="5.7987990692850391E-2"/>
    <x v="178"/>
    <x v="3"/>
    <n v="1336086"/>
    <n v="-7.6288502386822388E-2"/>
    <n v="21282992"/>
    <n v="21065819"/>
    <n v="1.0309259753916944E-2"/>
    <n v="6.342435281417956E-2"/>
    <n v="-8.5714112641505413E-2"/>
    <x v="123"/>
    <n v="0.38400005210315308"/>
    <n v="0.70809978101365623"/>
    <n v="0.84459983821893003"/>
  </r>
  <r>
    <x v="179"/>
    <n v="46685340"/>
    <n v="9999999"/>
    <n v="3502000"/>
    <n v="2286105"/>
    <n v="1729667"/>
    <n v="3.7049467777250843E-2"/>
    <x v="179"/>
    <x v="4"/>
    <n v="1579663"/>
    <n v="9.4959494525097998E-2"/>
    <n v="46685339"/>
    <n v="44889749"/>
    <n v="4.0000000891072141E-2"/>
    <n v="3.51898373236652E-2"/>
    <n v="5.2845667812594366E-2"/>
    <x v="80"/>
    <n v="0.35020003502000352"/>
    <n v="0.65279982866933184"/>
    <n v="0.75659998119071525"/>
  </r>
  <r>
    <x v="180"/>
    <n v="43991955"/>
    <n v="8776395"/>
    <n v="3133173"/>
    <n v="2066640"/>
    <n v="1692578"/>
    <n v="3.8474716570336555E-2"/>
    <x v="180"/>
    <x v="5"/>
    <n v="1662014"/>
    <n v="1.8389736789220734E-2"/>
    <n v="43991955"/>
    <n v="43543056"/>
    <n v="1.0309313154317934E-2"/>
    <n v="3.8169436790590136E-2"/>
    <n v="7.9980163558943662E-3"/>
    <x v="124"/>
    <n v="0.35699999829086998"/>
    <n v="0.65959970930427403"/>
    <n v="0.81899992257964616"/>
  </r>
  <r>
    <x v="181"/>
    <n v="21500167"/>
    <n v="5213790"/>
    <n v="2189792"/>
    <n v="1582562"/>
    <n v="1297701"/>
    <n v="6.0357717221452278E-2"/>
    <x v="181"/>
    <x v="6"/>
    <n v="1233893"/>
    <n v="5.171274980893803E-2"/>
    <n v="21500166"/>
    <n v="21282992"/>
    <n v="1.0204110399515187E-2"/>
    <n v="5.7975539436582062E-2"/>
    <n v="4.1089359547503923E-2"/>
    <x v="41"/>
    <n v="0.4200000383598112"/>
    <n v="0.72269969019888647"/>
    <n v="0.82000010110188415"/>
  </r>
  <r>
    <x v="182"/>
    <n v="21934513"/>
    <n v="5264283"/>
    <n v="2105713"/>
    <n v="1583285"/>
    <n v="1311277"/>
    <n v="5.9781450356340256E-2"/>
    <x v="182"/>
    <x v="0"/>
    <n v="1271556"/>
    <n v="3.1238105124744786E-2"/>
    <n v="21934511"/>
    <n v="22586032"/>
    <n v="-2.8846191309743974E-2"/>
    <n v="5.6298330198210095E-2"/>
    <n v="6.1868978100542371E-2"/>
    <x v="125"/>
    <n v="0.39999996200812155"/>
    <n v="0.75189971282886126"/>
    <n v="0.82820022927015668"/>
  </r>
  <r>
    <x v="183"/>
    <n v="22151687"/>
    <n v="5814817"/>
    <n v="2302667"/>
    <n v="1731375"/>
    <n v="1462320"/>
    <n v="6.6013933837183597E-2"/>
    <x v="183"/>
    <x v="1"/>
    <n v="1324416"/>
    <n v="0.10412438387938527"/>
    <n v="22151685"/>
    <n v="22368858"/>
    <n v="-9.7087209369383087E-3"/>
    <n v="5.9208024011952333E-2"/>
    <n v="0.11494911270569252"/>
    <x v="78"/>
    <n v="0.39599990850958855"/>
    <n v="0.75189986220326255"/>
    <n v="0.8446003898635478"/>
  </r>
  <r>
    <x v="184"/>
    <n v="22368860"/>
    <n v="5759981"/>
    <n v="2373112"/>
    <n v="1645753"/>
    <n v="1349517"/>
    <n v="6.0330164344539687E-2"/>
    <x v="184"/>
    <x v="2"/>
    <n v="1322811"/>
    <n v="2.0188825160964097E-2"/>
    <n v="22368858"/>
    <n v="22368858"/>
    <n v="0"/>
    <n v="5.9136272478794182E-2"/>
    <n v="2.0188825160964097E-2"/>
    <x v="115"/>
    <n v="0.41199997013879036"/>
    <n v="0.69349992752133061"/>
    <n v="0.81999972049268632"/>
  </r>
  <r>
    <x v="185"/>
    <n v="20631473"/>
    <n v="4899974"/>
    <n v="2038389"/>
    <n v="1562425"/>
    <n v="1255565"/>
    <n v="6.0856779348716403E-2"/>
    <x v="185"/>
    <x v="3"/>
    <n v="1234158"/>
    <n v="1.7345429029346215E-2"/>
    <n v="20631472"/>
    <n v="21282992"/>
    <n v="-3.0612237226795957E-2"/>
    <n v="5.7987990692850391E-2"/>
    <n v="4.9472116926095211E-2"/>
    <x v="22"/>
    <n v="0.41599996244878035"/>
    <n v="0.7664999173366811"/>
    <n v="0.80360017280829477"/>
  </r>
  <r>
    <x v="186"/>
    <n v="44889750"/>
    <n v="9332579"/>
    <n v="3204807"/>
    <n v="2179269"/>
    <n v="1750824"/>
    <n v="3.9002756754047414E-2"/>
    <x v="186"/>
    <x v="4"/>
    <n v="1729667"/>
    <n v="1.2231834220112869E-2"/>
    <n v="44889749"/>
    <n v="46685339"/>
    <n v="-3.8461539285384649E-2"/>
    <n v="3.7049467777250843E-2"/>
    <n v="5.2721107588917349E-2"/>
    <x v="106"/>
    <n v="0.34339993264455626"/>
    <n v="0.68000007488750491"/>
    <n v="0.80339967209188035"/>
  </r>
  <r>
    <x v="187"/>
    <n v="43543058"/>
    <n v="9144042"/>
    <n v="3140064"/>
    <n v="2135243"/>
    <n v="1632180"/>
    <n v="3.748427590914722E-2"/>
    <x v="187"/>
    <x v="5"/>
    <n v="1692578"/>
    <n v="-3.5684027560325182E-2"/>
    <n v="43543056"/>
    <n v="43991955"/>
    <n v="-1.0204115729796515E-2"/>
    <n v="3.8474716570336555E-2"/>
    <n v="-2.5742636969883437E-2"/>
    <x v="114"/>
    <n v="0.34339999750657313"/>
    <n v="0.67999983439827982"/>
    <n v="0.76440011745735736"/>
  </r>
  <r>
    <x v="188"/>
    <n v="21282993"/>
    <n v="5267540"/>
    <n v="2022735"/>
    <n v="1535660"/>
    <n v="1284426"/>
    <n v="6.0349876542270156E-2"/>
    <x v="188"/>
    <x v="6"/>
    <n v="1297701"/>
    <n v="-1.0229629167273546E-2"/>
    <n v="21282992"/>
    <n v="21500166"/>
    <n v="-1.0101038289657804E-2"/>
    <n v="6.0357717221452278E-2"/>
    <n v="-1.2990350767172476E-4"/>
    <x v="26"/>
    <n v="0.38399993165690244"/>
    <n v="0.75919979631538481"/>
    <n v="0.83639998437154062"/>
  </r>
  <r>
    <x v="189"/>
    <n v="22803207"/>
    <n v="5643793"/>
    <n v="2234942"/>
    <n v="1647823"/>
    <n v="1351214"/>
    <n v="5.9255437184778437E-2"/>
    <x v="189"/>
    <x v="0"/>
    <n v="1311277"/>
    <n v="3.0456570198363897E-2"/>
    <n v="22803205"/>
    <n v="21934511"/>
    <n v="3.9603982965473961E-2"/>
    <n v="5.9781450356340256E-2"/>
    <n v="-8.7989362657882042E-3"/>
    <x v="126"/>
    <n v="0.39599999503879751"/>
    <n v="0.73730011785540739"/>
    <n v="0.81999947809928619"/>
  </r>
  <r>
    <x v="190"/>
    <n v="22803207"/>
    <n v="5814817"/>
    <n v="2395704"/>
    <n v="1818819"/>
    <n v="1506346"/>
    <n v="6.6058515365843062E-2"/>
    <x v="190"/>
    <x v="1"/>
    <n v="1462320"/>
    <n v="3.0106953334427589E-2"/>
    <n v="22803205"/>
    <n v="22151685"/>
    <n v="2.9411758067162896E-2"/>
    <n v="6.6013933837183597E-2"/>
    <n v="6.7533513105622056E-4"/>
    <x v="39"/>
    <n v="0.41199989612742755"/>
    <n v="0.75920021839091978"/>
    <n v="0.82820005728992274"/>
  </r>
  <r>
    <x v="191"/>
    <n v="21500167"/>
    <n v="5321291"/>
    <n v="2149801"/>
    <n v="1600742"/>
    <n v="1338860"/>
    <n v="6.2272074444817103E-2"/>
    <x v="191"/>
    <x v="2"/>
    <n v="1349517"/>
    <n v="-7.8968994091960232E-3"/>
    <n v="21500166"/>
    <n v="22368858"/>
    <n v="-3.8834883747753235E-2"/>
    <n v="6.0330164344539687E-2"/>
    <n v="3.2188045919904207E-2"/>
    <x v="127"/>
    <n v="0.40399989401068276"/>
    <n v="0.74460008158894708"/>
    <n v="0.83639961967637511"/>
  </r>
  <r>
    <x v="192"/>
    <n v="20848646"/>
    <n v="5160040"/>
    <n v="2125936"/>
    <n v="1598491"/>
    <n v="1376301"/>
    <n v="6.6013927235370584E-2"/>
    <x v="192"/>
    <x v="3"/>
    <n v="1255565"/>
    <n v="9.6160692596560127E-2"/>
    <n v="20848645"/>
    <n v="20631472"/>
    <n v="1.0526296911824717E-2"/>
    <n v="6.0856779348716403E-2"/>
    <n v="8.4742372860435511E-2"/>
    <x v="128"/>
    <n v="0.4119999069774653"/>
    <n v="0.75189986904591677"/>
    <n v="0.86100015577191236"/>
  </r>
  <r>
    <x v="193"/>
    <n v="44889750"/>
    <n v="9898190"/>
    <n v="3466346"/>
    <n v="2404257"/>
    <n v="1912827"/>
    <n v="4.2611665246520644E-2"/>
    <x v="193"/>
    <x v="4"/>
    <n v="1750824"/>
    <n v="9.2529574645995316E-2"/>
    <n v="44889749"/>
    <n v="44889749"/>
    <n v="0"/>
    <n v="3.9002756754047414E-2"/>
    <n v="9.2529574645995316E-2"/>
    <x v="74"/>
    <n v="0.35019998605805708"/>
    <n v="0.6935998310612963"/>
    <n v="0.79560005440350179"/>
  </r>
  <r>
    <x v="194"/>
    <n v="43094160"/>
    <n v="9230769"/>
    <n v="3232615"/>
    <n v="2264123"/>
    <n v="1801336"/>
    <n v="4.1800002598960044E-2"/>
    <x v="194"/>
    <x v="5"/>
    <n v="1632180"/>
    <n v="0.10363807913342882"/>
    <n v="43094158"/>
    <n v="43543056"/>
    <n v="-1.0309290188543541E-2"/>
    <n v="3.748427590914722E-2"/>
    <n v="0.11513432192936301"/>
    <x v="129"/>
    <n v="0.35019996708833251"/>
    <n v="0.70039983109649617"/>
    <n v="0.79559988569525597"/>
  </r>
  <r>
    <x v="195"/>
    <n v="21500167"/>
    <n v="5590043"/>
    <n v="2236017"/>
    <n v="1599646"/>
    <n v="1298593"/>
    <n v="6.0399205271289287E-2"/>
    <x v="195"/>
    <x v="6"/>
    <n v="1284426"/>
    <n v="1.1029829667104307E-2"/>
    <n v="21500166"/>
    <n v="21282992"/>
    <n v="1.0204110399515187E-2"/>
    <n v="6.0349876542270156E-2"/>
    <n v="8.1737912064450136E-4"/>
    <x v="130"/>
    <n v="0.39999996422209988"/>
    <n v="0.71539974874967405"/>
    <n v="0.8118002358021712"/>
  </r>
  <r>
    <x v="196"/>
    <n v="20631473"/>
    <n v="2063147"/>
    <n v="817006"/>
    <n v="596414"/>
    <n v="498841"/>
    <n v="2.4178642019404045E-2"/>
    <x v="196"/>
    <x v="0"/>
    <n v="1351214"/>
    <n v="-0.63082013655867986"/>
    <n v="20631472"/>
    <n v="22803205"/>
    <n v="-9.5238059737655312E-2"/>
    <n v="5.9255437184778437E-2"/>
    <n v="-0.59195909830169868"/>
    <x v="131"/>
    <n v="0.39599989724435536"/>
    <n v="0.72999953488713665"/>
    <n v="0.83640055397760615"/>
  </r>
  <r>
    <x v="197"/>
    <n v="21500167"/>
    <n v="5267540"/>
    <n v="2064876"/>
    <n v="1552580"/>
    <n v="1285847"/>
    <n v="5.9806372666779753E-2"/>
    <x v="197"/>
    <x v="1"/>
    <n v="1506346"/>
    <n v="-0.14638004814298977"/>
    <n v="21500166"/>
    <n v="22803205"/>
    <n v="-5.714280075980549E-2"/>
    <n v="6.6058515365843062E-2"/>
    <n v="-9.4645522449875008E-2"/>
    <x v="72"/>
    <n v="0.39200006074942001"/>
    <n v="0.75189987195357011"/>
    <n v="0.82820015715776318"/>
  </r>
  <r>
    <x v="198"/>
    <n v="22151687"/>
    <n v="5759438"/>
    <n v="2211624"/>
    <n v="1695210"/>
    <n v="1445675"/>
    <n v="6.5262523797848901E-2"/>
    <x v="198"/>
    <x v="2"/>
    <n v="1338860"/>
    <n v="7.9780559580538757E-2"/>
    <n v="22151685"/>
    <n v="21500166"/>
    <n v="3.0302975335167126E-2"/>
    <n v="6.2272074444817103E-2"/>
    <n v="4.8022317863873454E-2"/>
    <x v="17"/>
    <n v="0.38399996666341402"/>
    <n v="0.76650009223991056"/>
    <n v="0.85279994808902737"/>
  </r>
  <r>
    <x v="199"/>
    <n v="22586034"/>
    <n v="5872368"/>
    <n v="2442905"/>
    <n v="1783320"/>
    <n v="1491569"/>
    <n v="6.6039438353807489E-2"/>
    <x v="199"/>
    <x v="3"/>
    <n v="1376301"/>
    <n v="8.3752028081066632E-2"/>
    <n v="22586032"/>
    <n v="20848645"/>
    <n v="8.3333329336271023E-2"/>
    <n v="6.6013927235370584E-2"/>
    <n v="3.8645054922947786E-4"/>
    <x v="8"/>
    <n v="0.41599998501456315"/>
    <n v="0.72999973392334128"/>
    <n v="0.83640008523428211"/>
  </r>
  <r>
    <x v="200"/>
    <n v="44440853"/>
    <n v="9332579"/>
    <n v="3331730"/>
    <n v="2152298"/>
    <n v="1729156"/>
    <n v="3.8909154151474099E-2"/>
    <x v="200"/>
    <x v="4"/>
    <n v="1912827"/>
    <n v="-9.6020706524949762E-2"/>
    <n v="44440851"/>
    <n v="44889749"/>
    <n v="-1.0000011361168459E-2"/>
    <n v="4.2611665246520644E-2"/>
    <n v="-8.6889612823776385E-2"/>
    <x v="132"/>
    <n v="0.35699992467248337"/>
    <n v="0.64600012606063517"/>
    <n v="0.803399900943085"/>
  </r>
  <r>
    <x v="201"/>
    <n v="42645263"/>
    <n v="9134615"/>
    <n v="2950480"/>
    <n v="1926073"/>
    <n v="1547407"/>
    <n v="3.6285554154045198E-2"/>
    <x v="201"/>
    <x v="5"/>
    <n v="1801336"/>
    <n v="-0.14096703779861175"/>
    <n v="42645261"/>
    <n v="43094158"/>
    <n v="-1.0416655547603404E-2"/>
    <n v="4.1800002598960044E-2"/>
    <n v="-0.13192459574277737"/>
    <x v="133"/>
    <n v="0.3229999293894707"/>
    <n v="0.65279988340880124"/>
    <n v="0.80339997497498794"/>
  </r>
  <r>
    <x v="202"/>
    <n v="21500167"/>
    <n v="5321291"/>
    <n v="2128516"/>
    <n v="1553817"/>
    <n v="1286871"/>
    <n v="5.9854000203812367E-2"/>
    <x v="202"/>
    <x v="6"/>
    <n v="1298593"/>
    <n v="-9.0266927359072824E-3"/>
    <n v="21500166"/>
    <n v="21500166"/>
    <n v="0"/>
    <n v="6.0399205271289287E-2"/>
    <n v="-9.0266927359072824E-3"/>
    <x v="127"/>
    <n v="0.39999992483027147"/>
    <n v="0.7300001503394854"/>
    <n v="0.82819984592780227"/>
  </r>
  <r>
    <x v="203"/>
    <n v="21282993"/>
    <n v="5054710"/>
    <n v="2001665"/>
    <n v="1505052"/>
    <n v="1172435"/>
    <n v="5.5087881671529941E-2"/>
    <x v="203"/>
    <x v="0"/>
    <n v="498841"/>
    <n v="1.3503180372102532"/>
    <n v="21282992"/>
    <n v="20631472"/>
    <n v="3.1578939205113343E-2"/>
    <n v="2.4178642019404045E-2"/>
    <n v="1.2783695472773182"/>
    <x v="14"/>
    <n v="0.3959999683463542"/>
    <n v="0.75190004321402437"/>
    <n v="0.77899966247013397"/>
  </r>
  <r>
    <x v="204"/>
    <n v="21934513"/>
    <n v="5593301"/>
    <n v="2192574"/>
    <n v="1536555"/>
    <n v="1297775"/>
    <n v="5.9165890758550235E-2"/>
    <x v="204"/>
    <x v="1"/>
    <n v="1285847"/>
    <n v="9.2763758052085699E-3"/>
    <n v="21934511"/>
    <n v="21500166"/>
    <n v="2.0201937045509322E-2"/>
    <n v="5.9806372666779753E-2"/>
    <n v="-1.0709258556743761E-2"/>
    <x v="134"/>
    <n v="0.39200000143028241"/>
    <n v="0.70079960813181219"/>
    <n v="0.84460042107181321"/>
  </r>
  <r>
    <x v="205"/>
    <n v="20631473"/>
    <n v="5415761"/>
    <n v="2122978"/>
    <n v="1580769"/>
    <n v="1296231"/>
    <n v="6.2827845592992801E-2"/>
    <x v="205"/>
    <x v="2"/>
    <n v="1445675"/>
    <n v="-0.10337316478461622"/>
    <n v="20631472"/>
    <n v="22151685"/>
    <n v="-6.8627420442282427E-2"/>
    <n v="6.5262523797848901E-2"/>
    <n v="-3.730591560322627E-2"/>
    <x v="135"/>
    <n v="0.39199994239036767"/>
    <n v="0.74459980272993875"/>
    <n v="0.8200002656934694"/>
  </r>
  <r>
    <x v="206"/>
    <n v="21065820"/>
    <n v="5319119"/>
    <n v="2063818"/>
    <n v="1566850"/>
    <n v="1246273"/>
    <n v="5.916090615034212E-2"/>
    <x v="206"/>
    <x v="3"/>
    <n v="1491569"/>
    <n v="-0.16445501347909486"/>
    <n v="21065819"/>
    <n v="22586032"/>
    <n v="-6.7307661655664042E-2"/>
    <n v="6.6039438353807489E-2"/>
    <n v="-0.10415794523589839"/>
    <x v="93"/>
    <n v="0.387999967663818"/>
    <n v="0.75919969687249556"/>
    <n v="0.79540032549382522"/>
  </r>
  <r>
    <x v="207"/>
    <n v="44889750"/>
    <n v="9615384"/>
    <n v="3171153"/>
    <n v="2156384"/>
    <n v="1698799"/>
    <n v="3.7843806214113464E-2"/>
    <x v="207"/>
    <x v="4"/>
    <n v="1729156"/>
    <n v="-1.7555963718715928E-2"/>
    <n v="44889749"/>
    <n v="44440851"/>
    <n v="1.0101021692856316E-2"/>
    <n v="3.8909154151474099E-2"/>
    <n v="-2.7380393138674131E-2"/>
    <x v="136"/>
    <n v="0.32979993310719574"/>
    <n v="0.6799999873862913"/>
    <n v="0.78779985382937356"/>
  </r>
  <r>
    <x v="208"/>
    <n v="43543058"/>
    <n v="8778280"/>
    <n v="3074153"/>
    <n v="2027711"/>
    <n v="1660696"/>
    <n v="3.8139167901344917E-2"/>
    <x v="208"/>
    <x v="5"/>
    <n v="1547407"/>
    <n v="7.3212154268398777E-2"/>
    <n v="43543056"/>
    <n v="42645261"/>
    <n v="2.1052632319450426E-2"/>
    <n v="3.6285554154045198E-2"/>
    <n v="5.1084068867474519E-2"/>
    <x v="5"/>
    <n v="0.35019992527009847"/>
    <n v="0.65959989629663851"/>
    <n v="0.8190003407783456"/>
  </r>
  <r>
    <x v="209"/>
    <n v="21500167"/>
    <n v="5536293"/>
    <n v="2214517"/>
    <n v="1551933"/>
    <n v="1298037"/>
    <n v="6.0373345007041106E-2"/>
    <x v="209"/>
    <x v="6"/>
    <n v="1286871"/>
    <n v="8.6768603846072434E-3"/>
    <n v="21500166"/>
    <n v="21500166"/>
    <n v="0"/>
    <n v="5.9854000203812367E-2"/>
    <n v="8.6768603846072434E-3"/>
    <x v="82"/>
    <n v="0.39999996387474435"/>
    <n v="0.70079976807583777"/>
    <n v="0.83640015387262212"/>
  </r>
  <r>
    <x v="210"/>
    <n v="20848646"/>
    <n v="5212161"/>
    <n v="2043167"/>
    <n v="1416936"/>
    <n v="1208363"/>
    <n v="5.7958823800835793E-2"/>
    <x v="210"/>
    <x v="0"/>
    <n v="1172435"/>
    <n v="3.064391629386698E-2"/>
    <n v="20848645"/>
    <n v="21282992"/>
    <n v="-2.0408173813155628E-2"/>
    <n v="5.5087881671529941E-2"/>
    <n v="5.2115674848858706E-2"/>
    <x v="2"/>
    <n v="0.39199997851179197"/>
    <n v="0.69349984607229853"/>
    <n v="0.85279998532043788"/>
  </r>
  <r>
    <x v="211"/>
    <n v="22368860"/>
    <n v="5592215"/>
    <n v="2214517"/>
    <n v="1535767"/>
    <n v="1322295"/>
    <n v="5.9113204696171373E-2"/>
    <x v="211"/>
    <x v="1"/>
    <n v="1297775"/>
    <n v="1.8893876057097803E-2"/>
    <n v="22368858"/>
    <n v="21934511"/>
    <n v="1.980199148273698E-2"/>
    <n v="5.9165890758550235E-2"/>
    <n v="-8.9048033763017287E-4"/>
    <x v="69"/>
    <n v="0.39599997496519718"/>
    <n v="0.69349975638028516"/>
    <n v="0.86099974800864976"/>
  </r>
  <r>
    <x v="212"/>
    <n v="22151687"/>
    <n v="5704059"/>
    <n v="2327256"/>
    <n v="1749863"/>
    <n v="1506632"/>
    <n v="6.8014323243191371E-2"/>
    <x v="212"/>
    <x v="2"/>
    <n v="1296231"/>
    <n v="0.16231751902245817"/>
    <n v="22151685"/>
    <n v="20631472"/>
    <n v="7.3684175322051626E-2"/>
    <n v="6.2827845592992801E-2"/>
    <n v="8.2550620688114362E-2"/>
    <x v="49"/>
    <n v="0.40799998737740967"/>
    <n v="0.75189966209132131"/>
    <n v="0.86099997542664763"/>
  </r>
  <r>
    <x v="213"/>
    <n v="22803207"/>
    <n v="5814817"/>
    <n v="2256149"/>
    <n v="1581109"/>
    <n v="1322439"/>
    <n v="5.7993553275203794E-2"/>
    <x v="213"/>
    <x v="3"/>
    <n v="1246273"/>
    <n v="6.1115020545257748E-2"/>
    <n v="22803205"/>
    <n v="21065819"/>
    <n v="8.247417297186499E-2"/>
    <n v="5.916090615034212E-2"/>
    <n v="-1.9731828856234923E-2"/>
    <x v="39"/>
    <n v="0.38800000068789781"/>
    <n v="0.7007999028432963"/>
    <n v="0.83639964101146724"/>
  </r>
  <r>
    <x v="214"/>
    <n v="45338648"/>
    <n v="9045060"/>
    <n v="3167580"/>
    <n v="2240112"/>
    <n v="1782233"/>
    <n v="3.930935479152356E-2"/>
    <x v="214"/>
    <x v="4"/>
    <n v="1698799"/>
    <n v="4.9113520787332776E-2"/>
    <n v="45338647"/>
    <n v="44889749"/>
    <n v="1.0000011361168459E-2"/>
    <n v="3.7843806214113464E-2"/>
    <n v="3.8726246750083293E-2"/>
    <x v="137"/>
    <n v="0.35019999867330898"/>
    <n v="0.70719981815771027"/>
    <n v="0.79559995214524992"/>
  </r>
  <r>
    <x v="215"/>
    <n v="43991955"/>
    <n v="9053544"/>
    <n v="2924294"/>
    <n v="2068061"/>
    <n v="1677611"/>
    <n v="3.8134495273056179E-2"/>
    <x v="215"/>
    <x v="5"/>
    <n v="1660696"/>
    <n v="1.0185488493980932E-2"/>
    <n v="43991955"/>
    <n v="43543056"/>
    <n v="1.0309313154317934E-2"/>
    <n v="3.8139167901344917E-2"/>
    <n v="-1.2251521325334913E-4"/>
    <x v="138"/>
    <n v="0.3229999213567637"/>
    <n v="0.70720009684388774"/>
    <n v="0.81119995976907833"/>
  </r>
  <r>
    <x v="216"/>
    <n v="22368860"/>
    <n v="5592215"/>
    <n v="2214517"/>
    <n v="1551933"/>
    <n v="1208956"/>
    <n v="5.4046384125073878E-2"/>
    <x v="216"/>
    <x v="6"/>
    <n v="1298037"/>
    <n v="-6.8627473639041092E-2"/>
    <n v="22368858"/>
    <n v="21500166"/>
    <n v="4.0403967113556316E-2"/>
    <n v="6.0373345007041106E-2"/>
    <n v="-0.10479725582919641"/>
    <x v="69"/>
    <n v="0.39599997496519718"/>
    <n v="0.70079976807583777"/>
    <n v="0.77900012436103883"/>
  </r>
  <r>
    <x v="217"/>
    <n v="22586034"/>
    <n v="5420648"/>
    <n v="2124894"/>
    <n v="1535660"/>
    <n v="1221464"/>
    <n v="5.4080499480342589E-2"/>
    <x v="217"/>
    <x v="0"/>
    <n v="1208363"/>
    <n v="1.0841940708214315E-2"/>
    <n v="22586032"/>
    <n v="20848645"/>
    <n v="8.3333329336271023E-2"/>
    <n v="5.7958823800835793E-2"/>
    <n v="-6.6915166081014887E-2"/>
    <x v="139"/>
    <n v="0.39199999704832339"/>
    <n v="0.72269957936725315"/>
    <n v="0.79540002344268912"/>
  </r>
  <r>
    <x v="218"/>
    <n v="22586034"/>
    <n v="5364183"/>
    <n v="2124216"/>
    <n v="1488650"/>
    <n v="1184072"/>
    <n v="5.2424963143152974E-2"/>
    <x v="218"/>
    <x v="1"/>
    <n v="1322295"/>
    <n v="-0.10453264967348441"/>
    <n v="22586032"/>
    <n v="22368858"/>
    <n v="9.7087656419474477E-3"/>
    <n v="5.9113204696171373E-2"/>
    <n v="-0.1131429362930747"/>
    <x v="140"/>
    <n v="0.39599991275465435"/>
    <n v="0.70079973034757292"/>
    <n v="0.79539985893258991"/>
  </r>
  <r>
    <x v="219"/>
    <n v="20848646"/>
    <n v="5264283"/>
    <n v="2168884"/>
    <n v="1519954"/>
    <n v="1233898"/>
    <n v="5.9183603577901416E-2"/>
    <x v="219"/>
    <x v="2"/>
    <n v="1506632"/>
    <n v="-0.18102230670794195"/>
    <n v="20848645"/>
    <n v="22151685"/>
    <n v="-5.8823516134325682E-2"/>
    <n v="6.8014323243191371E-2"/>
    <n v="-0.12983617632590294"/>
    <x v="96"/>
    <n v="0.41199988678420213"/>
    <n v="0.70080004278698171"/>
    <n v="0.8117995676184937"/>
  </r>
  <r>
    <x v="220"/>
    <n v="22586034"/>
    <n v="5590043"/>
    <n v="2124216"/>
    <n v="1566184"/>
    <n v="1322799"/>
    <n v="5.8567121611523297E-2"/>
    <x v="220"/>
    <x v="3"/>
    <n v="1322439"/>
    <n v="2.7222427650719361E-4"/>
    <n v="22586032"/>
    <n v="22803205"/>
    <n v="-9.5237928177200892E-3"/>
    <n v="5.7993553275203794E-2"/>
    <n v="9.8902085477963197E-3"/>
    <x v="141"/>
    <n v="0.37999993917756986"/>
    <n v="0.7372997849559555"/>
    <n v="0.84459999591363466"/>
  </r>
  <r>
    <x v="221"/>
    <n v="46685340"/>
    <n v="9411764"/>
    <n v="3328000"/>
    <n v="2330931"/>
    <n v="1890851"/>
    <n v="4.0502029116634898E-2"/>
    <x v="221"/>
    <x v="4"/>
    <n v="1782233"/>
    <n v="6.0944893288363611E-2"/>
    <n v="46685339"/>
    <n v="45338647"/>
    <n v="2.9702959596478395E-2"/>
    <n v="3.930935479152356E-2"/>
    <n v="3.034072503699603E-2"/>
    <x v="142"/>
    <n v="0.353600026520002"/>
    <n v="0.70039993990384619"/>
    <n v="0.81119990252821728"/>
  </r>
  <r>
    <x v="222"/>
    <n v="43991955"/>
    <n v="9700226"/>
    <n v="3166153"/>
    <n v="1033432"/>
    <n v="765773"/>
    <n v="1.7407114550830941E-2"/>
    <x v="222"/>
    <x v="5"/>
    <n v="1677611"/>
    <n v="-0.54353363205176886"/>
    <n v="43991955"/>
    <n v="43991955"/>
    <n v="0"/>
    <n v="3.8134495273056179E-2"/>
    <n v="-0.54353363205176897"/>
    <x v="143"/>
    <n v="0.32639992099153153"/>
    <n v="0.32639989286683241"/>
    <n v="0.74099989162325142"/>
  </r>
  <r>
    <x v="223"/>
    <n v="20631473"/>
    <n v="5157868"/>
    <n v="2063147"/>
    <n v="1445853"/>
    <n v="1244880"/>
    <n v="6.0338881281040861E-2"/>
    <x v="223"/>
    <x v="6"/>
    <n v="1208956"/>
    <n v="2.971489450401843E-2"/>
    <n v="20631472"/>
    <n v="22368858"/>
    <n v="-7.7669856905524637E-2"/>
    <n v="5.4046384125073878E-2"/>
    <n v="0.11642771774342786"/>
    <x v="144"/>
    <n v="0.39999996122428877"/>
    <n v="0.70079979759076794"/>
    <n v="0.86100039215604907"/>
  </r>
  <r>
    <x v="224"/>
    <n v="20848646"/>
    <n v="5316404"/>
    <n v="2211624"/>
    <n v="1549906"/>
    <n v="1334469"/>
    <n v="6.4007466000429961E-2"/>
    <x v="224"/>
    <x v="0"/>
    <n v="1221464"/>
    <n v="9.2516029944394562E-2"/>
    <n v="20848645"/>
    <n v="22586032"/>
    <n v="-7.6923073517295992E-2"/>
    <n v="5.4080499480342589E-2"/>
    <n v="0.18355907610830524"/>
    <x v="29"/>
    <n v="0.41599998796178772"/>
    <n v="0.70079995514608273"/>
    <n v="0.86099995741677238"/>
  </r>
  <r>
    <x v="225"/>
    <n v="22586034"/>
    <n v="5477113"/>
    <n v="2147028"/>
    <n v="1551657"/>
    <n v="1335977"/>
    <n v="5.9150579512985767E-2"/>
    <x v="225"/>
    <x v="1"/>
    <n v="1184072"/>
    <n v="0.12829034045226972"/>
    <n v="22586032"/>
    <n v="22586032"/>
    <n v="0"/>
    <n v="5.2424963143152974E-2"/>
    <n v="0.12829034045226972"/>
    <x v="111"/>
    <n v="0.39199994595693022"/>
    <n v="0.72269993684292888"/>
    <n v="0.86100020816456213"/>
  </r>
  <r>
    <x v="226"/>
    <n v="21934513"/>
    <n v="5702973"/>
    <n v="2235565"/>
    <n v="1615643"/>
    <n v="1298330"/>
    <n v="5.9191193349038565E-2"/>
    <x v="226"/>
    <x v="2"/>
    <n v="1233898"/>
    <n v="5.2218254669348596E-2"/>
    <n v="21934511"/>
    <n v="20848645"/>
    <n v="5.2083288866014987E-2"/>
    <n v="5.9183603577901416E-2"/>
    <n v="1.282411120364646E-4"/>
    <x v="145"/>
    <n v="0.39199992705559011"/>
    <n v="0.7227000780563303"/>
    <n v="0.8035995575755287"/>
  </r>
  <r>
    <x v="227"/>
    <n v="21282993"/>
    <n v="5480370"/>
    <n v="2279834"/>
    <n v="1581065"/>
    <n v="1257579"/>
    <n v="5.9088446817606902E-2"/>
    <x v="227"/>
    <x v="3"/>
    <n v="1322799"/>
    <n v="-4.9304542867056877E-2"/>
    <n v="21282992"/>
    <n v="22586032"/>
    <n v="-5.7692294069183969E-2"/>
    <n v="5.8567121611523297E-2"/>
    <n v="8.9013287957289133E-3"/>
    <x v="146"/>
    <n v="0.41600001459755453"/>
    <n v="0.69350005307403961"/>
    <n v="0.79539993611900839"/>
  </r>
  <r>
    <x v="228"/>
    <n v="46685340"/>
    <n v="10098039"/>
    <n v="3399000"/>
    <n v="2357546"/>
    <n v="1857275"/>
    <n v="3.9782831184264698E-2"/>
    <x v="228"/>
    <x v="4"/>
    <n v="1890851"/>
    <n v="-1.7757083979647259E-2"/>
    <n v="46685339"/>
    <n v="46685339"/>
    <n v="0"/>
    <n v="4.0502029116634898E-2"/>
    <n v="-1.7757083979647148E-2"/>
    <x v="89"/>
    <n v="0.33660000718951472"/>
    <n v="0.69359988231832892"/>
    <n v="0.78780011079317225"/>
  </r>
  <r>
    <x v="229"/>
    <n v="45338648"/>
    <n v="9521116"/>
    <n v="3140064"/>
    <n v="2028481"/>
    <n v="1582215"/>
    <n v="3.4897710227265712E-2"/>
    <x v="229"/>
    <x v="5"/>
    <n v="765773"/>
    <n v="1.0661671278564273"/>
    <n v="45338647"/>
    <n v="43991955"/>
    <n v="3.0612233532244737E-2"/>
    <n v="1.7407114550830941E-2"/>
    <n v="1.0047958049198824"/>
    <x v="147"/>
    <n v="0.32979999403431276"/>
    <n v="0.64599989044809281"/>
    <n v="0.77999991126364998"/>
  </r>
  <r>
    <x v="230"/>
    <n v="21065820"/>
    <n v="5003132"/>
    <n v="2041277"/>
    <n v="1534836"/>
    <n v="1233394"/>
    <n v="5.8549536642770135E-2"/>
    <x v="230"/>
    <x v="6"/>
    <n v="1244880"/>
    <n v="-9.2265921213289248E-3"/>
    <n v="21065819"/>
    <n v="20631472"/>
    <n v="2.1052642293288626E-2"/>
    <n v="6.0338881281040861E-2"/>
    <n v="-2.9654919022056192E-2"/>
    <x v="148"/>
    <n v="0.40799982890717257"/>
    <n v="0.75189991363249575"/>
    <n v="0.80359986343817846"/>
  </r>
  <r>
    <x v="231"/>
    <n v="21934513"/>
    <n v="5757809"/>
    <n v="2303123"/>
    <n v="1714906"/>
    <n v="1392160"/>
    <n v="6.3468926800426345E-2"/>
    <x v="231"/>
    <x v="0"/>
    <n v="1334469"/>
    <n v="4.3231427631514885E-2"/>
    <n v="21934511"/>
    <n v="20848645"/>
    <n v="5.2083288866014987E-2"/>
    <n v="6.4007466000429961E-2"/>
    <n v="-8.4136934900688187E-3"/>
    <x v="67"/>
    <n v="0.39999989579369516"/>
    <n v="0.74460026668137136"/>
    <n v="0.81179959717908734"/>
  </r>
  <r>
    <x v="232"/>
    <n v="22368860"/>
    <n v="5592215"/>
    <n v="2259254"/>
    <n v="1599778"/>
    <n v="1351172"/>
    <n v="6.0404151127951985E-2"/>
    <x v="232"/>
    <x v="1"/>
    <n v="1335977"/>
    <n v="1.1373698798706755E-2"/>
    <n v="22368858"/>
    <n v="22586032"/>
    <n v="-9.6154118616319506E-3"/>
    <n v="5.9150579512985767E-2"/>
    <n v="2.1192888138839239E-2"/>
    <x v="69"/>
    <n v="0.40399984621478252"/>
    <n v="0.70810010738057783"/>
    <n v="0.8445996882067387"/>
  </r>
  <r>
    <x v="233"/>
    <n v="21934513"/>
    <n v="5483628"/>
    <n v="2193451"/>
    <n v="1617231"/>
    <n v="1392436"/>
    <n v="6.3481509710290804E-2"/>
    <x v="233"/>
    <x v="2"/>
    <n v="1298330"/>
    <n v="7.2482342701778446E-2"/>
    <n v="21934511"/>
    <n v="21934511"/>
    <n v="0"/>
    <n v="5.9191193349038565E-2"/>
    <n v="7.2482342701778446E-2"/>
    <x v="104"/>
    <n v="0.39999996352779582"/>
    <n v="0.7372998074723347"/>
    <n v="0.86100006739915325"/>
  </r>
  <r>
    <x v="234"/>
    <n v="20848646"/>
    <n v="5420648"/>
    <n v="2146576"/>
    <n v="1519990"/>
    <n v="1296248"/>
    <n v="6.2174205461592087E-2"/>
    <x v="234"/>
    <x v="3"/>
    <n v="1257579"/>
    <n v="3.0748764093547987E-2"/>
    <n v="20848645"/>
    <n v="21282992"/>
    <n v="-2.0408173813155628E-2"/>
    <n v="5.9088446817606902E-2"/>
    <n v="5.2222706978747313E-2"/>
    <x v="103"/>
    <n v="0.3959998878362882"/>
    <n v="0.70809978309642896"/>
    <n v="0.85280034737070642"/>
  </r>
  <r>
    <x v="235"/>
    <n v="43094160"/>
    <n v="9321266"/>
    <n v="3264307"/>
    <n v="2108742"/>
    <n v="1628371"/>
    <n v="3.7786349704925212E-2"/>
    <x v="235"/>
    <x v="4"/>
    <n v="1857275"/>
    <n v="-0.12324723048552311"/>
    <n v="43094158"/>
    <n v="46685339"/>
    <n v="-7.6923099990770072E-2"/>
    <n v="3.9782831184264698E-2"/>
    <n v="-5.0184499692650153E-2"/>
    <x v="97"/>
    <n v="0.35019996210815141"/>
    <n v="0.64599990135731722"/>
    <n v="0.77220020277492463"/>
  </r>
  <r>
    <x v="236"/>
    <n v="44440853"/>
    <n v="9332579"/>
    <n v="3331730"/>
    <n v="2288232"/>
    <n v="1784821"/>
    <n v="4.0161717868016616E-2"/>
    <x v="236"/>
    <x v="5"/>
    <n v="1582215"/>
    <n v="0.12805212945143363"/>
    <n v="44440851"/>
    <n v="45338647"/>
    <n v="-1.9802002472636637E-2"/>
    <n v="3.4897710227265712E-2"/>
    <n v="0.15084106110314699"/>
    <x v="132"/>
    <n v="0.35699992467248337"/>
    <n v="0.68679995077632339"/>
    <n v="0.78000001748074499"/>
  </r>
  <r>
    <x v="237"/>
    <n v="22368860"/>
    <n v="5424448"/>
    <n v="2169779"/>
    <n v="1568099"/>
    <n v="1260124"/>
    <n v="5.6333849825158724E-2"/>
    <x v="237"/>
    <x v="6"/>
    <n v="1233394"/>
    <n v="2.1671906949441988E-2"/>
    <n v="22368858"/>
    <n v="21065819"/>
    <n v="6.1855605993766494E-2"/>
    <n v="5.8549536642770135E-2"/>
    <n v="-3.7842943679128327E-2"/>
    <x v="108"/>
    <n v="0.399999963129889"/>
    <n v="0.72269986943370734"/>
    <n v="0.80359977271843164"/>
  </r>
  <r>
    <x v="238"/>
    <n v="20848646"/>
    <n v="5003675"/>
    <n v="1961440"/>
    <n v="1446170"/>
    <n v="1150283"/>
    <n v="5.5173031380551046E-2"/>
    <x v="238"/>
    <x v="0"/>
    <n v="1392160"/>
    <n v="-0.17374224227100332"/>
    <n v="20848645"/>
    <n v="21934511"/>
    <n v="-4.950491032145643E-2"/>
    <n v="6.3468926800426345E-2"/>
    <n v="-0.13070798323030053"/>
    <x v="48"/>
    <n v="0.39199988008813524"/>
    <n v="0.73730014683089973"/>
    <n v="0.79539957266434791"/>
  </r>
  <r>
    <x v="239"/>
    <n v="21934513"/>
    <n v="5593301"/>
    <n v="2304440"/>
    <n v="1699063"/>
    <n v="1421096"/>
    <n v="6.4788126365057666E-2"/>
    <x v="239"/>
    <x v="1"/>
    <n v="1351172"/>
    <n v="5.1750628343393723E-2"/>
    <n v="21934511"/>
    <n v="22368858"/>
    <n v="-1.9417486578885645E-2"/>
    <n v="6.0404151127951985E-2"/>
    <n v="7.2577383428818587E-2"/>
    <x v="134"/>
    <n v="0.41199999785457642"/>
    <n v="0.73729973442571728"/>
    <n v="0.83639982743429764"/>
  </r>
  <r>
    <x v="240"/>
    <n v="21282993"/>
    <n v="5214333"/>
    <n v="2044018"/>
    <n v="1566740"/>
    <n v="1310421"/>
    <n v="6.1571274303383924E-2"/>
    <x v="240"/>
    <x v="2"/>
    <n v="1392436"/>
    <n v="-5.8900373158981778E-2"/>
    <n v="21282992"/>
    <n v="21934511"/>
    <n v="-2.970291883871945E-2"/>
    <n v="6.3481509710290804E-2"/>
    <n v="-3.0091209481699188E-2"/>
    <x v="149"/>
    <n v="0.39199989720641165"/>
    <n v="0.76650009931419394"/>
    <n v="0.83639978554195338"/>
  </r>
  <r>
    <x v="241"/>
    <n v="21934513"/>
    <n v="5319119"/>
    <n v="2127647"/>
    <n v="1522119"/>
    <n v="1210693"/>
    <n v="5.5195800335298077E-2"/>
    <x v="241"/>
    <x v="3"/>
    <n v="1296248"/>
    <n v="-6.6002030475649676E-2"/>
    <n v="21934511"/>
    <n v="20848645"/>
    <n v="5.2083288866014987E-2"/>
    <n v="6.2174205461592087E-2"/>
    <n v="-0.11223955456262158"/>
    <x v="87"/>
    <n v="0.39999988719936513"/>
    <n v="0.71540015801493384"/>
    <n v="0.79539970265136961"/>
  </r>
  <r>
    <x v="242"/>
    <n v="45338648"/>
    <n v="9235482"/>
    <n v="3265666"/>
    <n v="2176240"/>
    <n v="1663518"/>
    <n v="3.6690948525858115E-2"/>
    <x v="242"/>
    <x v="4"/>
    <n v="1628371"/>
    <n v="2.158414759290106E-2"/>
    <n v="45338647"/>
    <n v="43094158"/>
    <n v="5.2083370558023256E-2"/>
    <n v="3.7786349704925212E-2"/>
    <n v="-2.8989335768633939E-2"/>
    <x v="150"/>
    <n v="0.35359995287739177"/>
    <n v="0.66640005438400618"/>
    <n v="0.76440006616917255"/>
  </r>
  <r>
    <x v="243"/>
    <n v="42645263"/>
    <n v="9224170"/>
    <n v="3261666"/>
    <n v="2217933"/>
    <n v="1660788"/>
    <n v="3.8944255074707827E-2"/>
    <x v="243"/>
    <x v="5"/>
    <n v="1784821"/>
    <n v="-6.9493243300028373E-2"/>
    <n v="42645261"/>
    <n v="44440851"/>
    <n v="-4.0404041767787002E-2"/>
    <n v="4.0161717868016616E-2"/>
    <n v="-3.0314011898338933E-2"/>
    <x v="151"/>
    <n v="0.3535999444936509"/>
    <n v="0.68000003679101417"/>
    <n v="0.74879989611949505"/>
  </r>
  <r>
    <x v="244"/>
    <n v="22803207"/>
    <n v="5529777"/>
    <n v="2278268"/>
    <n v="1696398"/>
    <n v="1335405"/>
    <n v="5.8562157507055915E-2"/>
    <x v="244"/>
    <x v="6"/>
    <n v="1260124"/>
    <n v="5.9740946129111183E-2"/>
    <n v="22803205"/>
    <n v="22368858"/>
    <n v="1.9417486578885645E-2"/>
    <n v="5.6333849825158724E-2"/>
    <n v="3.9555395003414651E-2"/>
    <x v="94"/>
    <n v="0.41199997757594925"/>
    <n v="0.7445998451455228"/>
    <n v="0.78720029144104153"/>
  </r>
  <r>
    <x v="245"/>
    <n v="22586034"/>
    <n v="5702973"/>
    <n v="2167129"/>
    <n v="1502904"/>
    <n v="1170762"/>
    <n v="5.1835660922143305E-2"/>
    <x v="245"/>
    <x v="0"/>
    <n v="1150283"/>
    <n v="1.7803444891387521E-2"/>
    <n v="22586032"/>
    <n v="20848645"/>
    <n v="8.3333329336271023E-2"/>
    <n v="5.5173031380551046E-2"/>
    <n v="-6.048916245671776E-2"/>
    <x v="152"/>
    <n v="0.37999987024311704"/>
    <n v="0.6935000177654399"/>
    <n v="0.77899985627824531"/>
  </r>
  <r>
    <x v="246"/>
    <n v="22368860"/>
    <n v="5592215"/>
    <n v="2259254"/>
    <n v="1566793"/>
    <n v="1310465"/>
    <n v="5.8584344486039969E-2"/>
    <x v="246"/>
    <x v="1"/>
    <n v="1421096"/>
    <n v="-7.7849068606202554E-2"/>
    <n v="22368858"/>
    <n v="21934511"/>
    <n v="1.980199148273698E-2"/>
    <n v="6.4788126365057666E-2"/>
    <n v="-9.575492033928612E-2"/>
    <x v="69"/>
    <n v="0.40399984621478252"/>
    <n v="0.69350015536101739"/>
    <n v="0.83639957543849119"/>
  </r>
  <r>
    <x v="247"/>
    <n v="20631473"/>
    <n v="5261025"/>
    <n v="2146498"/>
    <n v="1598282"/>
    <n v="1284380"/>
    <n v="6.22534319289757E-2"/>
    <x v="247"/>
    <x v="2"/>
    <n v="1310421"/>
    <n v="-1.9872239532180869E-2"/>
    <n v="20631472"/>
    <n v="21282992"/>
    <n v="-3.0612237226795957E-2"/>
    <n v="6.1571274303383924E-2"/>
    <n v="1.1079153928673646E-2"/>
    <x v="112"/>
    <n v="0.40799996198459426"/>
    <n v="0.74459980861850328"/>
    <n v="0.80360036589287742"/>
  </r>
  <r>
    <x v="248"/>
    <n v="20848646"/>
    <n v="5264283"/>
    <n v="2084656"/>
    <n v="1460927"/>
    <n v="1233898"/>
    <n v="5.9183603577901416E-2"/>
    <x v="248"/>
    <x v="3"/>
    <n v="1210693"/>
    <n v="1.9166708653638898E-2"/>
    <n v="20848645"/>
    <n v="21934511"/>
    <n v="-4.950491032145643E-2"/>
    <n v="5.5195800335298077E-2"/>
    <n v="7.2248309081100803E-2"/>
    <x v="96"/>
    <n v="0.3959999870827613"/>
    <n v="0.70080003607309793"/>
    <n v="0.84459935369802874"/>
  </r>
  <r>
    <x v="249"/>
    <n v="46685340"/>
    <n v="9313725"/>
    <n v="3135000"/>
    <n v="2025210"/>
    <n v="1500680"/>
    <n v="3.2144566152886536E-2"/>
    <x v="249"/>
    <x v="4"/>
    <n v="1663518"/>
    <n v="-9.7887729498568721E-2"/>
    <n v="46685339"/>
    <n v="45338647"/>
    <n v="2.9702959596478395E-2"/>
    <n v="3.6690948525858115E-2"/>
    <n v="-0.12391018917833363"/>
    <x v="153"/>
    <n v="0.3366000177157904"/>
    <n v="0.64600000000000002"/>
    <n v="0.74099969879666805"/>
  </r>
  <r>
    <x v="250"/>
    <n v="43094160"/>
    <n v="9230769"/>
    <n v="3169846"/>
    <n v="2133940"/>
    <n v="1697763"/>
    <n v="3.9396591092621364E-2"/>
    <x v="250"/>
    <x v="5"/>
    <n v="1660788"/>
    <n v="2.2263527915664216E-2"/>
    <n v="43094158"/>
    <n v="42645261"/>
    <n v="1.0526304435092948E-2"/>
    <n v="3.8944255074707827E-2"/>
    <n v="1.1614961360688625E-2"/>
    <x v="129"/>
    <n v="0.34339999191833315"/>
    <n v="0.67319989677731973"/>
    <n v="0.79560015745522372"/>
  </r>
  <r>
    <x v="251"/>
    <n v="21717340"/>
    <n v="5375041"/>
    <n v="2257517"/>
    <n v="1697427"/>
    <n v="1419728"/>
    <n v="6.5373015295611708E-2"/>
    <x v="251"/>
    <x v="6"/>
    <n v="1335405"/>
    <n v="6.3144139792796983E-2"/>
    <n v="21717338"/>
    <n v="22803205"/>
    <n v="-4.7619051795569911E-2"/>
    <n v="5.8562157507055915E-2"/>
    <n v="0.11630134678243675"/>
    <x v="154"/>
    <n v="0.41999995907007964"/>
    <n v="0.75189998569224503"/>
    <n v="0.83640003369806182"/>
  </r>
  <r>
    <x v="252"/>
    <n v="22368860"/>
    <n v="5480370"/>
    <n v="2126383"/>
    <n v="1505692"/>
    <n v="1185281"/>
    <n v="5.2987993129734817E-2"/>
    <x v="252"/>
    <x v="0"/>
    <n v="1170762"/>
    <n v="1.2401324949050219E-2"/>
    <n v="22368858"/>
    <n v="22586032"/>
    <n v="-9.6154118616319506E-3"/>
    <n v="5.1835660922143305E-2"/>
    <n v="2.2230491269751518E-2"/>
    <x v="53"/>
    <n v="0.38799989781711819"/>
    <n v="0.70810009297478393"/>
    <n v="0.7872001710841261"/>
  </r>
  <r>
    <x v="253"/>
    <n v="21065820"/>
    <n v="5055796"/>
    <n v="1981872"/>
    <n v="1504637"/>
    <n v="1246140"/>
    <n v="5.9154592605462311E-2"/>
    <x v="253"/>
    <x v="1"/>
    <n v="1310465"/>
    <n v="-4.9085629909993767E-2"/>
    <n v="21065819"/>
    <n v="22368858"/>
    <n v="-5.8252370326638991E-2"/>
    <n v="5.8584344486039969E-2"/>
    <n v="9.7337970480873004E-3"/>
    <x v="52"/>
    <n v="0.39199999367063071"/>
    <n v="0.75919988778286385"/>
    <n v="0.82819975847995231"/>
  </r>
  <r>
    <x v="254"/>
    <n v="20848646"/>
    <n v="5160040"/>
    <n v="2022735"/>
    <n v="1535660"/>
    <n v="1309611"/>
    <n v="6.2815158356087003E-2"/>
    <x v="254"/>
    <x v="2"/>
    <n v="1284380"/>
    <n v="1.9644497734315314E-2"/>
    <n v="20848645"/>
    <n v="20631472"/>
    <n v="1.0526296911824717E-2"/>
    <n v="6.22534319289757E-2"/>
    <n v="9.0232202419324725E-3"/>
    <x v="128"/>
    <n v="0.39199986821807581"/>
    <n v="0.75919979631538481"/>
    <n v="0.852800098980243"/>
  </r>
  <r>
    <x v="255"/>
    <n v="22803207"/>
    <n v="5985841"/>
    <n v="2322506"/>
    <n v="1610658"/>
    <n v="1360362"/>
    <n v="5.9656608826995257E-2"/>
    <x v="255"/>
    <x v="3"/>
    <n v="1233898"/>
    <n v="0.10249145391272219"/>
    <n v="22803205"/>
    <n v="20848645"/>
    <n v="9.3749977516524474E-2"/>
    <n v="5.9183603577901416E-2"/>
    <n v="7.9921670952536328E-3"/>
    <x v="155"/>
    <n v="0.387999948545242"/>
    <n v="0.69350003832067608"/>
    <n v="0.84460015720283266"/>
  </r>
  <r>
    <x v="256"/>
    <n v="44440853"/>
    <n v="9332579"/>
    <n v="1396153"/>
    <n v="939890"/>
    <n v="696459"/>
    <n v="1.5671593882322647E-2"/>
    <x v="256"/>
    <x v="4"/>
    <n v="1500680"/>
    <n v="-0.53590439000986212"/>
    <n v="44440851"/>
    <n v="46685339"/>
    <n v="-4.8076934816731254E-2"/>
    <n v="3.2144566152886536E-2"/>
    <n v="-0.51246522327334754"/>
    <x v="132"/>
    <n v="0.14959991230719827"/>
    <n v="0.67319985703572605"/>
    <n v="0.74100054261668924"/>
  </r>
  <r>
    <x v="257"/>
    <n v="46236443"/>
    <n v="9515460"/>
    <n v="3364666"/>
    <n v="2333732"/>
    <n v="1856717"/>
    <n v="4.0157003426928843E-2"/>
    <x v="257"/>
    <x v="5"/>
    <n v="1697763"/>
    <n v="9.3625553154356611E-2"/>
    <n v="46236441"/>
    <n v="43094158"/>
    <n v="7.2916681653230064E-2"/>
    <n v="3.9396591092621364E-2"/>
    <n v="1.9301475412422109E-2"/>
    <x v="156"/>
    <n v="0.35359993105955989"/>
    <n v="0.69359989966314639"/>
    <n v="0.79559992321311956"/>
  </r>
  <r>
    <x v="258"/>
    <n v="20631473"/>
    <n v="5106289"/>
    <n v="1960815"/>
    <n v="1445709"/>
    <n v="1161771"/>
    <n v="5.631061824814932E-2"/>
    <x v="258"/>
    <x v="6"/>
    <n v="1419728"/>
    <n v="-0.18169466263960421"/>
    <n v="20631472"/>
    <n v="21717338"/>
    <n v="-4.9999958558456847E-2"/>
    <n v="6.5373015295611708E-2"/>
    <n v="-0.1386259606732676"/>
    <x v="84"/>
    <n v="0.38400000470008649"/>
    <n v="0.73730005125419784"/>
    <n v="0.80359947956331457"/>
  </r>
  <r>
    <x v="259"/>
    <n v="22368860"/>
    <n v="5312604"/>
    <n v="2188793"/>
    <n v="1581840"/>
    <n v="1361964"/>
    <n v="6.0886607542807281E-2"/>
    <x v="259"/>
    <x v="0"/>
    <n v="1185281"/>
    <n v="0.14906423033862848"/>
    <n v="22368858"/>
    <n v="22368858"/>
    <n v="0"/>
    <n v="5.2987993129734817E-2"/>
    <n v="0.1490642303386287"/>
    <x v="38"/>
    <n v="0.41200002861120461"/>
    <n v="0.72269967968647564"/>
    <n v="0.86099984827795484"/>
  </r>
  <r>
    <x v="260"/>
    <n v="21500167"/>
    <n v="5643793"/>
    <n v="2144641"/>
    <n v="1502964"/>
    <n v="1195458"/>
    <n v="5.5602265787051797E-2"/>
    <x v="260"/>
    <x v="1"/>
    <n v="1246140"/>
    <n v="-4.0671192642881215E-2"/>
    <n v="21500166"/>
    <n v="21065819"/>
    <n v="2.0618566978098496E-2"/>
    <n v="5.9154592605462311E-2"/>
    <n v="-6.0051581152846811E-2"/>
    <x v="157"/>
    <n v="0.37999993975682667"/>
    <n v="0.70079980752023296"/>
    <n v="0.79540028902887894"/>
  </r>
  <r>
    <x v="261"/>
    <n v="21282993"/>
    <n v="5054710"/>
    <n v="2062322"/>
    <n v="1535605"/>
    <n v="1259196"/>
    <n v="5.9164422973780051E-2"/>
    <x v="261"/>
    <x v="2"/>
    <n v="1309611"/>
    <n v="-3.849616412812662E-2"/>
    <n v="21282992"/>
    <n v="20848645"/>
    <n v="2.0833344325254632E-2"/>
    <n v="6.2815158356087003E-2"/>
    <n v="-5.8118700610633511E-2"/>
    <x v="14"/>
    <n v="0.4080000633072916"/>
    <n v="0.74460001881374493"/>
    <n v="0.81999993487908673"/>
  </r>
  <r>
    <x v="262"/>
    <n v="21282993"/>
    <n v="5107918"/>
    <n v="2043167"/>
    <n v="1506427"/>
    <n v="1235270"/>
    <n v="5.8040238983304654E-2"/>
    <x v="262"/>
    <x v="3"/>
    <n v="1360362"/>
    <n v="-9.1954935524514836E-2"/>
    <n v="21282992"/>
    <n v="22803205"/>
    <n v="-6.6666637431010201E-2"/>
    <n v="5.9656608826995257E-2"/>
    <n v="-2.7094564633703744E-2"/>
    <x v="63"/>
    <n v="0.39999996084510364"/>
    <n v="0.73729998575740507"/>
    <n v="0.8199999070648627"/>
  </r>
  <r>
    <x v="263"/>
    <n v="43991955"/>
    <n v="8868778"/>
    <n v="3045538"/>
    <n v="1967417"/>
    <n v="1473202"/>
    <n v="3.3487986610279082E-2"/>
    <x v="263"/>
    <x v="4"/>
    <n v="696459"/>
    <n v="1.1152745531323451"/>
    <n v="43991955"/>
    <n v="44440851"/>
    <n v="-1.0100976689217722E-2"/>
    <n v="1.5671593882322647E-2"/>
    <n v="1.1368590113895878"/>
    <x v="98"/>
    <n v="0.34339995882183544"/>
    <n v="0.6459998200646323"/>
    <n v="0.74880007644541036"/>
  </r>
  <r>
    <x v="264"/>
    <n v="45787545"/>
    <n v="9423076"/>
    <n v="3364038"/>
    <n v="2401923"/>
    <n v="1892235"/>
    <n v="4.1326413110814308E-2"/>
    <x v="264"/>
    <x v="5"/>
    <n v="1856717"/>
    <n v="1.9129463456197149E-2"/>
    <n v="45787544"/>
    <n v="46236441"/>
    <n v="-9.7087273650668937E-3"/>
    <n v="4.0157003426928843E-2"/>
    <n v="2.9120939913092947E-2"/>
    <x v="158"/>
    <n v="0.35699998599183536"/>
    <n v="0.71399996076144201"/>
    <n v="0.78780002522978465"/>
  </r>
  <r>
    <x v="265"/>
    <n v="20848646"/>
    <n v="5264283"/>
    <n v="2189941"/>
    <n v="1518724"/>
    <n v="1220447"/>
    <n v="5.8538429785799997E-2"/>
    <x v="265"/>
    <x v="6"/>
    <n v="1161771"/>
    <n v="5.0505650425083815E-2"/>
    <n v="20848645"/>
    <n v="20631472"/>
    <n v="1.0526296911824717E-2"/>
    <n v="5.631061824814932E-2"/>
    <n v="3.9562903178103515E-2"/>
    <x v="96"/>
    <n v="0.41599986170956232"/>
    <n v="0.69349996187111895"/>
    <n v="0.80360025916493061"/>
  </r>
  <r>
    <x v="266"/>
    <n v="21934513"/>
    <n v="5702973"/>
    <n v="2235565"/>
    <n v="1615643"/>
    <n v="1338075"/>
    <n v="6.1003177959775085E-2"/>
    <x v="266"/>
    <x v="0"/>
    <n v="1361964"/>
    <n v="-1.7540111192366314E-2"/>
    <n v="21934511"/>
    <n v="22368858"/>
    <n v="-1.9417486578885645E-2"/>
    <n v="6.0886607542807281E-2"/>
    <n v="1.9145493840471151E-3"/>
    <x v="145"/>
    <n v="0.39199992705559011"/>
    <n v="0.7227000780563303"/>
    <n v="0.82819967034796671"/>
  </r>
  <r>
    <x v="267"/>
    <n v="21282993"/>
    <n v="5586785"/>
    <n v="2279408"/>
    <n v="1747166"/>
    <n v="1404023"/>
    <n v="6.5969245960847703E-2"/>
    <x v="267"/>
    <x v="1"/>
    <n v="1195458"/>
    <n v="0.17446451485539427"/>
    <n v="21282992"/>
    <n v="21500166"/>
    <n v="-1.0101038289657804E-2"/>
    <n v="5.5602265787051797E-2"/>
    <n v="0.18644887986219594"/>
    <x v="159"/>
    <n v="0.40799994988172983"/>
    <n v="0.76649989821918674"/>
    <n v="0.80360023031583716"/>
  </r>
  <r>
    <x v="268"/>
    <n v="22368860"/>
    <n v="5424448"/>
    <n v="2213175"/>
    <n v="1647930"/>
    <n v="1337789"/>
    <n v="5.9805864044926743E-2"/>
    <x v="268"/>
    <x v="2"/>
    <n v="1259196"/>
    <n v="6.2415223682413146E-2"/>
    <n v="22368858"/>
    <n v="21282992"/>
    <n v="5.1020364054076506E-2"/>
    <n v="5.9164422973780051E-2"/>
    <n v="1.0841668673604143E-2"/>
    <x v="108"/>
    <n v="0.40800003981971988"/>
    <n v="0.74459995255684708"/>
    <n v="0.81179965168423418"/>
  </r>
  <r>
    <x v="269"/>
    <n v="20848646"/>
    <n v="5055796"/>
    <n v="1961649"/>
    <n v="1474964"/>
    <n v="1197375"/>
    <n v="5.7431787176970631E-2"/>
    <x v="269"/>
    <x v="3"/>
    <n v="1235270"/>
    <n v="-3.0677503703643749E-2"/>
    <n v="20848645"/>
    <n v="21282992"/>
    <n v="-2.0408173813155628E-2"/>
    <n v="5.8040238983304654E-2"/>
    <n v="-1.0483275344697396E-2"/>
    <x v="160"/>
    <n v="0.38800003006450418"/>
    <n v="0.75190005959272022"/>
    <n v="0.81179947442785039"/>
  </r>
  <r>
    <x v="270"/>
    <n v="43991955"/>
    <n v="9238310"/>
    <n v="3141025"/>
    <n v="2135897"/>
    <n v="1582700"/>
    <n v="3.5977032618804958E-2"/>
    <x v="270"/>
    <x v="4"/>
    <n v="1473202"/>
    <n v="7.4326534989770598E-2"/>
    <n v="43991955"/>
    <n v="43991955"/>
    <n v="0"/>
    <n v="3.3487986610279082E-2"/>
    <n v="7.4326534989770598E-2"/>
    <x v="161"/>
    <n v="0.33999995670203748"/>
    <n v="0.68"/>
    <n v="0.74100015122452068"/>
  </r>
  <r>
    <x v="271"/>
    <n v="42645263"/>
    <n v="8865950"/>
    <n v="2984278"/>
    <n v="1948137"/>
    <n v="1565133"/>
    <n v="3.6701215795057938E-2"/>
    <x v="271"/>
    <x v="5"/>
    <n v="1892235"/>
    <n v="-0.17286542104971103"/>
    <n v="42645261"/>
    <n v="45787544"/>
    <n v="-6.8627463399216215E-2"/>
    <n v="4.1326413110814308E-2"/>
    <n v="-0.11191867301316905"/>
    <x v="162"/>
    <n v="0.33659991315087495"/>
    <n v="0.65280010776475916"/>
    <n v="0.80339986356195692"/>
  </r>
  <r>
    <x v="272"/>
    <n v="21717340"/>
    <n v="5375041"/>
    <n v="2150016"/>
    <n v="1553817"/>
    <n v="1235906"/>
    <n v="5.6908719023600493E-2"/>
    <x v="272"/>
    <x v="6"/>
    <n v="1220447"/>
    <n v="1.2666670490402376E-2"/>
    <n v="21717338"/>
    <n v="20848645"/>
    <n v="4.1666640685761536E-2"/>
    <n v="5.8538429785799997E-2"/>
    <n v="-2.7840014980976324E-2"/>
    <x v="154"/>
    <n v="0.39999992558196301"/>
    <n v="0.72270020316127881"/>
    <n v="0.79539997309850519"/>
  </r>
  <r>
    <x v="273"/>
    <n v="21934513"/>
    <n v="5319119"/>
    <n v="2085094"/>
    <n v="1476455"/>
    <n v="1174372"/>
    <n v="5.3539916751285978E-2"/>
    <x v="273"/>
    <x v="0"/>
    <n v="1338075"/>
    <n v="-0.12234217065560604"/>
    <n v="21934511"/>
    <n v="21934511"/>
    <n v="0"/>
    <n v="6.1003177959775085E-2"/>
    <n v="-0.12234217065560604"/>
    <x v="87"/>
    <n v="0.3919998781753144"/>
    <n v="0.70809997055288632"/>
    <n v="0.79539979206951783"/>
  </r>
  <r>
    <x v="274"/>
    <n v="21500167"/>
    <n v="5267540"/>
    <n v="2085946"/>
    <n v="1461831"/>
    <n v="1150753"/>
    <n v="5.3522979612204875E-2"/>
    <x v="274"/>
    <x v="1"/>
    <n v="1404023"/>
    <n v="-0.18038878280484005"/>
    <n v="21500166"/>
    <n v="21282992"/>
    <n v="1.0204110399515187E-2"/>
    <n v="6.5969245960847703E-2"/>
    <n v="-0.18866770670729816"/>
    <x v="72"/>
    <n v="0.39600003037471004"/>
    <n v="0.700800020710028"/>
    <n v="0.7871997515444672"/>
  </r>
  <r>
    <x v="275"/>
    <n v="21282993"/>
    <n v="5480370"/>
    <n v="2126383"/>
    <n v="1567782"/>
    <n v="1311293"/>
    <n v="6.161224598438763E-2"/>
    <x v="275"/>
    <x v="2"/>
    <n v="1337789"/>
    <n v="-1.9805813921328408E-2"/>
    <n v="21282992"/>
    <n v="22368858"/>
    <n v="-4.8543649389700683E-2"/>
    <n v="5.9805864044926743E-2"/>
    <n v="3.0204094001616832E-2"/>
    <x v="146"/>
    <n v="0.38799989781711819"/>
    <n v="0.73729991257454564"/>
    <n v="0.83640008623647932"/>
  </r>
  <r>
    <x v="276"/>
    <n v="21065820"/>
    <n v="5213790"/>
    <n v="2064661"/>
    <n v="1431842"/>
    <n v="1127146"/>
    <n v="5.3505916218784741E-2"/>
    <x v="276"/>
    <x v="3"/>
    <n v="1197375"/>
    <n v="-5.8652468942478331E-2"/>
    <n v="21065819"/>
    <n v="20848645"/>
    <n v="1.0416696145001181E-2"/>
    <n v="5.7431787176970631E-2"/>
    <n v="-6.835710938419326E-2"/>
    <x v="100"/>
    <n v="0.39600003068784895"/>
    <n v="0.69349980456840132"/>
    <n v="0.78719998435581584"/>
  </r>
  <r>
    <x v="277"/>
    <n v="46236443"/>
    <n v="9612556"/>
    <n v="3235586"/>
    <n v="2178196"/>
    <n v="1648023"/>
    <n v="3.5643377670726097E-2"/>
    <x v="277"/>
    <x v="4"/>
    <n v="1582700"/>
    <n v="4.1273140835281552E-2"/>
    <n v="46236441"/>
    <n v="43991955"/>
    <n v="5.1020374066121921E-2"/>
    <n v="3.5977032618804958E-2"/>
    <n v="-9.2741097247820425E-3"/>
    <x v="163"/>
    <n v="0.33659996363090111"/>
    <n v="0.67319984695198953"/>
    <n v="0.75659995702866045"/>
  </r>
  <r>
    <x v="278"/>
    <n v="43543058"/>
    <n v="9144042"/>
    <n v="3140064"/>
    <n v="2135243"/>
    <n v="1698799"/>
    <n v="3.9014232762430233E-2"/>
    <x v="278"/>
    <x v="5"/>
    <n v="1565133"/>
    <n v="8.5402326831010456E-2"/>
    <n v="43543056"/>
    <n v="42645261"/>
    <n v="2.1052632319450426E-2"/>
    <n v="3.6701215795057938E-2"/>
    <n v="6.3022897668794764E-2"/>
    <x v="114"/>
    <n v="0.34339999750657313"/>
    <n v="0.67999983439827982"/>
    <n v="0.79559984507618098"/>
  </r>
  <r>
    <x v="279"/>
    <n v="21500167"/>
    <n v="5643793"/>
    <n v="2234942"/>
    <n v="1631507"/>
    <n v="1377971"/>
    <n v="6.4091176594116686E-2"/>
    <x v="279"/>
    <x v="6"/>
    <n v="1235906"/>
    <n v="0.11494806239309452"/>
    <n v="21500166"/>
    <n v="21717338"/>
    <n v="-9.9999364563004844E-3"/>
    <n v="5.6908719023600493E-2"/>
    <n v="0.12621014308084444"/>
    <x v="157"/>
    <n v="0.39599999503879751"/>
    <n v="0.72999970469032305"/>
    <n v="0.84460011510830169"/>
  </r>
  <r>
    <x v="280"/>
    <n v="22368860"/>
    <n v="5536293"/>
    <n v="2303097"/>
    <n v="1630823"/>
    <n v="1270411"/>
    <n v="5.6793730212447123E-2"/>
    <x v="280"/>
    <x v="0"/>
    <n v="1174372"/>
    <n v="8.1779027429128126E-2"/>
    <n v="22368858"/>
    <n v="21934511"/>
    <n v="1.980199148273698E-2"/>
    <n v="5.3539916751285978E-2"/>
    <n v="6.077359956079853E-2"/>
    <x v="28"/>
    <n v="0.41599983960386488"/>
    <n v="0.70810000620903069"/>
    <n v="0.77899992825708242"/>
  </r>
  <r>
    <x v="281"/>
    <n v="20631473"/>
    <n v="5415761"/>
    <n v="2166304"/>
    <n v="1660472"/>
    <n v="1402435"/>
    <n v="6.7975514884468013E-2"/>
    <x v="281"/>
    <x v="1"/>
    <n v="1150753"/>
    <n v="0.21871070507745793"/>
    <n v="20631472"/>
    <n v="21500166"/>
    <n v="-4.0404060136093878E-2"/>
    <n v="5.3522979612204875E-2"/>
    <n v="0.27002486365627365"/>
    <x v="135"/>
    <n v="0.39999992614149699"/>
    <n v="0.76649999261414836"/>
    <n v="0.84460021006075381"/>
  </r>
  <r>
    <x v="282"/>
    <n v="21282993"/>
    <n v="5267540"/>
    <n v="2022735"/>
    <n v="1402767"/>
    <n v="1127263"/>
    <n v="5.2965435829443727E-2"/>
    <x v="282"/>
    <x v="2"/>
    <n v="1311293"/>
    <n v="-0.14034239487284683"/>
    <n v="21282992"/>
    <n v="21282992"/>
    <n v="0"/>
    <n v="6.161224598438763E-2"/>
    <n v="-0.14034239487284683"/>
    <x v="26"/>
    <n v="0.38399993165690244"/>
    <n v="0.69350013719048709"/>
    <n v="0.80359959993355989"/>
  </r>
  <r>
    <x v="283"/>
    <n v="21282993"/>
    <n v="5267540"/>
    <n v="2043805"/>
    <n v="1536737"/>
    <n v="1234922"/>
    <n v="5.8023887899601341E-2"/>
    <x v="283"/>
    <x v="3"/>
    <n v="1127146"/>
    <n v="9.5618491304586994E-2"/>
    <n v="21282992"/>
    <n v="21065819"/>
    <n v="1.0309259753916944E-2"/>
    <n v="5.3505916218784741E-2"/>
    <n v="8.443873126744883E-2"/>
    <x v="26"/>
    <n v="0.38799990128219247"/>
    <n v="0.75190001003031115"/>
    <n v="0.80360009552708112"/>
  </r>
  <r>
    <x v="284"/>
    <n v="45338648"/>
    <n v="9045060"/>
    <n v="2983060"/>
    <n v="2028481"/>
    <n v="1645504"/>
    <n v="3.6293627458851445E-2"/>
    <x v="284"/>
    <x v="4"/>
    <n v="1648023"/>
    <n v="-1.5284980852815488E-3"/>
    <n v="45338647"/>
    <n v="46236441"/>
    <n v="-1.9417454730133787E-2"/>
    <n v="3.5643377670726097E-2"/>
    <n v="1.824321460587619E-2"/>
    <x v="137"/>
    <n v="0.3297999128806221"/>
    <n v="0.68000006704524885"/>
    <n v="0.81120010490608485"/>
  </r>
  <r>
    <x v="285"/>
    <n v="43543058"/>
    <n v="9509803"/>
    <n v="3104000"/>
    <n v="2089612"/>
    <n v="1678794"/>
    <n v="3.8554802467020116E-2"/>
    <x v="285"/>
    <x v="5"/>
    <n v="1698799"/>
    <n v="-1.1775966432756357E-2"/>
    <n v="43543056"/>
    <n v="43543056"/>
    <n v="0"/>
    <n v="3.9014232762430233E-2"/>
    <n v="-1.1775966432756246E-2"/>
    <x v="164"/>
    <n v="0.32640003163051851"/>
    <n v="0.67319974226804125"/>
    <n v="0.80339986562098609"/>
  </r>
  <r>
    <x v="286"/>
    <n v="20848646"/>
    <n v="5107918"/>
    <n v="1981872"/>
    <n v="1403363"/>
    <n v="1104728"/>
    <n v="5.2987997398008482E-2"/>
    <x v="286"/>
    <x v="6"/>
    <n v="1377971"/>
    <n v="-0.19829372316253391"/>
    <n v="20848645"/>
    <n v="21500166"/>
    <n v="-3.0303068357704799E-2"/>
    <n v="6.4091176594116686E-2"/>
    <n v="-0.17324037076778254"/>
    <x v="0"/>
    <n v="0.38799996397749531"/>
    <n v="0.70809971582423081"/>
    <n v="0.78720046060783988"/>
  </r>
  <r>
    <x v="287"/>
    <n v="21934513"/>
    <n v="5209447"/>
    <n v="2000427"/>
    <n v="1416502"/>
    <n v="1126686"/>
    <n v="5.1365899940427215E-2"/>
    <x v="287"/>
    <x v="0"/>
    <n v="1270411"/>
    <n v="-0.11313267910935909"/>
    <n v="21934511"/>
    <n v="22368858"/>
    <n v="-1.9417486578885645E-2"/>
    <n v="5.6793730212447123E-2"/>
    <n v="-9.557094157605317E-2"/>
    <x v="35"/>
    <n v="0.38399987561059745"/>
    <n v="0.70809982068828303"/>
    <n v="0.79540021828419583"/>
  </r>
  <r>
    <x v="288"/>
    <n v="20631473"/>
    <n v="5364183"/>
    <n v="2252956"/>
    <n v="1644658"/>
    <n v="1308161"/>
    <n v="6.3406088358305773E-2"/>
    <x v="288"/>
    <x v="1"/>
    <n v="1402435"/>
    <n v="-6.7221653766484701E-2"/>
    <n v="20631472"/>
    <n v="20631472"/>
    <n v="0"/>
    <n v="6.7975514884468013E-2"/>
    <n v="-6.7221653766484812E-2"/>
    <x v="33"/>
    <n v="0.41999983967735627"/>
    <n v="0.73000005326335715"/>
    <n v="0.79540001629518109"/>
  </r>
  <r>
    <x v="289"/>
    <n v="22151687"/>
    <n v="5648680"/>
    <n v="2146498"/>
    <n v="1504266"/>
    <n v="1196493"/>
    <n v="5.4013628849125576E-2"/>
    <x v="289"/>
    <x v="2"/>
    <n v="1127263"/>
    <n v="6.1414239622874067E-2"/>
    <n v="22151685"/>
    <n v="21282992"/>
    <n v="4.0816300640436287E-2"/>
    <n v="5.2965435829443727E-2"/>
    <n v="1.9790133004043975E-2"/>
    <x v="165"/>
    <n v="0.37999992918699588"/>
    <n v="0.70080009392042297"/>
    <n v="0.79539988273350593"/>
  </r>
  <r>
    <x v="290"/>
    <n v="20848646"/>
    <n v="5316404"/>
    <n v="2190358"/>
    <n v="1566982"/>
    <n v="1323473"/>
    <n v="6.3480045658600562E-2"/>
    <x v="290"/>
    <x v="3"/>
    <n v="1234922"/>
    <n v="7.1705743358689844E-2"/>
    <n v="20848645"/>
    <n v="21282992"/>
    <n v="-2.0408173813155628E-2"/>
    <n v="5.8023887899601341E-2"/>
    <n v="9.4032957054515309E-2"/>
    <x v="29"/>
    <n v="0.41199991573251393"/>
    <n v="0.7153999483189506"/>
    <n v="0.84460000178687433"/>
  </r>
  <r>
    <x v="291"/>
    <n v="46236443"/>
    <n v="9418363"/>
    <n v="3202243"/>
    <n v="2221076"/>
    <n v="1697790"/>
    <n v="3.671973642090072E-2"/>
    <x v="291"/>
    <x v="4"/>
    <n v="1645504"/>
    <n v="3.177506709190614E-2"/>
    <n v="46236441"/>
    <n v="45338647"/>
    <n v="1.9801958360160077E-2"/>
    <n v="3.6293627458851445E-2"/>
    <n v="1.1740599986385547E-2"/>
    <x v="166"/>
    <n v="0.33999995540626327"/>
    <n v="0.69360007969413939"/>
    <n v="0.76439977740518561"/>
  </r>
  <r>
    <x v="292"/>
    <n v="43094160"/>
    <n v="9140271"/>
    <n v="3169846"/>
    <n v="2069275"/>
    <n v="1694736"/>
    <n v="3.9326349556413211E-2"/>
    <x v="292"/>
    <x v="5"/>
    <n v="1678794"/>
    <n v="9.4961025593371939E-3"/>
    <n v="43094158"/>
    <n v="43543056"/>
    <n v="-1.0309290188543541E-2"/>
    <n v="3.8554802467020116E-2"/>
    <n v="2.0011698673675582E-2"/>
    <x v="85"/>
    <n v="0.34680000188178228"/>
    <n v="0.65279985210637992"/>
    <n v="0.81899989126626471"/>
  </r>
  <r>
    <x v="293"/>
    <n v="22803207"/>
    <n v="5700801"/>
    <n v="2371533"/>
    <n v="1748531"/>
    <n v="1462471"/>
    <n v="6.4134443896422116E-2"/>
    <x v="293"/>
    <x v="6"/>
    <n v="1104728"/>
    <n v="0.32382903302894461"/>
    <n v="22803205"/>
    <n v="20848645"/>
    <n v="9.3749977516524474E-2"/>
    <n v="5.2987997398008482E-2"/>
    <n v="0.21035794983323086"/>
    <x v="77"/>
    <n v="0.4159999621105876"/>
    <n v="0.73729988155340875"/>
    <n v="0.83639981218519999"/>
  </r>
  <r>
    <x v="294"/>
    <n v="21717340"/>
    <n v="5429335"/>
    <n v="2106582"/>
    <n v="1568560"/>
    <n v="1350531"/>
    <n v="6.2186759520272743E-2"/>
    <x v="294"/>
    <x v="0"/>
    <n v="1126686"/>
    <n v="0.19867558485682779"/>
    <n v="21717338"/>
    <n v="21934511"/>
    <n v="-9.9009729462398166E-3"/>
    <n v="5.1365899940427215E-2"/>
    <n v="0.21066231862763574"/>
    <x v="69"/>
    <n v="0.38800000368369236"/>
    <n v="0.74459954561464969"/>
    <n v="0.86100053552302747"/>
  </r>
  <r>
    <x v="295"/>
    <n v="21717340"/>
    <n v="5320748"/>
    <n v="2085733"/>
    <n v="1568262"/>
    <n v="1324554"/>
    <n v="6.0990618556416208E-2"/>
    <x v="295"/>
    <x v="1"/>
    <n v="1308161"/>
    <n v="1.2531332152540875E-2"/>
    <n v="21717338"/>
    <n v="20631472"/>
    <n v="5.2631533028763E-2"/>
    <n v="6.3406088358305773E-2"/>
    <n v="-3.8095234455086113E-2"/>
    <x v="7"/>
    <n v="0.39199995940420407"/>
    <n v="0.75189969185892924"/>
    <n v="0.84459994567234298"/>
  </r>
  <r>
    <x v="296"/>
    <n v="21065820"/>
    <n v="5319119"/>
    <n v="2234030"/>
    <n v="1663458"/>
    <n v="1309474"/>
    <n v="6.2161074195070498E-2"/>
    <x v="296"/>
    <x v="2"/>
    <n v="1196493"/>
    <n v="9.4426795643601791E-2"/>
    <n v="21065819"/>
    <n v="22151685"/>
    <n v="-4.9019566683076277E-2"/>
    <n v="5.4013628849125576E-2"/>
    <n v="0.15084054746076969"/>
    <x v="93"/>
    <n v="0.42000000376002117"/>
    <n v="0.74459966965528668"/>
    <n v="0.7871999172807489"/>
  </r>
  <r>
    <x v="297"/>
    <n v="21500167"/>
    <n v="5321291"/>
    <n v="2107231"/>
    <n v="1507513"/>
    <n v="1186714"/>
    <n v="5.5195571271609192E-2"/>
    <x v="297"/>
    <x v="3"/>
    <n v="1323473"/>
    <n v="-0.10333342652249045"/>
    <n v="21500166"/>
    <n v="20848645"/>
    <n v="3.1250040470256035E-2"/>
    <n v="6.3480045658600562E-2"/>
    <n v="-0.13050517372885584"/>
    <x v="127"/>
    <n v="0.39599995564986018"/>
    <n v="0.71539997276046152"/>
    <n v="0.78719984504279561"/>
  </r>
  <r>
    <x v="298"/>
    <n v="43991955"/>
    <n v="9330693"/>
    <n v="3204160"/>
    <n v="2069887"/>
    <n v="1582222"/>
    <n v="3.5966166995760933E-2"/>
    <x v="298"/>
    <x v="4"/>
    <n v="1697790"/>
    <n v="-6.8069667037737314E-2"/>
    <n v="43991955"/>
    <n v="46236441"/>
    <n v="-4.8543658453296556E-2"/>
    <n v="3.671973642090072E-2"/>
    <n v="-2.0522190478220792E-2"/>
    <x v="167"/>
    <n v="0.34340000255072156"/>
    <n v="0.64599988764606009"/>
    <n v="0.76440018223217021"/>
  </r>
  <r>
    <x v="299"/>
    <n v="43094160"/>
    <n v="9321266"/>
    <n v="3137538"/>
    <n v="2154861"/>
    <n v="1613560"/>
    <n v="3.7442660444013759E-2"/>
    <x v="299"/>
    <x v="5"/>
    <n v="1694736"/>
    <n v="-4.7898905788276158E-2"/>
    <n v="43094158"/>
    <n v="43094158"/>
    <n v="0"/>
    <n v="3.9326349556413211E-2"/>
    <n v="-4.7898905788276158E-2"/>
    <x v="97"/>
    <n v="0.33659998545261982"/>
    <n v="0.68679996863782999"/>
    <n v="0.74880003861037903"/>
  </r>
  <r>
    <x v="300"/>
    <n v="21065820"/>
    <n v="5424448"/>
    <n v="2104686"/>
    <n v="1490328"/>
    <n v="1222069"/>
    <n v="5.8011935922741197E-2"/>
    <x v="300"/>
    <x v="6"/>
    <n v="1462471"/>
    <n v="-0.16438069541208"/>
    <n v="21065819"/>
    <n v="22803205"/>
    <n v="-7.6190430248730401E-2"/>
    <n v="6.4134443896422116E-2"/>
    <n v="-9.5463647951307462E-2"/>
    <x v="76"/>
    <n v="0.3880000324456977"/>
    <n v="0.70809992559460178"/>
    <n v="0.82000002683972928"/>
  </r>
  <r>
    <x v="301"/>
    <n v="22151687"/>
    <n v="5261025"/>
    <n v="2020233"/>
    <n v="1430527"/>
    <n v="1173032"/>
    <n v="5.2954522154452614E-2"/>
    <x v="301"/>
    <x v="0"/>
    <n v="1350531"/>
    <n v="-0.13142904531624966"/>
    <n v="22151685"/>
    <n v="21717338"/>
    <n v="2.000001105107807E-2"/>
    <n v="6.2186759520272743E-2"/>
    <n v="-0.14845985603752898"/>
    <x v="119"/>
    <n v="0.38399988595378276"/>
    <n v="0.70810000628640357"/>
    <n v="0.81999990213396878"/>
  </r>
  <r>
    <x v="302"/>
    <n v="21500167"/>
    <n v="5643793"/>
    <n v="2325243"/>
    <n v="1629530"/>
    <n v="1376301"/>
    <n v="6.4013502778838882E-2"/>
    <x v="302"/>
    <x v="1"/>
    <n v="1324554"/>
    <n v="3.906748988716191E-2"/>
    <n v="21500166"/>
    <n v="21717338"/>
    <n v="-9.9999364563004844E-3"/>
    <n v="6.0990618556416208E-2"/>
    <n v="4.9563101571539425E-2"/>
    <x v="157"/>
    <n v="0.41200005032076831"/>
    <n v="0.70079987338957694"/>
    <n v="0.84459997668039255"/>
  </r>
  <r>
    <x v="303"/>
    <n v="20631473"/>
    <n v="5003132"/>
    <n v="1921202"/>
    <n v="1332354"/>
    <n v="1070679"/>
    <n v="5.1895422105828315E-2"/>
    <x v="303"/>
    <x v="2"/>
    <n v="1309474"/>
    <n v="-0.18235948174610572"/>
    <n v="20631472"/>
    <n v="21065819"/>
    <n v="-2.0618566978098496E-2"/>
    <n v="6.2161074195070498E-2"/>
    <n v="-0.16514598922513912"/>
    <x v="168"/>
    <n v="0.38399986248613871"/>
    <n v="0.6935002149695868"/>
    <n v="0.80359949382821683"/>
  </r>
  <r>
    <x v="304"/>
    <n v="21065820"/>
    <n v="5055796"/>
    <n v="2103211"/>
    <n v="1581404"/>
    <n v="1270816"/>
    <n v="6.0325968796847214E-2"/>
    <x v="304"/>
    <x v="3"/>
    <n v="1186714"/>
    <n v="7.0869645087190403E-2"/>
    <n v="21065819"/>
    <n v="21500166"/>
    <n v="-2.0202030068046883E-2"/>
    <n v="5.5195571271609192E-2"/>
    <n v="9.2949441541099409E-2"/>
    <x v="52"/>
    <n v="0.41599997310018044"/>
    <n v="0.75189983315986841"/>
    <n v="0.80359983913029187"/>
  </r>
  <r>
    <x v="305"/>
    <n v="42645263"/>
    <n v="9134615"/>
    <n v="2981538"/>
    <n v="1926073"/>
    <n v="1457267"/>
    <n v="3.4171837561419192E-2"/>
    <x v="305"/>
    <x v="4"/>
    <n v="1582222"/>
    <n v="-7.8974379069435274E-2"/>
    <n v="42645261"/>
    <n v="43991955"/>
    <n v="-3.061227899510266E-2"/>
    <n v="3.5966166995760933E-2"/>
    <n v="-4.9889370600798899E-2"/>
    <x v="133"/>
    <n v="0.32639996321684056"/>
    <n v="0.64599981620224189"/>
    <n v="0.75660008732794659"/>
  </r>
  <r>
    <x v="306"/>
    <n v="45787545"/>
    <n v="9711538"/>
    <n v="3268903"/>
    <n v="2156168"/>
    <n v="1648175"/>
    <n v="3.5996142619133656E-2"/>
    <x v="306"/>
    <x v="5"/>
    <n v="1613560"/>
    <n v="2.14525645157293E-2"/>
    <n v="45787544"/>
    <n v="43094158"/>
    <n v="6.2500026105626771E-2"/>
    <n v="3.7442660444013759E-2"/>
    <n v="-3.8632880455784169E-2"/>
    <x v="169"/>
    <n v="0.33659992886811541"/>
    <n v="0.65959987188362579"/>
    <n v="0.76440008385246416"/>
  </r>
  <r>
    <x v="307"/>
    <n v="21282993"/>
    <n v="5107918"/>
    <n v="1941009"/>
    <n v="1360259"/>
    <n v="1070795"/>
    <n v="5.0312237569217828E-2"/>
    <x v="307"/>
    <x v="6"/>
    <n v="1222069"/>
    <n v="-0.12378515452073491"/>
    <n v="21282992"/>
    <n v="21065819"/>
    <n v="1.0309259753916944E-2"/>
    <n v="5.8011935922741197E-2"/>
    <n v="-0.13272610594787992"/>
    <x v="63"/>
    <n v="0.38000003132391708"/>
    <n v="0.70079994477099283"/>
    <n v="0.78719934953563986"/>
  </r>
  <r>
    <x v="308"/>
    <n v="20848646"/>
    <n v="5420648"/>
    <n v="2168259"/>
    <n v="1567000"/>
    <n v="1259241"/>
    <n v="6.0399174123825596E-2"/>
    <x v="308"/>
    <x v="0"/>
    <n v="1173032"/>
    <n v="7.3492453743802422E-2"/>
    <n v="20848645"/>
    <n v="22151685"/>
    <n v="-5.8823516134325682E-2"/>
    <n v="5.2954522154452614E-2"/>
    <n v="0.14058576428391034"/>
    <x v="103"/>
    <n v="0.39999996310404218"/>
    <n v="0.7226996405872177"/>
    <n v="0.80359987236758135"/>
  </r>
  <r>
    <x v="309"/>
    <n v="21500167"/>
    <n v="5106289"/>
    <n v="2022090"/>
    <n v="1461364"/>
    <n v="1162369"/>
    <n v="5.4063254485418648E-2"/>
    <x v="309"/>
    <x v="1"/>
    <n v="1376301"/>
    <n v="-0.15543983474545175"/>
    <n v="21500166"/>
    <n v="21500166"/>
    <n v="0"/>
    <n v="6.4013502778838882E-2"/>
    <n v="-0.15543983474545175"/>
    <x v="64"/>
    <n v="0.39599991304839971"/>
    <n v="0.72269978091974141"/>
    <n v="0.79540005091134036"/>
  </r>
  <r>
    <x v="310"/>
    <n v="20848646"/>
    <n v="5264283"/>
    <n v="2000427"/>
    <n v="1489518"/>
    <n v="1209191"/>
    <n v="5.7998538610133245E-2"/>
    <x v="310"/>
    <x v="2"/>
    <n v="1070679"/>
    <n v="0.1293683727802637"/>
    <n v="20848645"/>
    <n v="20631472"/>
    <n v="1.0526296911824717E-2"/>
    <n v="5.1895422105828315E-2"/>
    <n v="0.11760414033937483"/>
    <x v="96"/>
    <n v="0.37999989742192813"/>
    <n v="0.74460002789404467"/>
    <n v="0.81180019308259455"/>
  </r>
  <r>
    <x v="311"/>
    <n v="21065820"/>
    <n v="5108461"/>
    <n v="2084252"/>
    <n v="1445428"/>
    <n v="1232661"/>
    <n v="5.8514740940537803E-2"/>
    <x v="311"/>
    <x v="3"/>
    <n v="1270816"/>
    <n v="-3.0024016065268277E-2"/>
    <n v="21065819"/>
    <n v="21065819"/>
    <n v="0"/>
    <n v="6.0325968796847214E-2"/>
    <n v="-3.0024016065268277E-2"/>
    <x v="99"/>
    <n v="0.40799998277367683"/>
    <n v="0.69349963440121443"/>
    <n v="0.85280000110693854"/>
  </r>
  <r>
    <x v="312"/>
    <n v="45787545"/>
    <n v="9711538"/>
    <n v="3367961"/>
    <n v="2290213"/>
    <n v="1839957"/>
    <n v="4.0184661571176179E-2"/>
    <x v="312"/>
    <x v="4"/>
    <n v="1457267"/>
    <n v="0.26260801898348074"/>
    <n v="45787544"/>
    <n v="42645261"/>
    <n v="7.3684224842708756E-2"/>
    <n v="3.4171837561419192E-2"/>
    <n v="0.17595846284092165"/>
    <x v="169"/>
    <n v="0.34679996103603777"/>
    <n v="0.67999985748053493"/>
    <n v="0.80339994576923635"/>
  </r>
  <r>
    <x v="313"/>
    <n v="47134238"/>
    <n v="10096153"/>
    <n v="3261057"/>
    <n v="2173168"/>
    <n v="1627268"/>
    <n v="3.4524118115582987E-2"/>
    <x v="313"/>
    <x v="5"/>
    <n v="1648175"/>
    <n v="-1.2684939402672679E-2"/>
    <n v="47134236"/>
    <n v="45787544"/>
    <n v="2.9411754428234849E-2"/>
    <n v="3.5996142619133656E-2"/>
    <n v="-4.0893951308222043E-2"/>
    <x v="170"/>
    <n v="0.32299995849904412"/>
    <n v="0.66639988200144917"/>
    <n v="0.74879990870471125"/>
  </r>
  <r>
    <x v="314"/>
    <n v="21500167"/>
    <n v="5482542"/>
    <n v="2083366"/>
    <n v="1566483"/>
    <n v="1245980"/>
    <n v="5.79521079999053E-2"/>
    <x v="314"/>
    <x v="6"/>
    <n v="1070795"/>
    <n v="0.16360274375580763"/>
    <n v="21500166"/>
    <n v="21282992"/>
    <n v="1.0204110399515187E-2"/>
    <n v="5.0312237569217828E-2"/>
    <n v="0.15184914843385378"/>
    <x v="42"/>
    <n v="0.38000000729588573"/>
    <n v="0.75190005020721273"/>
    <n v="0.79539963089289833"/>
  </r>
  <r>
    <x v="315"/>
    <n v="20631473"/>
    <n v="4899974"/>
    <n v="2018789"/>
    <n v="1547402"/>
    <n v="1230803"/>
    <n v="5.9656574205826214E-2"/>
    <x v="315"/>
    <x v="0"/>
    <n v="1259241"/>
    <n v="-2.2583445107012823E-2"/>
    <n v="20631472"/>
    <n v="20848645"/>
    <n v="-1.0416648180253452E-2"/>
    <n v="6.0399174123825596E-2"/>
    <n v="-1.2294868742359966E-2"/>
    <x v="22"/>
    <n v="0.41199994122417793"/>
    <n v="0.76650011467270729"/>
    <n v="0.79539964404854069"/>
  </r>
  <r>
    <x v="316"/>
    <n v="21500167"/>
    <n v="5643793"/>
    <n v="2302667"/>
    <n v="1748185"/>
    <n v="1361836"/>
    <n v="6.3340717306986496E-2"/>
    <x v="316"/>
    <x v="1"/>
    <n v="1162369"/>
    <n v="0.17160385385363863"/>
    <n v="21500166"/>
    <n v="21500166"/>
    <n v="0"/>
    <n v="5.4063254485418648E-2"/>
    <n v="0.17160385385363841"/>
    <x v="157"/>
    <n v="0.40799990361092264"/>
    <n v="0.75920009276200162"/>
    <n v="0.77899993421748848"/>
  </r>
  <r>
    <x v="317"/>
    <n v="20848646"/>
    <n v="5160040"/>
    <n v="2125936"/>
    <n v="1629530"/>
    <n v="1349577"/>
    <n v="6.4732117375871798E-2"/>
    <x v="317"/>
    <x v="2"/>
    <n v="1209191"/>
    <n v="0.11609911089315084"/>
    <n v="20848645"/>
    <n v="20848645"/>
    <n v="0"/>
    <n v="5.7998538610133245E-2"/>
    <n v="0.11609911089315084"/>
    <x v="128"/>
    <n v="0.4119999069774653"/>
    <n v="0.76650002634133863"/>
    <n v="0.82820015587316587"/>
  </r>
  <r>
    <x v="318"/>
    <n v="21717340"/>
    <n v="5212161"/>
    <n v="2126561"/>
    <n v="1567914"/>
    <n v="1324260"/>
    <n v="6.0977080986898025E-2"/>
    <x v="318"/>
    <x v="3"/>
    <n v="1232661"/>
    <n v="7.4309968434143725E-2"/>
    <n v="21717338"/>
    <n v="21065819"/>
    <n v="3.0927779261751054E-2"/>
    <n v="5.8514740940537803E-2"/>
    <n v="4.2080679274687949E-2"/>
    <x v="171"/>
    <n v="0.40799986800100763"/>
    <n v="0.73730027024853739"/>
    <n v="0.84459989514731038"/>
  </r>
  <r>
    <x v="319"/>
    <n v="47134238"/>
    <n v="9403280"/>
    <n v="3037259"/>
    <n v="2003376"/>
    <n v="1547007"/>
    <n v="3.2821300728358017E-2"/>
    <x v="319"/>
    <x v="4"/>
    <n v="1839957"/>
    <n v="-0.15921567732289399"/>
    <n v="47134236"/>
    <n v="45787544"/>
    <n v="2.9411754428234849E-2"/>
    <n v="4.0184661571176179E-2"/>
    <n v="-0.18323809520645018"/>
    <x v="107"/>
    <n v="0.32299995320781683"/>
    <n v="0.65959998801551001"/>
    <n v="0.77220002635551188"/>
  </r>
  <r>
    <x v="320"/>
    <n v="43991955"/>
    <n v="9330693"/>
    <n v="1268974"/>
    <n v="906047"/>
    <n v="699650"/>
    <n v="1.5904044273549561E-2"/>
    <x v="320"/>
    <x v="5"/>
    <n v="1627268"/>
    <n v="-0.57004623700582813"/>
    <n v="43991955"/>
    <n v="47134236"/>
    <n v="-6.6666636964265225E-2"/>
    <n v="3.4524118115582987E-2"/>
    <n v="-0.53933524904808428"/>
    <x v="167"/>
    <n v="0.13599997342105244"/>
    <n v="0.71399965641534024"/>
    <n v="0.77220055913214214"/>
  </r>
  <r>
    <x v="321"/>
    <n v="22803207"/>
    <n v="5985841"/>
    <n v="2298563"/>
    <n v="1761848"/>
    <n v="1459163"/>
    <n v="6.3989376581986918E-2"/>
    <x v="321"/>
    <x v="6"/>
    <n v="1245980"/>
    <n v="0.17109664681616077"/>
    <n v="22803205"/>
    <n v="21500166"/>
    <n v="6.0605997181603088E-2"/>
    <n v="5.79521079999053E-2"/>
    <n v="0.10417685896933171"/>
    <x v="155"/>
    <n v="0.38400000935541057"/>
    <n v="0.76649976528813868"/>
    <n v="0.8282002760737589"/>
  </r>
  <r>
    <x v="322"/>
    <n v="21282993"/>
    <n v="5373955"/>
    <n v="2149582"/>
    <n v="1537811"/>
    <n v="1197954"/>
    <n v="5.6286914157233428E-2"/>
    <x v="322"/>
    <x v="0"/>
    <n v="1230803"/>
    <n v="-2.6689080218361472E-2"/>
    <n v="21282992"/>
    <n v="20631472"/>
    <n v="3.1578939205113343E-2"/>
    <n v="5.9656574205826214E-2"/>
    <n v="-5.6484303590193408E-2"/>
    <x v="123"/>
    <n v="0.4"/>
    <n v="0.71540001730569014"/>
    <n v="0.778999499938549"/>
  </r>
  <r>
    <x v="323"/>
    <n v="22368860"/>
    <n v="5648137"/>
    <n v="2281847"/>
    <n v="1649091"/>
    <n v="1338732"/>
    <n v="5.9848020864719971E-2"/>
    <x v="323"/>
    <x v="1"/>
    <n v="1361836"/>
    <n v="-1.6965332095788321E-2"/>
    <n v="22368858"/>
    <n v="21500166"/>
    <n v="4.0403967113556316E-2"/>
    <n v="6.3340717306986496E-2"/>
    <n v="-5.5141409677109565E-2"/>
    <x v="16"/>
    <n v="0.40399993838676362"/>
    <n v="0.72270007585959972"/>
    <n v="0.81179995524807302"/>
  </r>
  <r>
    <x v="324"/>
    <n v="21282993"/>
    <n v="5054710"/>
    <n v="2102759"/>
    <n v="1550364"/>
    <n v="1220447"/>
    <n v="5.7343767392114449E-2"/>
    <x v="324"/>
    <x v="2"/>
    <n v="1349577"/>
    <n v="-9.5681832159261737E-2"/>
    <n v="21282992"/>
    <n v="20848645"/>
    <n v="2.0833344325254632E-2"/>
    <n v="6.4732117375871798E-2"/>
    <n v="-0.11413731364380297"/>
    <x v="14"/>
    <n v="0.41599992877929692"/>
    <n v="0.73729989979831256"/>
    <n v="0.78720029618850795"/>
  </r>
  <r>
    <x v="325"/>
    <n v="22803207"/>
    <n v="5529777"/>
    <n v="2300387"/>
    <n v="1763247"/>
    <n v="1518155"/>
    <n v="6.6576381120427491E-2"/>
    <x v="325"/>
    <x v="3"/>
    <n v="1324260"/>
    <n v="0.14641762191714625"/>
    <n v="22803205"/>
    <n v="21717338"/>
    <n v="5.0000004604615844E-2"/>
    <n v="6.0977080986898025E-2"/>
    <n v="9.1826306587758255E-2"/>
    <x v="94"/>
    <n v="0.41599995804532441"/>
    <n v="0.76650015845159969"/>
    <n v="0.86099962172060973"/>
  </r>
  <r>
    <x v="326"/>
    <n v="45787545"/>
    <n v="9519230"/>
    <n v="3268903"/>
    <n v="2133940"/>
    <n v="1631184"/>
    <n v="3.5625059172751015E-2"/>
    <x v="326"/>
    <x v="4"/>
    <n v="1547007"/>
    <n v="5.4412811318888643E-2"/>
    <n v="45787544"/>
    <n v="47134236"/>
    <n v="-2.8571418872685217E-2"/>
    <n v="3.2821300728358017E-2"/>
    <n v="8.5424964342455612E-2"/>
    <x v="172"/>
    <n v="0.34339993886060111"/>
    <n v="0.65280003719902369"/>
    <n v="0.76440012371481858"/>
  </r>
  <r>
    <x v="327"/>
    <n v="46236443"/>
    <n v="9709653"/>
    <n v="3301282"/>
    <n v="2177525"/>
    <n v="1647515"/>
    <n v="3.5632390666384087E-2"/>
    <x v="327"/>
    <x v="5"/>
    <n v="699650"/>
    <n v="1.3547702422639891"/>
    <n v="46236441"/>
    <n v="43991955"/>
    <n v="5.1020374066121921E-2"/>
    <n v="1.5904044273549561E-2"/>
    <n v="1.2404609829743283"/>
    <x v="173"/>
    <n v="0.33999999794019414"/>
    <n v="0.65959981607145346"/>
    <n v="0.75659980941665428"/>
  </r>
  <r>
    <x v="328"/>
    <n v="22151687"/>
    <n v="5593301"/>
    <n v="2237320"/>
    <n v="1698573"/>
    <n v="1364973"/>
    <n v="6.1619370118402267E-2"/>
    <x v="328"/>
    <x v="6"/>
    <n v="1459163"/>
    <n v="-6.4550704753341459E-2"/>
    <n v="22151685"/>
    <n v="22803205"/>
    <n v="-2.8571422306645E-2"/>
    <n v="6.3989376581986918E-2"/>
    <n v="-3.7037498881522302E-2"/>
    <x v="174"/>
    <n v="0.39999992848587979"/>
    <n v="0.75919984624461412"/>
    <n v="0.80359984528189254"/>
  </r>
  <r>
    <x v="329"/>
    <n v="21065820"/>
    <n v="5424448"/>
    <n v="2191477"/>
    <n v="1519789"/>
    <n v="1258689"/>
    <n v="5.97502969264904E-2"/>
    <x v="329"/>
    <x v="0"/>
    <n v="1197954"/>
    <n v="5.0698941695590971E-2"/>
    <n v="21065819"/>
    <n v="21282992"/>
    <n v="-1.020406341364033E-2"/>
    <n v="5.6286914157233428E-2"/>
    <n v="6.1530869494502038E-2"/>
    <x v="76"/>
    <n v="0.40400000147480442"/>
    <n v="0.69349986333418057"/>
    <n v="0.82819983563507826"/>
  </r>
  <r>
    <x v="330"/>
    <n v="22803207"/>
    <n v="5985841"/>
    <n v="2442223"/>
    <n v="1729338"/>
    <n v="1347154"/>
    <n v="5.9077392052793276E-2"/>
    <x v="330"/>
    <x v="1"/>
    <n v="1338732"/>
    <n v="6.2910276291296974E-3"/>
    <n v="22803205"/>
    <n v="22368858"/>
    <n v="1.9417486578885645E-2"/>
    <n v="5.9848020864719971E-2"/>
    <n v="-1.2876429342059903E-2"/>
    <x v="155"/>
    <n v="0.40799997861620446"/>
    <n v="0.70809995647408119"/>
    <n v="0.77899982536670098"/>
  </r>
  <r>
    <x v="331"/>
    <n v="22803207"/>
    <n v="5472769"/>
    <n v="2123434"/>
    <n v="1519105"/>
    <n v="1295492"/>
    <n v="5.6811833528503247E-2"/>
    <x v="331"/>
    <x v="2"/>
    <n v="1220447"/>
    <n v="6.1489765635050153E-2"/>
    <n v="22803205"/>
    <n v="21282992"/>
    <n v="7.1428537867232134E-2"/>
    <n v="5.7343767392114449E-2"/>
    <n v="-9.2762280506242245E-3"/>
    <x v="175"/>
    <n v="0.38799993202709632"/>
    <n v="0.71540014900392479"/>
    <n v="0.8527995102379361"/>
  </r>
  <r>
    <x v="332"/>
    <n v="21717340"/>
    <n v="5537921"/>
    <n v="2170865"/>
    <n v="1584731"/>
    <n v="1364454"/>
    <n v="6.2827860133883806E-2"/>
    <x v="332"/>
    <x v="3"/>
    <n v="1518155"/>
    <n v="-0.1012419680467409"/>
    <n v="21717338"/>
    <n v="22803205"/>
    <n v="-4.7619051795569911E-2"/>
    <n v="6.6576381120427491E-2"/>
    <n v="-5.6304066449077927E-2"/>
    <x v="176"/>
    <n v="0.39199999422165827"/>
    <n v="0.72999979270935778"/>
    <n v="0.86100038429234993"/>
  </r>
  <r>
    <x v="333"/>
    <n v="47134238"/>
    <n v="10195135"/>
    <n v="3327692"/>
    <n v="2308087"/>
    <n v="1728295"/>
    <n v="3.6667506961712205E-2"/>
    <x v="333"/>
    <x v="4"/>
    <n v="1631184"/>
    <n v="5.9534056243808253E-2"/>
    <n v="47134236"/>
    <n v="45787544"/>
    <n v="2.9411754428234849E-2"/>
    <n v="3.5625059172751015E-2"/>
    <n v="2.9261643718434538E-2"/>
    <x v="177"/>
    <n v="0.32639999372249606"/>
    <n v="0.69359994855293094"/>
    <n v="0.74879976361376321"/>
  </r>
  <r>
    <x v="334"/>
    <n v="46685340"/>
    <n v="10196078"/>
    <n v="3501333"/>
    <n v="2452333"/>
    <n v="1989333"/>
    <n v="4.2611513592918031E-2"/>
    <x v="334"/>
    <x v="5"/>
    <n v="1647515"/>
    <n v="0.20747489400703478"/>
    <n v="46685339"/>
    <n v="46236441"/>
    <n v="9.7087489930292037E-3"/>
    <n v="3.5632390666384087E-2"/>
    <n v="0.19586457141979285"/>
    <x v="113"/>
    <n v="0.34339998183615306"/>
    <n v="0.7003998191545906"/>
    <n v="0.81120019181734293"/>
  </r>
  <r>
    <x v="335"/>
    <n v="21500167"/>
    <n v="5643793"/>
    <n v="2212367"/>
    <n v="1582727"/>
    <n v="1310814"/>
    <n v="6.0967619460816282E-2"/>
    <x v="335"/>
    <x v="6"/>
    <n v="1364973"/>
    <n v="-3.9677707910705906E-2"/>
    <n v="21500166"/>
    <n v="22151685"/>
    <n v="-2.9411712923870126E-2"/>
    <n v="6.1619370118402267E-2"/>
    <n v="-1.0577041867413484E-2"/>
    <x v="157"/>
    <n v="0.39200002551475577"/>
    <n v="0.71539984098479137"/>
    <n v="0.82819968320499993"/>
  </r>
  <r>
    <x v="336"/>
    <n v="20848646"/>
    <n v="5420648"/>
    <n v="2254989"/>
    <n v="1580296"/>
    <n v="1282884"/>
    <n v="6.1533204602351635E-2"/>
    <x v="336"/>
    <x v="0"/>
    <n v="1258689"/>
    <n v="1.9222381382533626E-2"/>
    <n v="20848645"/>
    <n v="21065819"/>
    <n v="-1.0309307224181552E-2"/>
    <n v="5.97502969264904E-2"/>
    <n v="2.9839310724341761E-2"/>
    <x v="103"/>
    <n v="0.41599989521547975"/>
    <n v="0.7007998708641151"/>
    <n v="0.81179981471825535"/>
  </r>
  <r>
    <x v="337"/>
    <n v="22368860"/>
    <n v="5759981"/>
    <n v="2280952"/>
    <n v="1581840"/>
    <n v="1336022"/>
    <n v="5.9726870300945152E-2"/>
    <x v="337"/>
    <x v="1"/>
    <n v="1347154"/>
    <n v="-8.263346284092199E-3"/>
    <n v="22368858"/>
    <n v="22803205"/>
    <n v="-1.9047629488924911E-2"/>
    <n v="5.9077392052793276E-2"/>
    <n v="1.0993685157453914E-2"/>
    <x v="115"/>
    <n v="0.3959999173608385"/>
    <n v="0.69349990705635189"/>
    <n v="0.84459995954078793"/>
  </r>
  <r>
    <x v="338"/>
    <n v="22586034"/>
    <n v="5815903"/>
    <n v="2419415"/>
    <n v="1783835"/>
    <n v="1418862"/>
    <n v="6.2820325162000548E-2"/>
    <x v="338"/>
    <x v="2"/>
    <n v="1295492"/>
    <n v="9.5230229133024258E-2"/>
    <n v="22586032"/>
    <n v="22803205"/>
    <n v="-9.5237928177200892E-3"/>
    <n v="5.6811833528503247E-2"/>
    <n v="0.10576126944543618"/>
    <x v="178"/>
    <n v="0.41599988858136044"/>
    <n v="0.73730013247003923"/>
    <n v="0.79539979874820266"/>
  </r>
  <r>
    <x v="339"/>
    <n v="21065820"/>
    <n v="5108461"/>
    <n v="2125119"/>
    <n v="1582364"/>
    <n v="1336464"/>
    <n v="6.3442296573311643E-2"/>
    <x v="339"/>
    <x v="3"/>
    <n v="1364454"/>
    <n v="-2.0513699985488687E-2"/>
    <n v="21065819"/>
    <n v="21717338"/>
    <n v="-2.9999947507378666E-2"/>
    <n v="6.2827860133883806E-2"/>
    <n v="9.7796811497079528E-3"/>
    <x v="99"/>
    <n v="0.41599984809515039"/>
    <n v="0.74460018474259559"/>
    <n v="0.8445995990808689"/>
  </r>
  <r>
    <x v="340"/>
    <n v="43991955"/>
    <n v="9145927"/>
    <n v="3140711"/>
    <n v="2157040"/>
    <n v="1665666"/>
    <n v="3.7862968354100197E-2"/>
    <x v="340"/>
    <x v="4"/>
    <n v="1728295"/>
    <n v="-3.623744788939387E-2"/>
    <n v="43991955"/>
    <n v="47134236"/>
    <n v="-6.6666636964265225E-2"/>
    <n v="3.6667506961712205E-2"/>
    <n v="3.2602745358070839E-2"/>
    <x v="36"/>
    <n v="0.34339996372155607"/>
    <n v="0.68679989976791878"/>
    <n v="0.77219986648369987"/>
  </r>
  <r>
    <x v="341"/>
    <n v="43991955"/>
    <n v="9238310"/>
    <n v="3078205"/>
    <n v="2093179"/>
    <n v="1632680"/>
    <n v="3.711314943834617E-2"/>
    <x v="341"/>
    <x v="5"/>
    <n v="1989333"/>
    <n v="-0.17928270430340221"/>
    <n v="43991955"/>
    <n v="46685339"/>
    <n v="-5.769228750807609E-2"/>
    <n v="4.2611513592918031E-2"/>
    <n v="-0.12903470660769212"/>
    <x v="161"/>
    <n v="0.33320001169044988"/>
    <n v="0.67999987005413864"/>
    <n v="0.78000018154204676"/>
  </r>
  <r>
    <x v="342"/>
    <n v="22586034"/>
    <n v="5533578"/>
    <n v="2257699"/>
    <n v="1582196"/>
    <n v="1245504"/>
    <n v="5.5144874040302959E-2"/>
    <x v="342"/>
    <x v="6"/>
    <n v="1310814"/>
    <n v="-4.9824002490055808E-2"/>
    <n v="22586032"/>
    <n v="21500166"/>
    <n v="5.050500540321412E-2"/>
    <n v="6.0967619460816282E-2"/>
    <n v="-9.5505540022857272E-2"/>
    <x v="179"/>
    <n v="0.40799985109092163"/>
    <n v="0.70080023953591686"/>
    <n v="0.78719956313882733"/>
  </r>
  <r>
    <x v="343"/>
    <n v="21500167"/>
    <n v="5213790"/>
    <n v="2106371"/>
    <n v="1522274"/>
    <n v="1235782"/>
    <n v="5.7477786102777713E-2"/>
    <x v="343"/>
    <x v="0"/>
    <n v="1282884"/>
    <n v="-3.671571241047511E-2"/>
    <n v="21500166"/>
    <n v="20848645"/>
    <n v="3.1250040470256035E-2"/>
    <n v="6.1533204602351635E-2"/>
    <n v="-6.5906180667517744E-2"/>
    <x v="41"/>
    <n v="0.40399996931215104"/>
    <n v="0.72269984727286884"/>
    <n v="0.81179997819052285"/>
  </r>
  <r>
    <x v="344"/>
    <n v="22586034"/>
    <n v="5477113"/>
    <n v="2212753"/>
    <n v="1566850"/>
    <n v="1246273"/>
    <n v="5.5178921629180228E-2"/>
    <x v="344"/>
    <x v="1"/>
    <n v="1336022"/>
    <n v="-6.7176289013204826E-2"/>
    <n v="22586032"/>
    <n v="22368858"/>
    <n v="9.7087656419474477E-3"/>
    <n v="5.9726870300945152E-2"/>
    <n v="-7.6145772394388356E-2"/>
    <x v="111"/>
    <n v="0.40399988095918415"/>
    <n v="0.70809981954605872"/>
    <n v="0.79540032549382522"/>
  </r>
  <r>
    <x v="345"/>
    <n v="21934513"/>
    <n v="5648137"/>
    <n v="2259254"/>
    <n v="1682241"/>
    <n v="1379437"/>
    <n v="6.2888882009826244E-2"/>
    <x v="345"/>
    <x v="2"/>
    <n v="1418862"/>
    <n v="-2.7786352724930241E-2"/>
    <n v="21934511"/>
    <n v="22586032"/>
    <n v="-2.8846191309743974E-2"/>
    <n v="6.2820325162000548E-2"/>
    <n v="1.0913163478365462E-3"/>
    <x v="46"/>
    <n v="0.39999985836037616"/>
    <n v="0.74460020874146948"/>
    <n v="0.81999963144400834"/>
  </r>
  <r>
    <x v="346"/>
    <n v="22803207"/>
    <n v="5928833"/>
    <n v="2276672"/>
    <n v="1661970"/>
    <n v="1308303"/>
    <n v="5.7373640470833771E-2"/>
    <x v="346"/>
    <x v="3"/>
    <n v="1336464"/>
    <n v="-2.1071274647128546E-2"/>
    <n v="22803205"/>
    <n v="21065819"/>
    <n v="8.247417297186499E-2"/>
    <n v="6.3442296573311643E-2"/>
    <n v="-9.5656311802413296E-2"/>
    <x v="180"/>
    <n v="0.38400002158940894"/>
    <n v="0.72999975402693051"/>
    <n v="0.78720012996624489"/>
  </r>
  <r>
    <x v="347"/>
    <n v="45787545"/>
    <n v="9230769"/>
    <n v="3232615"/>
    <n v="2220160"/>
    <n v="1783676"/>
    <n v="3.8955484510034333E-2"/>
    <x v="347"/>
    <x v="4"/>
    <n v="1665666"/>
    <n v="7.0848537461892125E-2"/>
    <n v="45787544"/>
    <n v="43991955"/>
    <n v="4.0816303799183329E-2"/>
    <n v="3.7862968354100197E-2"/>
    <n v="2.8854477169268922E-2"/>
    <x v="118"/>
    <n v="0.35019996708833251"/>
    <n v="0.68680000556824738"/>
    <n v="0.80339975497261462"/>
  </r>
  <r>
    <x v="348"/>
    <n v="43094160"/>
    <n v="8687782"/>
    <n v="2806153"/>
    <n v="1812775"/>
    <n v="1385685"/>
    <n v="3.2154820978062923E-2"/>
    <x v="348"/>
    <x v="5"/>
    <n v="1632680"/>
    <n v="-0.1512819413479678"/>
    <n v="43094158"/>
    <n v="43991955"/>
    <n v="-2.0408208728164068E-2"/>
    <n v="3.711314943834617E-2"/>
    <n v="-0.13360031512605031"/>
    <x v="81"/>
    <n v="0.3229999325489521"/>
    <n v="0.64600005773028057"/>
    <n v="0.76439988415550741"/>
  </r>
  <r>
    <x v="349"/>
    <n v="21282993"/>
    <n v="5427163"/>
    <n v="2214282"/>
    <n v="1584097"/>
    <n v="1324939"/>
    <n v="6.2253415203397382E-2"/>
    <x v="349"/>
    <x v="6"/>
    <n v="1245504"/>
    <n v="6.3777394532654963E-2"/>
    <n v="21282992"/>
    <n v="22586032"/>
    <n v="-5.7692294069183969E-2"/>
    <n v="5.5144874040302959E-2"/>
    <n v="0.12890665337088447"/>
    <x v="68"/>
    <n v="0.40799990713380085"/>
    <n v="0.71539984518683708"/>
    <n v="0.83640016993908828"/>
  </r>
  <r>
    <x v="350"/>
    <n v="21065820"/>
    <n v="5108461"/>
    <n v="2022950"/>
    <n v="1402916"/>
    <n v="1104375"/>
    <n v="5.2424970876994104E-2"/>
    <x v="350"/>
    <x v="0"/>
    <n v="1235782"/>
    <n v="-0.10633509793798579"/>
    <n v="21065819"/>
    <n v="21500166"/>
    <n v="-2.0202030068046883E-2"/>
    <n v="5.7477786102777713E-2"/>
    <n v="-8.7909009173535724E-2"/>
    <x v="99"/>
    <n v="0.39599989116095824"/>
    <n v="0.69350008650732842"/>
    <n v="0.7871996612769403"/>
  </r>
  <r>
    <x v="351"/>
    <n v="22368860"/>
    <n v="5424448"/>
    <n v="2104686"/>
    <n v="1597877"/>
    <n v="1284054"/>
    <n v="5.7403640596793933E-2"/>
    <x v="351"/>
    <x v="1"/>
    <n v="1246273"/>
    <n v="3.0315187763836571E-2"/>
    <n v="22368858"/>
    <n v="22586032"/>
    <n v="-9.6154118616319506E-3"/>
    <n v="5.5178921629180228E-2"/>
    <n v="4.0318275564798389E-2"/>
    <x v="108"/>
    <n v="0.3880000324456977"/>
    <n v="0.75919970960038696"/>
    <n v="0.8036000267855411"/>
  </r>
  <r>
    <x v="352"/>
    <n v="21065820"/>
    <n v="5213790"/>
    <n v="2064661"/>
    <n v="1507202"/>
    <n v="1211187"/>
    <n v="5.7495364528890876E-2"/>
    <x v="352"/>
    <x v="2"/>
    <n v="1379437"/>
    <n v="-0.12197005010014961"/>
    <n v="21065819"/>
    <n v="21934511"/>
    <n v="-3.9603891784959377E-2"/>
    <n v="6.2888882009826244E-2"/>
    <n v="-8.5762654837664987E-2"/>
    <x v="100"/>
    <n v="0.39600003068784895"/>
    <n v="0.7299997432992632"/>
    <n v="0.80359965021277835"/>
  </r>
  <r>
    <x v="353"/>
    <n v="22151687"/>
    <n v="5261025"/>
    <n v="2062322"/>
    <n v="1430220"/>
    <n v="1231419"/>
    <n v="5.5590303348002343E-2"/>
    <x v="353"/>
    <x v="3"/>
    <n v="1308303"/>
    <n v="-5.8766203241909509E-2"/>
    <n v="22151685"/>
    <n v="22803205"/>
    <n v="-2.8571422306645E-2"/>
    <n v="5.7373640470833771E-2"/>
    <n v="-3.1082865026457518E-2"/>
    <x v="119"/>
    <n v="0.39200003801540573"/>
    <n v="0.69349985113866797"/>
    <n v="0.8609997063388849"/>
  </r>
  <r>
    <x v="354"/>
    <n v="46236443"/>
    <n v="9321266"/>
    <n v="3042461"/>
    <n v="1965430"/>
    <n v="1502374"/>
    <n v="3.2493286734881402E-2"/>
    <x v="354"/>
    <x v="4"/>
    <n v="1783676"/>
    <n v="-0.15770913551564303"/>
    <n v="46236441"/>
    <n v="45787544"/>
    <n v="9.8039108627445692E-3"/>
    <n v="3.8955484510034333E-2"/>
    <n v="-0.16588672574431385"/>
    <x v="181"/>
    <n v="0.32639997614058003"/>
    <n v="0.64600006376416985"/>
    <n v="0.7643996479141969"/>
  </r>
  <r>
    <x v="355"/>
    <n v="43094160"/>
    <n v="9140271"/>
    <n v="3263076"/>
    <n v="2107947"/>
    <n v="1677083"/>
    <n v="3.8916711684367444E-2"/>
    <x v="355"/>
    <x v="5"/>
    <n v="1385685"/>
    <n v="0.21029166080314066"/>
    <n v="43094158"/>
    <n v="43094158"/>
    <n v="0"/>
    <n v="3.2154820978062923E-2"/>
    <n v="0.21029166080314066"/>
    <x v="85"/>
    <n v="0.35699991827375799"/>
    <n v="0.64599997057990677"/>
    <n v="0.79560017400817007"/>
  </r>
  <r>
    <x v="356"/>
    <n v="21500167"/>
    <n v="5106289"/>
    <n v="1940390"/>
    <n v="1430649"/>
    <n v="1196595"/>
    <n v="5.5655149097213988E-2"/>
    <x v="356"/>
    <x v="6"/>
    <n v="1324939"/>
    <n v="-9.6867855803172809E-2"/>
    <n v="21500166"/>
    <n v="21282992"/>
    <n v="1.0204110399515187E-2"/>
    <n v="6.2253415203397382E-2"/>
    <n v="-0.10599042774802347"/>
    <x v="64"/>
    <n v="0.38000003525064874"/>
    <n v="0.73729971809790817"/>
    <n v="0.83640012330068381"/>
  </r>
  <r>
    <x v="357"/>
    <n v="21282993"/>
    <n v="5320748"/>
    <n v="2107016"/>
    <n v="1568884"/>
    <n v="1312214"/>
    <n v="6.1655519973154153E-2"/>
    <x v="357"/>
    <x v="0"/>
    <n v="1104375"/>
    <n v="0.18819603848330502"/>
    <n v="21282992"/>
    <n v="21065819"/>
    <n v="1.0309259753916944E-2"/>
    <n v="5.2424970876994104E-2"/>
    <n v="0.17607161132846216"/>
    <x v="182"/>
    <n v="0.39599996090775208"/>
    <n v="0.74459994608488977"/>
    <n v="0.83639963184021249"/>
  </r>
  <r>
    <x v="358"/>
    <n v="20631473"/>
    <n v="5261025"/>
    <n v="2167542"/>
    <n v="1582306"/>
    <n v="1258566"/>
    <n v="6.1002236728322792E-2"/>
    <x v="358"/>
    <x v="1"/>
    <n v="1284054"/>
    <n v="-1.9849632492091485E-2"/>
    <n v="20631472"/>
    <n v="22368858"/>
    <n v="-7.7669856905524637E-2"/>
    <n v="5.7403640596793933E-2"/>
    <n v="6.2689336322857558E-2"/>
    <x v="112"/>
    <n v="0.41199994297689141"/>
    <n v="0.73000015685970565"/>
    <n v="0.79539987840531479"/>
  </r>
  <r>
    <x v="359"/>
    <n v="20631473"/>
    <n v="5209447"/>
    <n v="2146292"/>
    <n v="1645132"/>
    <n v="1295048"/>
    <n v="6.2770506012828076E-2"/>
    <x v="359"/>
    <x v="2"/>
    <n v="1211187"/>
    <n v="6.9238688988570773E-2"/>
    <n v="20631472"/>
    <n v="21065819"/>
    <n v="-2.0618566978098496E-2"/>
    <n v="5.7495364528890876E-2"/>
    <n v="9.1748987542926042E-2"/>
    <x v="92"/>
    <n v="0.41199996851873144"/>
    <n v="0.76649961887758045"/>
    <n v="0.78720005446371477"/>
  </r>
  <r>
    <x v="360"/>
    <n v="22368860"/>
    <n v="5648137"/>
    <n v="2349625"/>
    <n v="1629465"/>
    <n v="1309438"/>
    <n v="5.8538432445819771E-2"/>
    <x v="360"/>
    <x v="3"/>
    <n v="1231419"/>
    <n v="6.335698896963593E-2"/>
    <n v="22368858"/>
    <n v="22151685"/>
    <n v="9.8039043079567456E-3"/>
    <n v="5.5590303348002343E-2"/>
    <n v="5.3033153630440921E-2"/>
    <x v="16"/>
    <n v="0.41600000141639626"/>
    <n v="0.69350002659998933"/>
    <n v="0.80359995458632127"/>
  </r>
  <r>
    <x v="361"/>
    <n v="45338648"/>
    <n v="9521116"/>
    <n v="3269551"/>
    <n v="2201061"/>
    <n v="1768333"/>
    <n v="3.9002773086661079E-2"/>
    <x v="361"/>
    <x v="4"/>
    <n v="1502374"/>
    <n v="0.17702582712427128"/>
    <n v="45338647"/>
    <n v="46236441"/>
    <n v="-1.9417454730133787E-2"/>
    <n v="3.2493286734881402E-2"/>
    <n v="0.2003332689885069"/>
    <x v="147"/>
    <n v="0.34339997538103728"/>
    <n v="0.6731997757490249"/>
    <n v="0.80340026923379226"/>
  </r>
  <r>
    <x v="362"/>
    <n v="43543058"/>
    <n v="8778280"/>
    <n v="3133846"/>
    <n v="2109705"/>
    <n v="1596202"/>
    <n v="3.6658013316382146E-2"/>
    <x v="362"/>
    <x v="5"/>
    <n v="1677083"/>
    <n v="-4.8227189709752039E-2"/>
    <n v="43543056"/>
    <n v="43094158"/>
    <n v="1.0416678752604991E-2"/>
    <n v="3.8916711684367444E-2"/>
    <n v="-5.8039291353914724E-2"/>
    <x v="5"/>
    <n v="0.35700000455670133"/>
    <n v="0.67319995941089639"/>
    <n v="0.75659961937806475"/>
  </r>
  <r>
    <x v="363"/>
    <n v="22151687"/>
    <n v="5316404"/>
    <n v="2041499"/>
    <n v="1415779"/>
    <n v="1172548"/>
    <n v="5.2932672802753128E-2"/>
    <x v="363"/>
    <x v="6"/>
    <n v="1196595"/>
    <n v="-2.0096189604669967E-2"/>
    <n v="22151685"/>
    <n v="21500166"/>
    <n v="3.0302975335167126E-2"/>
    <n v="5.5655149097213988E-2"/>
    <n v="-4.8916880802986507E-2"/>
    <x v="183"/>
    <n v="0.38399997441879885"/>
    <n v="0.69349972740618537"/>
    <n v="0.82819988147867707"/>
  </r>
  <r>
    <x v="364"/>
    <n v="21934513"/>
    <n v="5319119"/>
    <n v="2106371"/>
    <n v="1491521"/>
    <n v="1284200"/>
    <n v="5.854700307228157E-2"/>
    <x v="364"/>
    <x v="0"/>
    <n v="1312214"/>
    <n v="-2.1348651972925126E-2"/>
    <n v="21934511"/>
    <n v="21282992"/>
    <n v="3.06121902409211E-2"/>
    <n v="6.1655519973154153E-2"/>
    <n v="-5.0417495501231424E-2"/>
    <x v="87"/>
    <n v="0.39599997668786879"/>
    <n v="0.70809985515372176"/>
    <n v="0.86100028092128778"/>
  </r>
  <r>
    <x v="365"/>
    <n v="21717340"/>
    <n v="5375041"/>
    <n v="2042515"/>
    <n v="1520857"/>
    <n v="1284516"/>
    <n v="5.914702260958294E-2"/>
    <x v="365"/>
    <x v="1"/>
    <n v="1258566"/>
    <n v="2.0618704144240274E-2"/>
    <n v="21717338"/>
    <n v="20631472"/>
    <n v="5.2631533028763E-2"/>
    <n v="6.1002236728322792E-2"/>
    <n v="-3.0412231062971751E-2"/>
    <x v="154"/>
    <n v="0.37999989209384638"/>
    <n v="0.74460016205511348"/>
    <n v="0.844600116907769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7505512"/>
    <n v="5629134"/>
    <n v="2293351"/>
    <n v="5420648"/>
    <n v="20848645"/>
    <x v="0"/>
    <x v="0"/>
    <n v="0"/>
  </r>
  <r>
    <x v="1"/>
    <n v="7896424"/>
    <n v="5922318"/>
    <n v="2412796"/>
    <n v="5702973"/>
    <n v="21934511"/>
    <x v="1"/>
    <x v="1"/>
    <n v="0"/>
  </r>
  <r>
    <x v="2"/>
    <n v="7505512"/>
    <n v="5629134"/>
    <n v="2293351"/>
    <n v="5420648"/>
    <n v="20848645"/>
    <x v="2"/>
    <x v="2"/>
    <n v="0"/>
  </r>
  <r>
    <x v="3"/>
    <n v="7818242"/>
    <n v="5863681"/>
    <n v="2388907"/>
    <n v="5646508"/>
    <n v="21717338"/>
    <x v="3"/>
    <x v="3"/>
    <n v="0"/>
  </r>
  <r>
    <x v="4"/>
    <n v="15352294"/>
    <n v="11514221"/>
    <n v="4690978"/>
    <n v="11087768"/>
    <n v="42645261"/>
    <x v="4"/>
    <x v="4"/>
    <n v="0"/>
  </r>
  <r>
    <x v="5"/>
    <n v="15675500"/>
    <n v="11756625"/>
    <n v="4789736"/>
    <n v="11321195"/>
    <n v="43543056"/>
    <x v="5"/>
    <x v="5"/>
    <n v="0"/>
  </r>
  <r>
    <x v="6"/>
    <n v="8209154"/>
    <n v="6156866"/>
    <n v="2508352"/>
    <n v="5928833"/>
    <n v="22803205"/>
    <x v="6"/>
    <x v="6"/>
    <n v="0"/>
  </r>
  <r>
    <x v="7"/>
    <n v="7818242"/>
    <n v="5863681"/>
    <n v="2388907"/>
    <n v="5646508"/>
    <n v="21717338"/>
    <x v="7"/>
    <x v="0"/>
    <n v="20848645"/>
  </r>
  <r>
    <x v="8"/>
    <n v="8130972"/>
    <n v="6098229"/>
    <n v="2484463"/>
    <n v="5872368"/>
    <n v="22586032"/>
    <x v="8"/>
    <x v="1"/>
    <n v="21934511"/>
  </r>
  <r>
    <x v="9"/>
    <n v="387156"/>
    <n v="2873204"/>
    <n v="1170564"/>
    <n v="6210572"/>
    <n v="10641496"/>
    <x v="9"/>
    <x v="2"/>
    <n v="20848645"/>
  </r>
  <r>
    <x v="10"/>
    <n v="7427330"/>
    <n v="5570497"/>
    <n v="2269462"/>
    <n v="5364183"/>
    <n v="20631472"/>
    <x v="10"/>
    <x v="3"/>
    <n v="21717338"/>
  </r>
  <r>
    <x v="11"/>
    <n v="15352294"/>
    <n v="11514221"/>
    <n v="4690978"/>
    <n v="11087768"/>
    <n v="42645261"/>
    <x v="11"/>
    <x v="4"/>
    <n v="42645261"/>
  </r>
  <r>
    <x v="12"/>
    <n v="16645119"/>
    <n v="12483839"/>
    <n v="5086008"/>
    <n v="12021475"/>
    <n v="46236441"/>
    <x v="12"/>
    <x v="5"/>
    <n v="43543056"/>
  </r>
  <r>
    <x v="13"/>
    <n v="7583695"/>
    <n v="5687771"/>
    <n v="2317240"/>
    <n v="5477113"/>
    <n v="21065819"/>
    <x v="13"/>
    <x v="6"/>
    <n v="22803205"/>
  </r>
  <r>
    <x v="14"/>
    <n v="7661877"/>
    <n v="5746408"/>
    <n v="2341129"/>
    <n v="5533578"/>
    <n v="21282992"/>
    <x v="14"/>
    <x v="0"/>
    <n v="21717338"/>
  </r>
  <r>
    <x v="15"/>
    <n v="7583695"/>
    <n v="5687771"/>
    <n v="2317240"/>
    <n v="5477113"/>
    <n v="21065819"/>
    <x v="15"/>
    <x v="1"/>
    <n v="22586032"/>
  </r>
  <r>
    <x v="16"/>
    <n v="8052789"/>
    <n v="6039592"/>
    <n v="2460574"/>
    <n v="5815903"/>
    <n v="22368858"/>
    <x v="16"/>
    <x v="2"/>
    <n v="10641496"/>
  </r>
  <r>
    <x v="17"/>
    <n v="7974607"/>
    <n v="5980955"/>
    <n v="2436685"/>
    <n v="5759438"/>
    <n v="22151685"/>
    <x v="17"/>
    <x v="3"/>
    <n v="20631472"/>
  </r>
  <r>
    <x v="18"/>
    <n v="15352294"/>
    <n v="11514221"/>
    <n v="4690978"/>
    <n v="11087768"/>
    <n v="42645261"/>
    <x v="18"/>
    <x v="4"/>
    <n v="42645261"/>
  </r>
  <r>
    <x v="19"/>
    <n v="15998707"/>
    <n v="11999030"/>
    <n v="4888493"/>
    <n v="11554621"/>
    <n v="44440851"/>
    <x v="19"/>
    <x v="5"/>
    <n v="46236441"/>
  </r>
  <r>
    <x v="20"/>
    <n v="7974607"/>
    <n v="5980955"/>
    <n v="2436685"/>
    <n v="5759438"/>
    <n v="22151685"/>
    <x v="20"/>
    <x v="6"/>
    <n v="21065819"/>
  </r>
  <r>
    <x v="21"/>
    <n v="13525559"/>
    <n v="2028833"/>
    <n v="19827367"/>
    <n v="2189238"/>
    <n v="37570997"/>
    <x v="21"/>
    <x v="0"/>
    <n v="21282992"/>
  </r>
  <r>
    <x v="22"/>
    <n v="7740060"/>
    <n v="5805045"/>
    <n v="2365018"/>
    <n v="5590043"/>
    <n v="21500166"/>
    <x v="22"/>
    <x v="1"/>
    <n v="21065819"/>
  </r>
  <r>
    <x v="23"/>
    <n v="7427330"/>
    <n v="5570497"/>
    <n v="2269462"/>
    <n v="5364183"/>
    <n v="20631472"/>
    <x v="23"/>
    <x v="2"/>
    <n v="22368858"/>
  </r>
  <r>
    <x v="24"/>
    <n v="7427330"/>
    <n v="5570497"/>
    <n v="2269462"/>
    <n v="5364183"/>
    <n v="20631472"/>
    <x v="24"/>
    <x v="3"/>
    <n v="22151685"/>
  </r>
  <r>
    <x v="25"/>
    <n v="16968325"/>
    <n v="12726244"/>
    <n v="5184766"/>
    <n v="12254901"/>
    <n v="47134236"/>
    <x v="25"/>
    <x v="4"/>
    <n v="42645261"/>
  </r>
  <r>
    <x v="26"/>
    <n v="16321913"/>
    <n v="12241435"/>
    <n v="4987251"/>
    <n v="11788048"/>
    <n v="45338647"/>
    <x v="26"/>
    <x v="5"/>
    <n v="44440851"/>
  </r>
  <r>
    <x v="27"/>
    <n v="7661877"/>
    <n v="5746408"/>
    <n v="2341129"/>
    <n v="5533578"/>
    <n v="21282992"/>
    <x v="27"/>
    <x v="6"/>
    <n v="22151685"/>
  </r>
  <r>
    <x v="28"/>
    <n v="8052789"/>
    <n v="6039592"/>
    <n v="2460574"/>
    <n v="5815903"/>
    <n v="22368858"/>
    <x v="28"/>
    <x v="0"/>
    <n v="37570997"/>
  </r>
  <r>
    <x v="29"/>
    <n v="8052789"/>
    <n v="6039592"/>
    <n v="2460574"/>
    <n v="5815903"/>
    <n v="22368858"/>
    <x v="29"/>
    <x v="1"/>
    <n v="21500166"/>
  </r>
  <r>
    <x v="30"/>
    <n v="7505512"/>
    <n v="5629134"/>
    <n v="2293351"/>
    <n v="5420648"/>
    <n v="20848645"/>
    <x v="30"/>
    <x v="2"/>
    <n v="20631472"/>
  </r>
  <r>
    <x v="31"/>
    <n v="7427330"/>
    <n v="5570497"/>
    <n v="2269462"/>
    <n v="5364183"/>
    <n v="20631472"/>
    <x v="31"/>
    <x v="3"/>
    <n v="20631472"/>
  </r>
  <r>
    <x v="32"/>
    <n v="15675500"/>
    <n v="11756625"/>
    <n v="4789736"/>
    <n v="11321195"/>
    <n v="43543056"/>
    <x v="32"/>
    <x v="4"/>
    <n v="47134236"/>
  </r>
  <r>
    <x v="33"/>
    <n v="16160310"/>
    <n v="12120232"/>
    <n v="4937872"/>
    <n v="11671335"/>
    <n v="44889749"/>
    <x v="33"/>
    <x v="5"/>
    <n v="45338647"/>
  </r>
  <r>
    <x v="34"/>
    <n v="7661877"/>
    <n v="5746408"/>
    <n v="2341129"/>
    <n v="5533578"/>
    <n v="21282992"/>
    <x v="34"/>
    <x v="6"/>
    <n v="21282992"/>
  </r>
  <r>
    <x v="35"/>
    <n v="8052789"/>
    <n v="6039592"/>
    <n v="2460574"/>
    <n v="5815903"/>
    <n v="22368858"/>
    <x v="35"/>
    <x v="0"/>
    <n v="22368858"/>
  </r>
  <r>
    <x v="36"/>
    <n v="7427330"/>
    <n v="5570497"/>
    <n v="2269462"/>
    <n v="5364183"/>
    <n v="20631472"/>
    <x v="36"/>
    <x v="1"/>
    <n v="22368858"/>
  </r>
  <r>
    <x v="37"/>
    <n v="7974607"/>
    <n v="5980955"/>
    <n v="2436685"/>
    <n v="5759438"/>
    <n v="22151685"/>
    <x v="37"/>
    <x v="2"/>
    <n v="20848645"/>
  </r>
  <r>
    <x v="38"/>
    <n v="7896424"/>
    <n v="5922318"/>
    <n v="2412796"/>
    <n v="5702973"/>
    <n v="21934511"/>
    <x v="38"/>
    <x v="3"/>
    <n v="20631472"/>
  </r>
  <r>
    <x v="39"/>
    <n v="15837104"/>
    <n v="11877828"/>
    <n v="4839115"/>
    <n v="11437908"/>
    <n v="43991955"/>
    <x v="39"/>
    <x v="4"/>
    <n v="43543056"/>
  </r>
  <r>
    <x v="40"/>
    <n v="16645119"/>
    <n v="12483839"/>
    <n v="5086008"/>
    <n v="12021475"/>
    <n v="46236441"/>
    <x v="40"/>
    <x v="5"/>
    <n v="44889749"/>
  </r>
  <r>
    <x v="41"/>
    <n v="8052789"/>
    <n v="6039592"/>
    <n v="2460574"/>
    <n v="5815903"/>
    <n v="22368858"/>
    <x v="41"/>
    <x v="6"/>
    <n v="21282992"/>
  </r>
  <r>
    <x v="42"/>
    <n v="8209154"/>
    <n v="6156866"/>
    <n v="2508352"/>
    <n v="5928833"/>
    <n v="22803205"/>
    <x v="42"/>
    <x v="0"/>
    <n v="22368858"/>
  </r>
  <r>
    <x v="43"/>
    <n v="7818242"/>
    <n v="5863681"/>
    <n v="2388907"/>
    <n v="5646508"/>
    <n v="21717338"/>
    <x v="43"/>
    <x v="1"/>
    <n v="20631472"/>
  </r>
  <r>
    <x v="44"/>
    <n v="7740060"/>
    <n v="5805045"/>
    <n v="2365018"/>
    <n v="5590043"/>
    <n v="21500166"/>
    <x v="44"/>
    <x v="2"/>
    <n v="22151685"/>
  </r>
  <r>
    <x v="45"/>
    <n v="7740060"/>
    <n v="5805045"/>
    <n v="2365018"/>
    <n v="5590043"/>
    <n v="21500166"/>
    <x v="45"/>
    <x v="3"/>
    <n v="21934511"/>
  </r>
  <r>
    <x v="46"/>
    <n v="16483516"/>
    <n v="12362637"/>
    <n v="5036630"/>
    <n v="11904761"/>
    <n v="45787544"/>
    <x v="46"/>
    <x v="4"/>
    <n v="43991955"/>
  </r>
  <r>
    <x v="47"/>
    <n v="16321913"/>
    <n v="12241435"/>
    <n v="4987251"/>
    <n v="11788048"/>
    <n v="45338647"/>
    <x v="47"/>
    <x v="5"/>
    <n v="46236441"/>
  </r>
  <r>
    <x v="48"/>
    <n v="7818242"/>
    <n v="5863681"/>
    <n v="2388907"/>
    <n v="5646508"/>
    <n v="21717338"/>
    <x v="48"/>
    <x v="6"/>
    <n v="22368858"/>
  </r>
  <r>
    <x v="49"/>
    <n v="7896424"/>
    <n v="5922318"/>
    <n v="2412796"/>
    <n v="5702973"/>
    <n v="21934511"/>
    <x v="49"/>
    <x v="0"/>
    <n v="22803205"/>
  </r>
  <r>
    <x v="50"/>
    <n v="7974607"/>
    <n v="5980955"/>
    <n v="2436685"/>
    <n v="5759438"/>
    <n v="22151685"/>
    <x v="50"/>
    <x v="1"/>
    <n v="21717338"/>
  </r>
  <r>
    <x v="51"/>
    <n v="7505512"/>
    <n v="5629134"/>
    <n v="2293351"/>
    <n v="5420648"/>
    <n v="20848645"/>
    <x v="51"/>
    <x v="2"/>
    <n v="21500166"/>
  </r>
  <r>
    <x v="52"/>
    <n v="7974607"/>
    <n v="5980955"/>
    <n v="2436685"/>
    <n v="5759438"/>
    <n v="22151685"/>
    <x v="52"/>
    <x v="3"/>
    <n v="21500166"/>
  </r>
  <r>
    <x v="53"/>
    <n v="15513897"/>
    <n v="11635423"/>
    <n v="4740357"/>
    <n v="11204481"/>
    <n v="43094158"/>
    <x v="53"/>
    <x v="4"/>
    <n v="45787544"/>
  </r>
  <r>
    <x v="54"/>
    <n v="15998707"/>
    <n v="11999030"/>
    <n v="4888493"/>
    <n v="11554621"/>
    <n v="44440851"/>
    <x v="54"/>
    <x v="5"/>
    <n v="45338647"/>
  </r>
  <r>
    <x v="55"/>
    <n v="7583695"/>
    <n v="5687771"/>
    <n v="2317240"/>
    <n v="5477113"/>
    <n v="21065819"/>
    <x v="55"/>
    <x v="6"/>
    <n v="21717338"/>
  </r>
  <r>
    <x v="56"/>
    <n v="8052789"/>
    <n v="6039592"/>
    <n v="2460574"/>
    <n v="5815903"/>
    <n v="22368858"/>
    <x v="56"/>
    <x v="0"/>
    <n v="21934511"/>
  </r>
  <r>
    <x v="57"/>
    <n v="7740060"/>
    <n v="5805045"/>
    <n v="2365018"/>
    <n v="5590043"/>
    <n v="21500166"/>
    <x v="57"/>
    <x v="1"/>
    <n v="22151685"/>
  </r>
  <r>
    <x v="58"/>
    <n v="8130972"/>
    <n v="6098229"/>
    <n v="2484463"/>
    <n v="5872368"/>
    <n v="22586032"/>
    <x v="58"/>
    <x v="2"/>
    <n v="20848645"/>
  </r>
  <r>
    <x v="59"/>
    <n v="8052789"/>
    <n v="6039592"/>
    <n v="2460574"/>
    <n v="5815903"/>
    <n v="22368858"/>
    <x v="59"/>
    <x v="3"/>
    <n v="22151685"/>
  </r>
  <r>
    <x v="60"/>
    <n v="16806722"/>
    <n v="12605042"/>
    <n v="5135387"/>
    <n v="12138188"/>
    <n v="46685339"/>
    <x v="60"/>
    <x v="4"/>
    <n v="43094158"/>
  </r>
  <r>
    <x v="61"/>
    <n v="15837104"/>
    <n v="11877828"/>
    <n v="4839115"/>
    <n v="11437908"/>
    <n v="43991955"/>
    <x v="61"/>
    <x v="5"/>
    <n v="44440851"/>
  </r>
  <r>
    <x v="62"/>
    <n v="7818242"/>
    <n v="5863681"/>
    <n v="2388907"/>
    <n v="5646508"/>
    <n v="21717338"/>
    <x v="62"/>
    <x v="6"/>
    <n v="21065819"/>
  </r>
  <r>
    <x v="63"/>
    <n v="7818242"/>
    <n v="5863681"/>
    <n v="2388907"/>
    <n v="5646508"/>
    <n v="21717338"/>
    <x v="63"/>
    <x v="0"/>
    <n v="22368858"/>
  </r>
  <r>
    <x v="64"/>
    <n v="7583695"/>
    <n v="5687771"/>
    <n v="2317240"/>
    <n v="5477113"/>
    <n v="21065819"/>
    <x v="64"/>
    <x v="1"/>
    <n v="21500166"/>
  </r>
  <r>
    <x v="65"/>
    <n v="7818242"/>
    <n v="5863681"/>
    <n v="2388907"/>
    <n v="5646508"/>
    <n v="21717338"/>
    <x v="65"/>
    <x v="2"/>
    <n v="22586032"/>
  </r>
  <r>
    <x v="66"/>
    <n v="7818242"/>
    <n v="5863681"/>
    <n v="2388907"/>
    <n v="5646508"/>
    <n v="21717338"/>
    <x v="66"/>
    <x v="3"/>
    <n v="22368858"/>
  </r>
  <r>
    <x v="67"/>
    <n v="16806722"/>
    <n v="12605042"/>
    <n v="5135387"/>
    <n v="12138188"/>
    <n v="46685339"/>
    <x v="67"/>
    <x v="4"/>
    <n v="46685339"/>
  </r>
  <r>
    <x v="68"/>
    <n v="16645119"/>
    <n v="12483839"/>
    <n v="5086008"/>
    <n v="12021475"/>
    <n v="46236441"/>
    <x v="68"/>
    <x v="5"/>
    <n v="43991955"/>
  </r>
  <r>
    <x v="69"/>
    <n v="7661877"/>
    <n v="5746408"/>
    <n v="2341129"/>
    <n v="5533578"/>
    <n v="21282992"/>
    <x v="69"/>
    <x v="6"/>
    <n v="21717338"/>
  </r>
  <r>
    <x v="70"/>
    <n v="7740060"/>
    <n v="5805045"/>
    <n v="2365018"/>
    <n v="5590043"/>
    <n v="21500166"/>
    <x v="70"/>
    <x v="0"/>
    <n v="21717338"/>
  </r>
  <r>
    <x v="71"/>
    <n v="7818242"/>
    <n v="5863681"/>
    <n v="2388907"/>
    <n v="5646508"/>
    <n v="21717338"/>
    <x v="71"/>
    <x v="1"/>
    <n v="21065819"/>
  </r>
  <r>
    <x v="72"/>
    <n v="8209154"/>
    <n v="6156866"/>
    <n v="2508352"/>
    <n v="5928833"/>
    <n v="22803205"/>
    <x v="72"/>
    <x v="2"/>
    <n v="21717338"/>
  </r>
  <r>
    <x v="73"/>
    <n v="7740060"/>
    <n v="5805045"/>
    <n v="2365018"/>
    <n v="5590043"/>
    <n v="21500166"/>
    <x v="73"/>
    <x v="3"/>
    <n v="21717338"/>
  </r>
  <r>
    <x v="74"/>
    <n v="15352294"/>
    <n v="11514221"/>
    <n v="4690978"/>
    <n v="11087768"/>
    <n v="42645261"/>
    <x v="74"/>
    <x v="4"/>
    <n v="46685339"/>
  </r>
  <r>
    <x v="75"/>
    <n v="15352294"/>
    <n v="11514221"/>
    <n v="4690978"/>
    <n v="11087768"/>
    <n v="42645261"/>
    <x v="75"/>
    <x v="5"/>
    <n v="46236441"/>
  </r>
  <r>
    <x v="76"/>
    <n v="8052789"/>
    <n v="6039592"/>
    <n v="2460574"/>
    <n v="5815903"/>
    <n v="22368858"/>
    <x v="76"/>
    <x v="6"/>
    <n v="21282992"/>
  </r>
  <r>
    <x v="77"/>
    <n v="7896424"/>
    <n v="5922318"/>
    <n v="2412796"/>
    <n v="5702973"/>
    <n v="21934511"/>
    <x v="77"/>
    <x v="0"/>
    <n v="21500166"/>
  </r>
  <r>
    <x v="78"/>
    <n v="7661877"/>
    <n v="5746408"/>
    <n v="2341129"/>
    <n v="5533578"/>
    <n v="21282992"/>
    <x v="78"/>
    <x v="1"/>
    <n v="21717338"/>
  </r>
  <r>
    <x v="79"/>
    <n v="7818242"/>
    <n v="5863681"/>
    <n v="2388907"/>
    <n v="5646508"/>
    <n v="21717338"/>
    <x v="79"/>
    <x v="2"/>
    <n v="22803205"/>
  </r>
  <r>
    <x v="80"/>
    <n v="7583695"/>
    <n v="5687771"/>
    <n v="2317240"/>
    <n v="5477113"/>
    <n v="21065819"/>
    <x v="80"/>
    <x v="3"/>
    <n v="21500166"/>
  </r>
  <r>
    <x v="81"/>
    <n v="15998707"/>
    <n v="11999030"/>
    <n v="4888493"/>
    <n v="11554621"/>
    <n v="44440851"/>
    <x v="81"/>
    <x v="4"/>
    <n v="42645261"/>
  </r>
  <r>
    <x v="82"/>
    <n v="16321913"/>
    <n v="12241435"/>
    <n v="4987251"/>
    <n v="11788048"/>
    <n v="45338647"/>
    <x v="82"/>
    <x v="5"/>
    <n v="42645261"/>
  </r>
  <r>
    <x v="83"/>
    <n v="8052789"/>
    <n v="6039592"/>
    <n v="2460574"/>
    <n v="5815903"/>
    <n v="22368858"/>
    <x v="83"/>
    <x v="6"/>
    <n v="22368858"/>
  </r>
  <r>
    <x v="84"/>
    <n v="7505512"/>
    <n v="5629134"/>
    <n v="2293351"/>
    <n v="5420648"/>
    <n v="20848645"/>
    <x v="84"/>
    <x v="0"/>
    <n v="21934511"/>
  </r>
  <r>
    <x v="85"/>
    <n v="7505512"/>
    <n v="5629134"/>
    <n v="2293351"/>
    <n v="5420648"/>
    <n v="20848645"/>
    <x v="85"/>
    <x v="1"/>
    <n v="21282992"/>
  </r>
  <r>
    <x v="86"/>
    <n v="7740060"/>
    <n v="5805045"/>
    <n v="2365018"/>
    <n v="5590043"/>
    <n v="21500166"/>
    <x v="86"/>
    <x v="2"/>
    <n v="21717338"/>
  </r>
  <r>
    <x v="87"/>
    <n v="8209154"/>
    <n v="6156866"/>
    <n v="2508352"/>
    <n v="5928833"/>
    <n v="22803205"/>
    <x v="87"/>
    <x v="3"/>
    <n v="21065819"/>
  </r>
  <r>
    <x v="88"/>
    <n v="16160310"/>
    <n v="12120232"/>
    <n v="4937872"/>
    <n v="11671335"/>
    <n v="44889749"/>
    <x v="88"/>
    <x v="4"/>
    <n v="44440851"/>
  </r>
  <r>
    <x v="89"/>
    <n v="15352294"/>
    <n v="11514221"/>
    <n v="4690978"/>
    <n v="11087768"/>
    <n v="42645261"/>
    <x v="89"/>
    <x v="5"/>
    <n v="45338647"/>
  </r>
  <r>
    <x v="90"/>
    <n v="7583695"/>
    <n v="5687771"/>
    <n v="2317240"/>
    <n v="5477113"/>
    <n v="21065819"/>
    <x v="90"/>
    <x v="6"/>
    <n v="22368858"/>
  </r>
  <r>
    <x v="91"/>
    <n v="8209154"/>
    <n v="6156866"/>
    <n v="2508352"/>
    <n v="5928833"/>
    <n v="22803205"/>
    <x v="91"/>
    <x v="0"/>
    <n v="20848645"/>
  </r>
  <r>
    <x v="92"/>
    <n v="8052789"/>
    <n v="6039592"/>
    <n v="2460574"/>
    <n v="5815903"/>
    <n v="22368858"/>
    <x v="92"/>
    <x v="1"/>
    <n v="20848645"/>
  </r>
  <r>
    <x v="93"/>
    <n v="7974607"/>
    <n v="5980955"/>
    <n v="2436685"/>
    <n v="5759438"/>
    <n v="22151685"/>
    <x v="93"/>
    <x v="2"/>
    <n v="21500166"/>
  </r>
  <r>
    <x v="94"/>
    <n v="8130972"/>
    <n v="6098229"/>
    <n v="2484463"/>
    <n v="5872368"/>
    <n v="22586032"/>
    <x v="94"/>
    <x v="3"/>
    <n v="22803205"/>
  </r>
  <r>
    <x v="95"/>
    <n v="16806722"/>
    <n v="12605042"/>
    <n v="5135387"/>
    <n v="12138188"/>
    <n v="46685339"/>
    <x v="95"/>
    <x v="4"/>
    <n v="44889749"/>
  </r>
  <r>
    <x v="96"/>
    <n v="15513897"/>
    <n v="11635423"/>
    <n v="4740357"/>
    <n v="11204481"/>
    <n v="43094158"/>
    <x v="96"/>
    <x v="5"/>
    <n v="42645261"/>
  </r>
  <r>
    <x v="97"/>
    <n v="7740060"/>
    <n v="5805045"/>
    <n v="2365018"/>
    <n v="5590043"/>
    <n v="21500166"/>
    <x v="97"/>
    <x v="6"/>
    <n v="21065819"/>
  </r>
  <r>
    <x v="98"/>
    <n v="7818242"/>
    <n v="5863681"/>
    <n v="2388907"/>
    <n v="5646508"/>
    <n v="21717338"/>
    <x v="98"/>
    <x v="0"/>
    <n v="22803205"/>
  </r>
  <r>
    <x v="99"/>
    <n v="7740060"/>
    <n v="5805045"/>
    <n v="2365018"/>
    <n v="5590043"/>
    <n v="21500166"/>
    <x v="99"/>
    <x v="1"/>
    <n v="22368858"/>
  </r>
  <r>
    <x v="100"/>
    <n v="7427330"/>
    <n v="5570497"/>
    <n v="2269462"/>
    <n v="5364183"/>
    <n v="20631472"/>
    <x v="100"/>
    <x v="2"/>
    <n v="22151685"/>
  </r>
  <r>
    <x v="101"/>
    <n v="7427330"/>
    <n v="5570497"/>
    <n v="2269462"/>
    <n v="5364183"/>
    <n v="20631472"/>
    <x v="101"/>
    <x v="3"/>
    <n v="22586032"/>
  </r>
  <r>
    <x v="102"/>
    <n v="15513897"/>
    <n v="11635423"/>
    <n v="4740357"/>
    <n v="11204481"/>
    <n v="43094158"/>
    <x v="102"/>
    <x v="4"/>
    <n v="46685339"/>
  </r>
  <r>
    <x v="103"/>
    <n v="16806722"/>
    <n v="12605042"/>
    <n v="5135387"/>
    <n v="12138188"/>
    <n v="46685339"/>
    <x v="103"/>
    <x v="5"/>
    <n v="43094158"/>
  </r>
  <r>
    <x v="104"/>
    <n v="7583695"/>
    <n v="5687771"/>
    <n v="2317240"/>
    <n v="5477113"/>
    <n v="21065819"/>
    <x v="104"/>
    <x v="6"/>
    <n v="21500166"/>
  </r>
  <r>
    <x v="105"/>
    <n v="8130972"/>
    <n v="6098229"/>
    <n v="2484463"/>
    <n v="5872368"/>
    <n v="22586032"/>
    <x v="105"/>
    <x v="0"/>
    <n v="21717338"/>
  </r>
  <r>
    <x v="106"/>
    <n v="7896424"/>
    <n v="5922318"/>
    <n v="2412796"/>
    <n v="5702973"/>
    <n v="21934511"/>
    <x v="106"/>
    <x v="1"/>
    <n v="21500166"/>
  </r>
  <r>
    <x v="107"/>
    <n v="8209154"/>
    <n v="6156866"/>
    <n v="2508352"/>
    <n v="5928833"/>
    <n v="22803205"/>
    <x v="107"/>
    <x v="2"/>
    <n v="20631472"/>
  </r>
  <r>
    <x v="108"/>
    <n v="7974607"/>
    <n v="5980955"/>
    <n v="2436685"/>
    <n v="5759438"/>
    <n v="22151685"/>
    <x v="108"/>
    <x v="3"/>
    <n v="20631472"/>
  </r>
  <r>
    <x v="109"/>
    <n v="15998707"/>
    <n v="11999030"/>
    <n v="4888493"/>
    <n v="11554621"/>
    <n v="44440851"/>
    <x v="109"/>
    <x v="4"/>
    <n v="43094158"/>
  </r>
  <r>
    <x v="110"/>
    <n v="16806722"/>
    <n v="12605042"/>
    <n v="5135387"/>
    <n v="12138188"/>
    <n v="46685339"/>
    <x v="110"/>
    <x v="5"/>
    <n v="46685339"/>
  </r>
  <r>
    <x v="111"/>
    <n v="7505512"/>
    <n v="5629134"/>
    <n v="2293351"/>
    <n v="5420648"/>
    <n v="20848645"/>
    <x v="111"/>
    <x v="6"/>
    <n v="21065819"/>
  </r>
  <r>
    <x v="112"/>
    <n v="7427330"/>
    <n v="5570497"/>
    <n v="2269462"/>
    <n v="5364183"/>
    <n v="20631472"/>
    <x v="112"/>
    <x v="0"/>
    <n v="22586032"/>
  </r>
  <r>
    <x v="113"/>
    <n v="7818242"/>
    <n v="5863681"/>
    <n v="2388907"/>
    <n v="5646508"/>
    <n v="21717338"/>
    <x v="113"/>
    <x v="1"/>
    <n v="21934511"/>
  </r>
  <r>
    <x v="114"/>
    <n v="8209154"/>
    <n v="6156866"/>
    <n v="2508352"/>
    <n v="5928833"/>
    <n v="22803205"/>
    <x v="114"/>
    <x v="2"/>
    <n v="22803205"/>
  </r>
  <r>
    <x v="115"/>
    <n v="7974607"/>
    <n v="5980955"/>
    <n v="2436685"/>
    <n v="5759438"/>
    <n v="22151685"/>
    <x v="115"/>
    <x v="3"/>
    <n v="22151685"/>
  </r>
  <r>
    <x v="116"/>
    <n v="16968325"/>
    <n v="12726244"/>
    <n v="5184766"/>
    <n v="12254901"/>
    <n v="47134236"/>
    <x v="116"/>
    <x v="4"/>
    <n v="44440851"/>
  </r>
  <r>
    <x v="117"/>
    <n v="16645119"/>
    <n v="12483839"/>
    <n v="5086008"/>
    <n v="12021475"/>
    <n v="46236441"/>
    <x v="117"/>
    <x v="5"/>
    <n v="46685339"/>
  </r>
  <r>
    <x v="118"/>
    <n v="7427330"/>
    <n v="5570497"/>
    <n v="2269462"/>
    <n v="5364183"/>
    <n v="20631472"/>
    <x v="118"/>
    <x v="6"/>
    <n v="20848645"/>
  </r>
  <r>
    <x v="119"/>
    <n v="7583695"/>
    <n v="5687771"/>
    <n v="2317240"/>
    <n v="5477113"/>
    <n v="21065819"/>
    <x v="119"/>
    <x v="0"/>
    <n v="20631472"/>
  </r>
  <r>
    <x v="120"/>
    <n v="8209154"/>
    <n v="6156866"/>
    <n v="2508352"/>
    <n v="5928833"/>
    <n v="22803205"/>
    <x v="120"/>
    <x v="1"/>
    <n v="21717338"/>
  </r>
  <r>
    <x v="121"/>
    <n v="7661877"/>
    <n v="5746408"/>
    <n v="2341129"/>
    <n v="5533578"/>
    <n v="21282992"/>
    <x v="121"/>
    <x v="2"/>
    <n v="22803205"/>
  </r>
  <r>
    <x v="122"/>
    <n v="7505512"/>
    <n v="5629134"/>
    <n v="2293351"/>
    <n v="5420648"/>
    <n v="20848645"/>
    <x v="122"/>
    <x v="3"/>
    <n v="22151685"/>
  </r>
  <r>
    <x v="123"/>
    <n v="15513897"/>
    <n v="11635423"/>
    <n v="4740357"/>
    <n v="11204481"/>
    <n v="43094158"/>
    <x v="123"/>
    <x v="4"/>
    <n v="47134236"/>
  </r>
  <r>
    <x v="124"/>
    <n v="15837104"/>
    <n v="11877828"/>
    <n v="4839115"/>
    <n v="11437908"/>
    <n v="43991955"/>
    <x v="124"/>
    <x v="5"/>
    <n v="46236441"/>
  </r>
  <r>
    <x v="125"/>
    <n v="7818242"/>
    <n v="5863681"/>
    <n v="2388907"/>
    <n v="5646508"/>
    <n v="21717338"/>
    <x v="125"/>
    <x v="6"/>
    <n v="20631472"/>
  </r>
  <r>
    <x v="126"/>
    <n v="7974607"/>
    <n v="5980955"/>
    <n v="2436685"/>
    <n v="5759438"/>
    <n v="22151685"/>
    <x v="126"/>
    <x v="0"/>
    <n v="21065819"/>
  </r>
  <r>
    <x v="127"/>
    <n v="8209154"/>
    <n v="6156866"/>
    <n v="2508352"/>
    <n v="5928833"/>
    <n v="22803205"/>
    <x v="127"/>
    <x v="1"/>
    <n v="22803205"/>
  </r>
  <r>
    <x v="128"/>
    <n v="7583695"/>
    <n v="5687771"/>
    <n v="2317240"/>
    <n v="5477113"/>
    <n v="21065819"/>
    <x v="128"/>
    <x v="2"/>
    <n v="21282992"/>
  </r>
  <r>
    <x v="129"/>
    <n v="7583695"/>
    <n v="5687771"/>
    <n v="2317240"/>
    <n v="5477113"/>
    <n v="21065819"/>
    <x v="129"/>
    <x v="3"/>
    <n v="20848645"/>
  </r>
  <r>
    <x v="130"/>
    <n v="16483516"/>
    <n v="12362637"/>
    <n v="5036630"/>
    <n v="11904761"/>
    <n v="45787544"/>
    <x v="130"/>
    <x v="4"/>
    <n v="43094158"/>
  </r>
  <r>
    <x v="131"/>
    <n v="15352294"/>
    <n v="11514221"/>
    <n v="4690978"/>
    <n v="11087768"/>
    <n v="42645261"/>
    <x v="131"/>
    <x v="5"/>
    <n v="43991955"/>
  </r>
  <r>
    <x v="132"/>
    <n v="7505512"/>
    <n v="5629134"/>
    <n v="2293351"/>
    <n v="5420648"/>
    <n v="20848645"/>
    <x v="132"/>
    <x v="6"/>
    <n v="21717338"/>
  </r>
  <r>
    <x v="133"/>
    <n v="8209154"/>
    <n v="6156866"/>
    <n v="2508352"/>
    <n v="5928833"/>
    <n v="22803205"/>
    <x v="133"/>
    <x v="0"/>
    <n v="22151685"/>
  </r>
  <r>
    <x v="134"/>
    <n v="7896424"/>
    <n v="5922318"/>
    <n v="2412796"/>
    <n v="5702973"/>
    <n v="21934511"/>
    <x v="134"/>
    <x v="1"/>
    <n v="22803205"/>
  </r>
  <r>
    <x v="135"/>
    <n v="7583695"/>
    <n v="5687771"/>
    <n v="2317240"/>
    <n v="5477113"/>
    <n v="21065819"/>
    <x v="135"/>
    <x v="2"/>
    <n v="21065819"/>
  </r>
  <r>
    <x v="136"/>
    <n v="7427330"/>
    <n v="5570497"/>
    <n v="2269462"/>
    <n v="5364183"/>
    <n v="20631472"/>
    <x v="136"/>
    <x v="3"/>
    <n v="21065819"/>
  </r>
  <r>
    <x v="137"/>
    <n v="16160310"/>
    <n v="12120232"/>
    <n v="4937872"/>
    <n v="11671335"/>
    <n v="44889749"/>
    <x v="137"/>
    <x v="4"/>
    <n v="45787544"/>
  </r>
  <r>
    <x v="138"/>
    <n v="16968325"/>
    <n v="12726244"/>
    <n v="5184766"/>
    <n v="12254901"/>
    <n v="47134236"/>
    <x v="138"/>
    <x v="5"/>
    <n v="42645261"/>
  </r>
  <r>
    <x v="139"/>
    <n v="8052789"/>
    <n v="6039592"/>
    <n v="2460574"/>
    <n v="5815903"/>
    <n v="22368858"/>
    <x v="139"/>
    <x v="6"/>
    <n v="20848645"/>
  </r>
  <r>
    <x v="140"/>
    <n v="8052789"/>
    <n v="6039592"/>
    <n v="2460574"/>
    <n v="5815903"/>
    <n v="22368858"/>
    <x v="140"/>
    <x v="0"/>
    <n v="22803205"/>
  </r>
  <r>
    <x v="141"/>
    <n v="7896424"/>
    <n v="5922318"/>
    <n v="2412796"/>
    <n v="5702973"/>
    <n v="21934511"/>
    <x v="141"/>
    <x v="1"/>
    <n v="21934511"/>
  </r>
  <r>
    <x v="142"/>
    <n v="7583695"/>
    <n v="5687771"/>
    <n v="2317240"/>
    <n v="5477113"/>
    <n v="21065819"/>
    <x v="142"/>
    <x v="2"/>
    <n v="21065819"/>
  </r>
  <r>
    <x v="143"/>
    <n v="8052789"/>
    <n v="6039592"/>
    <n v="2460574"/>
    <n v="5815903"/>
    <n v="22368858"/>
    <x v="143"/>
    <x v="3"/>
    <n v="20631472"/>
  </r>
  <r>
    <x v="144"/>
    <n v="16968325"/>
    <n v="12726244"/>
    <n v="5184766"/>
    <n v="12254901"/>
    <n v="47134236"/>
    <x v="144"/>
    <x v="4"/>
    <n v="44889749"/>
  </r>
  <r>
    <x v="145"/>
    <n v="16968325"/>
    <n v="12726244"/>
    <n v="5184766"/>
    <n v="12254901"/>
    <n v="47134236"/>
    <x v="145"/>
    <x v="5"/>
    <n v="47134236"/>
  </r>
  <r>
    <x v="146"/>
    <n v="7583695"/>
    <n v="5687771"/>
    <n v="2317240"/>
    <n v="5477113"/>
    <n v="21065819"/>
    <x v="146"/>
    <x v="6"/>
    <n v="22368858"/>
  </r>
  <r>
    <x v="147"/>
    <n v="8130972"/>
    <n v="6098229"/>
    <n v="2484463"/>
    <n v="5872368"/>
    <n v="22586032"/>
    <x v="147"/>
    <x v="0"/>
    <n v="22368858"/>
  </r>
  <r>
    <x v="148"/>
    <n v="7427330"/>
    <n v="5570497"/>
    <n v="2269462"/>
    <n v="5364183"/>
    <n v="20631472"/>
    <x v="148"/>
    <x v="1"/>
    <n v="21934511"/>
  </r>
  <r>
    <x v="149"/>
    <n v="7740060"/>
    <n v="5805045"/>
    <n v="2365018"/>
    <n v="5590043"/>
    <n v="21500166"/>
    <x v="149"/>
    <x v="2"/>
    <n v="21065819"/>
  </r>
  <r>
    <x v="150"/>
    <n v="8052789"/>
    <n v="6039592"/>
    <n v="2460574"/>
    <n v="5815903"/>
    <n v="22368858"/>
    <x v="150"/>
    <x v="3"/>
    <n v="22368858"/>
  </r>
  <r>
    <x v="151"/>
    <n v="16806722"/>
    <n v="12605042"/>
    <n v="5135387"/>
    <n v="12138188"/>
    <n v="46685339"/>
    <x v="151"/>
    <x v="4"/>
    <n v="47134236"/>
  </r>
  <r>
    <x v="152"/>
    <n v="15675500"/>
    <n v="11756625"/>
    <n v="4789736"/>
    <n v="11321195"/>
    <n v="43543056"/>
    <x v="152"/>
    <x v="5"/>
    <n v="47134236"/>
  </r>
  <r>
    <x v="153"/>
    <n v="7740060"/>
    <n v="5805045"/>
    <n v="2365018"/>
    <n v="5590043"/>
    <n v="21500166"/>
    <x v="153"/>
    <x v="6"/>
    <n v="21065819"/>
  </r>
  <r>
    <x v="154"/>
    <n v="8052789"/>
    <n v="6039592"/>
    <n v="2460574"/>
    <n v="5815903"/>
    <n v="22368858"/>
    <x v="154"/>
    <x v="0"/>
    <n v="22586032"/>
  </r>
  <r>
    <x v="155"/>
    <n v="8052789"/>
    <n v="6039592"/>
    <n v="2460574"/>
    <n v="5815903"/>
    <n v="22368858"/>
    <x v="155"/>
    <x v="1"/>
    <n v="20631472"/>
  </r>
  <r>
    <x v="156"/>
    <n v="8052789"/>
    <n v="6039592"/>
    <n v="2460574"/>
    <n v="5815903"/>
    <n v="22368858"/>
    <x v="156"/>
    <x v="2"/>
    <n v="21500166"/>
  </r>
  <r>
    <x v="157"/>
    <n v="7583695"/>
    <n v="5687771"/>
    <n v="2317240"/>
    <n v="5477113"/>
    <n v="21065819"/>
    <x v="157"/>
    <x v="3"/>
    <n v="22368858"/>
  </r>
  <r>
    <x v="158"/>
    <n v="15352294"/>
    <n v="11514221"/>
    <n v="4690978"/>
    <n v="11087768"/>
    <n v="42645261"/>
    <x v="158"/>
    <x v="4"/>
    <n v="46685339"/>
  </r>
  <r>
    <x v="159"/>
    <n v="16160310"/>
    <n v="12120232"/>
    <n v="4937872"/>
    <n v="11671335"/>
    <n v="44889749"/>
    <x v="159"/>
    <x v="5"/>
    <n v="43543056"/>
  </r>
  <r>
    <x v="160"/>
    <n v="7896424"/>
    <n v="5922318"/>
    <n v="2412796"/>
    <n v="5702973"/>
    <n v="21934511"/>
    <x v="160"/>
    <x v="6"/>
    <n v="21500166"/>
  </r>
  <r>
    <x v="161"/>
    <n v="8052789"/>
    <n v="6039592"/>
    <n v="2460574"/>
    <n v="5815903"/>
    <n v="22368858"/>
    <x v="161"/>
    <x v="0"/>
    <n v="22368858"/>
  </r>
  <r>
    <x v="162"/>
    <n v="7896424"/>
    <n v="5922318"/>
    <n v="2412796"/>
    <n v="5702973"/>
    <n v="21934511"/>
    <x v="162"/>
    <x v="1"/>
    <n v="22368858"/>
  </r>
  <r>
    <x v="163"/>
    <n v="7818242"/>
    <n v="5863681"/>
    <n v="2388907"/>
    <n v="5646508"/>
    <n v="21717338"/>
    <x v="163"/>
    <x v="2"/>
    <n v="22368858"/>
  </r>
  <r>
    <x v="164"/>
    <n v="8052789"/>
    <n v="6039592"/>
    <n v="2460574"/>
    <n v="5815903"/>
    <n v="22368858"/>
    <x v="164"/>
    <x v="3"/>
    <n v="21065819"/>
  </r>
  <r>
    <x v="165"/>
    <n v="15998707"/>
    <n v="11999030"/>
    <n v="4888493"/>
    <n v="11554621"/>
    <n v="44440851"/>
    <x v="165"/>
    <x v="4"/>
    <n v="42645261"/>
  </r>
  <r>
    <x v="166"/>
    <n v="16483516"/>
    <n v="12362637"/>
    <n v="5036630"/>
    <n v="11904761"/>
    <n v="45787544"/>
    <x v="166"/>
    <x v="5"/>
    <n v="44889749"/>
  </r>
  <r>
    <x v="167"/>
    <n v="8130972"/>
    <n v="6098229"/>
    <n v="2484463"/>
    <n v="5872368"/>
    <n v="22586032"/>
    <x v="167"/>
    <x v="6"/>
    <n v="21934511"/>
  </r>
  <r>
    <x v="168"/>
    <n v="7583695"/>
    <n v="5687771"/>
    <n v="2317240"/>
    <n v="5477113"/>
    <n v="21065819"/>
    <x v="168"/>
    <x v="0"/>
    <n v="22368858"/>
  </r>
  <r>
    <x v="169"/>
    <n v="7974607"/>
    <n v="5980955"/>
    <n v="2436685"/>
    <n v="5759438"/>
    <n v="22151685"/>
    <x v="169"/>
    <x v="1"/>
    <n v="21934511"/>
  </r>
  <r>
    <x v="170"/>
    <n v="3674574"/>
    <n v="2755930"/>
    <n v="1122786"/>
    <n v="2653859"/>
    <n v="10207149"/>
    <x v="170"/>
    <x v="2"/>
    <n v="21717338"/>
  </r>
  <r>
    <x v="171"/>
    <n v="7583695"/>
    <n v="5687771"/>
    <n v="2317240"/>
    <n v="5477113"/>
    <n v="21065819"/>
    <x v="171"/>
    <x v="3"/>
    <n v="22368858"/>
  </r>
  <r>
    <x v="172"/>
    <n v="16160310"/>
    <n v="12120232"/>
    <n v="4937872"/>
    <n v="11671335"/>
    <n v="44889749"/>
    <x v="172"/>
    <x v="4"/>
    <n v="44440851"/>
  </r>
  <r>
    <x v="173"/>
    <n v="15675500"/>
    <n v="11756625"/>
    <n v="4789736"/>
    <n v="11321195"/>
    <n v="43543056"/>
    <x v="173"/>
    <x v="5"/>
    <n v="45787544"/>
  </r>
  <r>
    <x v="174"/>
    <n v="7661877"/>
    <n v="5746408"/>
    <n v="2341129"/>
    <n v="5533578"/>
    <n v="21282992"/>
    <x v="174"/>
    <x v="6"/>
    <n v="22586032"/>
  </r>
  <r>
    <x v="175"/>
    <n v="8130972"/>
    <n v="6098229"/>
    <n v="2484463"/>
    <n v="5872368"/>
    <n v="22586032"/>
    <x v="175"/>
    <x v="0"/>
    <n v="21065819"/>
  </r>
  <r>
    <x v="176"/>
    <n v="8052789"/>
    <n v="6039592"/>
    <n v="2460574"/>
    <n v="5815903"/>
    <n v="22368858"/>
    <x v="176"/>
    <x v="1"/>
    <n v="22151685"/>
  </r>
  <r>
    <x v="177"/>
    <n v="8052789"/>
    <n v="6039592"/>
    <n v="2460574"/>
    <n v="5815903"/>
    <n v="22368858"/>
    <x v="177"/>
    <x v="2"/>
    <n v="10207149"/>
  </r>
  <r>
    <x v="178"/>
    <n v="7661877"/>
    <n v="5746408"/>
    <n v="2341129"/>
    <n v="5533578"/>
    <n v="21282992"/>
    <x v="178"/>
    <x v="3"/>
    <n v="21065819"/>
  </r>
  <r>
    <x v="179"/>
    <n v="16806722"/>
    <n v="12605042"/>
    <n v="5135387"/>
    <n v="12138188"/>
    <n v="46685339"/>
    <x v="179"/>
    <x v="4"/>
    <n v="44889749"/>
  </r>
  <r>
    <x v="180"/>
    <n v="15837104"/>
    <n v="11877828"/>
    <n v="4839115"/>
    <n v="11437908"/>
    <n v="43991955"/>
    <x v="180"/>
    <x v="5"/>
    <n v="43543056"/>
  </r>
  <r>
    <x v="181"/>
    <n v="7740060"/>
    <n v="5805045"/>
    <n v="2365018"/>
    <n v="5590043"/>
    <n v="21500166"/>
    <x v="181"/>
    <x v="6"/>
    <n v="21282992"/>
  </r>
  <r>
    <x v="182"/>
    <n v="7896424"/>
    <n v="5922318"/>
    <n v="2412796"/>
    <n v="5702973"/>
    <n v="21934511"/>
    <x v="182"/>
    <x v="0"/>
    <n v="22586032"/>
  </r>
  <r>
    <x v="183"/>
    <n v="7974607"/>
    <n v="5980955"/>
    <n v="2436685"/>
    <n v="5759438"/>
    <n v="22151685"/>
    <x v="183"/>
    <x v="1"/>
    <n v="22368858"/>
  </r>
  <r>
    <x v="184"/>
    <n v="8052789"/>
    <n v="6039592"/>
    <n v="2460574"/>
    <n v="5815903"/>
    <n v="22368858"/>
    <x v="184"/>
    <x v="2"/>
    <n v="22368858"/>
  </r>
  <r>
    <x v="185"/>
    <n v="7427330"/>
    <n v="5570497"/>
    <n v="2269462"/>
    <n v="5364183"/>
    <n v="20631472"/>
    <x v="185"/>
    <x v="3"/>
    <n v="21282992"/>
  </r>
  <r>
    <x v="186"/>
    <n v="16160310"/>
    <n v="12120232"/>
    <n v="4937872"/>
    <n v="11671335"/>
    <n v="44889749"/>
    <x v="186"/>
    <x v="4"/>
    <n v="46685339"/>
  </r>
  <r>
    <x v="187"/>
    <n v="15675500"/>
    <n v="11756625"/>
    <n v="4789736"/>
    <n v="11321195"/>
    <n v="43543056"/>
    <x v="187"/>
    <x v="5"/>
    <n v="43991955"/>
  </r>
  <r>
    <x v="188"/>
    <n v="7661877"/>
    <n v="5746408"/>
    <n v="2341129"/>
    <n v="5533578"/>
    <n v="21282992"/>
    <x v="188"/>
    <x v="6"/>
    <n v="21500166"/>
  </r>
  <r>
    <x v="189"/>
    <n v="8209154"/>
    <n v="6156866"/>
    <n v="2508352"/>
    <n v="5928833"/>
    <n v="22803205"/>
    <x v="189"/>
    <x v="0"/>
    <n v="21934511"/>
  </r>
  <r>
    <x v="190"/>
    <n v="8209154"/>
    <n v="6156866"/>
    <n v="2508352"/>
    <n v="5928833"/>
    <n v="22803205"/>
    <x v="190"/>
    <x v="1"/>
    <n v="22151685"/>
  </r>
  <r>
    <x v="191"/>
    <n v="7740060"/>
    <n v="5805045"/>
    <n v="2365018"/>
    <n v="5590043"/>
    <n v="21500166"/>
    <x v="191"/>
    <x v="2"/>
    <n v="22368858"/>
  </r>
  <r>
    <x v="192"/>
    <n v="7505512"/>
    <n v="5629134"/>
    <n v="2293351"/>
    <n v="5420648"/>
    <n v="20848645"/>
    <x v="192"/>
    <x v="3"/>
    <n v="20631472"/>
  </r>
  <r>
    <x v="193"/>
    <n v="16160310"/>
    <n v="12120232"/>
    <n v="4937872"/>
    <n v="11671335"/>
    <n v="44889749"/>
    <x v="193"/>
    <x v="4"/>
    <n v="44889749"/>
  </r>
  <r>
    <x v="194"/>
    <n v="15513897"/>
    <n v="11635423"/>
    <n v="4740357"/>
    <n v="11204481"/>
    <n v="43094158"/>
    <x v="194"/>
    <x v="5"/>
    <n v="43543056"/>
  </r>
  <r>
    <x v="195"/>
    <n v="7740060"/>
    <n v="5805045"/>
    <n v="2365018"/>
    <n v="5590043"/>
    <n v="21500166"/>
    <x v="195"/>
    <x v="6"/>
    <n v="21282992"/>
  </r>
  <r>
    <x v="196"/>
    <n v="7427330"/>
    <n v="5570497"/>
    <n v="2269462"/>
    <n v="5364183"/>
    <n v="20631472"/>
    <x v="196"/>
    <x v="0"/>
    <n v="22803205"/>
  </r>
  <r>
    <x v="197"/>
    <n v="7740060"/>
    <n v="5805045"/>
    <n v="2365018"/>
    <n v="5590043"/>
    <n v="21500166"/>
    <x v="197"/>
    <x v="1"/>
    <n v="22803205"/>
  </r>
  <r>
    <x v="198"/>
    <n v="7974607"/>
    <n v="5980955"/>
    <n v="2436685"/>
    <n v="5759438"/>
    <n v="22151685"/>
    <x v="198"/>
    <x v="2"/>
    <n v="21500166"/>
  </r>
  <r>
    <x v="199"/>
    <n v="8130972"/>
    <n v="6098229"/>
    <n v="2484463"/>
    <n v="5872368"/>
    <n v="22586032"/>
    <x v="199"/>
    <x v="3"/>
    <n v="20848645"/>
  </r>
  <r>
    <x v="200"/>
    <n v="15998707"/>
    <n v="11999030"/>
    <n v="4888493"/>
    <n v="11554621"/>
    <n v="44440851"/>
    <x v="200"/>
    <x v="4"/>
    <n v="44889749"/>
  </r>
  <r>
    <x v="201"/>
    <n v="15352294"/>
    <n v="11514221"/>
    <n v="4690978"/>
    <n v="11087768"/>
    <n v="42645261"/>
    <x v="201"/>
    <x v="5"/>
    <n v="43094158"/>
  </r>
  <r>
    <x v="202"/>
    <n v="7740060"/>
    <n v="5805045"/>
    <n v="2365018"/>
    <n v="5590043"/>
    <n v="21500166"/>
    <x v="202"/>
    <x v="6"/>
    <n v="21500166"/>
  </r>
  <r>
    <x v="203"/>
    <n v="7661877"/>
    <n v="5746408"/>
    <n v="2341129"/>
    <n v="5533578"/>
    <n v="21282992"/>
    <x v="203"/>
    <x v="0"/>
    <n v="20631472"/>
  </r>
  <r>
    <x v="204"/>
    <n v="7896424"/>
    <n v="5922318"/>
    <n v="2412796"/>
    <n v="5702973"/>
    <n v="21934511"/>
    <x v="204"/>
    <x v="1"/>
    <n v="21500166"/>
  </r>
  <r>
    <x v="205"/>
    <n v="7427330"/>
    <n v="5570497"/>
    <n v="2269462"/>
    <n v="5364183"/>
    <n v="20631472"/>
    <x v="205"/>
    <x v="2"/>
    <n v="22151685"/>
  </r>
  <r>
    <x v="206"/>
    <n v="7583695"/>
    <n v="5687771"/>
    <n v="2317240"/>
    <n v="5477113"/>
    <n v="21065819"/>
    <x v="206"/>
    <x v="3"/>
    <n v="22586032"/>
  </r>
  <r>
    <x v="207"/>
    <n v="16160310"/>
    <n v="12120232"/>
    <n v="4937872"/>
    <n v="11671335"/>
    <n v="44889749"/>
    <x v="207"/>
    <x v="4"/>
    <n v="44440851"/>
  </r>
  <r>
    <x v="208"/>
    <n v="15675500"/>
    <n v="11756625"/>
    <n v="4789736"/>
    <n v="11321195"/>
    <n v="43543056"/>
    <x v="208"/>
    <x v="5"/>
    <n v="42645261"/>
  </r>
  <r>
    <x v="209"/>
    <n v="7740060"/>
    <n v="5805045"/>
    <n v="2365018"/>
    <n v="5590043"/>
    <n v="21500166"/>
    <x v="209"/>
    <x v="6"/>
    <n v="21500166"/>
  </r>
  <r>
    <x v="210"/>
    <n v="7505512"/>
    <n v="5629134"/>
    <n v="2293351"/>
    <n v="5420648"/>
    <n v="20848645"/>
    <x v="210"/>
    <x v="0"/>
    <n v="21282992"/>
  </r>
  <r>
    <x v="211"/>
    <n v="8052789"/>
    <n v="6039592"/>
    <n v="2460574"/>
    <n v="5815903"/>
    <n v="22368858"/>
    <x v="211"/>
    <x v="1"/>
    <n v="21934511"/>
  </r>
  <r>
    <x v="212"/>
    <n v="7974607"/>
    <n v="5980955"/>
    <n v="2436685"/>
    <n v="5759438"/>
    <n v="22151685"/>
    <x v="212"/>
    <x v="2"/>
    <n v="20631472"/>
  </r>
  <r>
    <x v="213"/>
    <n v="8209154"/>
    <n v="6156866"/>
    <n v="2508352"/>
    <n v="5928833"/>
    <n v="22803205"/>
    <x v="213"/>
    <x v="3"/>
    <n v="21065819"/>
  </r>
  <r>
    <x v="214"/>
    <n v="16321913"/>
    <n v="12241435"/>
    <n v="4987251"/>
    <n v="11788048"/>
    <n v="45338647"/>
    <x v="214"/>
    <x v="4"/>
    <n v="44889749"/>
  </r>
  <r>
    <x v="215"/>
    <n v="15837104"/>
    <n v="11877828"/>
    <n v="4839115"/>
    <n v="11437908"/>
    <n v="43991955"/>
    <x v="215"/>
    <x v="5"/>
    <n v="43543056"/>
  </r>
  <r>
    <x v="216"/>
    <n v="8052789"/>
    <n v="6039592"/>
    <n v="2460574"/>
    <n v="5815903"/>
    <n v="22368858"/>
    <x v="216"/>
    <x v="6"/>
    <n v="21500166"/>
  </r>
  <r>
    <x v="217"/>
    <n v="8130972"/>
    <n v="6098229"/>
    <n v="2484463"/>
    <n v="5872368"/>
    <n v="22586032"/>
    <x v="217"/>
    <x v="0"/>
    <n v="20848645"/>
  </r>
  <r>
    <x v="218"/>
    <n v="8130972"/>
    <n v="6098229"/>
    <n v="2484463"/>
    <n v="5872368"/>
    <n v="22586032"/>
    <x v="218"/>
    <x v="1"/>
    <n v="22368858"/>
  </r>
  <r>
    <x v="219"/>
    <n v="7505512"/>
    <n v="5629134"/>
    <n v="2293351"/>
    <n v="5420648"/>
    <n v="20848645"/>
    <x v="219"/>
    <x v="2"/>
    <n v="22151685"/>
  </r>
  <r>
    <x v="220"/>
    <n v="8130972"/>
    <n v="6098229"/>
    <n v="2484463"/>
    <n v="5872368"/>
    <n v="22586032"/>
    <x v="220"/>
    <x v="3"/>
    <n v="22803205"/>
  </r>
  <r>
    <x v="221"/>
    <n v="16806722"/>
    <n v="12605042"/>
    <n v="5135387"/>
    <n v="12138188"/>
    <n v="46685339"/>
    <x v="221"/>
    <x v="4"/>
    <n v="45338647"/>
  </r>
  <r>
    <x v="222"/>
    <n v="15837104"/>
    <n v="11877828"/>
    <n v="4839115"/>
    <n v="11437908"/>
    <n v="43991955"/>
    <x v="222"/>
    <x v="5"/>
    <n v="43991955"/>
  </r>
  <r>
    <x v="223"/>
    <n v="7427330"/>
    <n v="5570497"/>
    <n v="2269462"/>
    <n v="5364183"/>
    <n v="20631472"/>
    <x v="223"/>
    <x v="6"/>
    <n v="22368858"/>
  </r>
  <r>
    <x v="224"/>
    <n v="7505512"/>
    <n v="5629134"/>
    <n v="2293351"/>
    <n v="5420648"/>
    <n v="20848645"/>
    <x v="224"/>
    <x v="0"/>
    <n v="22586032"/>
  </r>
  <r>
    <x v="225"/>
    <n v="8130972"/>
    <n v="6098229"/>
    <n v="2484463"/>
    <n v="5872368"/>
    <n v="22586032"/>
    <x v="225"/>
    <x v="1"/>
    <n v="22586032"/>
  </r>
  <r>
    <x v="226"/>
    <n v="7896424"/>
    <n v="5922318"/>
    <n v="2412796"/>
    <n v="5702973"/>
    <n v="21934511"/>
    <x v="226"/>
    <x v="2"/>
    <n v="20848645"/>
  </r>
  <r>
    <x v="227"/>
    <n v="7661877"/>
    <n v="5746408"/>
    <n v="2341129"/>
    <n v="5533578"/>
    <n v="21282992"/>
    <x v="227"/>
    <x v="3"/>
    <n v="22586032"/>
  </r>
  <r>
    <x v="228"/>
    <n v="16806722"/>
    <n v="12605042"/>
    <n v="5135387"/>
    <n v="12138188"/>
    <n v="46685339"/>
    <x v="228"/>
    <x v="4"/>
    <n v="46685339"/>
  </r>
  <r>
    <x v="229"/>
    <n v="16321913"/>
    <n v="12241435"/>
    <n v="4987251"/>
    <n v="11788048"/>
    <n v="45338647"/>
    <x v="229"/>
    <x v="5"/>
    <n v="43991955"/>
  </r>
  <r>
    <x v="230"/>
    <n v="7583695"/>
    <n v="5687771"/>
    <n v="2317240"/>
    <n v="5477113"/>
    <n v="21065819"/>
    <x v="230"/>
    <x v="6"/>
    <n v="20631472"/>
  </r>
  <r>
    <x v="231"/>
    <n v="7896424"/>
    <n v="5922318"/>
    <n v="2412796"/>
    <n v="5702973"/>
    <n v="21934511"/>
    <x v="231"/>
    <x v="0"/>
    <n v="20848645"/>
  </r>
  <r>
    <x v="232"/>
    <n v="8052789"/>
    <n v="6039592"/>
    <n v="2460574"/>
    <n v="5815903"/>
    <n v="22368858"/>
    <x v="232"/>
    <x v="1"/>
    <n v="22586032"/>
  </r>
  <r>
    <x v="233"/>
    <n v="7896424"/>
    <n v="5922318"/>
    <n v="2412796"/>
    <n v="5702973"/>
    <n v="21934511"/>
    <x v="233"/>
    <x v="2"/>
    <n v="21934511"/>
  </r>
  <r>
    <x v="234"/>
    <n v="7505512"/>
    <n v="5629134"/>
    <n v="2293351"/>
    <n v="5420648"/>
    <n v="20848645"/>
    <x v="234"/>
    <x v="3"/>
    <n v="21282992"/>
  </r>
  <r>
    <x v="235"/>
    <n v="15513897"/>
    <n v="11635423"/>
    <n v="4740357"/>
    <n v="11204481"/>
    <n v="43094158"/>
    <x v="235"/>
    <x v="4"/>
    <n v="46685339"/>
  </r>
  <r>
    <x v="236"/>
    <n v="15998707"/>
    <n v="11999030"/>
    <n v="4888493"/>
    <n v="11554621"/>
    <n v="44440851"/>
    <x v="236"/>
    <x v="5"/>
    <n v="45338647"/>
  </r>
  <r>
    <x v="237"/>
    <n v="8052789"/>
    <n v="6039592"/>
    <n v="2460574"/>
    <n v="5815903"/>
    <n v="22368858"/>
    <x v="237"/>
    <x v="6"/>
    <n v="21065819"/>
  </r>
  <r>
    <x v="238"/>
    <n v="7505512"/>
    <n v="5629134"/>
    <n v="2293351"/>
    <n v="5420648"/>
    <n v="20848645"/>
    <x v="238"/>
    <x v="0"/>
    <n v="21934511"/>
  </r>
  <r>
    <x v="239"/>
    <n v="7896424"/>
    <n v="5922318"/>
    <n v="2412796"/>
    <n v="5702973"/>
    <n v="21934511"/>
    <x v="239"/>
    <x v="1"/>
    <n v="22368858"/>
  </r>
  <r>
    <x v="240"/>
    <n v="7661877"/>
    <n v="5746408"/>
    <n v="2341129"/>
    <n v="5533578"/>
    <n v="21282992"/>
    <x v="240"/>
    <x v="2"/>
    <n v="21934511"/>
  </r>
  <r>
    <x v="241"/>
    <n v="7896424"/>
    <n v="5922318"/>
    <n v="2412796"/>
    <n v="5702973"/>
    <n v="21934511"/>
    <x v="241"/>
    <x v="3"/>
    <n v="20848645"/>
  </r>
  <r>
    <x v="242"/>
    <n v="16321913"/>
    <n v="12241435"/>
    <n v="4987251"/>
    <n v="11788048"/>
    <n v="45338647"/>
    <x v="242"/>
    <x v="4"/>
    <n v="43094158"/>
  </r>
  <r>
    <x v="243"/>
    <n v="15352294"/>
    <n v="11514221"/>
    <n v="4690978"/>
    <n v="11087768"/>
    <n v="42645261"/>
    <x v="243"/>
    <x v="5"/>
    <n v="44440851"/>
  </r>
  <r>
    <x v="244"/>
    <n v="8209154"/>
    <n v="6156866"/>
    <n v="2508352"/>
    <n v="5928833"/>
    <n v="22803205"/>
    <x v="244"/>
    <x v="6"/>
    <n v="22368858"/>
  </r>
  <r>
    <x v="245"/>
    <n v="8130972"/>
    <n v="6098229"/>
    <n v="2484463"/>
    <n v="5872368"/>
    <n v="22586032"/>
    <x v="245"/>
    <x v="0"/>
    <n v="20848645"/>
  </r>
  <r>
    <x v="246"/>
    <n v="8052789"/>
    <n v="6039592"/>
    <n v="2460574"/>
    <n v="5815903"/>
    <n v="22368858"/>
    <x v="246"/>
    <x v="1"/>
    <n v="21934511"/>
  </r>
  <r>
    <x v="247"/>
    <n v="7427330"/>
    <n v="5570497"/>
    <n v="2269462"/>
    <n v="5364183"/>
    <n v="20631472"/>
    <x v="247"/>
    <x v="2"/>
    <n v="21282992"/>
  </r>
  <r>
    <x v="248"/>
    <n v="7505512"/>
    <n v="5629134"/>
    <n v="2293351"/>
    <n v="5420648"/>
    <n v="20848645"/>
    <x v="248"/>
    <x v="3"/>
    <n v="21934511"/>
  </r>
  <r>
    <x v="249"/>
    <n v="16806722"/>
    <n v="12605042"/>
    <n v="5135387"/>
    <n v="12138188"/>
    <n v="46685339"/>
    <x v="249"/>
    <x v="4"/>
    <n v="45338647"/>
  </r>
  <r>
    <x v="250"/>
    <n v="15513897"/>
    <n v="11635423"/>
    <n v="4740357"/>
    <n v="11204481"/>
    <n v="43094158"/>
    <x v="250"/>
    <x v="5"/>
    <n v="42645261"/>
  </r>
  <r>
    <x v="251"/>
    <n v="7818242"/>
    <n v="5863681"/>
    <n v="2388907"/>
    <n v="5646508"/>
    <n v="21717338"/>
    <x v="251"/>
    <x v="6"/>
    <n v="22803205"/>
  </r>
  <r>
    <x v="252"/>
    <n v="8052789"/>
    <n v="6039592"/>
    <n v="2460574"/>
    <n v="5815903"/>
    <n v="22368858"/>
    <x v="252"/>
    <x v="0"/>
    <n v="22586032"/>
  </r>
  <r>
    <x v="253"/>
    <n v="7583695"/>
    <n v="5687771"/>
    <n v="2317240"/>
    <n v="5477113"/>
    <n v="21065819"/>
    <x v="253"/>
    <x v="1"/>
    <n v="22368858"/>
  </r>
  <r>
    <x v="254"/>
    <n v="7505512"/>
    <n v="5629134"/>
    <n v="2293351"/>
    <n v="5420648"/>
    <n v="20848645"/>
    <x v="254"/>
    <x v="2"/>
    <n v="20631472"/>
  </r>
  <r>
    <x v="255"/>
    <n v="8209154"/>
    <n v="6156866"/>
    <n v="2508352"/>
    <n v="5928833"/>
    <n v="22803205"/>
    <x v="255"/>
    <x v="3"/>
    <n v="20848645"/>
  </r>
  <r>
    <x v="256"/>
    <n v="15998707"/>
    <n v="11999030"/>
    <n v="4888493"/>
    <n v="11554621"/>
    <n v="44440851"/>
    <x v="256"/>
    <x v="4"/>
    <n v="46685339"/>
  </r>
  <r>
    <x v="257"/>
    <n v="16645119"/>
    <n v="12483839"/>
    <n v="5086008"/>
    <n v="12021475"/>
    <n v="46236441"/>
    <x v="257"/>
    <x v="5"/>
    <n v="43094158"/>
  </r>
  <r>
    <x v="258"/>
    <n v="7427330"/>
    <n v="5570497"/>
    <n v="2269462"/>
    <n v="5364183"/>
    <n v="20631472"/>
    <x v="258"/>
    <x v="6"/>
    <n v="21717338"/>
  </r>
  <r>
    <x v="259"/>
    <n v="8052789"/>
    <n v="6039592"/>
    <n v="2460574"/>
    <n v="5815903"/>
    <n v="22368858"/>
    <x v="259"/>
    <x v="0"/>
    <n v="22368858"/>
  </r>
  <r>
    <x v="260"/>
    <n v="7740060"/>
    <n v="5805045"/>
    <n v="2365018"/>
    <n v="5590043"/>
    <n v="21500166"/>
    <x v="260"/>
    <x v="1"/>
    <n v="21065819"/>
  </r>
  <r>
    <x v="261"/>
    <n v="7661877"/>
    <n v="5746408"/>
    <n v="2341129"/>
    <n v="5533578"/>
    <n v="21282992"/>
    <x v="261"/>
    <x v="2"/>
    <n v="20848645"/>
  </r>
  <r>
    <x v="262"/>
    <n v="7661877"/>
    <n v="5746408"/>
    <n v="2341129"/>
    <n v="5533578"/>
    <n v="21282992"/>
    <x v="262"/>
    <x v="3"/>
    <n v="22803205"/>
  </r>
  <r>
    <x v="263"/>
    <n v="15837104"/>
    <n v="11877828"/>
    <n v="4839115"/>
    <n v="11437908"/>
    <n v="43991955"/>
    <x v="263"/>
    <x v="4"/>
    <n v="44440851"/>
  </r>
  <r>
    <x v="264"/>
    <n v="16483516"/>
    <n v="12362637"/>
    <n v="5036630"/>
    <n v="11904761"/>
    <n v="45787544"/>
    <x v="264"/>
    <x v="5"/>
    <n v="46236441"/>
  </r>
  <r>
    <x v="265"/>
    <n v="7505512"/>
    <n v="5629134"/>
    <n v="2293351"/>
    <n v="5420648"/>
    <n v="20848645"/>
    <x v="265"/>
    <x v="6"/>
    <n v="20631472"/>
  </r>
  <r>
    <x v="266"/>
    <n v="7896424"/>
    <n v="5922318"/>
    <n v="2412796"/>
    <n v="5702973"/>
    <n v="21934511"/>
    <x v="266"/>
    <x v="0"/>
    <n v="22368858"/>
  </r>
  <r>
    <x v="267"/>
    <n v="7661877"/>
    <n v="5746408"/>
    <n v="2341129"/>
    <n v="5533578"/>
    <n v="21282992"/>
    <x v="267"/>
    <x v="1"/>
    <n v="21500166"/>
  </r>
  <r>
    <x v="268"/>
    <n v="8052789"/>
    <n v="6039592"/>
    <n v="2460574"/>
    <n v="5815903"/>
    <n v="22368858"/>
    <x v="268"/>
    <x v="2"/>
    <n v="21282992"/>
  </r>
  <r>
    <x v="269"/>
    <n v="7505512"/>
    <n v="5629134"/>
    <n v="2293351"/>
    <n v="5420648"/>
    <n v="20848645"/>
    <x v="269"/>
    <x v="3"/>
    <n v="21282992"/>
  </r>
  <r>
    <x v="270"/>
    <n v="15837104"/>
    <n v="11877828"/>
    <n v="4839115"/>
    <n v="11437908"/>
    <n v="43991955"/>
    <x v="270"/>
    <x v="4"/>
    <n v="43991955"/>
  </r>
  <r>
    <x v="271"/>
    <n v="15352294"/>
    <n v="11514221"/>
    <n v="4690978"/>
    <n v="11087768"/>
    <n v="42645261"/>
    <x v="271"/>
    <x v="5"/>
    <n v="45787544"/>
  </r>
  <r>
    <x v="272"/>
    <n v="7818242"/>
    <n v="5863681"/>
    <n v="2388907"/>
    <n v="5646508"/>
    <n v="21717338"/>
    <x v="272"/>
    <x v="6"/>
    <n v="20848645"/>
  </r>
  <r>
    <x v="273"/>
    <n v="7896424"/>
    <n v="5922318"/>
    <n v="2412796"/>
    <n v="5702973"/>
    <n v="21934511"/>
    <x v="273"/>
    <x v="0"/>
    <n v="21934511"/>
  </r>
  <r>
    <x v="274"/>
    <n v="7740060"/>
    <n v="5805045"/>
    <n v="2365018"/>
    <n v="5590043"/>
    <n v="21500166"/>
    <x v="274"/>
    <x v="1"/>
    <n v="21282992"/>
  </r>
  <r>
    <x v="275"/>
    <n v="7661877"/>
    <n v="5746408"/>
    <n v="2341129"/>
    <n v="5533578"/>
    <n v="21282992"/>
    <x v="275"/>
    <x v="2"/>
    <n v="22368858"/>
  </r>
  <r>
    <x v="276"/>
    <n v="7583695"/>
    <n v="5687771"/>
    <n v="2317240"/>
    <n v="5477113"/>
    <n v="21065819"/>
    <x v="276"/>
    <x v="3"/>
    <n v="20848645"/>
  </r>
  <r>
    <x v="277"/>
    <n v="16645119"/>
    <n v="12483839"/>
    <n v="5086008"/>
    <n v="12021475"/>
    <n v="46236441"/>
    <x v="277"/>
    <x v="4"/>
    <n v="43991955"/>
  </r>
  <r>
    <x v="278"/>
    <n v="15675500"/>
    <n v="11756625"/>
    <n v="4789736"/>
    <n v="11321195"/>
    <n v="43543056"/>
    <x v="278"/>
    <x v="5"/>
    <n v="42645261"/>
  </r>
  <r>
    <x v="279"/>
    <n v="7740060"/>
    <n v="5805045"/>
    <n v="2365018"/>
    <n v="5590043"/>
    <n v="21500166"/>
    <x v="279"/>
    <x v="6"/>
    <n v="21717338"/>
  </r>
  <r>
    <x v="280"/>
    <n v="8052789"/>
    <n v="6039592"/>
    <n v="2460574"/>
    <n v="5815903"/>
    <n v="22368858"/>
    <x v="280"/>
    <x v="0"/>
    <n v="21934511"/>
  </r>
  <r>
    <x v="281"/>
    <n v="7427330"/>
    <n v="5570497"/>
    <n v="2269462"/>
    <n v="5364183"/>
    <n v="20631472"/>
    <x v="281"/>
    <x v="1"/>
    <n v="21500166"/>
  </r>
  <r>
    <x v="282"/>
    <n v="7661877"/>
    <n v="5746408"/>
    <n v="2341129"/>
    <n v="5533578"/>
    <n v="21282992"/>
    <x v="282"/>
    <x v="2"/>
    <n v="21282992"/>
  </r>
  <r>
    <x v="283"/>
    <n v="7661877"/>
    <n v="5746408"/>
    <n v="2341129"/>
    <n v="5533578"/>
    <n v="21282992"/>
    <x v="283"/>
    <x v="3"/>
    <n v="21065819"/>
  </r>
  <r>
    <x v="284"/>
    <n v="16321913"/>
    <n v="12241435"/>
    <n v="4987251"/>
    <n v="11788048"/>
    <n v="45338647"/>
    <x v="284"/>
    <x v="4"/>
    <n v="46236441"/>
  </r>
  <r>
    <x v="285"/>
    <n v="15675500"/>
    <n v="11756625"/>
    <n v="4789736"/>
    <n v="11321195"/>
    <n v="43543056"/>
    <x v="285"/>
    <x v="5"/>
    <n v="43543056"/>
  </r>
  <r>
    <x v="286"/>
    <n v="7505512"/>
    <n v="5629134"/>
    <n v="2293351"/>
    <n v="5420648"/>
    <n v="20848645"/>
    <x v="286"/>
    <x v="6"/>
    <n v="21500166"/>
  </r>
  <r>
    <x v="287"/>
    <n v="7896424"/>
    <n v="5922318"/>
    <n v="2412796"/>
    <n v="5702973"/>
    <n v="21934511"/>
    <x v="287"/>
    <x v="0"/>
    <n v="22368858"/>
  </r>
  <r>
    <x v="288"/>
    <n v="7427330"/>
    <n v="5570497"/>
    <n v="2269462"/>
    <n v="5364183"/>
    <n v="20631472"/>
    <x v="288"/>
    <x v="1"/>
    <n v="20631472"/>
  </r>
  <r>
    <x v="289"/>
    <n v="7974607"/>
    <n v="5980955"/>
    <n v="2436685"/>
    <n v="5759438"/>
    <n v="22151685"/>
    <x v="289"/>
    <x v="2"/>
    <n v="21282992"/>
  </r>
  <r>
    <x v="290"/>
    <n v="7505512"/>
    <n v="5629134"/>
    <n v="2293351"/>
    <n v="5420648"/>
    <n v="20848645"/>
    <x v="290"/>
    <x v="3"/>
    <n v="21282992"/>
  </r>
  <r>
    <x v="291"/>
    <n v="16645119"/>
    <n v="12483839"/>
    <n v="5086008"/>
    <n v="12021475"/>
    <n v="46236441"/>
    <x v="291"/>
    <x v="4"/>
    <n v="45338647"/>
  </r>
  <r>
    <x v="292"/>
    <n v="15513897"/>
    <n v="11635423"/>
    <n v="4740357"/>
    <n v="11204481"/>
    <n v="43094158"/>
    <x v="292"/>
    <x v="5"/>
    <n v="43543056"/>
  </r>
  <r>
    <x v="293"/>
    <n v="8209154"/>
    <n v="6156866"/>
    <n v="2508352"/>
    <n v="5928833"/>
    <n v="22803205"/>
    <x v="293"/>
    <x v="6"/>
    <n v="20848645"/>
  </r>
  <r>
    <x v="294"/>
    <n v="7818242"/>
    <n v="5863681"/>
    <n v="2388907"/>
    <n v="5646508"/>
    <n v="21717338"/>
    <x v="294"/>
    <x v="0"/>
    <n v="21934511"/>
  </r>
  <r>
    <x v="295"/>
    <n v="7818242"/>
    <n v="5863681"/>
    <n v="2388907"/>
    <n v="5646508"/>
    <n v="21717338"/>
    <x v="295"/>
    <x v="1"/>
    <n v="20631472"/>
  </r>
  <r>
    <x v="296"/>
    <n v="7583695"/>
    <n v="5687771"/>
    <n v="2317240"/>
    <n v="5477113"/>
    <n v="21065819"/>
    <x v="296"/>
    <x v="2"/>
    <n v="22151685"/>
  </r>
  <r>
    <x v="297"/>
    <n v="7740060"/>
    <n v="5805045"/>
    <n v="2365018"/>
    <n v="5590043"/>
    <n v="21500166"/>
    <x v="297"/>
    <x v="3"/>
    <n v="20848645"/>
  </r>
  <r>
    <x v="298"/>
    <n v="15837104"/>
    <n v="11877828"/>
    <n v="4839115"/>
    <n v="11437908"/>
    <n v="43991955"/>
    <x v="298"/>
    <x v="4"/>
    <n v="46236441"/>
  </r>
  <r>
    <x v="299"/>
    <n v="15513897"/>
    <n v="11635423"/>
    <n v="4740357"/>
    <n v="11204481"/>
    <n v="43094158"/>
    <x v="299"/>
    <x v="5"/>
    <n v="43094158"/>
  </r>
  <r>
    <x v="300"/>
    <n v="7583695"/>
    <n v="5687771"/>
    <n v="2317240"/>
    <n v="5477113"/>
    <n v="21065819"/>
    <x v="300"/>
    <x v="6"/>
    <n v="22803205"/>
  </r>
  <r>
    <x v="301"/>
    <n v="7974607"/>
    <n v="5980955"/>
    <n v="2436685"/>
    <n v="5759438"/>
    <n v="22151685"/>
    <x v="301"/>
    <x v="0"/>
    <n v="21717338"/>
  </r>
  <r>
    <x v="302"/>
    <n v="7740060"/>
    <n v="5805045"/>
    <n v="2365018"/>
    <n v="5590043"/>
    <n v="21500166"/>
    <x v="302"/>
    <x v="1"/>
    <n v="21717338"/>
  </r>
  <r>
    <x v="303"/>
    <n v="7427330"/>
    <n v="5570497"/>
    <n v="2269462"/>
    <n v="5364183"/>
    <n v="20631472"/>
    <x v="303"/>
    <x v="2"/>
    <n v="21065819"/>
  </r>
  <r>
    <x v="304"/>
    <n v="7583695"/>
    <n v="5687771"/>
    <n v="2317240"/>
    <n v="5477113"/>
    <n v="21065819"/>
    <x v="304"/>
    <x v="3"/>
    <n v="21500166"/>
  </r>
  <r>
    <x v="305"/>
    <n v="15352294"/>
    <n v="11514221"/>
    <n v="4690978"/>
    <n v="11087768"/>
    <n v="42645261"/>
    <x v="305"/>
    <x v="4"/>
    <n v="43991955"/>
  </r>
  <r>
    <x v="306"/>
    <n v="16483516"/>
    <n v="12362637"/>
    <n v="5036630"/>
    <n v="11904761"/>
    <n v="45787544"/>
    <x v="306"/>
    <x v="5"/>
    <n v="43094158"/>
  </r>
  <r>
    <x v="307"/>
    <n v="7661877"/>
    <n v="5746408"/>
    <n v="2341129"/>
    <n v="5533578"/>
    <n v="21282992"/>
    <x v="307"/>
    <x v="6"/>
    <n v="21065819"/>
  </r>
  <r>
    <x v="308"/>
    <n v="7505512"/>
    <n v="5629134"/>
    <n v="2293351"/>
    <n v="5420648"/>
    <n v="20848645"/>
    <x v="308"/>
    <x v="0"/>
    <n v="22151685"/>
  </r>
  <r>
    <x v="309"/>
    <n v="7740060"/>
    <n v="5805045"/>
    <n v="2365018"/>
    <n v="5590043"/>
    <n v="21500166"/>
    <x v="309"/>
    <x v="1"/>
    <n v="21500166"/>
  </r>
  <r>
    <x v="310"/>
    <n v="7505512"/>
    <n v="5629134"/>
    <n v="2293351"/>
    <n v="5420648"/>
    <n v="20848645"/>
    <x v="310"/>
    <x v="2"/>
    <n v="20631472"/>
  </r>
  <r>
    <x v="311"/>
    <n v="7583695"/>
    <n v="5687771"/>
    <n v="2317240"/>
    <n v="5477113"/>
    <n v="21065819"/>
    <x v="311"/>
    <x v="3"/>
    <n v="21065819"/>
  </r>
  <r>
    <x v="312"/>
    <n v="16483516"/>
    <n v="12362637"/>
    <n v="5036630"/>
    <n v="11904761"/>
    <n v="45787544"/>
    <x v="312"/>
    <x v="4"/>
    <n v="42645261"/>
  </r>
  <r>
    <x v="313"/>
    <n v="16968325"/>
    <n v="12726244"/>
    <n v="5184766"/>
    <n v="12254901"/>
    <n v="47134236"/>
    <x v="313"/>
    <x v="5"/>
    <n v="45787544"/>
  </r>
  <r>
    <x v="314"/>
    <n v="7740060"/>
    <n v="5805045"/>
    <n v="2365018"/>
    <n v="5590043"/>
    <n v="21500166"/>
    <x v="314"/>
    <x v="6"/>
    <n v="21282992"/>
  </r>
  <r>
    <x v="315"/>
    <n v="7427330"/>
    <n v="5570497"/>
    <n v="2269462"/>
    <n v="5364183"/>
    <n v="20631472"/>
    <x v="315"/>
    <x v="0"/>
    <n v="20848645"/>
  </r>
  <r>
    <x v="316"/>
    <n v="7740060"/>
    <n v="5805045"/>
    <n v="2365018"/>
    <n v="5590043"/>
    <n v="21500166"/>
    <x v="316"/>
    <x v="1"/>
    <n v="21500166"/>
  </r>
  <r>
    <x v="317"/>
    <n v="7505512"/>
    <n v="5629134"/>
    <n v="2293351"/>
    <n v="5420648"/>
    <n v="20848645"/>
    <x v="317"/>
    <x v="2"/>
    <n v="20848645"/>
  </r>
  <r>
    <x v="318"/>
    <n v="7818242"/>
    <n v="5863681"/>
    <n v="2388907"/>
    <n v="5646508"/>
    <n v="21717338"/>
    <x v="318"/>
    <x v="3"/>
    <n v="21065819"/>
  </r>
  <r>
    <x v="319"/>
    <n v="16968325"/>
    <n v="12726244"/>
    <n v="5184766"/>
    <n v="12254901"/>
    <n v="47134236"/>
    <x v="319"/>
    <x v="4"/>
    <n v="45787544"/>
  </r>
  <r>
    <x v="320"/>
    <n v="15837104"/>
    <n v="11877828"/>
    <n v="4839115"/>
    <n v="11437908"/>
    <n v="43991955"/>
    <x v="320"/>
    <x v="5"/>
    <n v="47134236"/>
  </r>
  <r>
    <x v="321"/>
    <n v="8209154"/>
    <n v="6156866"/>
    <n v="2508352"/>
    <n v="5928833"/>
    <n v="22803205"/>
    <x v="321"/>
    <x v="6"/>
    <n v="21500166"/>
  </r>
  <r>
    <x v="322"/>
    <n v="7661877"/>
    <n v="5746408"/>
    <n v="2341129"/>
    <n v="5533578"/>
    <n v="21282992"/>
    <x v="322"/>
    <x v="0"/>
    <n v="20631472"/>
  </r>
  <r>
    <x v="323"/>
    <n v="8052789"/>
    <n v="6039592"/>
    <n v="2460574"/>
    <n v="5815903"/>
    <n v="22368858"/>
    <x v="323"/>
    <x v="1"/>
    <n v="21500166"/>
  </r>
  <r>
    <x v="324"/>
    <n v="7661877"/>
    <n v="5746408"/>
    <n v="2341129"/>
    <n v="5533578"/>
    <n v="21282992"/>
    <x v="324"/>
    <x v="2"/>
    <n v="20848645"/>
  </r>
  <r>
    <x v="325"/>
    <n v="8209154"/>
    <n v="6156866"/>
    <n v="2508352"/>
    <n v="5928833"/>
    <n v="22803205"/>
    <x v="325"/>
    <x v="3"/>
    <n v="21717338"/>
  </r>
  <r>
    <x v="326"/>
    <n v="16483516"/>
    <n v="12362637"/>
    <n v="5036630"/>
    <n v="11904761"/>
    <n v="45787544"/>
    <x v="326"/>
    <x v="4"/>
    <n v="47134236"/>
  </r>
  <r>
    <x v="327"/>
    <n v="16645119"/>
    <n v="12483839"/>
    <n v="5086008"/>
    <n v="12021475"/>
    <n v="46236441"/>
    <x v="327"/>
    <x v="5"/>
    <n v="43991955"/>
  </r>
  <r>
    <x v="328"/>
    <n v="7974607"/>
    <n v="5980955"/>
    <n v="2436685"/>
    <n v="5759438"/>
    <n v="22151685"/>
    <x v="328"/>
    <x v="6"/>
    <n v="22803205"/>
  </r>
  <r>
    <x v="329"/>
    <n v="7583695"/>
    <n v="5687771"/>
    <n v="2317240"/>
    <n v="5477113"/>
    <n v="21065819"/>
    <x v="329"/>
    <x v="0"/>
    <n v="21282992"/>
  </r>
  <r>
    <x v="330"/>
    <n v="8209154"/>
    <n v="6156866"/>
    <n v="2508352"/>
    <n v="5928833"/>
    <n v="22803205"/>
    <x v="330"/>
    <x v="1"/>
    <n v="22368858"/>
  </r>
  <r>
    <x v="331"/>
    <n v="8209154"/>
    <n v="6156866"/>
    <n v="2508352"/>
    <n v="5928833"/>
    <n v="22803205"/>
    <x v="331"/>
    <x v="2"/>
    <n v="21282992"/>
  </r>
  <r>
    <x v="332"/>
    <n v="7818242"/>
    <n v="5863681"/>
    <n v="2388907"/>
    <n v="5646508"/>
    <n v="21717338"/>
    <x v="332"/>
    <x v="3"/>
    <n v="22803205"/>
  </r>
  <r>
    <x v="333"/>
    <n v="16968325"/>
    <n v="12726244"/>
    <n v="5184766"/>
    <n v="12254901"/>
    <n v="47134236"/>
    <x v="333"/>
    <x v="4"/>
    <n v="45787544"/>
  </r>
  <r>
    <x v="334"/>
    <n v="16806722"/>
    <n v="12605042"/>
    <n v="5135387"/>
    <n v="12138188"/>
    <n v="46685339"/>
    <x v="334"/>
    <x v="5"/>
    <n v="46236441"/>
  </r>
  <r>
    <x v="335"/>
    <n v="7740060"/>
    <n v="5805045"/>
    <n v="2365018"/>
    <n v="5590043"/>
    <n v="21500166"/>
    <x v="335"/>
    <x v="6"/>
    <n v="22151685"/>
  </r>
  <r>
    <x v="336"/>
    <n v="7505512"/>
    <n v="5629134"/>
    <n v="2293351"/>
    <n v="5420648"/>
    <n v="20848645"/>
    <x v="336"/>
    <x v="0"/>
    <n v="21065819"/>
  </r>
  <r>
    <x v="337"/>
    <n v="8052789"/>
    <n v="6039592"/>
    <n v="2460574"/>
    <n v="5815903"/>
    <n v="22368858"/>
    <x v="337"/>
    <x v="1"/>
    <n v="22803205"/>
  </r>
  <r>
    <x v="338"/>
    <n v="8130972"/>
    <n v="6098229"/>
    <n v="2484463"/>
    <n v="5872368"/>
    <n v="22586032"/>
    <x v="338"/>
    <x v="2"/>
    <n v="22803205"/>
  </r>
  <r>
    <x v="339"/>
    <n v="7583695"/>
    <n v="5687771"/>
    <n v="2317240"/>
    <n v="5477113"/>
    <n v="21065819"/>
    <x v="339"/>
    <x v="3"/>
    <n v="21717338"/>
  </r>
  <r>
    <x v="340"/>
    <n v="15837104"/>
    <n v="11877828"/>
    <n v="4839115"/>
    <n v="11437908"/>
    <n v="43991955"/>
    <x v="340"/>
    <x v="4"/>
    <n v="47134236"/>
  </r>
  <r>
    <x v="341"/>
    <n v="15837104"/>
    <n v="11877828"/>
    <n v="4839115"/>
    <n v="11437908"/>
    <n v="43991955"/>
    <x v="341"/>
    <x v="5"/>
    <n v="46685339"/>
  </r>
  <r>
    <x v="342"/>
    <n v="8130972"/>
    <n v="6098229"/>
    <n v="2484463"/>
    <n v="5872368"/>
    <n v="22586032"/>
    <x v="342"/>
    <x v="6"/>
    <n v="21500166"/>
  </r>
  <r>
    <x v="343"/>
    <n v="7740060"/>
    <n v="5805045"/>
    <n v="2365018"/>
    <n v="5590043"/>
    <n v="21500166"/>
    <x v="343"/>
    <x v="0"/>
    <n v="20848645"/>
  </r>
  <r>
    <x v="344"/>
    <n v="8130972"/>
    <n v="6098229"/>
    <n v="2484463"/>
    <n v="5872368"/>
    <n v="22586032"/>
    <x v="344"/>
    <x v="1"/>
    <n v="22368858"/>
  </r>
  <r>
    <x v="345"/>
    <n v="7896424"/>
    <n v="5922318"/>
    <n v="2412796"/>
    <n v="5702973"/>
    <n v="21934511"/>
    <x v="345"/>
    <x v="2"/>
    <n v="22586032"/>
  </r>
  <r>
    <x v="346"/>
    <n v="8209154"/>
    <n v="6156866"/>
    <n v="2508352"/>
    <n v="5928833"/>
    <n v="22803205"/>
    <x v="346"/>
    <x v="3"/>
    <n v="21065819"/>
  </r>
  <r>
    <x v="347"/>
    <n v="16483516"/>
    <n v="12362637"/>
    <n v="5036630"/>
    <n v="11904761"/>
    <n v="45787544"/>
    <x v="347"/>
    <x v="4"/>
    <n v="43991955"/>
  </r>
  <r>
    <x v="348"/>
    <n v="15513897"/>
    <n v="11635423"/>
    <n v="4740357"/>
    <n v="11204481"/>
    <n v="43094158"/>
    <x v="348"/>
    <x v="5"/>
    <n v="43991955"/>
  </r>
  <r>
    <x v="349"/>
    <n v="7661877"/>
    <n v="5746408"/>
    <n v="2341129"/>
    <n v="5533578"/>
    <n v="21282992"/>
    <x v="349"/>
    <x v="6"/>
    <n v="22586032"/>
  </r>
  <r>
    <x v="350"/>
    <n v="7583695"/>
    <n v="5687771"/>
    <n v="2317240"/>
    <n v="5477113"/>
    <n v="21065819"/>
    <x v="350"/>
    <x v="0"/>
    <n v="21500166"/>
  </r>
  <r>
    <x v="351"/>
    <n v="8052789"/>
    <n v="6039592"/>
    <n v="2460574"/>
    <n v="5815903"/>
    <n v="22368858"/>
    <x v="351"/>
    <x v="1"/>
    <n v="22586032"/>
  </r>
  <r>
    <x v="352"/>
    <n v="7583695"/>
    <n v="5687771"/>
    <n v="2317240"/>
    <n v="5477113"/>
    <n v="21065819"/>
    <x v="352"/>
    <x v="2"/>
    <n v="21934511"/>
  </r>
  <r>
    <x v="353"/>
    <n v="7974607"/>
    <n v="5980955"/>
    <n v="2436685"/>
    <n v="5759438"/>
    <n v="22151685"/>
    <x v="353"/>
    <x v="3"/>
    <n v="22803205"/>
  </r>
  <r>
    <x v="354"/>
    <n v="16645119"/>
    <n v="12483839"/>
    <n v="5086008"/>
    <n v="12021475"/>
    <n v="46236441"/>
    <x v="354"/>
    <x v="4"/>
    <n v="45787544"/>
  </r>
  <r>
    <x v="355"/>
    <n v="15513897"/>
    <n v="11635423"/>
    <n v="4740357"/>
    <n v="11204481"/>
    <n v="43094158"/>
    <x v="355"/>
    <x v="5"/>
    <n v="43094158"/>
  </r>
  <r>
    <x v="356"/>
    <n v="7740060"/>
    <n v="5805045"/>
    <n v="2365018"/>
    <n v="5590043"/>
    <n v="21500166"/>
    <x v="356"/>
    <x v="6"/>
    <n v="21282992"/>
  </r>
  <r>
    <x v="357"/>
    <n v="7661877"/>
    <n v="5746408"/>
    <n v="2341129"/>
    <n v="5533578"/>
    <n v="21282992"/>
    <x v="357"/>
    <x v="0"/>
    <n v="21065819"/>
  </r>
  <r>
    <x v="358"/>
    <n v="7427330"/>
    <n v="5570497"/>
    <n v="2269462"/>
    <n v="5364183"/>
    <n v="20631472"/>
    <x v="358"/>
    <x v="1"/>
    <n v="22368858"/>
  </r>
  <r>
    <x v="359"/>
    <n v="7427330"/>
    <n v="5570497"/>
    <n v="2269462"/>
    <n v="5364183"/>
    <n v="20631472"/>
    <x v="359"/>
    <x v="2"/>
    <n v="21065819"/>
  </r>
  <r>
    <x v="360"/>
    <n v="8052789"/>
    <n v="6039592"/>
    <n v="2460574"/>
    <n v="5815903"/>
    <n v="22368858"/>
    <x v="360"/>
    <x v="3"/>
    <n v="22151685"/>
  </r>
  <r>
    <x v="361"/>
    <n v="16321913"/>
    <n v="12241435"/>
    <n v="4987251"/>
    <n v="11788048"/>
    <n v="45338647"/>
    <x v="361"/>
    <x v="4"/>
    <n v="46236441"/>
  </r>
  <r>
    <x v="362"/>
    <n v="15675500"/>
    <n v="11756625"/>
    <n v="4789736"/>
    <n v="11321195"/>
    <n v="43543056"/>
    <x v="362"/>
    <x v="5"/>
    <n v="43094158"/>
  </r>
  <r>
    <x v="363"/>
    <n v="7974607"/>
    <n v="5980955"/>
    <n v="2436685"/>
    <n v="5759438"/>
    <n v="22151685"/>
    <x v="363"/>
    <x v="6"/>
    <n v="21500166"/>
  </r>
  <r>
    <x v="364"/>
    <n v="7896424"/>
    <n v="5922318"/>
    <n v="2412796"/>
    <n v="5702973"/>
    <n v="21934511"/>
    <x v="364"/>
    <x v="0"/>
    <n v="21282992"/>
  </r>
  <r>
    <x v="365"/>
    <n v="7818242"/>
    <n v="5863681"/>
    <n v="2388907"/>
    <n v="5646508"/>
    <n v="21717338"/>
    <x v="365"/>
    <x v="1"/>
    <n v="206314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x v="0"/>
    <n v="7505512"/>
    <n v="5629134"/>
    <n v="2293351"/>
    <n v="5420648"/>
    <n v="20848645"/>
    <m/>
    <m/>
    <m/>
    <m/>
    <m/>
    <m/>
    <x v="0"/>
    <d v="1900-01-02T00:00:00"/>
  </r>
  <r>
    <x v="1"/>
    <n v="7896424"/>
    <n v="5922318"/>
    <n v="2412796"/>
    <n v="5702973"/>
    <n v="21934511"/>
    <m/>
    <m/>
    <m/>
    <m/>
    <m/>
    <m/>
    <x v="0"/>
    <d v="1900-01-03T00:00:00"/>
  </r>
  <r>
    <x v="2"/>
    <n v="7505512"/>
    <n v="5629134"/>
    <n v="2293351"/>
    <n v="5420648"/>
    <n v="20848645"/>
    <m/>
    <m/>
    <m/>
    <m/>
    <m/>
    <m/>
    <x v="0"/>
    <d v="1900-01-04T00:00:00"/>
  </r>
  <r>
    <x v="3"/>
    <n v="7818242"/>
    <n v="5863681"/>
    <n v="2388907"/>
    <n v="5646508"/>
    <n v="21717338"/>
    <m/>
    <m/>
    <m/>
    <m/>
    <m/>
    <m/>
    <x v="0"/>
    <d v="1900-01-05T00:00:00"/>
  </r>
  <r>
    <x v="4"/>
    <n v="15352294"/>
    <n v="11514221"/>
    <n v="4690978"/>
    <n v="11087768"/>
    <n v="42645261"/>
    <m/>
    <m/>
    <m/>
    <m/>
    <m/>
    <m/>
    <x v="0"/>
    <d v="1900-01-06T00:00:00"/>
  </r>
  <r>
    <x v="5"/>
    <n v="15675500"/>
    <n v="11756625"/>
    <n v="4789736"/>
    <n v="11321195"/>
    <n v="43543056"/>
    <m/>
    <m/>
    <m/>
    <m/>
    <m/>
    <m/>
    <x v="0"/>
    <d v="1899-12-31T00:00:00"/>
  </r>
  <r>
    <x v="6"/>
    <n v="8209154"/>
    <n v="6156866"/>
    <n v="2508352"/>
    <n v="5928833"/>
    <n v="22803205"/>
    <m/>
    <m/>
    <m/>
    <m/>
    <m/>
    <m/>
    <x v="0"/>
    <d v="1900-01-01T00:00:00"/>
  </r>
  <r>
    <x v="7"/>
    <n v="7818242"/>
    <n v="5863681"/>
    <n v="2388907"/>
    <n v="5646508"/>
    <n v="21717338"/>
    <n v="4.1666711078471419E-2"/>
    <n v="4.166662225486184E-2"/>
    <n v="4.1666539487413834E-2"/>
    <n v="4.1666605173403592E-2"/>
    <s v="All sources"/>
    <n v="0.16666647799415069"/>
    <x v="1"/>
    <d v="1900-01-02T00:00:00"/>
  </r>
  <r>
    <x v="8"/>
    <n v="8130972"/>
    <n v="6098229"/>
    <n v="2484463"/>
    <n v="5872368"/>
    <n v="22586032"/>
    <n v="2.9703065590196198E-2"/>
    <n v="2.9703065590196198E-2"/>
    <n v="2.9702884122818407E-2"/>
    <n v="2.9702928630382708E-2"/>
    <s v="All sources"/>
    <n v="0.11881194393359351"/>
    <x v="1"/>
    <d v="1900-01-03T00:00:00"/>
  </r>
  <r>
    <x v="9"/>
    <n v="387156"/>
    <n v="2873204"/>
    <n v="1170564"/>
    <n v="6210572"/>
    <n v="10641496"/>
    <n v="-0.94841710998530149"/>
    <n v="-0.48958330002447981"/>
    <n v="-0.48958358314972283"/>
    <n v="0.14572501295048124"/>
    <s v="Facebook"/>
    <n v="-1.781858980209023"/>
    <x v="2"/>
    <d v="1900-01-04T00:00:00"/>
  </r>
  <r>
    <x v="10"/>
    <n v="7427330"/>
    <n v="5570497"/>
    <n v="2269462"/>
    <n v="5364183"/>
    <n v="20631472"/>
    <n v="-4.9999987209400798E-2"/>
    <n v="-4.9999991472933103E-2"/>
    <n v="-4.9999853489482882E-2"/>
    <n v="-4.9999929159756817E-2"/>
    <s v="All sources"/>
    <n v="-0.1999997613315736"/>
    <x v="2"/>
    <d v="1900-01-05T00:00:00"/>
  </r>
  <r>
    <x v="11"/>
    <n v="15352294"/>
    <n v="11514221"/>
    <n v="4690978"/>
    <n v="11087768"/>
    <n v="42645261"/>
    <n v="0"/>
    <n v="0"/>
    <n v="0"/>
    <n v="0"/>
    <s v=""/>
    <n v="0"/>
    <x v="2"/>
    <d v="1900-01-06T00:00:00"/>
  </r>
  <r>
    <x v="12"/>
    <n v="16645119"/>
    <n v="12483839"/>
    <n v="5086008"/>
    <n v="12021475"/>
    <n v="46236441"/>
    <n v="6.1855698382826674E-2"/>
    <n v="6.1855677118220598E-2"/>
    <n v="6.1855601227291057E-2"/>
    <n v="6.1855660996917639E-2"/>
    <s v="All sources"/>
    <n v="0.24742263772525597"/>
    <x v="1"/>
    <d v="1899-12-31T00:00:00"/>
  </r>
  <r>
    <x v="13"/>
    <n v="7583695"/>
    <n v="5687771"/>
    <n v="2317240"/>
    <n v="5477113"/>
    <n v="21065819"/>
    <n v="-7.6190433265108659E-2"/>
    <n v="-7.6190548892894561E-2"/>
    <n v="-7.6190263567473826E-2"/>
    <n v="-7.6190373383767107E-2"/>
    <s v="All sources"/>
    <n v="-0.30476161910924415"/>
    <x v="2"/>
    <d v="1900-01-01T00:00:00"/>
  </r>
  <r>
    <x v="14"/>
    <n v="7661877"/>
    <n v="5746408"/>
    <n v="2341129"/>
    <n v="5533578"/>
    <n v="21282992"/>
    <n v="-2.0000020464958745E-2"/>
    <n v="-1.9999894264370766E-2"/>
    <n v="-1.9999941395793086E-2"/>
    <n v="-1.9999971663902771E-2"/>
    <s v="All sources"/>
    <n v="-7.9999827789025368E-2"/>
    <x v="2"/>
    <d v="1900-01-02T00:00:00"/>
  </r>
  <r>
    <x v="15"/>
    <n v="7583695"/>
    <n v="5687771"/>
    <n v="2317240"/>
    <n v="5477113"/>
    <n v="21065819"/>
    <n v="-6.7307697037943259E-2"/>
    <n v="-6.7307738033452025E-2"/>
    <n v="-6.7307502667578456E-2"/>
    <n v="-6.7307600613585539E-2"/>
    <s v="All sources"/>
    <n v="-0.26923053835255928"/>
    <x v="2"/>
    <d v="1900-01-03T00:00:00"/>
  </r>
  <r>
    <x v="16"/>
    <n v="8052789"/>
    <n v="6039592"/>
    <n v="2460574"/>
    <n v="5815903"/>
    <n v="22368858"/>
    <n v="19.799855872051577"/>
    <n v="1.1020407879148157"/>
    <n v="1.1020414090985202"/>
    <n v="-6.3547930850813783E-2"/>
    <s v="Facebook"/>
    <n v="21.940390138214102"/>
    <x v="1"/>
    <d v="1900-01-04T00:00:00"/>
  </r>
  <r>
    <x v="17"/>
    <n v="7974607"/>
    <n v="5980955"/>
    <n v="2436685"/>
    <n v="5759438"/>
    <n v="22151685"/>
    <n v="7.3684217612520309E-2"/>
    <n v="7.3684269105611211E-2"/>
    <n v="7.3683983252418317E-2"/>
    <n v="7.3684100635641903E-2"/>
    <s v="All sources"/>
    <n v="0.29473657060619174"/>
    <x v="1"/>
    <d v="1900-01-05T00:00:00"/>
  </r>
  <r>
    <x v="18"/>
    <n v="15352294"/>
    <n v="11514221"/>
    <n v="4690978"/>
    <n v="11087768"/>
    <n v="42645261"/>
    <n v="0"/>
    <n v="0"/>
    <n v="0"/>
    <n v="0"/>
    <s v=""/>
    <n v="0"/>
    <x v="2"/>
    <d v="1900-01-06T00:00:00"/>
  </r>
  <r>
    <x v="19"/>
    <n v="15998707"/>
    <n v="11999030"/>
    <n v="4888493"/>
    <n v="11554621"/>
    <n v="44440851"/>
    <n v="-3.883492812517586E-2"/>
    <n v="-3.8834928902879984E-2"/>
    <n v="-3.8834976272156818E-2"/>
    <n v="-3.8835001528514601E-2"/>
    <s v="All sources"/>
    <n v="-0.15533983482872726"/>
    <x v="2"/>
    <d v="1899-12-31T00:00:00"/>
  </r>
  <r>
    <x v="20"/>
    <n v="7974607"/>
    <n v="5980955"/>
    <n v="2436685"/>
    <n v="5759438"/>
    <n v="22151685"/>
    <n v="5.15463767991724E-2"/>
    <n v="5.1546379064839387E-2"/>
    <n v="5.1546236039426319E-2"/>
    <n v="5.154631646270591E-2"/>
    <s v="All sources"/>
    <n v="0.20618530836614402"/>
    <x v="1"/>
    <d v="1900-01-01T00:00:00"/>
  </r>
  <r>
    <x v="21"/>
    <n v="13525559"/>
    <n v="2028833"/>
    <n v="19827367"/>
    <n v="2189238"/>
    <n v="37570997"/>
    <n v="0.76530620368873059"/>
    <n v="-0.64693892254082896"/>
    <n v="7.4691475779420955"/>
    <n v="-0.60437207174092422"/>
    <s v="Twitter"/>
    <n v="6.983142787349073"/>
    <x v="1"/>
    <d v="1900-01-02T00:00:00"/>
  </r>
  <r>
    <x v="22"/>
    <n v="7740060"/>
    <n v="5805045"/>
    <n v="2365018"/>
    <n v="5590043"/>
    <n v="21500166"/>
    <n v="2.0618577092037516E-2"/>
    <n v="2.0618621952255056E-2"/>
    <n v="2.0618494415770572E-2"/>
    <n v="2.0618526585082231E-2"/>
    <s v="All sources"/>
    <n v="8.2474220045145374E-2"/>
    <x v="1"/>
    <d v="1900-01-03T00:00:00"/>
  </r>
  <r>
    <x v="23"/>
    <n v="7427330"/>
    <n v="5570497"/>
    <n v="2269462"/>
    <n v="5364183"/>
    <n v="20631472"/>
    <n v="-7.7669860715337213E-2"/>
    <n v="-7.7669981680881794E-2"/>
    <n v="-7.7669681952259872E-2"/>
    <n v="-7.7669796074659403E-2"/>
    <s v="All sources"/>
    <n v="-0.31067932042313828"/>
    <x v="2"/>
    <d v="1900-01-04T00:00:00"/>
  </r>
  <r>
    <x v="24"/>
    <n v="7427330"/>
    <n v="5570497"/>
    <n v="2269462"/>
    <n v="5364183"/>
    <n v="20631472"/>
    <n v="-6.8627457127354408E-2"/>
    <n v="-6.8627501795281876E-2"/>
    <n v="-6.8627253830511492E-2"/>
    <n v="-6.8627355655187183E-2"/>
    <s v="All sources"/>
    <n v="-0.27450956840833496"/>
    <x v="2"/>
    <d v="1900-01-05T00:00:00"/>
  </r>
  <r>
    <x v="25"/>
    <n v="16968325"/>
    <n v="12726244"/>
    <n v="5184766"/>
    <n v="12254901"/>
    <n v="47134236"/>
    <n v="0.10526316132299196"/>
    <n v="0.10526313503970441"/>
    <n v="0.10526333741066352"/>
    <n v="0.10526311517340559"/>
    <s v="All sources"/>
    <n v="0.42105274894676548"/>
    <x v="1"/>
    <d v="1900-01-06T00:00:00"/>
  </r>
  <r>
    <x v="26"/>
    <n v="16321913"/>
    <n v="12241435"/>
    <n v="4987251"/>
    <n v="11788048"/>
    <n v="45338647"/>
    <n v="2.0202007574737113E-2"/>
    <n v="2.0202049665681399E-2"/>
    <n v="2.0202135913869546E-2"/>
    <n v="2.0202047302114057E-2"/>
    <s v="All sources"/>
    <n v="8.0808240456402114E-2"/>
    <x v="1"/>
    <d v="1899-12-31T00:00:00"/>
  </r>
  <r>
    <x v="27"/>
    <n v="7661877"/>
    <n v="5746408"/>
    <n v="2341129"/>
    <n v="5533578"/>
    <n v="21282992"/>
    <n v="-3.921572561506792E-2"/>
    <n v="-3.9215643655570065E-2"/>
    <n v="-3.9215573617435218E-2"/>
    <n v="-3.9215631802964057E-2"/>
    <s v="All sources"/>
    <n v="-0.15686257469103726"/>
    <x v="2"/>
    <d v="1900-01-01T00:00:00"/>
  </r>
  <r>
    <x v="28"/>
    <n v="8052789"/>
    <n v="6039592"/>
    <n v="2460574"/>
    <n v="5815903"/>
    <n v="22368858"/>
    <n v="-0.40462431164582546"/>
    <n v="1.9768798121875975"/>
    <n v="-0.87590011321220818"/>
    <n v="1.6565878173136039"/>
    <s v="Youtube"/>
    <n v="2.352943204643168"/>
    <x v="1"/>
    <d v="1900-01-02T00:00:00"/>
  </r>
  <r>
    <x v="29"/>
    <n v="8052789"/>
    <n v="6039592"/>
    <n v="2460574"/>
    <n v="5815903"/>
    <n v="22368858"/>
    <n v="4.0403950356973972E-2"/>
    <n v="4.0403993422962303E-2"/>
    <n v="4.0403920815824668E-2"/>
    <n v="4.0403982581171505E-2"/>
    <s v="All sources"/>
    <n v="0.16161584717693245"/>
    <x v="1"/>
    <d v="1900-01-03T00:00:00"/>
  </r>
  <r>
    <x v="30"/>
    <n v="7505512"/>
    <n v="5629134"/>
    <n v="2293351"/>
    <n v="5420648"/>
    <n v="20848645"/>
    <n v="1.0526259099838065E-2"/>
    <n v="1.0526349803258173E-2"/>
    <n v="1.0526283321774077E-2"/>
    <n v="1.0526300090806018E-2"/>
    <s v="All sources"/>
    <n v="4.2105192315676332E-2"/>
    <x v="1"/>
    <d v="1900-01-04T00:00:00"/>
  </r>
  <r>
    <x v="31"/>
    <n v="7427330"/>
    <n v="5570497"/>
    <n v="2269462"/>
    <n v="5364183"/>
    <n v="20631472"/>
    <n v="0"/>
    <n v="0"/>
    <n v="0"/>
    <n v="0"/>
    <s v=""/>
    <n v="0"/>
    <x v="2"/>
    <d v="1900-01-05T00:00:00"/>
  </r>
  <r>
    <x v="32"/>
    <n v="15675500"/>
    <n v="11756625"/>
    <n v="4789736"/>
    <n v="11321195"/>
    <n v="43543056"/>
    <n v="-7.6190490222222906E-2"/>
    <n v="-7.6190508369948007E-2"/>
    <n v="-7.6190516601906455E-2"/>
    <n v="-7.6190415573328618E-2"/>
    <s v="All sources"/>
    <n v="-0.30476193076740599"/>
    <x v="2"/>
    <d v="1900-01-06T00:00:00"/>
  </r>
  <r>
    <x v="33"/>
    <n v="16160310"/>
    <n v="12120232"/>
    <n v="4937872"/>
    <n v="11671335"/>
    <n v="44889749"/>
    <n v="-9.9009840329378207E-3"/>
    <n v="-9.9010450980624443E-3"/>
    <n v="-9.9010456862909102E-3"/>
    <n v="-9.9009607018906154E-3"/>
    <s v="All sources"/>
    <n v="-3.9604035519181791E-2"/>
    <x v="2"/>
    <d v="1899-12-31T00:00:00"/>
  </r>
  <r>
    <x v="34"/>
    <n v="7661877"/>
    <n v="5746408"/>
    <n v="2341129"/>
    <n v="5533578"/>
    <n v="21282992"/>
    <n v="0"/>
    <n v="0"/>
    <n v="0"/>
    <n v="0"/>
    <s v=""/>
    <n v="0"/>
    <x v="2"/>
    <d v="1900-01-01T00:00:00"/>
  </r>
  <r>
    <x v="35"/>
    <n v="8052789"/>
    <n v="6039592"/>
    <n v="2460574"/>
    <n v="5815903"/>
    <n v="22368858"/>
    <n v="0"/>
    <n v="0"/>
    <n v="0"/>
    <n v="0"/>
    <s v=""/>
    <n v="0"/>
    <x v="2"/>
    <d v="1900-01-02T00:00:00"/>
  </r>
  <r>
    <x v="36"/>
    <n v="7427330"/>
    <n v="5570497"/>
    <n v="2269462"/>
    <n v="5364183"/>
    <n v="20631472"/>
    <n v="-7.7669860715337213E-2"/>
    <n v="-7.7669981680881794E-2"/>
    <n v="-7.7669681952259872E-2"/>
    <n v="-7.7669796074659403E-2"/>
    <s v="All sources"/>
    <n v="-0.31067932042313828"/>
    <x v="2"/>
    <d v="1900-01-03T00:00:00"/>
  </r>
  <r>
    <x v="37"/>
    <n v="7974607"/>
    <n v="5980955"/>
    <n v="2436685"/>
    <n v="5759438"/>
    <n v="22151685"/>
    <n v="6.2500066617707128E-2"/>
    <n v="6.250002220590245E-2"/>
    <n v="6.249980923112064E-2"/>
    <n v="6.2499907760105389E-2"/>
    <s v="All sources"/>
    <n v="0.24999980581483561"/>
    <x v="1"/>
    <d v="1900-01-04T00:00:00"/>
  </r>
  <r>
    <x v="38"/>
    <n v="7896424"/>
    <n v="5922318"/>
    <n v="2412796"/>
    <n v="5702973"/>
    <n v="21934511"/>
    <n v="6.3157823874797625E-2"/>
    <n v="6.3157919302353038E-2"/>
    <n v="6.3157699930644462E-2"/>
    <n v="6.3157800544836107E-2"/>
    <s v="All sources"/>
    <n v="0.25263124365263123"/>
    <x v="1"/>
    <d v="1900-01-05T00:00:00"/>
  </r>
  <r>
    <x v="39"/>
    <n v="15837104"/>
    <n v="11877828"/>
    <n v="4839115"/>
    <n v="11437908"/>
    <n v="43991955"/>
    <n v="1.030933622531971E-2"/>
    <n v="1.030933622531971E-2"/>
    <n v="1.0309336464473295E-2"/>
    <n v="1.0309247389520326E-2"/>
    <s v="All sources"/>
    <n v="4.1237256304633041E-2"/>
    <x v="1"/>
    <d v="1900-01-06T00:00:00"/>
  </r>
  <r>
    <x v="40"/>
    <n v="16645119"/>
    <n v="12483839"/>
    <n v="5086008"/>
    <n v="12021475"/>
    <n v="46236441"/>
    <n v="2.999998143599969E-2"/>
    <n v="3.0000003300266753E-2"/>
    <n v="2.9999967597377886E-2"/>
    <n v="2.9999995715999983E-2"/>
    <s v="All sources"/>
    <n v="0.11999994804964431"/>
    <x v="1"/>
    <d v="1899-12-31T00:00:00"/>
  </r>
  <r>
    <x v="41"/>
    <n v="8052789"/>
    <n v="6039592"/>
    <n v="2460574"/>
    <n v="5815903"/>
    <n v="22368858"/>
    <n v="5.1020396177072547E-2"/>
    <n v="5.1020393957407872E-2"/>
    <n v="5.1020255611715637E-2"/>
    <n v="5.1020334402081202E-2"/>
    <s v="All sources"/>
    <n v="0.20408138014827726"/>
    <x v="1"/>
    <d v="1900-01-01T00:00:00"/>
  </r>
  <r>
    <x v="42"/>
    <n v="8209154"/>
    <n v="6156866"/>
    <n v="2508352"/>
    <n v="5928833"/>
    <n v="22803205"/>
    <n v="1.9417496223979036E-2"/>
    <n v="1.9417536813745029E-2"/>
    <n v="1.9417420488065051E-2"/>
    <n v="1.9417449018664934E-2"/>
    <s v="All sources"/>
    <n v="7.766990254445405E-2"/>
    <x v="1"/>
    <d v="1900-01-02T00:00:00"/>
  </r>
  <r>
    <x v="43"/>
    <n v="7818242"/>
    <n v="5863681"/>
    <n v="2388907"/>
    <n v="5646508"/>
    <n v="21717338"/>
    <n v="5.2631564774959561E-2"/>
    <n v="5.2631569499094866E-2"/>
    <n v="5.2631416608870385E-2"/>
    <n v="5.2631500454030089E-2"/>
    <s v="All sources"/>
    <n v="0.2105260513369549"/>
    <x v="1"/>
    <d v="1900-01-03T00:00:00"/>
  </r>
  <r>
    <x v="44"/>
    <n v="7740060"/>
    <n v="5805045"/>
    <n v="2365018"/>
    <n v="5590043"/>
    <n v="21500166"/>
    <n v="-2.9411731512286488E-2"/>
    <n v="-2.9411690942332758E-2"/>
    <n v="-2.9411680213076385E-2"/>
    <n v="-2.9411723852223126E-2"/>
    <s v="All sources"/>
    <n v="-0.11764682651991876"/>
    <x v="2"/>
    <d v="1900-01-04T00:00:00"/>
  </r>
  <r>
    <x v="45"/>
    <n v="7740060"/>
    <n v="5805045"/>
    <n v="2365018"/>
    <n v="5590043"/>
    <n v="21500166"/>
    <n v="-1.9801874873993541E-2"/>
    <n v="-1.9801874873993541E-2"/>
    <n v="-1.9801922748545642E-2"/>
    <n v="-1.9801952420255176E-2"/>
    <s v="All sources"/>
    <n v="-7.92076249167879E-2"/>
    <x v="2"/>
    <d v="1900-01-05T00:00:00"/>
  </r>
  <r>
    <x v="46"/>
    <n v="16483516"/>
    <n v="12362637"/>
    <n v="5036630"/>
    <n v="11904761"/>
    <n v="45787544"/>
    <n v="4.0816300758017343E-2"/>
    <n v="4.0816300758017343E-2"/>
    <n v="4.0816347617281368E-2"/>
    <n v="4.0816292629736184E-2"/>
    <s v="All sources"/>
    <n v="0.16326524176305224"/>
    <x v="1"/>
    <d v="1900-01-06T00:00:00"/>
  </r>
  <r>
    <x v="47"/>
    <n v="16321913"/>
    <n v="12241435"/>
    <n v="4987251"/>
    <n v="11788048"/>
    <n v="45338647"/>
    <n v="-1.941746406258793E-2"/>
    <n v="-1.9417424399657879E-2"/>
    <n v="-1.9417389827149356E-2"/>
    <n v="-1.9417500764257301E-2"/>
    <s v="All sources"/>
    <n v="-7.7669779053652466E-2"/>
    <x v="2"/>
    <d v="1899-12-31T00:00:00"/>
  </r>
  <r>
    <x v="48"/>
    <n v="7818242"/>
    <n v="5863681"/>
    <n v="2388907"/>
    <n v="5646508"/>
    <n v="21717338"/>
    <n v="-2.9126182245679089E-2"/>
    <n v="-2.9126305220617543E-2"/>
    <n v="-2.9126130732097466E-2"/>
    <n v="-2.912617352799729E-2"/>
    <s v="All sources"/>
    <n v="-0.11650479172639139"/>
    <x v="2"/>
    <d v="1900-01-01T00:00:00"/>
  </r>
  <r>
    <x v="49"/>
    <n v="7896424"/>
    <n v="5922318"/>
    <n v="2412796"/>
    <n v="5702973"/>
    <n v="21934511"/>
    <n v="-3.8095277540170391E-2"/>
    <n v="-3.8095355656595387E-2"/>
    <n v="-3.8095131783736913E-2"/>
    <n v="-3.8095186691883498E-2"/>
    <s v="All sources"/>
    <n v="-0.15238095167238619"/>
    <x v="2"/>
    <d v="1900-01-02T00:00:00"/>
  </r>
  <r>
    <x v="50"/>
    <n v="7974607"/>
    <n v="5980955"/>
    <n v="2436685"/>
    <n v="5759438"/>
    <n v="22151685"/>
    <n v="2.0000020464958856E-2"/>
    <n v="2.0000064805708151E-2"/>
    <n v="1.9999941395793197E-2"/>
    <n v="1.9999971663902771E-2"/>
    <s v="All sources"/>
    <n v="7.9999998330362976E-2"/>
    <x v="1"/>
    <d v="1900-01-03T00:00:00"/>
  </r>
  <r>
    <x v="51"/>
    <n v="7505512"/>
    <n v="5629134"/>
    <n v="2293351"/>
    <n v="5420648"/>
    <n v="20848645"/>
    <n v="-3.0303124265186554E-2"/>
    <n v="-3.0303124265186554E-2"/>
    <n v="-3.0302940611868445E-2"/>
    <n v="-3.0302986935878629E-2"/>
    <s v="All sources"/>
    <n v="-0.12121217607812018"/>
    <x v="2"/>
    <d v="1900-01-04T00:00:00"/>
  </r>
  <r>
    <x v="52"/>
    <n v="7974607"/>
    <n v="5980955"/>
    <n v="2436685"/>
    <n v="5759438"/>
    <n v="22151685"/>
    <n v="3.0302995067221783E-2"/>
    <n v="3.0302952001233452E-2"/>
    <n v="3.0302940611868445E-2"/>
    <n v="3.0302986935878629E-2"/>
    <s v="All sources"/>
    <n v="0.12121187461620231"/>
    <x v="1"/>
    <d v="1900-01-05T00:00:00"/>
  </r>
  <r>
    <x v="53"/>
    <n v="15513897"/>
    <n v="11635423"/>
    <n v="4740357"/>
    <n v="11204481"/>
    <n v="43094158"/>
    <n v="-5.8823554392157584E-2"/>
    <n v="-5.8823534169934799E-2"/>
    <n v="-5.8823657882353886E-2"/>
    <n v="-5.8823524470587807E-2"/>
    <s v="All sources"/>
    <n v="-0.23529427091503408"/>
    <x v="2"/>
    <d v="1900-01-06T00:00:00"/>
  </r>
  <r>
    <x v="54"/>
    <n v="15998707"/>
    <n v="11999030"/>
    <n v="4888493"/>
    <n v="11554621"/>
    <n v="44440851"/>
    <n v="-1.9801968065875641E-2"/>
    <n v="-1.9802008506355717E-2"/>
    <n v="-1.980209137258182E-2"/>
    <n v="-1.980200623546835E-2"/>
    <s v="All sources"/>
    <n v="-7.9208074180281529E-2"/>
    <x v="2"/>
    <d v="1899-12-31T00:00:00"/>
  </r>
  <r>
    <x v="55"/>
    <n v="7583695"/>
    <n v="5687771"/>
    <n v="2317240"/>
    <n v="5477113"/>
    <n v="21065819"/>
    <n v="-2.9999966744442053E-2"/>
    <n v="-2.9999926667224952E-2"/>
    <n v="-2.9999912093689685E-2"/>
    <n v="-2.9999957495854046E-2"/>
    <s v="All sources"/>
    <n v="-0.11999976300121074"/>
    <x v="2"/>
    <d v="1900-01-01T00:00:00"/>
  </r>
  <r>
    <x v="56"/>
    <n v="8052789"/>
    <n v="6039592"/>
    <n v="2460574"/>
    <n v="5815903"/>
    <n v="22368858"/>
    <n v="1.9802001513596457E-2"/>
    <n v="1.9802043726797613E-2"/>
    <n v="1.9801922748545753E-2"/>
    <n v="1.9801952420255287E-2"/>
    <s v="All sources"/>
    <n v="7.9207920409195109E-2"/>
    <x v="1"/>
    <d v="1900-01-02T00:00:00"/>
  </r>
  <r>
    <x v="57"/>
    <n v="7740060"/>
    <n v="5805045"/>
    <n v="2365018"/>
    <n v="5590043"/>
    <n v="21500166"/>
    <n v="-2.9411731512286488E-2"/>
    <n v="-2.9411690942332758E-2"/>
    <n v="-2.9411680213076385E-2"/>
    <n v="-2.9411723852223126E-2"/>
    <s v="All sources"/>
    <n v="-0.11764682651991876"/>
    <x v="2"/>
    <d v="1900-01-03T00:00:00"/>
  </r>
  <r>
    <x v="58"/>
    <n v="8130972"/>
    <n v="6098229"/>
    <n v="2484463"/>
    <n v="5872368"/>
    <n v="22586032"/>
    <n v="8.3333422156942838E-2"/>
    <n v="8.3333422156942838E-2"/>
    <n v="8.3333078974827668E-2"/>
    <n v="8.3333210346807185E-2"/>
    <s v="All sources"/>
    <n v="0.33333313363552053"/>
    <x v="1"/>
    <d v="1900-01-04T00:00:00"/>
  </r>
  <r>
    <x v="59"/>
    <n v="8052789"/>
    <n v="6039592"/>
    <n v="2460574"/>
    <n v="5815903"/>
    <n v="22368858"/>
    <n v="9.803868704752583E-3"/>
    <n v="9.8039527132371962E-3"/>
    <n v="9.8038934043587211E-3"/>
    <n v="9.803907950741042E-3"/>
    <s v="All sources"/>
    <n v="3.9215622773089542E-2"/>
    <x v="1"/>
    <d v="1900-01-05T00:00:00"/>
  </r>
  <r>
    <x v="60"/>
    <n v="16806722"/>
    <n v="12605042"/>
    <n v="5135387"/>
    <n v="12138188"/>
    <n v="46685339"/>
    <n v="8.3333349447917593E-2"/>
    <n v="8.3333369143519853E-2"/>
    <n v="8.3333386071977378E-2"/>
    <n v="8.3333355645834883E-2"/>
    <s v="All sources"/>
    <n v="0.33333346030924971"/>
    <x v="1"/>
    <d v="1900-01-06T00:00:00"/>
  </r>
  <r>
    <x v="61"/>
    <n v="15837104"/>
    <n v="11877828"/>
    <n v="4839115"/>
    <n v="11437908"/>
    <n v="43991955"/>
    <n v="-1.0101003787368557E-2"/>
    <n v="-1.010098316280561E-2"/>
    <n v="-1.0100863394915338E-2"/>
    <n v="-1.0100980378326518E-2"/>
    <s v="All sources"/>
    <n v="-4.0403830723416023E-2"/>
    <x v="2"/>
    <d v="1899-12-31T00:00:00"/>
  </r>
  <r>
    <x v="62"/>
    <n v="7818242"/>
    <n v="5863681"/>
    <n v="2388907"/>
    <n v="5646508"/>
    <n v="21717338"/>
    <n v="3.0927799707134884E-2"/>
    <n v="3.0927757112584109E-2"/>
    <n v="3.0927741623655747E-2"/>
    <n v="3.0927789877623457E-2"/>
    <s v="All sources"/>
    <n v="0.1237110883209982"/>
    <x v="1"/>
    <d v="1900-01-01T00:00:00"/>
  </r>
  <r>
    <x v="63"/>
    <n v="7818242"/>
    <n v="5863681"/>
    <n v="2388907"/>
    <n v="5646508"/>
    <n v="21717338"/>
    <n v="-2.9126182245679089E-2"/>
    <n v="-2.9126305220617543E-2"/>
    <n v="-2.9126130732097466E-2"/>
    <n v="-2.912617352799729E-2"/>
    <s v="All sources"/>
    <n v="-0.11650479172639139"/>
    <x v="2"/>
    <d v="1900-01-02T00:00:00"/>
  </r>
  <r>
    <x v="64"/>
    <n v="7583695"/>
    <n v="5687771"/>
    <n v="2317240"/>
    <n v="5477113"/>
    <n v="21065819"/>
    <n v="-2.0202039777469372E-2"/>
    <n v="-2.0202082843457703E-2"/>
    <n v="-2.0201960407912334E-2"/>
    <n v="-2.0201991290585752E-2"/>
    <s v="All sources"/>
    <n v="-8.0808074319425161E-2"/>
    <x v="2"/>
    <d v="1900-01-03T00:00:00"/>
  </r>
  <r>
    <x v="65"/>
    <n v="7818242"/>
    <n v="5863681"/>
    <n v="2388907"/>
    <n v="5646508"/>
    <n v="21717338"/>
    <n v="-3.8461576303546519E-2"/>
    <n v="-3.8461658294563827E-2"/>
    <n v="-3.8461430095759086E-2"/>
    <n v="-3.8461486064905959E-2"/>
    <s v="All sources"/>
    <n v="-0.15384615075877539"/>
    <x v="2"/>
    <d v="1900-01-04T00:00:00"/>
  </r>
  <r>
    <x v="66"/>
    <n v="7818242"/>
    <n v="5863681"/>
    <n v="2388907"/>
    <n v="5646508"/>
    <n v="21717338"/>
    <n v="-2.9126182245679089E-2"/>
    <n v="-2.9126305220617543E-2"/>
    <n v="-2.9126130732097466E-2"/>
    <n v="-2.912617352799729E-2"/>
    <s v="All sources"/>
    <n v="-0.11650479172639139"/>
    <x v="2"/>
    <d v="1900-01-05T00:00:00"/>
  </r>
  <r>
    <x v="67"/>
    <n v="16806722"/>
    <n v="12605042"/>
    <n v="5135387"/>
    <n v="12138188"/>
    <n v="46685339"/>
    <n v="0"/>
    <n v="0"/>
    <n v="0"/>
    <n v="0"/>
    <s v=""/>
    <n v="0"/>
    <x v="2"/>
    <d v="1900-01-06T00:00:00"/>
  </r>
  <r>
    <x v="68"/>
    <n v="16645119"/>
    <n v="12483839"/>
    <n v="5086008"/>
    <n v="12021475"/>
    <n v="46236441"/>
    <n v="5.1020375947521623E-2"/>
    <n v="5.1020354899902642E-2"/>
    <n v="5.1020279534584212E-2"/>
    <n v="5.102043135860157E-2"/>
    <s v="All sources"/>
    <n v="0.20408144174061005"/>
    <x v="1"/>
    <d v="1899-12-31T00:00:00"/>
  </r>
  <r>
    <x v="69"/>
    <n v="7661877"/>
    <n v="5746408"/>
    <n v="2341129"/>
    <n v="5533578"/>
    <n v="21282992"/>
    <n v="-2.0000020464958745E-2"/>
    <n v="-1.9999894264370766E-2"/>
    <n v="-1.9999941395793086E-2"/>
    <n v="-1.9999971663902771E-2"/>
    <s v="All sources"/>
    <n v="-7.9999827789025368E-2"/>
    <x v="2"/>
    <d v="1900-01-01T00:00:00"/>
  </r>
  <r>
    <x v="70"/>
    <n v="7740060"/>
    <n v="5805045"/>
    <n v="2365018"/>
    <n v="5590043"/>
    <n v="21500166"/>
    <n v="-9.9999462794833072E-3"/>
    <n v="-9.9998618615166901E-3"/>
    <n v="-9.9999706978965985E-3"/>
    <n v="-9.9999858319513857E-3"/>
    <s v="All sources"/>
    <n v="-3.9999764670847981E-2"/>
    <x v="2"/>
    <d v="1900-01-02T00:00:00"/>
  </r>
  <r>
    <x v="71"/>
    <n v="7818242"/>
    <n v="5863681"/>
    <n v="2388907"/>
    <n v="5646508"/>
    <n v="21717338"/>
    <n v="3.0927799707134884E-2"/>
    <n v="3.0927757112584109E-2"/>
    <n v="3.0927741623655747E-2"/>
    <n v="3.0927789877623457E-2"/>
    <s v="All sources"/>
    <n v="0.1237110883209982"/>
    <x v="1"/>
    <d v="1900-01-03T00:00:00"/>
  </r>
  <r>
    <x v="72"/>
    <n v="8209154"/>
    <n v="6156866"/>
    <n v="2508352"/>
    <n v="5928833"/>
    <n v="22803205"/>
    <n v="4.9999987209400798E-2"/>
    <n v="5.0000162014270488E-2"/>
    <n v="4.9999853489482771E-2"/>
    <n v="4.9999929159756817E-2"/>
    <s v="All sources"/>
    <n v="0.19999993187291087"/>
    <x v="1"/>
    <d v="1900-01-04T00:00:00"/>
  </r>
  <r>
    <x v="73"/>
    <n v="7740060"/>
    <n v="5805045"/>
    <n v="2365018"/>
    <n v="5590043"/>
    <n v="21500166"/>
    <n v="-9.9999462794833072E-3"/>
    <n v="-9.9998618615166901E-3"/>
    <n v="-9.9999706978965985E-3"/>
    <n v="-9.9999858319513857E-3"/>
    <s v="All sources"/>
    <n v="-3.9999764670847981E-2"/>
    <x v="2"/>
    <d v="1900-01-05T00:00:00"/>
  </r>
  <r>
    <x v="74"/>
    <n v="15352294"/>
    <n v="11514221"/>
    <n v="4690978"/>
    <n v="11087768"/>
    <n v="42645261"/>
    <n v="-8.6538469548077201E-2"/>
    <n v="-8.6538466115384627E-2"/>
    <n v="-8.6538560774484963E-2"/>
    <n v="-8.6538452032543955E-2"/>
    <s v="All sources"/>
    <n v="-0.34615394847049075"/>
    <x v="2"/>
    <d v="1900-01-06T00:00:00"/>
  </r>
  <r>
    <x v="75"/>
    <n v="15352294"/>
    <n v="11514221"/>
    <n v="4690978"/>
    <n v="11087768"/>
    <n v="42645261"/>
    <n v="-7.7669916328023891E-2"/>
    <n v="-7.7669857805759857E-2"/>
    <n v="-7.7669952544313747E-2"/>
    <n v="-7.7669919872561444E-2"/>
    <s v="All sources"/>
    <n v="-0.31067964655065894"/>
    <x v="2"/>
    <d v="1899-12-31T00:00:00"/>
  </r>
  <r>
    <x v="76"/>
    <n v="8052789"/>
    <n v="6039592"/>
    <n v="2460574"/>
    <n v="5815903"/>
    <n v="22368858"/>
    <n v="5.1020396177072547E-2"/>
    <n v="5.1020393957407872E-2"/>
    <n v="5.1020255611715637E-2"/>
    <n v="5.1020334402081202E-2"/>
    <s v="All sources"/>
    <n v="0.20408138014827726"/>
    <x v="1"/>
    <d v="1900-01-01T00:00:00"/>
  </r>
  <r>
    <x v="77"/>
    <n v="7896424"/>
    <n v="5922318"/>
    <n v="2412796"/>
    <n v="5702973"/>
    <n v="21934511"/>
    <n v="2.0201910579504601E-2"/>
    <n v="2.0201910579504601E-2"/>
    <n v="2.0201960407912223E-2"/>
    <n v="2.0201991290585752E-2"/>
    <s v="All sources"/>
    <n v="8.0807772857507176E-2"/>
    <x v="1"/>
    <d v="1900-01-02T00:00:00"/>
  </r>
  <r>
    <x v="78"/>
    <n v="7661877"/>
    <n v="5746408"/>
    <n v="2341129"/>
    <n v="5533578"/>
    <n v="21282992"/>
    <n v="-2.0000020464958745E-2"/>
    <n v="-1.9999894264370766E-2"/>
    <n v="-1.9999941395793086E-2"/>
    <n v="-1.9999971663902771E-2"/>
    <s v="All sources"/>
    <n v="-7.9999827789025368E-2"/>
    <x v="2"/>
    <d v="1900-01-03T00:00:00"/>
  </r>
  <r>
    <x v="79"/>
    <n v="7818242"/>
    <n v="5863681"/>
    <n v="2388907"/>
    <n v="5646508"/>
    <n v="21717338"/>
    <n v="-4.7619036017596983E-2"/>
    <n v="-4.7619194570744261E-2"/>
    <n v="-4.7618914729671169E-2"/>
    <n v="-4.7618983364854484E-2"/>
    <s v="All sources"/>
    <n v="-0.1904761286828669"/>
    <x v="2"/>
    <d v="1900-01-04T00:00:00"/>
  </r>
  <r>
    <x v="80"/>
    <n v="7583695"/>
    <n v="5687771"/>
    <n v="2317240"/>
    <n v="5477113"/>
    <n v="21065819"/>
    <n v="-2.0202039777469372E-2"/>
    <n v="-2.0202082843457703E-2"/>
    <n v="-2.0201960407912334E-2"/>
    <n v="-2.0201991290585752E-2"/>
    <s v="All sources"/>
    <n v="-8.0808074319425161E-2"/>
    <x v="2"/>
    <d v="1900-01-05T00:00:00"/>
  </r>
  <r>
    <x v="81"/>
    <n v="15998707"/>
    <n v="11999030"/>
    <n v="4888493"/>
    <n v="11554621"/>
    <n v="44440851"/>
    <n v="4.2105303611303935E-2"/>
    <n v="4.2105236646057032E-2"/>
    <n v="4.210529232923288E-2"/>
    <n v="4.2105228031466657E-2"/>
    <s v="All sources"/>
    <n v="0.1684210606180605"/>
    <x v="1"/>
    <d v="1900-01-06T00:00:00"/>
  </r>
  <r>
    <x v="82"/>
    <n v="16321913"/>
    <n v="12241435"/>
    <n v="4987251"/>
    <n v="11788048"/>
    <n v="45338647"/>
    <n v="6.3157922848533277E-2"/>
    <n v="6.3157898393647383E-2"/>
    <n v="6.3158045081430858E-2"/>
    <n v="6.3157887141938707E-2"/>
    <s v="All sources"/>
    <n v="0.25263175346555022"/>
    <x v="1"/>
    <d v="1899-12-31T00:00:00"/>
  </r>
  <r>
    <x v="83"/>
    <n v="8052789"/>
    <n v="6039592"/>
    <n v="2460574"/>
    <n v="5815903"/>
    <n v="22368858"/>
    <n v="0"/>
    <n v="0"/>
    <n v="0"/>
    <n v="0"/>
    <s v=""/>
    <n v="0"/>
    <x v="2"/>
    <d v="1900-01-01T00:00:00"/>
  </r>
  <r>
    <x v="84"/>
    <n v="7505512"/>
    <n v="5629134"/>
    <n v="2293351"/>
    <n v="5420648"/>
    <n v="20848645"/>
    <n v="-4.9504940464189851E-2"/>
    <n v="-4.9504940464189851E-2"/>
    <n v="-4.950480687136416E-2"/>
    <n v="-4.9504881050637994E-2"/>
    <s v="All sources"/>
    <n v="-0.19801956885038186"/>
    <x v="2"/>
    <d v="1900-01-02T00:00:00"/>
  </r>
  <r>
    <x v="85"/>
    <n v="7505512"/>
    <n v="5629134"/>
    <n v="2293351"/>
    <n v="5420648"/>
    <n v="20848645"/>
    <n v="-2.0408184574093213E-2"/>
    <n v="-2.0408227191664796E-2"/>
    <n v="-2.0408102244686255E-2"/>
    <n v="-2.0408133760832503E-2"/>
    <s v="All sources"/>
    <n v="-8.1632647771276767E-2"/>
    <x v="2"/>
    <d v="1900-01-03T00:00:00"/>
  </r>
  <r>
    <x v="86"/>
    <n v="7740060"/>
    <n v="5805045"/>
    <n v="2365018"/>
    <n v="5590043"/>
    <n v="21500166"/>
    <n v="-9.9999462794833072E-3"/>
    <n v="-9.9998618615166901E-3"/>
    <n v="-9.9999706978965985E-3"/>
    <n v="-9.9999858319513857E-3"/>
    <s v="All sources"/>
    <n v="-3.9999764670847981E-2"/>
    <x v="2"/>
    <d v="1900-01-04T00:00:00"/>
  </r>
  <r>
    <x v="87"/>
    <n v="8209154"/>
    <n v="6156866"/>
    <n v="2508352"/>
    <n v="5928833"/>
    <n v="22803205"/>
    <n v="8.2474176506307284E-2"/>
    <n v="8.247431199322186E-2"/>
    <n v="8.2473977663081843E-2"/>
    <n v="8.2474106340329367E-2"/>
    <s v="All sources"/>
    <n v="0.32989657250294036"/>
    <x v="1"/>
    <d v="1900-01-05T00:00:00"/>
  </r>
  <r>
    <x v="88"/>
    <n v="16160310"/>
    <n v="12120232"/>
    <n v="4937872"/>
    <n v="11671335"/>
    <n v="44889749"/>
    <n v="1.0101003787368557E-2"/>
    <n v="1.010098316280561E-2"/>
    <n v="1.0101067956934884E-2"/>
    <n v="1.0101066923787538E-2"/>
    <s v="All sources"/>
    <n v="4.0404121830896589E-2"/>
    <x v="1"/>
    <d v="1900-01-06T00:00:00"/>
  </r>
  <r>
    <x v="89"/>
    <n v="15352294"/>
    <n v="11514221"/>
    <n v="4690978"/>
    <n v="11087768"/>
    <n v="42645261"/>
    <n v="-5.9405965464955024E-2"/>
    <n v="-5.9405943829297758E-2"/>
    <n v="-5.9406073606481757E-2"/>
    <n v="-5.940593387471782E-2"/>
    <s v="All sources"/>
    <n v="-0.23762391677545236"/>
    <x v="2"/>
    <d v="1899-12-31T00:00:00"/>
  </r>
  <r>
    <x v="90"/>
    <n v="7583695"/>
    <n v="5687771"/>
    <n v="2317240"/>
    <n v="5477113"/>
    <n v="21065819"/>
    <n v="-5.8252364491358177E-2"/>
    <n v="-5.8252444867136766E-2"/>
    <n v="-5.8252261464194932E-2"/>
    <n v="-5.825234705599458E-2"/>
    <s v="All sources"/>
    <n v="-0.23300941787868445"/>
    <x v="2"/>
    <d v="1900-01-01T00:00:00"/>
  </r>
  <r>
    <x v="91"/>
    <n v="8209154"/>
    <n v="6156866"/>
    <n v="2508352"/>
    <n v="5928833"/>
    <n v="22803205"/>
    <n v="9.3750033308853453E-2"/>
    <n v="9.3750122132463032E-2"/>
    <n v="9.3749713846681182E-2"/>
    <n v="9.3749861640158194E-2"/>
    <s v="All sources"/>
    <n v="0.37499973092815586"/>
    <x v="1"/>
    <d v="1900-01-02T00:00:00"/>
  </r>
  <r>
    <x v="92"/>
    <n v="8052789"/>
    <n v="6039592"/>
    <n v="2460574"/>
    <n v="5815903"/>
    <n v="22368858"/>
    <n v="7.2916677769617744E-2"/>
    <n v="7.2916722181422644E-2"/>
    <n v="7.2916444102974154E-2"/>
    <n v="7.2916559053456398E-2"/>
    <s v="All sources"/>
    <n v="0.29166640310747094"/>
    <x v="1"/>
    <d v="1900-01-03T00:00:00"/>
  </r>
  <r>
    <x v="93"/>
    <n v="7974607"/>
    <n v="5980955"/>
    <n v="2436685"/>
    <n v="5759438"/>
    <n v="22151685"/>
    <n v="3.0302995067221783E-2"/>
    <n v="3.0302952001233452E-2"/>
    <n v="3.0302940611868445E-2"/>
    <n v="3.0302986935878629E-2"/>
    <s v="All sources"/>
    <n v="0.12121187461620231"/>
    <x v="1"/>
    <d v="1900-01-04T00:00:00"/>
  </r>
  <r>
    <x v="94"/>
    <n v="8130972"/>
    <n v="6098229"/>
    <n v="2484463"/>
    <n v="5872368"/>
    <n v="22586032"/>
    <n v="-9.5237584774265915E-3"/>
    <n v="-9.5238389141488744E-3"/>
    <n v="-9.523782945934256E-3"/>
    <n v="-9.5237966729708745E-3"/>
    <s v="All sources"/>
    <n v="-3.8095177010480596E-2"/>
    <x v="2"/>
    <d v="1900-01-05T00:00:00"/>
  </r>
  <r>
    <x v="95"/>
    <n v="16806722"/>
    <n v="12605042"/>
    <n v="5135387"/>
    <n v="12138188"/>
    <n v="46685339"/>
    <n v="3.9999975247999586E-2"/>
    <n v="4.0000059404803556E-2"/>
    <n v="4.0000024301966475E-2"/>
    <n v="3.9999965727999465E-2"/>
    <s v="All sources"/>
    <n v="0.16000002468276908"/>
    <x v="1"/>
    <d v="1900-01-06T00:00:00"/>
  </r>
  <r>
    <x v="96"/>
    <n v="15513897"/>
    <n v="11635423"/>
    <n v="4740357"/>
    <n v="11204481"/>
    <n v="43094158"/>
    <n v="1.052630961861456E-2"/>
    <n v="1.052628744923334E-2"/>
    <n v="1.0526376376098989E-2"/>
    <n v="1.0526284460497415E-2"/>
    <s v="All sources"/>
    <n v="4.2105257904444304E-2"/>
    <x v="1"/>
    <d v="1899-12-31T00:00:00"/>
  </r>
  <r>
    <x v="97"/>
    <n v="7740060"/>
    <n v="5805045"/>
    <n v="2365018"/>
    <n v="5590043"/>
    <n v="21500166"/>
    <n v="2.0618577092037516E-2"/>
    <n v="2.0618621952255056E-2"/>
    <n v="2.0618494415770572E-2"/>
    <n v="2.0618526585082231E-2"/>
    <s v="All sources"/>
    <n v="8.2474220045145374E-2"/>
    <x v="1"/>
    <d v="1900-01-01T00:00:00"/>
  </r>
  <r>
    <x v="98"/>
    <n v="7818242"/>
    <n v="5863681"/>
    <n v="2388907"/>
    <n v="5646508"/>
    <n v="21717338"/>
    <n v="-4.7619036017596983E-2"/>
    <n v="-4.7619194570744261E-2"/>
    <n v="-4.7618914729671169E-2"/>
    <n v="-4.7618983364854484E-2"/>
    <s v="All sources"/>
    <n v="-0.1904761286828669"/>
    <x v="2"/>
    <d v="1900-01-02T00:00:00"/>
  </r>
  <r>
    <x v="99"/>
    <n v="7740060"/>
    <n v="5805045"/>
    <n v="2365018"/>
    <n v="5590043"/>
    <n v="21500166"/>
    <n v="-3.8834868267379141E-2"/>
    <n v="-3.8834908053391737E-2"/>
    <n v="-3.8834840976129992E-2"/>
    <n v="-3.8834898037329757E-2"/>
    <s v="All sources"/>
    <n v="-0.15533951533423063"/>
    <x v="2"/>
    <d v="1900-01-03T00:00:00"/>
  </r>
  <r>
    <x v="100"/>
    <n v="7427330"/>
    <n v="5570497"/>
    <n v="2269462"/>
    <n v="5364183"/>
    <n v="20631472"/>
    <n v="-6.8627457127354408E-2"/>
    <n v="-6.8627501795281876E-2"/>
    <n v="-6.8627253830511492E-2"/>
    <n v="-6.8627355655187183E-2"/>
    <s v="All sources"/>
    <n v="-0.27450956840833496"/>
    <x v="2"/>
    <d v="1900-01-04T00:00:00"/>
  </r>
  <r>
    <x v="101"/>
    <n v="7427330"/>
    <n v="5570497"/>
    <n v="2269462"/>
    <n v="5364183"/>
    <n v="20631472"/>
    <n v="-8.6538485189716519E-2"/>
    <n v="-8.6538567180733938E-2"/>
    <n v="-8.6538217715457999E-2"/>
    <n v="-8.6538343646038518E-2"/>
    <s v="All sources"/>
    <n v="-0.34615361373194697"/>
    <x v="2"/>
    <d v="1900-01-05T00:00:00"/>
  </r>
  <r>
    <x v="102"/>
    <n v="15513897"/>
    <n v="11635423"/>
    <n v="4740357"/>
    <n v="11204481"/>
    <n v="43094158"/>
    <n v="-7.6923090653846726E-2"/>
    <n v="-7.6923107435897475E-2"/>
    <n v="-7.6923121860144161E-2"/>
    <n v="-7.69230959349122E-2"/>
    <s v="All sources"/>
    <n v="-0.30769241588480056"/>
    <x v="2"/>
    <d v="1900-01-06T00:00:00"/>
  </r>
  <r>
    <x v="103"/>
    <n v="16806722"/>
    <n v="12605042"/>
    <n v="5135387"/>
    <n v="12138188"/>
    <n v="46685339"/>
    <n v="8.3333349447917593E-2"/>
    <n v="8.3333369143519853E-2"/>
    <n v="8.3333386071977378E-2"/>
    <n v="8.3333355645834883E-2"/>
    <s v="All sources"/>
    <n v="0.33333346030924971"/>
    <x v="1"/>
    <d v="1899-12-31T00:00:00"/>
  </r>
  <r>
    <x v="104"/>
    <n v="7583695"/>
    <n v="5687771"/>
    <n v="2317240"/>
    <n v="5477113"/>
    <n v="21065819"/>
    <n v="-2.0202039777469372E-2"/>
    <n v="-2.0202082843457703E-2"/>
    <n v="-2.0201960407912334E-2"/>
    <n v="-2.0201991290585752E-2"/>
    <s v="All sources"/>
    <n v="-8.0808074319425161E-2"/>
    <x v="2"/>
    <d v="1900-01-01T00:00:00"/>
  </r>
  <r>
    <x v="105"/>
    <n v="8130972"/>
    <n v="6098229"/>
    <n v="2484463"/>
    <n v="5872368"/>
    <n v="22586032"/>
    <n v="4.0000040929917491E-2"/>
    <n v="4.0000129611416524E-2"/>
    <n v="3.9999882791586172E-2"/>
    <n v="3.9999943327805543E-2"/>
    <s v="All sources"/>
    <n v="0.15999999666072573"/>
    <x v="1"/>
    <d v="1900-01-02T00:00:00"/>
  </r>
  <r>
    <x v="106"/>
    <n v="7896424"/>
    <n v="5922318"/>
    <n v="2412796"/>
    <n v="5702973"/>
    <n v="21934511"/>
    <n v="2.0201910579504601E-2"/>
    <n v="2.0201910579504601E-2"/>
    <n v="2.0201960407912223E-2"/>
    <n v="2.0201991290585752E-2"/>
    <s v="All sources"/>
    <n v="8.0807772857507176E-2"/>
    <x v="1"/>
    <d v="1900-01-03T00:00:00"/>
  </r>
  <r>
    <x v="107"/>
    <n v="8209154"/>
    <n v="6156866"/>
    <n v="2508352"/>
    <n v="5928833"/>
    <n v="22803205"/>
    <n v="0.10526312954991912"/>
    <n v="0.10526331851538551"/>
    <n v="0.10526283321774055"/>
    <n v="0.10526300090805996"/>
    <s v="All sources"/>
    <n v="0.42105228219110513"/>
    <x v="1"/>
    <d v="1900-01-04T00:00:00"/>
  </r>
  <r>
    <x v="108"/>
    <n v="7974607"/>
    <n v="5980955"/>
    <n v="2436685"/>
    <n v="5759438"/>
    <n v="22151685"/>
    <n v="7.3684217612520309E-2"/>
    <n v="7.3684269105611211E-2"/>
    <n v="7.3683983252418317E-2"/>
    <n v="7.3684100635641903E-2"/>
    <s v="All sources"/>
    <n v="0.29473657060619174"/>
    <x v="1"/>
    <d v="1900-01-05T00:00:00"/>
  </r>
  <r>
    <x v="109"/>
    <n v="15998707"/>
    <n v="11999030"/>
    <n v="4888493"/>
    <n v="11554621"/>
    <n v="44440851"/>
    <n v="3.1250046329429626E-2"/>
    <n v="3.1250002685764056E-2"/>
    <n v="3.1249967038347481E-2"/>
    <n v="3.1249997210937241E-2"/>
    <s v="All sources"/>
    <n v="0.1250000132644784"/>
    <x v="1"/>
    <d v="1900-01-06T00:00:00"/>
  </r>
  <r>
    <x v="110"/>
    <n v="16806722"/>
    <n v="12605042"/>
    <n v="5135387"/>
    <n v="12138188"/>
    <n v="46685339"/>
    <n v="0"/>
    <n v="0"/>
    <n v="0"/>
    <n v="0"/>
    <s v=""/>
    <n v="0"/>
    <x v="2"/>
    <d v="1899-12-31T00:00:00"/>
  </r>
  <r>
    <x v="111"/>
    <n v="7505512"/>
    <n v="5629134"/>
    <n v="2293351"/>
    <n v="5420648"/>
    <n v="20848645"/>
    <n v="-1.0309354476940369E-2"/>
    <n v="-1.0309310976127528E-2"/>
    <n v="-1.0309247207885286E-2"/>
    <n v="-1.0309263292541115E-2"/>
    <s v="All sources"/>
    <n v="-4.1237175953494298E-2"/>
    <x v="2"/>
    <d v="1900-01-01T00:00:00"/>
  </r>
  <r>
    <x v="112"/>
    <n v="7427330"/>
    <n v="5570497"/>
    <n v="2269462"/>
    <n v="5364183"/>
    <n v="20631472"/>
    <n v="-8.6538485189716519E-2"/>
    <n v="-8.6538567180733938E-2"/>
    <n v="-8.6538217715457999E-2"/>
    <n v="-8.6538343646038518E-2"/>
    <s v="All sources"/>
    <n v="-0.34615361373194697"/>
    <x v="2"/>
    <d v="1900-01-02T00:00:00"/>
  </r>
  <r>
    <x v="113"/>
    <n v="7818242"/>
    <n v="5863681"/>
    <n v="2388907"/>
    <n v="5646508"/>
    <n v="21717338"/>
    <n v="-9.9009374369968262E-3"/>
    <n v="-9.9010218633988067E-3"/>
    <n v="-9.9009613742728764E-3"/>
    <n v="-9.9009762101276433E-3"/>
    <s v="All sources"/>
    <n v="-3.9603896884796153E-2"/>
    <x v="2"/>
    <d v="1900-01-03T00:00:00"/>
  </r>
  <r>
    <x v="114"/>
    <n v="8209154"/>
    <n v="6156866"/>
    <n v="2508352"/>
    <n v="5928833"/>
    <n v="22803205"/>
    <n v="0"/>
    <n v="0"/>
    <n v="0"/>
    <n v="0"/>
    <s v=""/>
    <n v="0"/>
    <x v="2"/>
    <d v="1900-01-04T00:00:00"/>
  </r>
  <r>
    <x v="115"/>
    <n v="7974607"/>
    <n v="5980955"/>
    <n v="2436685"/>
    <n v="5759438"/>
    <n v="22151685"/>
    <n v="0"/>
    <n v="0"/>
    <n v="0"/>
    <n v="0"/>
    <s v=""/>
    <n v="0"/>
    <x v="2"/>
    <d v="1900-01-05T00:00:00"/>
  </r>
  <r>
    <x v="116"/>
    <n v="16968325"/>
    <n v="12726244"/>
    <n v="5184766"/>
    <n v="12254901"/>
    <n v="47134236"/>
    <n v="6.0606022724211339E-2"/>
    <n v="6.0606065656974017E-2"/>
    <n v="6.0606203179589313E-2"/>
    <n v="6.060605536088115E-2"/>
    <s v="All sources"/>
    <n v="0.24242434692165582"/>
    <x v="1"/>
    <d v="1900-01-06T00:00:00"/>
  </r>
  <r>
    <x v="117"/>
    <n v="16645119"/>
    <n v="12483839"/>
    <n v="5086008"/>
    <n v="12021475"/>
    <n v="46236441"/>
    <n v="-9.6153788942305862E-3"/>
    <n v="-9.6154380128206096E-3"/>
    <n v="-9.6154389143408014E-3"/>
    <n v="-9.6153560976317554E-3"/>
    <s v="All sources"/>
    <n v="-3.8461611919023753E-2"/>
    <x v="2"/>
    <d v="1899-12-31T00:00:00"/>
  </r>
  <r>
    <x v="118"/>
    <n v="7427330"/>
    <n v="5570497"/>
    <n v="2269462"/>
    <n v="5364183"/>
    <n v="20631472"/>
    <n v="-1.0416611151910726E-2"/>
    <n v="-1.0416699975520194E-2"/>
    <n v="-1.0416634871853403E-2"/>
    <n v="-1.0416651293350898E-2"/>
    <s v="All sources"/>
    <n v="-4.1666597292635221E-2"/>
    <x v="2"/>
    <d v="1900-01-01T00:00:00"/>
  </r>
  <r>
    <x v="119"/>
    <n v="7583695"/>
    <n v="5687771"/>
    <n v="2317240"/>
    <n v="5477113"/>
    <n v="21065819"/>
    <n v="2.1052652837560748E-2"/>
    <n v="2.1052699606516345E-2"/>
    <n v="2.1052566643548154E-2"/>
    <n v="2.1052600181612036E-2"/>
    <s v="All sources"/>
    <n v="8.4210519269237283E-2"/>
    <x v="1"/>
    <d v="1900-01-02T00:00:00"/>
  </r>
  <r>
    <x v="120"/>
    <n v="8209154"/>
    <n v="6156866"/>
    <n v="2508352"/>
    <n v="5928833"/>
    <n v="22803205"/>
    <n v="4.9999987209400798E-2"/>
    <n v="5.0000162014270488E-2"/>
    <n v="4.9999853489482771E-2"/>
    <n v="4.9999929159756817E-2"/>
    <s v="All sources"/>
    <n v="0.19999993187291087"/>
    <x v="1"/>
    <d v="1900-01-03T00:00:00"/>
  </r>
  <r>
    <x v="121"/>
    <n v="7661877"/>
    <n v="5746408"/>
    <n v="2341129"/>
    <n v="5533578"/>
    <n v="21282992"/>
    <n v="-6.6666674787682179E-2"/>
    <n v="-6.6666709978745686E-2"/>
    <n v="-6.666648062153957E-2"/>
    <n v="-6.6666576710796233E-2"/>
    <s v="All sources"/>
    <n v="-0.26666644209876367"/>
    <x v="2"/>
    <d v="1900-01-04T00:00:00"/>
  </r>
  <r>
    <x v="122"/>
    <n v="7505512"/>
    <n v="5629134"/>
    <n v="2293351"/>
    <n v="5420648"/>
    <n v="20848645"/>
    <n v="-5.8823588422601936E-2"/>
    <n v="-5.8823549082044568E-2"/>
    <n v="-5.8823360426152771E-2"/>
    <n v="-5.8823447704446141E-2"/>
    <s v="All sources"/>
    <n v="-0.23529394563524542"/>
    <x v="2"/>
    <d v="1900-01-05T00:00:00"/>
  </r>
  <r>
    <x v="123"/>
    <n v="15513897"/>
    <n v="11635423"/>
    <n v="4740357"/>
    <n v="11204481"/>
    <n v="43094158"/>
    <n v="-8.5714294133333757E-2"/>
    <n v="-8.5714292449523999E-2"/>
    <n v="-8.5714379395328555E-2"/>
    <n v="-8.5714278719999482E-2"/>
    <s v="All sources"/>
    <n v="-0.34285724469818579"/>
    <x v="2"/>
    <d v="1900-01-06T00:00:00"/>
  </r>
  <r>
    <x v="124"/>
    <n v="15837104"/>
    <n v="11877828"/>
    <n v="4839115"/>
    <n v="11437908"/>
    <n v="43991955"/>
    <n v="-4.8543660156469937E-2"/>
    <n v="-4.8543641102708923E-2"/>
    <n v="-4.8543572876802443E-2"/>
    <n v="-4.8543710318409317E-2"/>
    <s v="All sources"/>
    <n v="-0.19417458445439062"/>
    <x v="2"/>
    <d v="1899-12-31T00:00:00"/>
  </r>
  <r>
    <x v="125"/>
    <n v="7818242"/>
    <n v="5863681"/>
    <n v="2388907"/>
    <n v="5646508"/>
    <n v="21717338"/>
    <n v="5.2631564774959561E-2"/>
    <n v="5.2631569499094866E-2"/>
    <n v="5.2631416608870385E-2"/>
    <n v="5.2631500454030089E-2"/>
    <s v="All sources"/>
    <n v="0.2105260513369549"/>
    <x v="1"/>
    <d v="1900-01-01T00:00:00"/>
  </r>
  <r>
    <x v="126"/>
    <n v="7974607"/>
    <n v="5980955"/>
    <n v="2436685"/>
    <n v="5759438"/>
    <n v="22151685"/>
    <n v="5.15463767991724E-2"/>
    <n v="5.1546379064839387E-2"/>
    <n v="5.1546236039426319E-2"/>
    <n v="5.154631646270591E-2"/>
    <s v="All sources"/>
    <n v="0.20618530836614402"/>
    <x v="1"/>
    <d v="1900-01-02T00:00:00"/>
  </r>
  <r>
    <x v="127"/>
    <n v="8209154"/>
    <n v="6156866"/>
    <n v="2508352"/>
    <n v="5928833"/>
    <n v="22803205"/>
    <n v="0"/>
    <n v="0"/>
    <n v="0"/>
    <n v="0"/>
    <s v=""/>
    <n v="0"/>
    <x v="2"/>
    <d v="1900-01-03T00:00:00"/>
  </r>
  <r>
    <x v="128"/>
    <n v="7583695"/>
    <n v="5687771"/>
    <n v="2317240"/>
    <n v="5477113"/>
    <n v="21065819"/>
    <n v="-1.0204027028886009E-2"/>
    <n v="-1.0204113595832398E-2"/>
    <n v="-1.0204051122343127E-2"/>
    <n v="-1.0204066880416196E-2"/>
    <s v="All sources"/>
    <n v="-4.0816258627477731E-2"/>
    <x v="2"/>
    <d v="1900-01-04T00:00:00"/>
  </r>
  <r>
    <x v="129"/>
    <n v="7583695"/>
    <n v="5687771"/>
    <n v="2317240"/>
    <n v="5477113"/>
    <n v="21065819"/>
    <n v="1.0416744387324872E-2"/>
    <n v="1.0416699975520194E-2"/>
    <n v="1.0416634871853514E-2"/>
    <n v="1.0416651293351009E-2"/>
    <s v="All sources"/>
    <n v="4.1666730528049589E-2"/>
    <x v="1"/>
    <d v="1900-01-05T00:00:00"/>
  </r>
  <r>
    <x v="130"/>
    <n v="16483516"/>
    <n v="12362637"/>
    <n v="5036630"/>
    <n v="11904761"/>
    <n v="45787544"/>
    <n v="6.2500028200522362E-2"/>
    <n v="6.2500005371527889E-2"/>
    <n v="6.2500145031270771E-2"/>
    <n v="6.2499994421874705E-2"/>
    <s v="All sources"/>
    <n v="0.25000017302519573"/>
    <x v="1"/>
    <d v="1900-01-06T00:00:00"/>
  </r>
  <r>
    <x v="131"/>
    <n v="15352294"/>
    <n v="11514221"/>
    <n v="4690978"/>
    <n v="11087768"/>
    <n v="42645261"/>
    <n v="-3.061228871137045E-2"/>
    <n v="-3.0612246616132155E-2"/>
    <n v="-3.061241569997819E-2"/>
    <n v="-3.0612241329445955E-2"/>
    <s v="All sources"/>
    <n v="-0.12244919235692675"/>
    <x v="2"/>
    <d v="1899-12-31T00:00:00"/>
  </r>
  <r>
    <x v="132"/>
    <n v="7505512"/>
    <n v="5629134"/>
    <n v="2293351"/>
    <n v="5420648"/>
    <n v="20848645"/>
    <n v="-4.0000040929917491E-2"/>
    <n v="-3.9999959070079028E-2"/>
    <n v="-3.9999882791586283E-2"/>
    <n v="-3.9999943327805432E-2"/>
    <s v="All sources"/>
    <n v="-0.15999982611938823"/>
    <x v="2"/>
    <d v="1900-01-01T00:00:00"/>
  </r>
  <r>
    <x v="133"/>
    <n v="8209154"/>
    <n v="6156866"/>
    <n v="2508352"/>
    <n v="5928833"/>
    <n v="22803205"/>
    <n v="2.9411731512286376E-2"/>
    <n v="2.9411858139711811E-2"/>
    <n v="2.9411680213076385E-2"/>
    <n v="2.9411723852223126E-2"/>
    <s v="All sources"/>
    <n v="0.1176469937172977"/>
    <x v="1"/>
    <d v="1900-01-02T00:00:00"/>
  </r>
  <r>
    <x v="134"/>
    <n v="7896424"/>
    <n v="5922318"/>
    <n v="2412796"/>
    <n v="5702973"/>
    <n v="21934511"/>
    <n v="-3.8095277540170391E-2"/>
    <n v="-3.8095355656595387E-2"/>
    <n v="-3.8095131783736913E-2"/>
    <n v="-3.8095186691883498E-2"/>
    <s v="All sources"/>
    <n v="-0.15238095167238619"/>
    <x v="2"/>
    <d v="1900-01-03T00:00:00"/>
  </r>
  <r>
    <x v="135"/>
    <n v="7583695"/>
    <n v="5687771"/>
    <n v="2317240"/>
    <n v="5477113"/>
    <n v="21065819"/>
    <n v="0"/>
    <n v="0"/>
    <n v="0"/>
    <n v="0"/>
    <s v=""/>
    <n v="0"/>
    <x v="2"/>
    <d v="1900-01-04T00:00:00"/>
  </r>
  <r>
    <x v="136"/>
    <n v="7427330"/>
    <n v="5570497"/>
    <n v="2269462"/>
    <n v="5364183"/>
    <n v="20631472"/>
    <n v="-2.0618577092037627E-2"/>
    <n v="-2.0618621952255056E-2"/>
    <n v="-2.0618494415770461E-2"/>
    <n v="-2.0618526585082342E-2"/>
    <s v="All sources"/>
    <n v="-8.2474220045145485E-2"/>
    <x v="2"/>
    <d v="1900-01-05T00:00:00"/>
  </r>
  <r>
    <x v="137"/>
    <n v="16160310"/>
    <n v="12120232"/>
    <n v="4937872"/>
    <n v="11671335"/>
    <n v="44889749"/>
    <n v="-1.9607831241829743E-2"/>
    <n v="-1.9607871686275313E-2"/>
    <n v="-1.9607952142603247E-2"/>
    <n v="-1.9607785490191709E-2"/>
    <s v="All sources"/>
    <n v="-7.8431440560900012E-2"/>
    <x v="2"/>
    <d v="1900-01-06T00:00:00"/>
  </r>
  <r>
    <x v="138"/>
    <n v="16968325"/>
    <n v="12726244"/>
    <n v="5184766"/>
    <n v="12254901"/>
    <n v="47134236"/>
    <n v="0.10526316132299196"/>
    <n v="0.10526313503970441"/>
    <n v="0.10526333741066352"/>
    <n v="0.10526311517340559"/>
    <s v="All sources"/>
    <n v="0.42105274894676548"/>
    <x v="1"/>
    <d v="1899-12-31T00:00:00"/>
  </r>
  <r>
    <x v="139"/>
    <n v="8052789"/>
    <n v="6039592"/>
    <n v="2460574"/>
    <n v="5815903"/>
    <n v="22368858"/>
    <n v="7.2916677769617744E-2"/>
    <n v="7.2916722181422644E-2"/>
    <n v="7.2916444102974154E-2"/>
    <n v="7.2916559053456398E-2"/>
    <s v="All sources"/>
    <n v="0.29166640310747094"/>
    <x v="1"/>
    <d v="1900-01-01T00:00:00"/>
  </r>
  <r>
    <x v="140"/>
    <n v="8052789"/>
    <n v="6039592"/>
    <n v="2460574"/>
    <n v="5815903"/>
    <n v="22368858"/>
    <n v="-1.9047638770085196E-2"/>
    <n v="-1.9047677828297749E-2"/>
    <n v="-1.9047565891868401E-2"/>
    <n v="-1.9047593345941749E-2"/>
    <s v="All sources"/>
    <n v="-7.6190475836193094E-2"/>
    <x v="2"/>
    <d v="1900-01-02T00:00:00"/>
  </r>
  <r>
    <x v="141"/>
    <n v="7896424"/>
    <n v="5922318"/>
    <n v="2412796"/>
    <n v="5702973"/>
    <n v="21934511"/>
    <n v="0"/>
    <n v="0"/>
    <n v="0"/>
    <n v="0"/>
    <s v=""/>
    <n v="0"/>
    <x v="2"/>
    <d v="1900-01-03T00:00:00"/>
  </r>
  <r>
    <x v="142"/>
    <n v="7583695"/>
    <n v="5687771"/>
    <n v="2317240"/>
    <n v="5477113"/>
    <n v="21065819"/>
    <n v="0"/>
    <n v="0"/>
    <n v="0"/>
    <n v="0"/>
    <s v=""/>
    <n v="0"/>
    <x v="2"/>
    <d v="1900-01-04T00:00:00"/>
  </r>
  <r>
    <x v="143"/>
    <n v="8052789"/>
    <n v="6039592"/>
    <n v="2460574"/>
    <n v="5815903"/>
    <n v="22368858"/>
    <n v="8.4210476712358373E-2"/>
    <n v="8.4210618908869384E-2"/>
    <n v="8.4210266574192394E-2"/>
    <n v="8.421040072644792E-2"/>
    <s v="All sources"/>
    <n v="0.33684176292186807"/>
    <x v="1"/>
    <d v="1900-01-05T00:00:00"/>
  </r>
  <r>
    <x v="144"/>
    <n v="16968325"/>
    <n v="12726244"/>
    <n v="5184766"/>
    <n v="12254901"/>
    <n v="47134236"/>
    <n v="4.9999969059999483E-2"/>
    <n v="5.0000033002668642E-2"/>
    <n v="5.0000081006555064E-2"/>
    <n v="4.9999935739998946E-2"/>
    <s v="All sources"/>
    <n v="0.20000001880922214"/>
    <x v="1"/>
    <d v="1900-01-06T00:00:00"/>
  </r>
  <r>
    <x v="145"/>
    <n v="16968325"/>
    <n v="12726244"/>
    <n v="5184766"/>
    <n v="12254901"/>
    <n v="47134236"/>
    <n v="0"/>
    <n v="0"/>
    <n v="0"/>
    <n v="0"/>
    <s v=""/>
    <n v="0"/>
    <x v="2"/>
    <d v="1899-12-31T00:00:00"/>
  </r>
  <r>
    <x v="146"/>
    <n v="7583695"/>
    <n v="5687771"/>
    <n v="2317240"/>
    <n v="5477113"/>
    <n v="21065819"/>
    <n v="-5.8252364491358177E-2"/>
    <n v="-5.8252444867136766E-2"/>
    <n v="-5.8252261464194932E-2"/>
    <n v="-5.825234705599458E-2"/>
    <s v="All sources"/>
    <n v="-0.23300941787868445"/>
    <x v="2"/>
    <d v="1900-01-01T00:00:00"/>
  </r>
  <r>
    <x v="147"/>
    <n v="8130972"/>
    <n v="6098229"/>
    <n v="2484463"/>
    <n v="5872368"/>
    <n v="22586032"/>
    <n v="9.7088102022790945E-3"/>
    <n v="9.7087684068726254E-3"/>
    <n v="9.7087102440325257E-3"/>
    <n v="9.708724509332356E-3"/>
    <s v="All sources"/>
    <n v="3.8835013362516602E-2"/>
    <x v="1"/>
    <d v="1900-01-02T00:00:00"/>
  </r>
  <r>
    <x v="148"/>
    <n v="7427330"/>
    <n v="5570497"/>
    <n v="2269462"/>
    <n v="5364183"/>
    <n v="20631472"/>
    <n v="-5.9405877901186677E-2"/>
    <n v="-5.9405962327588657E-2"/>
    <n v="-5.9405768245637036E-2"/>
    <n v="-5.9405857260765527E-2"/>
    <s v="All sources"/>
    <n v="-0.2376234657351779"/>
    <x v="2"/>
    <d v="1900-01-03T00:00:00"/>
  </r>
  <r>
    <x v="149"/>
    <n v="7740060"/>
    <n v="5805045"/>
    <n v="2365018"/>
    <n v="5590043"/>
    <n v="21500166"/>
    <n v="2.0618577092037516E-2"/>
    <n v="2.0618621952255056E-2"/>
    <n v="2.0618494415770572E-2"/>
    <n v="2.0618526585082231E-2"/>
    <s v="All sources"/>
    <n v="8.2474220045145374E-2"/>
    <x v="1"/>
    <d v="1900-01-04T00:00:00"/>
  </r>
  <r>
    <x v="150"/>
    <n v="8052789"/>
    <n v="6039592"/>
    <n v="2460574"/>
    <n v="5815903"/>
    <n v="22368858"/>
    <n v="0"/>
    <n v="0"/>
    <n v="0"/>
    <n v="0"/>
    <s v=""/>
    <n v="0"/>
    <x v="2"/>
    <d v="1900-01-05T00:00:00"/>
  </r>
  <r>
    <x v="151"/>
    <n v="16806722"/>
    <n v="12605042"/>
    <n v="5135387"/>
    <n v="12138188"/>
    <n v="46685339"/>
    <n v="-9.5238039111108508E-3"/>
    <n v="-9.523784079575992E-3"/>
    <n v="-9.5238627934220998E-3"/>
    <n v="-9.5237815466644449E-3"/>
    <s v="All sources"/>
    <n v="-3.8095232330773388E-2"/>
    <x v="2"/>
    <d v="1900-01-06T00:00:00"/>
  </r>
  <r>
    <x v="152"/>
    <n v="15675500"/>
    <n v="11756625"/>
    <n v="4789736"/>
    <n v="11321195"/>
    <n v="43543056"/>
    <n v="-7.6190490222222906E-2"/>
    <n v="-7.6190508369948007E-2"/>
    <n v="-7.6190516601906455E-2"/>
    <n v="-7.6190415573328618E-2"/>
    <s v="All sources"/>
    <n v="-0.30476193076740599"/>
    <x v="2"/>
    <d v="1899-12-31T00:00:00"/>
  </r>
  <r>
    <x v="153"/>
    <n v="7740060"/>
    <n v="5805045"/>
    <n v="2365018"/>
    <n v="5590043"/>
    <n v="21500166"/>
    <n v="2.0618577092037516E-2"/>
    <n v="2.0618621952255056E-2"/>
    <n v="2.0618494415770572E-2"/>
    <n v="2.0618526585082231E-2"/>
    <s v="All sources"/>
    <n v="8.2474220045145374E-2"/>
    <x v="1"/>
    <d v="1900-01-01T00:00:00"/>
  </r>
  <r>
    <x v="154"/>
    <n v="8052789"/>
    <n v="6039592"/>
    <n v="2460574"/>
    <n v="5815903"/>
    <n v="22368858"/>
    <n v="-9.6154555691496668E-3"/>
    <n v="-9.6154145736410124E-3"/>
    <n v="-9.615357523939827E-3"/>
    <n v="-9.6153715162264897E-3"/>
    <s v="All sources"/>
    <n v="-3.8461599182956996E-2"/>
    <x v="2"/>
    <d v="1900-01-02T00:00:00"/>
  </r>
  <r>
    <x v="155"/>
    <n v="8052789"/>
    <n v="6039592"/>
    <n v="2460574"/>
    <n v="5815903"/>
    <n v="22368858"/>
    <n v="8.4210476712358373E-2"/>
    <n v="8.4210618908869384E-2"/>
    <n v="8.4210266574192394E-2"/>
    <n v="8.421040072644792E-2"/>
    <s v="All sources"/>
    <n v="0.33684176292186807"/>
    <x v="1"/>
    <d v="1900-01-03T00:00:00"/>
  </r>
  <r>
    <x v="156"/>
    <n v="8052789"/>
    <n v="6039592"/>
    <n v="2460574"/>
    <n v="5815903"/>
    <n v="22368858"/>
    <n v="4.0403950356973972E-2"/>
    <n v="4.0403993422962303E-2"/>
    <n v="4.0403920815824668E-2"/>
    <n v="4.0403982581171505E-2"/>
    <s v="All sources"/>
    <n v="0.16161584717693245"/>
    <x v="1"/>
    <d v="1900-01-04T00:00:00"/>
  </r>
  <r>
    <x v="157"/>
    <n v="7583695"/>
    <n v="5687771"/>
    <n v="2317240"/>
    <n v="5477113"/>
    <n v="21065819"/>
    <n v="-5.8252364491358177E-2"/>
    <n v="-5.8252444867136766E-2"/>
    <n v="-5.8252261464194932E-2"/>
    <n v="-5.825234705599458E-2"/>
    <s v="All sources"/>
    <n v="-0.23300941787868445"/>
    <x v="2"/>
    <d v="1900-01-05T00:00:00"/>
  </r>
  <r>
    <x v="158"/>
    <n v="15352294"/>
    <n v="11514221"/>
    <n v="4690978"/>
    <n v="11087768"/>
    <n v="42645261"/>
    <n v="-8.6538469548077201E-2"/>
    <n v="-8.6538466115384627E-2"/>
    <n v="-8.6538560774484963E-2"/>
    <n v="-8.6538452032543955E-2"/>
    <s v="All sources"/>
    <n v="-0.34615394847049075"/>
    <x v="2"/>
    <d v="1900-01-06T00:00:00"/>
  </r>
  <r>
    <x v="159"/>
    <n v="16160310"/>
    <n v="12120232"/>
    <n v="4937872"/>
    <n v="11671335"/>
    <n v="44889749"/>
    <n v="3.0927881088322451E-2"/>
    <n v="3.0927838559110299E-2"/>
    <n v="3.0927800613645529E-2"/>
    <n v="3.0927830498458819E-2"/>
    <s v="All sources"/>
    <n v="0.1237113507595371"/>
    <x v="1"/>
    <d v="1899-12-31T00:00:00"/>
  </r>
  <r>
    <x v="160"/>
    <n v="7896424"/>
    <n v="5922318"/>
    <n v="2412796"/>
    <n v="5702973"/>
    <n v="21934511"/>
    <n v="2.0201910579504601E-2"/>
    <n v="2.0201910579504601E-2"/>
    <n v="2.0201960407912223E-2"/>
    <n v="2.0201991290585752E-2"/>
    <s v="All sources"/>
    <n v="8.0807772857507176E-2"/>
    <x v="1"/>
    <d v="1900-01-01T00:00:00"/>
  </r>
  <r>
    <x v="161"/>
    <n v="8052789"/>
    <n v="6039592"/>
    <n v="2460574"/>
    <n v="5815903"/>
    <n v="22368858"/>
    <n v="0"/>
    <n v="0"/>
    <n v="0"/>
    <n v="0"/>
    <s v=""/>
    <n v="0"/>
    <x v="2"/>
    <d v="1900-01-02T00:00:00"/>
  </r>
  <r>
    <x v="162"/>
    <n v="7896424"/>
    <n v="5922318"/>
    <n v="2412796"/>
    <n v="5702973"/>
    <n v="21934511"/>
    <n v="-1.9417496223979036E-2"/>
    <n v="-1.9417536813745029E-2"/>
    <n v="-1.941742048806494E-2"/>
    <n v="-1.9417449018664823E-2"/>
    <s v="All sources"/>
    <n v="-7.7669902544453828E-2"/>
    <x v="2"/>
    <d v="1900-01-03T00:00:00"/>
  </r>
  <r>
    <x v="163"/>
    <n v="7818242"/>
    <n v="5863681"/>
    <n v="2388907"/>
    <n v="5646508"/>
    <n v="21717338"/>
    <n v="-2.9126182245679089E-2"/>
    <n v="-2.9126305220617543E-2"/>
    <n v="-2.9126130732097466E-2"/>
    <n v="-2.912617352799729E-2"/>
    <s v="All sources"/>
    <n v="-0.11650479172639139"/>
    <x v="2"/>
    <d v="1900-01-04T00:00:00"/>
  </r>
  <r>
    <x v="164"/>
    <n v="8052789"/>
    <n v="6039592"/>
    <n v="2460574"/>
    <n v="5815903"/>
    <n v="22368858"/>
    <n v="6.1855599414269768E-2"/>
    <n v="6.1855690040966804E-2"/>
    <n v="6.1855483247311493E-2"/>
    <n v="6.1855579755246914E-2"/>
    <s v="All sources"/>
    <n v="0.24742235245779498"/>
    <x v="1"/>
    <d v="1900-01-05T00:00:00"/>
  </r>
  <r>
    <x v="165"/>
    <n v="15998707"/>
    <n v="11999030"/>
    <n v="4888493"/>
    <n v="11554621"/>
    <n v="44440851"/>
    <n v="4.2105303611303935E-2"/>
    <n v="4.2105236646057032E-2"/>
    <n v="4.210529232923288E-2"/>
    <n v="4.2105228031466657E-2"/>
    <s v="All sources"/>
    <n v="0.1684210606180605"/>
    <x v="1"/>
    <d v="1900-01-06T00:00:00"/>
  </r>
  <r>
    <x v="166"/>
    <n v="16483516"/>
    <n v="12362637"/>
    <n v="5036630"/>
    <n v="11904761"/>
    <n v="45787544"/>
    <n v="1.9999987623999793E-2"/>
    <n v="2.0000029702401667E-2"/>
    <n v="2.0000113409177178E-2"/>
    <n v="1.9999940023998963E-2"/>
    <s v="All sources"/>
    <n v="8.0000070759577602E-2"/>
    <x v="1"/>
    <d v="1899-12-31T00:00:00"/>
  </r>
  <r>
    <x v="167"/>
    <n v="8130972"/>
    <n v="6098229"/>
    <n v="2484463"/>
    <n v="5872368"/>
    <n v="22586032"/>
    <n v="2.9703065590196198E-2"/>
    <n v="2.9703065590196198E-2"/>
    <n v="2.9702884122818407E-2"/>
    <n v="2.9702928630382708E-2"/>
    <s v="All sources"/>
    <n v="0.11881194393359351"/>
    <x v="1"/>
    <d v="1900-01-01T00:00:00"/>
  </r>
  <r>
    <x v="168"/>
    <n v="7583695"/>
    <n v="5687771"/>
    <n v="2317240"/>
    <n v="5477113"/>
    <n v="21065819"/>
    <n v="-5.8252364491358177E-2"/>
    <n v="-5.8252444867136766E-2"/>
    <n v="-5.8252261464194932E-2"/>
    <n v="-5.825234705599458E-2"/>
    <s v="All sources"/>
    <n v="-0.23300941787868445"/>
    <x v="2"/>
    <d v="1900-01-02T00:00:00"/>
  </r>
  <r>
    <x v="169"/>
    <n v="7974607"/>
    <n v="5980955"/>
    <n v="2436685"/>
    <n v="5759438"/>
    <n v="22151685"/>
    <n v="9.9010640765997415E-3"/>
    <n v="9.9010218633988067E-3"/>
    <n v="9.9009613742728764E-3"/>
    <n v="9.9009762101276433E-3"/>
    <s v="All sources"/>
    <n v="3.9604023524399068E-2"/>
    <x v="1"/>
    <d v="1900-01-03T00:00:00"/>
  </r>
  <r>
    <x v="170"/>
    <n v="3674574"/>
    <n v="2755930"/>
    <n v="1122786"/>
    <n v="2653859"/>
    <n v="10207149"/>
    <n v="-0.52999996674444205"/>
    <n v="-0.53000001193789359"/>
    <n v="-0.53000012139442854"/>
    <n v="-0.52999995749585405"/>
    <s v="All sources"/>
    <n v="-2.1200000575726179"/>
    <x v="2"/>
    <d v="1900-01-04T00:00:00"/>
  </r>
  <r>
    <x v="171"/>
    <n v="7583695"/>
    <n v="5687771"/>
    <n v="2317240"/>
    <n v="5477113"/>
    <n v="21065819"/>
    <n v="-5.8252364491358177E-2"/>
    <n v="-5.8252444867136766E-2"/>
    <n v="-5.8252261464194932E-2"/>
    <n v="-5.825234705599458E-2"/>
    <s v="All sources"/>
    <n v="-0.23300941787868445"/>
    <x v="2"/>
    <d v="1900-01-05T00:00:00"/>
  </r>
  <r>
    <x v="172"/>
    <n v="16160310"/>
    <n v="12120232"/>
    <n v="4937872"/>
    <n v="11671335"/>
    <n v="44889749"/>
    <n v="1.0101003787368557E-2"/>
    <n v="1.010098316280561E-2"/>
    <n v="1.0101067956934884E-2"/>
    <n v="1.0101066923787538E-2"/>
    <s v="All sources"/>
    <n v="4.0404121830896589E-2"/>
    <x v="1"/>
    <d v="1900-01-06T00:00:00"/>
  </r>
  <r>
    <x v="173"/>
    <n v="15675500"/>
    <n v="11756625"/>
    <n v="4789736"/>
    <n v="11321195"/>
    <n v="43543056"/>
    <n v="-4.9019638771242713E-2"/>
    <n v="-4.9019638771242713E-2"/>
    <n v="-4.9019681811052207E-2"/>
    <n v="-4.9019547725485668E-2"/>
    <s v="All sources"/>
    <n v="-0.1960785070790233"/>
    <x v="2"/>
    <d v="1899-12-31T00:00:00"/>
  </r>
  <r>
    <x v="174"/>
    <n v="7661877"/>
    <n v="5746408"/>
    <n v="2341129"/>
    <n v="5533578"/>
    <n v="21282992"/>
    <n v="-5.7692364455319778E-2"/>
    <n v="-5.7692323459811012E-2"/>
    <n v="-5.769214514363874E-2"/>
    <n v="-5.7692229097359049E-2"/>
    <s v="All sources"/>
    <n v="-0.23076906215612858"/>
    <x v="2"/>
    <d v="1900-01-01T00:00:00"/>
  </r>
  <r>
    <x v="175"/>
    <n v="8130972"/>
    <n v="6098229"/>
    <n v="2484463"/>
    <n v="5872368"/>
    <n v="22586032"/>
    <n v="7.2164953891209915E-2"/>
    <n v="7.2165001017094443E-2"/>
    <n v="7.2164730455196668E-2"/>
    <n v="7.2164843047788141E-2"/>
    <s v="All sources"/>
    <n v="0.28865952841128917"/>
    <x v="1"/>
    <d v="1900-01-02T00:00:00"/>
  </r>
  <r>
    <x v="176"/>
    <n v="8052789"/>
    <n v="6039592"/>
    <n v="2460574"/>
    <n v="5815903"/>
    <n v="22368858"/>
    <n v="9.803868704752583E-3"/>
    <n v="9.8039527132371962E-3"/>
    <n v="9.8038934043587211E-3"/>
    <n v="9.803907950741042E-3"/>
    <s v="All sources"/>
    <n v="3.9215622773089542E-2"/>
    <x v="1"/>
    <d v="1900-01-03T00:00:00"/>
  </r>
  <r>
    <x v="177"/>
    <n v="8052789"/>
    <n v="6039592"/>
    <n v="2460574"/>
    <n v="5815903"/>
    <n v="22368858"/>
    <n v="1.1914891358835065"/>
    <n v="1.1914896241921964"/>
    <n v="1.1914897406985836"/>
    <n v="1.1914890730818781"/>
    <s v="All sources"/>
    <n v="4.7659575738561646"/>
    <x v="1"/>
    <d v="1900-01-04T00:00:00"/>
  </r>
  <r>
    <x v="178"/>
    <n v="7661877"/>
    <n v="5746408"/>
    <n v="2341129"/>
    <n v="5533578"/>
    <n v="21282992"/>
    <n v="1.0309222615097369E-2"/>
    <n v="1.0309310976127639E-2"/>
    <n v="1.0309247207885175E-2"/>
    <n v="1.0309263292541226E-2"/>
    <s v="All sources"/>
    <n v="4.1237044091651409E-2"/>
    <x v="1"/>
    <d v="1900-01-05T00:00:00"/>
  </r>
  <r>
    <x v="179"/>
    <n v="16806722"/>
    <n v="12605042"/>
    <n v="5135387"/>
    <n v="12138188"/>
    <n v="46685339"/>
    <n v="3.9999975247999586E-2"/>
    <n v="4.0000059404803556E-2"/>
    <n v="4.0000024301966475E-2"/>
    <n v="3.9999965727999465E-2"/>
    <s v="All sources"/>
    <n v="0.16000002468276908"/>
    <x v="1"/>
    <d v="1900-01-06T00:00:00"/>
  </r>
  <r>
    <x v="180"/>
    <n v="15837104"/>
    <n v="11877828"/>
    <n v="4839115"/>
    <n v="11437908"/>
    <n v="43991955"/>
    <n v="1.030933622531971E-2"/>
    <n v="1.030933622531971E-2"/>
    <n v="1.0309336464473295E-2"/>
    <n v="1.0309247389520326E-2"/>
    <s v="All sources"/>
    <n v="4.1237256304633041E-2"/>
    <x v="1"/>
    <d v="1899-12-31T00:00:00"/>
  </r>
  <r>
    <x v="181"/>
    <n v="7740060"/>
    <n v="5805045"/>
    <n v="2365018"/>
    <n v="5590043"/>
    <n v="21500166"/>
    <n v="1.0204157545207204E-2"/>
    <n v="1.0204113595832398E-2"/>
    <n v="1.0204051122343127E-2"/>
    <n v="1.0204066880416196E-2"/>
    <s v="All sources"/>
    <n v="4.0816389143798926E-2"/>
    <x v="1"/>
    <d v="1900-01-01T00:00:00"/>
  </r>
  <r>
    <x v="182"/>
    <n v="7896424"/>
    <n v="5922318"/>
    <n v="2412796"/>
    <n v="5702973"/>
    <n v="21934511"/>
    <n v="-2.8846243720922926E-2"/>
    <n v="-2.8846243720922926E-2"/>
    <n v="-2.884607257181937E-2"/>
    <n v="-2.8846114548679469E-2"/>
    <s v="All sources"/>
    <n v="-0.11538467456234469"/>
    <x v="2"/>
    <d v="1900-01-02T00:00:00"/>
  </r>
  <r>
    <x v="183"/>
    <n v="7974607"/>
    <n v="5980955"/>
    <n v="2436685"/>
    <n v="5759438"/>
    <n v="22151685"/>
    <n v="-9.7086860217000526E-3"/>
    <n v="-9.7087684068725144E-3"/>
    <n v="-9.7087102440325257E-3"/>
    <n v="-9.708724509332467E-3"/>
    <s v="All sources"/>
    <n v="-3.883488918193756E-2"/>
    <x v="2"/>
    <d v="1900-01-03T00:00:00"/>
  </r>
  <r>
    <x v="184"/>
    <n v="8052789"/>
    <n v="6039592"/>
    <n v="2460574"/>
    <n v="5815903"/>
    <n v="22368858"/>
    <n v="0"/>
    <n v="0"/>
    <n v="0"/>
    <n v="0"/>
    <s v=""/>
    <n v="0"/>
    <x v="2"/>
    <d v="1900-01-04T00:00:00"/>
  </r>
  <r>
    <x v="185"/>
    <n v="7427330"/>
    <n v="5570497"/>
    <n v="2269462"/>
    <n v="5364183"/>
    <n v="20631472"/>
    <n v="-3.0612211602979222E-2"/>
    <n v="-3.0612340787497194E-2"/>
    <n v="-3.0612153367029271E-2"/>
    <n v="-3.0612200641248699E-2"/>
    <s v="All sources"/>
    <n v="-0.12244890639875439"/>
    <x v="2"/>
    <d v="1900-01-05T00:00:00"/>
  </r>
  <r>
    <x v="186"/>
    <n v="16160310"/>
    <n v="12120232"/>
    <n v="4937872"/>
    <n v="11671335"/>
    <n v="44889749"/>
    <n v="-3.8461515576922123E-2"/>
    <n v="-3.8461593384615411E-2"/>
    <n v="-3.8461560930072025E-2"/>
    <n v="-3.846150677514637E-2"/>
    <s v="All sources"/>
    <n v="-0.15384617666675593"/>
    <x v="2"/>
    <d v="1900-01-06T00:00:00"/>
  </r>
  <r>
    <x v="187"/>
    <n v="15675500"/>
    <n v="11756625"/>
    <n v="4789736"/>
    <n v="11321195"/>
    <n v="43543056"/>
    <n v="-1.0204138332361778E-2"/>
    <n v="-1.0204138332361778E-2"/>
    <n v="-1.020413856665936E-2"/>
    <n v="-1.0204051300290229E-2"/>
    <s v="All sources"/>
    <n v="-4.0816466531673146E-2"/>
    <x v="2"/>
    <d v="1899-12-31T00:00:00"/>
  </r>
  <r>
    <x v="188"/>
    <n v="7661877"/>
    <n v="5746408"/>
    <n v="2341129"/>
    <n v="5533578"/>
    <n v="21282992"/>
    <n v="-1.0101084487717182E-2"/>
    <n v="-1.0101041421728851E-2"/>
    <n v="-1.0100980203956111E-2"/>
    <n v="-1.0100995645292876E-2"/>
    <s v="All sources"/>
    <n v="-4.0404101758695021E-2"/>
    <x v="2"/>
    <d v="1900-01-01T00:00:00"/>
  </r>
  <r>
    <x v="189"/>
    <n v="8209154"/>
    <n v="6156866"/>
    <n v="2508352"/>
    <n v="5928833"/>
    <n v="22803205"/>
    <n v="3.9604003027193135E-2"/>
    <n v="3.9604087453595005E-2"/>
    <n v="3.9603845497091283E-2"/>
    <n v="3.9603904840510351E-2"/>
    <s v="All sources"/>
    <n v="0.15841584081838977"/>
    <x v="1"/>
    <d v="1900-01-02T00:00:00"/>
  </r>
  <r>
    <x v="190"/>
    <n v="8209154"/>
    <n v="6156866"/>
    <n v="2508352"/>
    <n v="5928833"/>
    <n v="22803205"/>
    <n v="2.9411731512286376E-2"/>
    <n v="2.9411858139711811E-2"/>
    <n v="2.9411680213076385E-2"/>
    <n v="2.9411723852223126E-2"/>
    <s v="All sources"/>
    <n v="0.1176469937172977"/>
    <x v="1"/>
    <d v="1900-01-03T00:00:00"/>
  </r>
  <r>
    <x v="191"/>
    <n v="7740060"/>
    <n v="5805045"/>
    <n v="2365018"/>
    <n v="5590043"/>
    <n v="21500166"/>
    <n v="-3.8834868267379141E-2"/>
    <n v="-3.8834908053391737E-2"/>
    <n v="-3.8834840976129992E-2"/>
    <n v="-3.8834898037329757E-2"/>
    <s v="All sources"/>
    <n v="-0.15533951533423063"/>
    <x v="2"/>
    <d v="1900-01-04T00:00:00"/>
  </r>
  <r>
    <x v="192"/>
    <n v="7505512"/>
    <n v="5629134"/>
    <n v="2293351"/>
    <n v="5420648"/>
    <n v="20848645"/>
    <n v="1.0526259099838065E-2"/>
    <n v="1.0526349803258173E-2"/>
    <n v="1.0526283321774077E-2"/>
    <n v="1.0526300090806018E-2"/>
    <s v="All sources"/>
    <n v="4.2105192315676332E-2"/>
    <x v="1"/>
    <d v="1900-01-05T00:00:00"/>
  </r>
  <r>
    <x v="193"/>
    <n v="16160310"/>
    <n v="12120232"/>
    <n v="4937872"/>
    <n v="11671335"/>
    <n v="44889749"/>
    <n v="0"/>
    <n v="0"/>
    <n v="0"/>
    <n v="0"/>
    <s v=""/>
    <n v="0"/>
    <x v="2"/>
    <d v="1900-01-06T00:00:00"/>
  </r>
  <r>
    <x v="194"/>
    <n v="15513897"/>
    <n v="11635423"/>
    <n v="4740357"/>
    <n v="11204481"/>
    <n v="43094158"/>
    <n v="-1.0309272431501371E-2"/>
    <n v="-1.0309251166895295E-2"/>
    <n v="-1.0309336464473184E-2"/>
    <n v="-1.0309335719418278E-2"/>
    <s v="All sources"/>
    <n v="-4.1237195782288127E-2"/>
    <x v="2"/>
    <d v="1899-12-31T00:00:00"/>
  </r>
  <r>
    <x v="195"/>
    <n v="7740060"/>
    <n v="5805045"/>
    <n v="2365018"/>
    <n v="5590043"/>
    <n v="21500166"/>
    <n v="1.0204157545207204E-2"/>
    <n v="1.0204113595832398E-2"/>
    <n v="1.0204051122343127E-2"/>
    <n v="1.0204066880416196E-2"/>
    <s v="All sources"/>
    <n v="4.0816389143798926E-2"/>
    <x v="1"/>
    <d v="1900-01-01T00:00:00"/>
  </r>
  <r>
    <x v="196"/>
    <n v="7427330"/>
    <n v="5570497"/>
    <n v="2269462"/>
    <n v="5364183"/>
    <n v="20631472"/>
    <n v="-9.5238072035193855E-2"/>
    <n v="-9.5238226721192198E-2"/>
    <n v="-9.5237829459342227E-2"/>
    <n v="-9.5237966729708856E-2"/>
    <s v="All sources"/>
    <n v="-0.38095209494543714"/>
    <x v="2"/>
    <d v="1900-01-02T00:00:00"/>
  </r>
  <r>
    <x v="197"/>
    <n v="7740060"/>
    <n v="5805045"/>
    <n v="2365018"/>
    <n v="5590043"/>
    <n v="21500166"/>
    <n v="-5.7142794495023463E-2"/>
    <n v="-5.7142871064596812E-2"/>
    <n v="-5.7142697675605314E-2"/>
    <n v="-5.7142780037825358E-2"/>
    <s v="All sources"/>
    <n v="-0.22857114327305095"/>
    <x v="2"/>
    <d v="1900-01-03T00:00:00"/>
  </r>
  <r>
    <x v="198"/>
    <n v="7974607"/>
    <n v="5980955"/>
    <n v="2436685"/>
    <n v="5759438"/>
    <n v="22151685"/>
    <n v="3.0302995067221783E-2"/>
    <n v="3.0302952001233452E-2"/>
    <n v="3.0302940611868445E-2"/>
    <n v="3.0302986935878629E-2"/>
    <s v="All sources"/>
    <n v="0.12121187461620231"/>
    <x v="1"/>
    <d v="1900-01-04T00:00:00"/>
  </r>
  <r>
    <x v="199"/>
    <n v="8130972"/>
    <n v="6098229"/>
    <n v="2484463"/>
    <n v="5872368"/>
    <n v="22586032"/>
    <n v="8.3333422156942838E-2"/>
    <n v="8.3333422156942838E-2"/>
    <n v="8.3333078974827668E-2"/>
    <n v="8.3333210346807185E-2"/>
    <s v="All sources"/>
    <n v="0.33333313363552053"/>
    <x v="1"/>
    <d v="1900-01-05T00:00:00"/>
  </r>
  <r>
    <x v="200"/>
    <n v="15998707"/>
    <n v="11999030"/>
    <n v="4888493"/>
    <n v="11554621"/>
    <n v="44440851"/>
    <n v="-9.9999938119998966E-3"/>
    <n v="-9.9999735978650861E-3"/>
    <n v="-1.0000056704588589E-2"/>
    <n v="-1.0000055692000909E-2"/>
    <s v="All sources"/>
    <n v="-4.000007980645448E-2"/>
    <x v="2"/>
    <d v="1900-01-06T00:00:00"/>
  </r>
  <r>
    <x v="201"/>
    <n v="15352294"/>
    <n v="11514221"/>
    <n v="4690978"/>
    <n v="11087768"/>
    <n v="42645261"/>
    <n v="-1.0416660623697616E-2"/>
    <n v="-1.0416638913772203E-2"/>
    <n v="-1.0416725997641096E-2"/>
    <n v="-1.0416635986976952E-2"/>
    <s v="All sources"/>
    <n v="-4.1666661522087867E-2"/>
    <x v="2"/>
    <d v="1899-12-31T00:00:00"/>
  </r>
  <r>
    <x v="202"/>
    <n v="7740060"/>
    <n v="5805045"/>
    <n v="2365018"/>
    <n v="5590043"/>
    <n v="21500166"/>
    <n v="0"/>
    <n v="0"/>
    <n v="0"/>
    <n v="0"/>
    <s v=""/>
    <n v="0"/>
    <x v="2"/>
    <d v="1900-01-01T00:00:00"/>
  </r>
  <r>
    <x v="203"/>
    <n v="7661877"/>
    <n v="5746408"/>
    <n v="2341129"/>
    <n v="5533578"/>
    <n v="21282992"/>
    <n v="3.1578911937398813E-2"/>
    <n v="3.1579049409774296E-2"/>
    <n v="3.1578849965322231E-2"/>
    <n v="3.1578900272418053E-2"/>
    <s v="All sources"/>
    <n v="0.12631571158491339"/>
    <x v="1"/>
    <d v="1900-01-02T00:00:00"/>
  </r>
  <r>
    <x v="204"/>
    <n v="7896424"/>
    <n v="5922318"/>
    <n v="2412796"/>
    <n v="5702973"/>
    <n v="21934511"/>
    <n v="2.0201910579504601E-2"/>
    <n v="2.0201910579504601E-2"/>
    <n v="2.0201960407912223E-2"/>
    <n v="2.0201991290585752E-2"/>
    <s v="All sources"/>
    <n v="8.0807772857507176E-2"/>
    <x v="1"/>
    <d v="1900-01-03T00:00:00"/>
  </r>
  <r>
    <x v="205"/>
    <n v="7427330"/>
    <n v="5570497"/>
    <n v="2269462"/>
    <n v="5364183"/>
    <n v="20631472"/>
    <n v="-6.8627457127354408E-2"/>
    <n v="-6.8627501795281876E-2"/>
    <n v="-6.8627253830511492E-2"/>
    <n v="-6.8627355655187183E-2"/>
    <s v="All sources"/>
    <n v="-0.27450956840833496"/>
    <x v="2"/>
    <d v="1900-01-04T00:00:00"/>
  </r>
  <r>
    <x v="206"/>
    <n v="7583695"/>
    <n v="5687771"/>
    <n v="2317240"/>
    <n v="5477113"/>
    <n v="21065819"/>
    <n v="-6.7307697037943259E-2"/>
    <n v="-6.7307738033452025E-2"/>
    <n v="-6.7307502667578456E-2"/>
    <n v="-6.7307600613585539E-2"/>
    <s v="All sources"/>
    <n v="-0.26923053835255928"/>
    <x v="2"/>
    <d v="1900-01-05T00:00:00"/>
  </r>
  <r>
    <x v="207"/>
    <n v="16160310"/>
    <n v="12120232"/>
    <n v="4937872"/>
    <n v="11671335"/>
    <n v="44889749"/>
    <n v="1.0101003787368557E-2"/>
    <n v="1.010098316280561E-2"/>
    <n v="1.0101067956934884E-2"/>
    <n v="1.0101066923787538E-2"/>
    <s v="All sources"/>
    <n v="4.0404121830896589E-2"/>
    <x v="1"/>
    <d v="1900-01-06T00:00:00"/>
  </r>
  <r>
    <x v="208"/>
    <n v="15675500"/>
    <n v="11756625"/>
    <n v="4789736"/>
    <n v="11321195"/>
    <n v="43543056"/>
    <n v="2.1052619237229342E-2"/>
    <n v="2.1052574898466903E-2"/>
    <n v="2.1052752752197978E-2"/>
    <n v="2.105265911047205E-2"/>
    <s v="All sources"/>
    <n v="8.4210605998366272E-2"/>
    <x v="1"/>
    <d v="1899-12-31T00:00:00"/>
  </r>
  <r>
    <x v="209"/>
    <n v="7740060"/>
    <n v="5805045"/>
    <n v="2365018"/>
    <n v="5590043"/>
    <n v="21500166"/>
    <n v="0"/>
    <n v="0"/>
    <n v="0"/>
    <n v="0"/>
    <s v=""/>
    <n v="0"/>
    <x v="2"/>
    <d v="1900-01-01T00:00:00"/>
  </r>
  <r>
    <x v="210"/>
    <n v="7505512"/>
    <n v="5629134"/>
    <n v="2293351"/>
    <n v="5420648"/>
    <n v="20848645"/>
    <n v="-2.0408184574093213E-2"/>
    <n v="-2.0408227191664796E-2"/>
    <n v="-2.0408102244686255E-2"/>
    <n v="-2.0408133760832503E-2"/>
    <s v="All sources"/>
    <n v="-8.1632647771276767E-2"/>
    <x v="2"/>
    <d v="1900-01-02T00:00:00"/>
  </r>
  <r>
    <x v="211"/>
    <n v="8052789"/>
    <n v="6039592"/>
    <n v="2460574"/>
    <n v="5815903"/>
    <n v="22368858"/>
    <n v="1.9802001513596457E-2"/>
    <n v="1.9802043726797613E-2"/>
    <n v="1.9801922748545753E-2"/>
    <n v="1.9801952420255287E-2"/>
    <s v="All sources"/>
    <n v="7.9207920409195109E-2"/>
    <x v="1"/>
    <d v="1900-01-03T00:00:00"/>
  </r>
  <r>
    <x v="212"/>
    <n v="7974607"/>
    <n v="5980955"/>
    <n v="2436685"/>
    <n v="5759438"/>
    <n v="22151685"/>
    <n v="7.3684217612520309E-2"/>
    <n v="7.3684269105611211E-2"/>
    <n v="7.3683983252418317E-2"/>
    <n v="7.3684100635641903E-2"/>
    <s v="All sources"/>
    <n v="0.29473657060619174"/>
    <x v="1"/>
    <d v="1900-01-04T00:00:00"/>
  </r>
  <r>
    <x v="213"/>
    <n v="8209154"/>
    <n v="6156866"/>
    <n v="2508352"/>
    <n v="5928833"/>
    <n v="22803205"/>
    <n v="8.2474176506307284E-2"/>
    <n v="8.247431199322186E-2"/>
    <n v="8.2473977663081843E-2"/>
    <n v="8.2474106340329367E-2"/>
    <s v="All sources"/>
    <n v="0.32989657250294036"/>
    <x v="1"/>
    <d v="1900-01-05T00:00:00"/>
  </r>
  <r>
    <x v="214"/>
    <n v="16321913"/>
    <n v="12241435"/>
    <n v="4987251"/>
    <n v="11788048"/>
    <n v="45338647"/>
    <n v="9.9999938119998966E-3"/>
    <n v="1.0000056104536581E-2"/>
    <n v="1.0000056704588589E-2"/>
    <n v="9.9999700119994817E-3"/>
    <s v="All sources"/>
    <n v="4.0000076633124548E-2"/>
    <x v="1"/>
    <d v="1900-01-06T00:00:00"/>
  </r>
  <r>
    <x v="215"/>
    <n v="15837104"/>
    <n v="11877828"/>
    <n v="4839115"/>
    <n v="11437908"/>
    <n v="43991955"/>
    <n v="1.030933622531971E-2"/>
    <n v="1.030933622531971E-2"/>
    <n v="1.0309336464473295E-2"/>
    <n v="1.0309247389520326E-2"/>
    <s v="All sources"/>
    <n v="4.1237256304633041E-2"/>
    <x v="1"/>
    <d v="1899-12-31T00:00:00"/>
  </r>
  <r>
    <x v="216"/>
    <n v="8052789"/>
    <n v="6039592"/>
    <n v="2460574"/>
    <n v="5815903"/>
    <n v="22368858"/>
    <n v="4.0403950356973972E-2"/>
    <n v="4.0403993422962303E-2"/>
    <n v="4.0403920815824668E-2"/>
    <n v="4.0403982581171505E-2"/>
    <s v="All sources"/>
    <n v="0.16161584717693245"/>
    <x v="1"/>
    <d v="1900-01-01T00:00:00"/>
  </r>
  <r>
    <x v="217"/>
    <n v="8130972"/>
    <n v="6098229"/>
    <n v="2484463"/>
    <n v="5872368"/>
    <n v="22586032"/>
    <n v="8.3333422156942838E-2"/>
    <n v="8.3333422156942838E-2"/>
    <n v="8.3333078974827668E-2"/>
    <n v="8.3333210346807185E-2"/>
    <s v="All sources"/>
    <n v="0.33333313363552053"/>
    <x v="1"/>
    <d v="1900-01-02T00:00:00"/>
  </r>
  <r>
    <x v="218"/>
    <n v="8130972"/>
    <n v="6098229"/>
    <n v="2484463"/>
    <n v="5872368"/>
    <n v="22586032"/>
    <n v="9.7088102022790945E-3"/>
    <n v="9.7087684068726254E-3"/>
    <n v="9.7087102440325257E-3"/>
    <n v="9.708724509332356E-3"/>
    <s v="All sources"/>
    <n v="3.8835013362516602E-2"/>
    <x v="1"/>
    <d v="1900-01-03T00:00:00"/>
  </r>
  <r>
    <x v="219"/>
    <n v="7505512"/>
    <n v="5629134"/>
    <n v="2293351"/>
    <n v="5420648"/>
    <n v="20848645"/>
    <n v="-5.8823588422601936E-2"/>
    <n v="-5.8823549082044568E-2"/>
    <n v="-5.8823360426152771E-2"/>
    <n v="-5.8823447704446141E-2"/>
    <s v="All sources"/>
    <n v="-0.23529394563524542"/>
    <x v="2"/>
    <d v="1900-01-04T00:00:00"/>
  </r>
  <r>
    <x v="220"/>
    <n v="8130972"/>
    <n v="6098229"/>
    <n v="2484463"/>
    <n v="5872368"/>
    <n v="22586032"/>
    <n v="-9.5237584774265915E-3"/>
    <n v="-9.5238389141488744E-3"/>
    <n v="-9.523782945934256E-3"/>
    <n v="-9.5237966729708745E-3"/>
    <s v="All sources"/>
    <n v="-3.8095177010480596E-2"/>
    <x v="2"/>
    <d v="1900-01-05T00:00:00"/>
  </r>
  <r>
    <x v="221"/>
    <n v="16806722"/>
    <n v="12605042"/>
    <n v="5135387"/>
    <n v="12138188"/>
    <n v="46685339"/>
    <n v="2.9702952098813462E-2"/>
    <n v="2.9702971914648879E-2"/>
    <n v="2.9702936547609138E-2"/>
    <n v="2.9702966937358966E-2"/>
    <s v="All sources"/>
    <n v="0.11881182749843044"/>
    <x v="1"/>
    <d v="1900-01-06T00:00:00"/>
  </r>
  <r>
    <x v="222"/>
    <n v="15837104"/>
    <n v="11877828"/>
    <n v="4839115"/>
    <n v="11437908"/>
    <n v="43991955"/>
    <n v="0"/>
    <n v="0"/>
    <n v="0"/>
    <n v="0"/>
    <s v=""/>
    <n v="0"/>
    <x v="2"/>
    <d v="1899-12-31T00:00:00"/>
  </r>
  <r>
    <x v="223"/>
    <n v="7427330"/>
    <n v="5570497"/>
    <n v="2269462"/>
    <n v="5364183"/>
    <n v="20631472"/>
    <n v="-7.7669860715337213E-2"/>
    <n v="-7.7669981680881794E-2"/>
    <n v="-7.7669681952259872E-2"/>
    <n v="-7.7669796074659403E-2"/>
    <s v="All sources"/>
    <n v="-0.31067932042313828"/>
    <x v="2"/>
    <d v="1900-01-01T00:00:00"/>
  </r>
  <r>
    <x v="224"/>
    <n v="7505512"/>
    <n v="5629134"/>
    <n v="2293351"/>
    <n v="5420648"/>
    <n v="20848645"/>
    <n v="-7.6923152607092926E-2"/>
    <n v="-7.6923152607092926E-2"/>
    <n v="-7.6922860191518283E-2"/>
    <n v="-7.6922972129812028E-2"/>
    <s v="All sources"/>
    <n v="-0.30769213753551616"/>
    <x v="2"/>
    <d v="1900-01-02T00:00:00"/>
  </r>
  <r>
    <x v="225"/>
    <n v="8130972"/>
    <n v="6098229"/>
    <n v="2484463"/>
    <n v="5872368"/>
    <n v="22586032"/>
    <n v="0"/>
    <n v="0"/>
    <n v="0"/>
    <n v="0"/>
    <s v=""/>
    <n v="0"/>
    <x v="2"/>
    <d v="1900-01-03T00:00:00"/>
  </r>
  <r>
    <x v="226"/>
    <n v="7896424"/>
    <n v="5922318"/>
    <n v="2412796"/>
    <n v="5702973"/>
    <n v="21934511"/>
    <n v="5.2083322230382256E-2"/>
    <n v="5.2083322230382256E-2"/>
    <n v="5.2083174359267348E-2"/>
    <n v="5.2083256466754602E-2"/>
    <s v="All sources"/>
    <n v="0.20833307528678646"/>
    <x v="1"/>
    <d v="1900-01-04T00:00:00"/>
  </r>
  <r>
    <x v="227"/>
    <n v="7661877"/>
    <n v="5746408"/>
    <n v="2341129"/>
    <n v="5533578"/>
    <n v="21282992"/>
    <n v="-5.7692364455319778E-2"/>
    <n v="-5.7692323459811012E-2"/>
    <n v="-5.769214514363874E-2"/>
    <n v="-5.7692229097359049E-2"/>
    <s v="All sources"/>
    <n v="-0.23076906215612858"/>
    <x v="2"/>
    <d v="1900-01-05T00:00:00"/>
  </r>
  <r>
    <x v="228"/>
    <n v="16806722"/>
    <n v="12605042"/>
    <n v="5135387"/>
    <n v="12138188"/>
    <n v="46685339"/>
    <n v="0"/>
    <n v="0"/>
    <n v="0"/>
    <n v="0"/>
    <s v=""/>
    <n v="0"/>
    <x v="2"/>
    <d v="1900-01-06T00:00:00"/>
  </r>
  <r>
    <x v="229"/>
    <n v="16321913"/>
    <n v="12241435"/>
    <n v="4987251"/>
    <n v="11788048"/>
    <n v="45338647"/>
    <n v="3.0612225568513063E-2"/>
    <n v="3.0612246616132266E-2"/>
    <n v="3.0612209050621786E-2"/>
    <n v="3.0612241329445844E-2"/>
    <s v="All sources"/>
    <n v="0.12244892256471296"/>
    <x v="1"/>
    <d v="1899-12-31T00:00:00"/>
  </r>
  <r>
    <x v="230"/>
    <n v="7583695"/>
    <n v="5687771"/>
    <n v="2317240"/>
    <n v="5477113"/>
    <n v="21065819"/>
    <n v="2.1052652837560748E-2"/>
    <n v="2.1052699606516345E-2"/>
    <n v="2.1052566643548154E-2"/>
    <n v="2.1052600181612036E-2"/>
    <s v="All sources"/>
    <n v="8.4210519269237283E-2"/>
    <x v="1"/>
    <d v="1900-01-01T00:00:00"/>
  </r>
  <r>
    <x v="231"/>
    <n v="7896424"/>
    <n v="5922318"/>
    <n v="2412796"/>
    <n v="5702973"/>
    <n v="21934511"/>
    <n v="5.2083322230382256E-2"/>
    <n v="5.2083322230382256E-2"/>
    <n v="5.2083174359267348E-2"/>
    <n v="5.2083256466754602E-2"/>
    <s v="All sources"/>
    <n v="0.20833307528678646"/>
    <x v="1"/>
    <d v="1900-01-02T00:00:00"/>
  </r>
  <r>
    <x v="232"/>
    <n v="8052789"/>
    <n v="6039592"/>
    <n v="2460574"/>
    <n v="5815903"/>
    <n v="22368858"/>
    <n v="-9.6154555691496668E-3"/>
    <n v="-9.6154145736410124E-3"/>
    <n v="-9.615357523939827E-3"/>
    <n v="-9.6153715162264897E-3"/>
    <s v="All sources"/>
    <n v="-3.8461599182956996E-2"/>
    <x v="2"/>
    <d v="1900-01-03T00:00:00"/>
  </r>
  <r>
    <x v="233"/>
    <n v="7896424"/>
    <n v="5922318"/>
    <n v="2412796"/>
    <n v="5702973"/>
    <n v="21934511"/>
    <n v="0"/>
    <n v="0"/>
    <n v="0"/>
    <n v="0"/>
    <s v=""/>
    <n v="0"/>
    <x v="2"/>
    <d v="1900-01-04T00:00:00"/>
  </r>
  <r>
    <x v="234"/>
    <n v="7505512"/>
    <n v="5629134"/>
    <n v="2293351"/>
    <n v="5420648"/>
    <n v="20848645"/>
    <n v="-2.0408184574093213E-2"/>
    <n v="-2.0408227191664796E-2"/>
    <n v="-2.0408102244686255E-2"/>
    <n v="-2.0408133760832503E-2"/>
    <s v="All sources"/>
    <n v="-8.1632647771276767E-2"/>
    <x v="2"/>
    <d v="1900-01-05T00:00:00"/>
  </r>
  <r>
    <x v="235"/>
    <n v="15513897"/>
    <n v="11635423"/>
    <n v="4740357"/>
    <n v="11204481"/>
    <n v="43094158"/>
    <n v="-7.6923090653846726E-2"/>
    <n v="-7.6923107435897475E-2"/>
    <n v="-7.6923121860144161E-2"/>
    <n v="-7.69230959349122E-2"/>
    <s v="All sources"/>
    <n v="-0.30769241588480056"/>
    <x v="2"/>
    <d v="1900-01-06T00:00:00"/>
  </r>
  <r>
    <x v="236"/>
    <n v="15998707"/>
    <n v="11999030"/>
    <n v="4888493"/>
    <n v="11554621"/>
    <n v="44440851"/>
    <n v="-1.9801968065875641E-2"/>
    <n v="-1.9802008506355717E-2"/>
    <n v="-1.980209137258182E-2"/>
    <n v="-1.980200623546835E-2"/>
    <s v="All sources"/>
    <n v="-7.9208074180281529E-2"/>
    <x v="2"/>
    <d v="1899-12-31T00:00:00"/>
  </r>
  <r>
    <x v="237"/>
    <n v="8052789"/>
    <n v="6039592"/>
    <n v="2460574"/>
    <n v="5815903"/>
    <n v="22368858"/>
    <n v="6.1855599414269768E-2"/>
    <n v="6.1855690040966804E-2"/>
    <n v="6.1855483247311493E-2"/>
    <n v="6.1855579755246914E-2"/>
    <s v="All sources"/>
    <n v="0.24742235245779498"/>
    <x v="1"/>
    <d v="1900-01-01T00:00:00"/>
  </r>
  <r>
    <x v="238"/>
    <n v="7505512"/>
    <n v="5629134"/>
    <n v="2293351"/>
    <n v="5420648"/>
    <n v="20848645"/>
    <n v="-4.9504940464189851E-2"/>
    <n v="-4.9504940464189851E-2"/>
    <n v="-4.950480687136416E-2"/>
    <n v="-4.9504881050637994E-2"/>
    <s v="All sources"/>
    <n v="-0.19801956885038186"/>
    <x v="2"/>
    <d v="1900-01-02T00:00:00"/>
  </r>
  <r>
    <x v="239"/>
    <n v="7896424"/>
    <n v="5922318"/>
    <n v="2412796"/>
    <n v="5702973"/>
    <n v="21934511"/>
    <n v="-1.9417496223979036E-2"/>
    <n v="-1.9417536813745029E-2"/>
    <n v="-1.941742048806494E-2"/>
    <n v="-1.9417449018664823E-2"/>
    <s v="All sources"/>
    <n v="-7.7669902544453828E-2"/>
    <x v="2"/>
    <d v="1900-01-03T00:00:00"/>
  </r>
  <r>
    <x v="240"/>
    <n v="7661877"/>
    <n v="5746408"/>
    <n v="2341129"/>
    <n v="5533578"/>
    <n v="21282992"/>
    <n v="-2.9702938950593283E-2"/>
    <n v="-2.9702896737392348E-2"/>
    <n v="-2.9702884122818518E-2"/>
    <n v="-2.9702928630382819E-2"/>
    <s v="All sources"/>
    <n v="-0.11881164844118697"/>
    <x v="2"/>
    <d v="1900-01-04T00:00:00"/>
  </r>
  <r>
    <x v="241"/>
    <n v="7896424"/>
    <n v="5922318"/>
    <n v="2412796"/>
    <n v="5702973"/>
    <n v="21934511"/>
    <n v="5.2083322230382256E-2"/>
    <n v="5.2083322230382256E-2"/>
    <n v="5.2083174359267348E-2"/>
    <n v="5.2083256466754602E-2"/>
    <s v="All sources"/>
    <n v="0.20833307528678646"/>
    <x v="1"/>
    <d v="1900-01-05T00:00:00"/>
  </r>
  <r>
    <x v="242"/>
    <n v="16321913"/>
    <n v="12241435"/>
    <n v="4987251"/>
    <n v="11788048"/>
    <n v="45338647"/>
    <n v="5.2083367576824857E-2"/>
    <n v="5.2083366457755798E-2"/>
    <n v="5.2083419033629674E-2"/>
    <n v="5.2083358434897642E-2"/>
    <s v="All sources"/>
    <n v="0.20833351150310797"/>
    <x v="1"/>
    <d v="1900-01-06T00:00:00"/>
  </r>
  <r>
    <x v="243"/>
    <n v="15352294"/>
    <n v="11514221"/>
    <n v="4690978"/>
    <n v="11087768"/>
    <n v="42645261"/>
    <n v="-4.0404077654525472E-2"/>
    <n v="-4.0404015991292619E-2"/>
    <n v="-4.0404067265719767E-2"/>
    <n v="-4.0404008058767094E-2"/>
    <s v="All sources"/>
    <n v="-0.16161616897030495"/>
    <x v="2"/>
    <d v="1899-12-31T00:00:00"/>
  </r>
  <r>
    <x v="244"/>
    <n v="8209154"/>
    <n v="6156866"/>
    <n v="2508352"/>
    <n v="5928833"/>
    <n v="22803205"/>
    <n v="1.9417496223979036E-2"/>
    <n v="1.9417536813745029E-2"/>
    <n v="1.9417420488065051E-2"/>
    <n v="1.9417449018664934E-2"/>
    <s v="All sources"/>
    <n v="7.766990254445405E-2"/>
    <x v="1"/>
    <d v="1900-01-01T00:00:00"/>
  </r>
  <r>
    <x v="245"/>
    <n v="8130972"/>
    <n v="6098229"/>
    <n v="2484463"/>
    <n v="5872368"/>
    <n v="22586032"/>
    <n v="8.3333422156942838E-2"/>
    <n v="8.3333422156942838E-2"/>
    <n v="8.3333078974827668E-2"/>
    <n v="8.3333210346807185E-2"/>
    <s v="All sources"/>
    <n v="0.33333313363552053"/>
    <x v="1"/>
    <d v="1900-01-02T00:00:00"/>
  </r>
  <r>
    <x v="246"/>
    <n v="8052789"/>
    <n v="6039592"/>
    <n v="2460574"/>
    <n v="5815903"/>
    <n v="22368858"/>
    <n v="1.9802001513596457E-2"/>
    <n v="1.9802043726797613E-2"/>
    <n v="1.9801922748545753E-2"/>
    <n v="1.9801952420255287E-2"/>
    <s v="All sources"/>
    <n v="7.9207920409195109E-2"/>
    <x v="1"/>
    <d v="1900-01-03T00:00:00"/>
  </r>
  <r>
    <x v="247"/>
    <n v="7427330"/>
    <n v="5570497"/>
    <n v="2269462"/>
    <n v="5364183"/>
    <n v="20631472"/>
    <n v="-3.0612211602979222E-2"/>
    <n v="-3.0612340787497194E-2"/>
    <n v="-3.0612153367029271E-2"/>
    <n v="-3.0612200641248699E-2"/>
    <s v="All sources"/>
    <n v="-0.12244890639875439"/>
    <x v="2"/>
    <d v="1900-01-04T00:00:00"/>
  </r>
  <r>
    <x v="248"/>
    <n v="7505512"/>
    <n v="5629134"/>
    <n v="2293351"/>
    <n v="5420648"/>
    <n v="20848645"/>
    <n v="-4.9504940464189851E-2"/>
    <n v="-4.9504940464189851E-2"/>
    <n v="-4.950480687136416E-2"/>
    <n v="-4.9504881050637994E-2"/>
    <s v="All sources"/>
    <n v="-0.19801956885038186"/>
    <x v="2"/>
    <d v="1900-01-05T00:00:00"/>
  </r>
  <r>
    <x v="249"/>
    <n v="16806722"/>
    <n v="12605042"/>
    <n v="5135387"/>
    <n v="12138188"/>
    <n v="46685339"/>
    <n v="2.9702952098813462E-2"/>
    <n v="2.9702971914648879E-2"/>
    <n v="2.9702936547609138E-2"/>
    <n v="2.9702966937358966E-2"/>
    <s v="All sources"/>
    <n v="0.11881182749843044"/>
    <x v="1"/>
    <d v="1900-01-06T00:00:00"/>
  </r>
  <r>
    <x v="250"/>
    <n v="15513897"/>
    <n v="11635423"/>
    <n v="4740357"/>
    <n v="11204481"/>
    <n v="43094158"/>
    <n v="1.052630961861456E-2"/>
    <n v="1.052628744923334E-2"/>
    <n v="1.0526376376098989E-2"/>
    <n v="1.0526284460497415E-2"/>
    <s v="All sources"/>
    <n v="4.2105257904444304E-2"/>
    <x v="1"/>
    <d v="1899-12-31T00:00:00"/>
  </r>
  <r>
    <x v="251"/>
    <n v="7818242"/>
    <n v="5863681"/>
    <n v="2388907"/>
    <n v="5646508"/>
    <n v="21717338"/>
    <n v="-4.7619036017596983E-2"/>
    <n v="-4.7619194570744261E-2"/>
    <n v="-4.7618914729671169E-2"/>
    <n v="-4.7618983364854484E-2"/>
    <s v="All sources"/>
    <n v="-0.1904761286828669"/>
    <x v="2"/>
    <d v="1900-01-01T00:00:00"/>
  </r>
  <r>
    <x v="252"/>
    <n v="8052789"/>
    <n v="6039592"/>
    <n v="2460574"/>
    <n v="5815903"/>
    <n v="22368858"/>
    <n v="-9.6154555691496668E-3"/>
    <n v="-9.6154145736410124E-3"/>
    <n v="-9.615357523939827E-3"/>
    <n v="-9.6153715162264897E-3"/>
    <s v="All sources"/>
    <n v="-3.8461599182956996E-2"/>
    <x v="2"/>
    <d v="1900-01-02T00:00:00"/>
  </r>
  <r>
    <x v="253"/>
    <n v="7583695"/>
    <n v="5687771"/>
    <n v="2317240"/>
    <n v="5477113"/>
    <n v="21065819"/>
    <n v="-5.8252364491358177E-2"/>
    <n v="-5.8252444867136766E-2"/>
    <n v="-5.8252261464194932E-2"/>
    <n v="-5.825234705599458E-2"/>
    <s v="All sources"/>
    <n v="-0.23300941787868445"/>
    <x v="2"/>
    <d v="1900-01-03T00:00:00"/>
  </r>
  <r>
    <x v="254"/>
    <n v="7505512"/>
    <n v="5629134"/>
    <n v="2293351"/>
    <n v="5420648"/>
    <n v="20848645"/>
    <n v="1.0526259099838065E-2"/>
    <n v="1.0526349803258173E-2"/>
    <n v="1.0526283321774077E-2"/>
    <n v="1.0526300090806018E-2"/>
    <s v="All sources"/>
    <n v="4.2105192315676332E-2"/>
    <x v="1"/>
    <d v="1900-01-04T00:00:00"/>
  </r>
  <r>
    <x v="255"/>
    <n v="8209154"/>
    <n v="6156866"/>
    <n v="2508352"/>
    <n v="5928833"/>
    <n v="22803205"/>
    <n v="9.3750033308853453E-2"/>
    <n v="9.3750122132463032E-2"/>
    <n v="9.3749713846681182E-2"/>
    <n v="9.3749861640158194E-2"/>
    <s v="All sources"/>
    <n v="0.37499973092815586"/>
    <x v="1"/>
    <d v="1900-01-05T00:00:00"/>
  </r>
  <r>
    <x v="256"/>
    <n v="15998707"/>
    <n v="11999030"/>
    <n v="4888493"/>
    <n v="11554621"/>
    <n v="44440851"/>
    <n v="-4.8076894471152709E-2"/>
    <n v="-4.8076952064102563E-2"/>
    <n v="-4.8076999844412938E-2"/>
    <n v="-4.8076945257397585E-2"/>
    <s v="All sources"/>
    <n v="-0.19230779163706579"/>
    <x v="2"/>
    <d v="1900-01-06T00:00:00"/>
  </r>
  <r>
    <x v="257"/>
    <n v="16645119"/>
    <n v="12483839"/>
    <n v="5086008"/>
    <n v="12021475"/>
    <n v="46236441"/>
    <n v="7.2916688824220088E-2"/>
    <n v="7.2916644285300203E-2"/>
    <n v="7.2916660074336281E-2"/>
    <n v="7.291671965885782E-2"/>
    <s v="All sources"/>
    <n v="0.29166671284271439"/>
    <x v="1"/>
    <d v="1899-12-31T00:00:00"/>
  </r>
  <r>
    <x v="258"/>
    <n v="7427330"/>
    <n v="5570497"/>
    <n v="2269462"/>
    <n v="5364183"/>
    <n v="20631472"/>
    <n v="-4.9999987209400798E-2"/>
    <n v="-4.9999991472933103E-2"/>
    <n v="-4.9999853489482882E-2"/>
    <n v="-4.9999929159756817E-2"/>
    <s v="All sources"/>
    <n v="-0.1999997613315736"/>
    <x v="2"/>
    <d v="1900-01-01T00:00:00"/>
  </r>
  <r>
    <x v="259"/>
    <n v="8052789"/>
    <n v="6039592"/>
    <n v="2460574"/>
    <n v="5815903"/>
    <n v="22368858"/>
    <n v="0"/>
    <n v="0"/>
    <n v="0"/>
    <n v="0"/>
    <s v=""/>
    <n v="0"/>
    <x v="2"/>
    <d v="1900-01-02T00:00:00"/>
  </r>
  <r>
    <x v="260"/>
    <n v="7740060"/>
    <n v="5805045"/>
    <n v="2365018"/>
    <n v="5590043"/>
    <n v="21500166"/>
    <n v="2.0618577092037516E-2"/>
    <n v="2.0618621952255056E-2"/>
    <n v="2.0618494415770572E-2"/>
    <n v="2.0618526585082231E-2"/>
    <s v="All sources"/>
    <n v="8.2474220045145374E-2"/>
    <x v="1"/>
    <d v="1900-01-03T00:00:00"/>
  </r>
  <r>
    <x v="261"/>
    <n v="7661877"/>
    <n v="5746408"/>
    <n v="2341129"/>
    <n v="5533578"/>
    <n v="21282992"/>
    <n v="2.0833355539235709E-2"/>
    <n v="2.0833399951040388E-2"/>
    <n v="2.0833269743706806E-2"/>
    <n v="2.0833302586701796E-2"/>
    <s v="All sources"/>
    <n v="8.3333327820684699E-2"/>
    <x v="1"/>
    <d v="1900-01-04T00:00:00"/>
  </r>
  <r>
    <x v="262"/>
    <n v="7661877"/>
    <n v="5746408"/>
    <n v="2341129"/>
    <n v="5533578"/>
    <n v="21282992"/>
    <n v="-6.6666674787682179E-2"/>
    <n v="-6.6666709978745686E-2"/>
    <n v="-6.666648062153957E-2"/>
    <n v="-6.6666576710796233E-2"/>
    <s v="All sources"/>
    <n v="-0.26666644209876367"/>
    <x v="2"/>
    <d v="1900-01-05T00:00:00"/>
  </r>
  <r>
    <x v="263"/>
    <n v="15837104"/>
    <n v="11877828"/>
    <n v="4839115"/>
    <n v="11437908"/>
    <n v="43991955"/>
    <n v="-1.0101003787368557E-2"/>
    <n v="-1.010098316280561E-2"/>
    <n v="-1.0100863394915338E-2"/>
    <n v="-1.0100980378326518E-2"/>
    <s v="All sources"/>
    <n v="-4.0403830723416023E-2"/>
    <x v="2"/>
    <d v="1900-01-06T00:00:00"/>
  </r>
  <r>
    <x v="264"/>
    <n v="16483516"/>
    <n v="12362637"/>
    <n v="5036630"/>
    <n v="11904761"/>
    <n v="45787544"/>
    <n v="-9.7087320312939651E-3"/>
    <n v="-9.7087121998289394E-3"/>
    <n v="-9.7085966046455141E-3"/>
    <n v="-9.708791974362585E-3"/>
    <s v="All sources"/>
    <n v="-3.8834832810131004E-2"/>
    <x v="2"/>
    <d v="1899-12-31T00:00:00"/>
  </r>
  <r>
    <x v="265"/>
    <n v="7505512"/>
    <n v="5629134"/>
    <n v="2293351"/>
    <n v="5420648"/>
    <n v="20848645"/>
    <n v="1.0526259099838065E-2"/>
    <n v="1.0526349803258173E-2"/>
    <n v="1.0526283321774077E-2"/>
    <n v="1.0526300090806018E-2"/>
    <s v="All sources"/>
    <n v="4.2105192315676332E-2"/>
    <x v="1"/>
    <d v="1900-01-01T00:00:00"/>
  </r>
  <r>
    <x v="266"/>
    <n v="7896424"/>
    <n v="5922318"/>
    <n v="2412796"/>
    <n v="5702973"/>
    <n v="21934511"/>
    <n v="-1.9417496223979036E-2"/>
    <n v="-1.9417536813745029E-2"/>
    <n v="-1.941742048806494E-2"/>
    <n v="-1.9417449018664823E-2"/>
    <s v="All sources"/>
    <n v="-7.7669902544453828E-2"/>
    <x v="2"/>
    <d v="1900-01-02T00:00:00"/>
  </r>
  <r>
    <x v="267"/>
    <n v="7661877"/>
    <n v="5746408"/>
    <n v="2341129"/>
    <n v="5533578"/>
    <n v="21282992"/>
    <n v="-1.0101084487717182E-2"/>
    <n v="-1.0101041421728851E-2"/>
    <n v="-1.0100980203956111E-2"/>
    <n v="-1.0100995645292876E-2"/>
    <s v="All sources"/>
    <n v="-4.0404101758695021E-2"/>
    <x v="2"/>
    <d v="1900-01-03T00:00:00"/>
  </r>
  <r>
    <x v="268"/>
    <n v="8052789"/>
    <n v="6039592"/>
    <n v="2460574"/>
    <n v="5815903"/>
    <n v="22368858"/>
    <n v="5.1020396177072547E-2"/>
    <n v="5.1020393957407872E-2"/>
    <n v="5.1020255611715637E-2"/>
    <n v="5.1020334402081202E-2"/>
    <s v="All sources"/>
    <n v="0.20408138014827726"/>
    <x v="1"/>
    <d v="1900-01-04T00:00:00"/>
  </r>
  <r>
    <x v="269"/>
    <n v="7505512"/>
    <n v="5629134"/>
    <n v="2293351"/>
    <n v="5420648"/>
    <n v="20848645"/>
    <n v="-2.0408184574093213E-2"/>
    <n v="-2.0408227191664796E-2"/>
    <n v="-2.0408102244686255E-2"/>
    <n v="-2.0408133760832503E-2"/>
    <s v="All sources"/>
    <n v="-8.1632647771276767E-2"/>
    <x v="2"/>
    <d v="1900-01-05T00:00:00"/>
  </r>
  <r>
    <x v="270"/>
    <n v="15837104"/>
    <n v="11877828"/>
    <n v="4839115"/>
    <n v="11437908"/>
    <n v="43991955"/>
    <n v="0"/>
    <n v="0"/>
    <n v="0"/>
    <n v="0"/>
    <s v=""/>
    <n v="0"/>
    <x v="2"/>
    <d v="1900-01-06T00:00:00"/>
  </r>
  <r>
    <x v="271"/>
    <n v="15352294"/>
    <n v="11514221"/>
    <n v="4690978"/>
    <n v="11087768"/>
    <n v="42645261"/>
    <n v="-6.8627470013072456E-2"/>
    <n v="-6.8627429568626774E-2"/>
    <n v="-6.8627633953655565E-2"/>
    <n v="-6.8627417215683661E-2"/>
    <s v="All sources"/>
    <n v="-0.27450995075103846"/>
    <x v="2"/>
    <d v="1899-12-31T00:00:00"/>
  </r>
  <r>
    <x v="272"/>
    <n v="7818242"/>
    <n v="5863681"/>
    <n v="2388907"/>
    <n v="5646508"/>
    <n v="21717338"/>
    <n v="4.1666711078471419E-2"/>
    <n v="4.166662225486184E-2"/>
    <n v="4.1666539487413834E-2"/>
    <n v="4.1666605173403592E-2"/>
    <s v="All sources"/>
    <n v="0.16666647799415069"/>
    <x v="1"/>
    <d v="1900-01-01T00:00:00"/>
  </r>
  <r>
    <x v="273"/>
    <n v="7896424"/>
    <n v="5922318"/>
    <n v="2412796"/>
    <n v="5702973"/>
    <n v="21934511"/>
    <n v="0"/>
    <n v="0"/>
    <n v="0"/>
    <n v="0"/>
    <s v=""/>
    <n v="0"/>
    <x v="2"/>
    <d v="1900-01-02T00:00:00"/>
  </r>
  <r>
    <x v="274"/>
    <n v="7740060"/>
    <n v="5805045"/>
    <n v="2365018"/>
    <n v="5590043"/>
    <n v="21500166"/>
    <n v="1.0204157545207204E-2"/>
    <n v="1.0204113595832398E-2"/>
    <n v="1.0204051122343127E-2"/>
    <n v="1.0204066880416196E-2"/>
    <s v="All sources"/>
    <n v="4.0816389143798926E-2"/>
    <x v="1"/>
    <d v="1900-01-03T00:00:00"/>
  </r>
  <r>
    <x v="275"/>
    <n v="7661877"/>
    <n v="5746408"/>
    <n v="2341129"/>
    <n v="5533578"/>
    <n v="21282992"/>
    <n v="-4.8543678469658125E-2"/>
    <n v="-4.8543676460264251E-2"/>
    <n v="-4.8543551220162406E-2"/>
    <n v="-4.8543622546662113E-2"/>
    <s v="All sources"/>
    <n v="-0.1941745286967469"/>
    <x v="2"/>
    <d v="1900-01-04T00:00:00"/>
  </r>
  <r>
    <x v="276"/>
    <n v="7583695"/>
    <n v="5687771"/>
    <n v="2317240"/>
    <n v="5477113"/>
    <n v="21065819"/>
    <n v="1.0416744387324872E-2"/>
    <n v="1.0416699975520194E-2"/>
    <n v="1.0416634871853514E-2"/>
    <n v="1.0416651293351009E-2"/>
    <s v="All sources"/>
    <n v="4.1666730528049589E-2"/>
    <x v="1"/>
    <d v="1900-01-05T00:00:00"/>
  </r>
  <r>
    <x v="277"/>
    <n v="16645119"/>
    <n v="12483839"/>
    <n v="5086008"/>
    <n v="12021475"/>
    <n v="46236441"/>
    <n v="5.1020375947521623E-2"/>
    <n v="5.1020354899902642E-2"/>
    <n v="5.1020279534584212E-2"/>
    <n v="5.102043135860157E-2"/>
    <s v="All sources"/>
    <n v="0.20408144174061005"/>
    <x v="1"/>
    <d v="1900-01-06T00:00:00"/>
  </r>
  <r>
    <x v="278"/>
    <n v="15675500"/>
    <n v="11756625"/>
    <n v="4789736"/>
    <n v="11321195"/>
    <n v="43543056"/>
    <n v="2.1052619237229342E-2"/>
    <n v="2.1052574898466903E-2"/>
    <n v="2.1052752752197978E-2"/>
    <n v="2.105265911047205E-2"/>
    <s v="All sources"/>
    <n v="8.4210605998366272E-2"/>
    <x v="1"/>
    <d v="1899-12-31T00:00:00"/>
  </r>
  <r>
    <x v="279"/>
    <n v="7740060"/>
    <n v="5805045"/>
    <n v="2365018"/>
    <n v="5590043"/>
    <n v="21500166"/>
    <n v="-9.9999462794833072E-3"/>
    <n v="-9.9998618615166901E-3"/>
    <n v="-9.9999706978965985E-3"/>
    <n v="-9.9999858319513857E-3"/>
    <s v="All sources"/>
    <n v="-3.9999764670847981E-2"/>
    <x v="2"/>
    <d v="1900-01-01T00:00:00"/>
  </r>
  <r>
    <x v="280"/>
    <n v="8052789"/>
    <n v="6039592"/>
    <n v="2460574"/>
    <n v="5815903"/>
    <n v="22368858"/>
    <n v="1.9802001513596457E-2"/>
    <n v="1.9802043726797613E-2"/>
    <n v="1.9801922748545753E-2"/>
    <n v="1.9801952420255287E-2"/>
    <s v="All sources"/>
    <n v="7.9207920409195109E-2"/>
    <x v="1"/>
    <d v="1900-01-02T00:00:00"/>
  </r>
  <r>
    <x v="281"/>
    <n v="7427330"/>
    <n v="5570497"/>
    <n v="2269462"/>
    <n v="5364183"/>
    <n v="20631472"/>
    <n v="-4.0404079554938854E-2"/>
    <n v="-4.0404165686915405E-2"/>
    <n v="-4.0403920815824668E-2"/>
    <n v="-4.0403982581171505E-2"/>
    <s v="All sources"/>
    <n v="-0.16161614863885043"/>
    <x v="2"/>
    <d v="1900-01-03T00:00:00"/>
  </r>
  <r>
    <x v="282"/>
    <n v="7661877"/>
    <n v="5746408"/>
    <n v="2341129"/>
    <n v="5533578"/>
    <n v="21282992"/>
    <n v="0"/>
    <n v="0"/>
    <n v="0"/>
    <n v="0"/>
    <s v=""/>
    <n v="0"/>
    <x v="2"/>
    <d v="1900-01-04T00:00:00"/>
  </r>
  <r>
    <x v="283"/>
    <n v="7661877"/>
    <n v="5746408"/>
    <n v="2341129"/>
    <n v="5533578"/>
    <n v="21282992"/>
    <n v="1.0309222615097369E-2"/>
    <n v="1.0309310976127639E-2"/>
    <n v="1.0309247207885175E-2"/>
    <n v="1.0309263292541226E-2"/>
    <s v="All sources"/>
    <n v="4.1237044091651409E-2"/>
    <x v="1"/>
    <d v="1900-01-05T00:00:00"/>
  </r>
  <r>
    <x v="284"/>
    <n v="16321913"/>
    <n v="12241435"/>
    <n v="4987251"/>
    <n v="11788048"/>
    <n v="45338647"/>
    <n v="-1.941746406258793E-2"/>
    <n v="-1.9417424399657879E-2"/>
    <n v="-1.9417389827149356E-2"/>
    <n v="-1.9417500764257301E-2"/>
    <s v="All sources"/>
    <n v="-7.7669779053652466E-2"/>
    <x v="2"/>
    <d v="1900-01-06T00:00:00"/>
  </r>
  <r>
    <x v="285"/>
    <n v="15675500"/>
    <n v="11756625"/>
    <n v="4789736"/>
    <n v="11321195"/>
    <n v="43543056"/>
    <n v="0"/>
    <n v="0"/>
    <n v="0"/>
    <n v="0"/>
    <s v=""/>
    <n v="0"/>
    <x v="2"/>
    <d v="1899-12-31T00:00:00"/>
  </r>
  <r>
    <x v="286"/>
    <n v="7505512"/>
    <n v="5629134"/>
    <n v="2293351"/>
    <n v="5420648"/>
    <n v="20848645"/>
    <n v="-3.0303124265186554E-2"/>
    <n v="-3.0303124265186554E-2"/>
    <n v="-3.0302940611868445E-2"/>
    <n v="-3.0302986935878629E-2"/>
    <s v="All sources"/>
    <n v="-0.12121217607812018"/>
    <x v="2"/>
    <d v="1900-01-01T00:00:00"/>
  </r>
  <r>
    <x v="287"/>
    <n v="7896424"/>
    <n v="5922318"/>
    <n v="2412796"/>
    <n v="5702973"/>
    <n v="21934511"/>
    <n v="-1.9417496223979036E-2"/>
    <n v="-1.9417536813745029E-2"/>
    <n v="-1.941742048806494E-2"/>
    <n v="-1.9417449018664823E-2"/>
    <s v="All sources"/>
    <n v="-7.7669902544453828E-2"/>
    <x v="2"/>
    <d v="1900-01-02T00:00:00"/>
  </r>
  <r>
    <x v="288"/>
    <n v="7427330"/>
    <n v="5570497"/>
    <n v="2269462"/>
    <n v="5364183"/>
    <n v="20631472"/>
    <n v="0"/>
    <n v="0"/>
    <n v="0"/>
    <n v="0"/>
    <s v=""/>
    <n v="0"/>
    <x v="2"/>
    <d v="1900-01-03T00:00:00"/>
  </r>
  <r>
    <x v="289"/>
    <n v="7974607"/>
    <n v="5980955"/>
    <n v="2436685"/>
    <n v="5759438"/>
    <n v="22151685"/>
    <n v="4.0816369148186427E-2"/>
    <n v="4.0816280361575474E-2"/>
    <n v="4.081620448937251E-2"/>
    <n v="4.0816267521665006E-2"/>
    <s v="All sources"/>
    <n v="0.16326512152079942"/>
    <x v="1"/>
    <d v="1900-01-04T00:00:00"/>
  </r>
  <r>
    <x v="290"/>
    <n v="7505512"/>
    <n v="5629134"/>
    <n v="2293351"/>
    <n v="5420648"/>
    <n v="20848645"/>
    <n v="-2.0408184574093213E-2"/>
    <n v="-2.0408227191664796E-2"/>
    <n v="-2.0408102244686255E-2"/>
    <n v="-2.0408133760832503E-2"/>
    <s v="All sources"/>
    <n v="-8.1632647771276767E-2"/>
    <x v="2"/>
    <d v="1900-01-05T00:00:00"/>
  </r>
  <r>
    <x v="291"/>
    <n v="16645119"/>
    <n v="12483839"/>
    <n v="5086008"/>
    <n v="12021475"/>
    <n v="46236441"/>
    <n v="1.9801968065875641E-2"/>
    <n v="1.9801926816586546E-2"/>
    <n v="1.9801890861318228E-2"/>
    <n v="1.9802006235468239E-2"/>
    <s v="All sources"/>
    <n v="7.9207791979248654E-2"/>
    <x v="1"/>
    <d v="1900-01-06T00:00:00"/>
  </r>
  <r>
    <x v="292"/>
    <n v="15513897"/>
    <n v="11635423"/>
    <n v="4740357"/>
    <n v="11204481"/>
    <n v="43094158"/>
    <n v="-1.0309272431501371E-2"/>
    <n v="-1.0309251166895295E-2"/>
    <n v="-1.0309336464473184E-2"/>
    <n v="-1.0309335719418278E-2"/>
    <s v="All sources"/>
    <n v="-4.1237195782288127E-2"/>
    <x v="2"/>
    <d v="1899-12-31T00:00:00"/>
  </r>
  <r>
    <x v="293"/>
    <n v="8209154"/>
    <n v="6156866"/>
    <n v="2508352"/>
    <n v="5928833"/>
    <n v="22803205"/>
    <n v="9.3750033308853453E-2"/>
    <n v="9.3750122132463032E-2"/>
    <n v="9.3749713846681182E-2"/>
    <n v="9.3749861640158194E-2"/>
    <s v="All sources"/>
    <n v="0.37499973092815586"/>
    <x v="1"/>
    <d v="1900-01-01T00:00:00"/>
  </r>
  <r>
    <x v="294"/>
    <n v="7818242"/>
    <n v="5863681"/>
    <n v="2388907"/>
    <n v="5646508"/>
    <n v="21717338"/>
    <n v="-9.9009374369968262E-3"/>
    <n v="-9.9010218633988067E-3"/>
    <n v="-9.9009613742728764E-3"/>
    <n v="-9.9009762101276433E-3"/>
    <s v="All sources"/>
    <n v="-3.9603896884796153E-2"/>
    <x v="2"/>
    <d v="1900-01-02T00:00:00"/>
  </r>
  <r>
    <x v="295"/>
    <n v="7818242"/>
    <n v="5863681"/>
    <n v="2388907"/>
    <n v="5646508"/>
    <n v="21717338"/>
    <n v="5.2631564774959561E-2"/>
    <n v="5.2631569499094866E-2"/>
    <n v="5.2631416608870385E-2"/>
    <n v="5.2631500454030089E-2"/>
    <s v="All sources"/>
    <n v="0.2105260513369549"/>
    <x v="1"/>
    <d v="1900-01-03T00:00:00"/>
  </r>
  <r>
    <x v="296"/>
    <n v="7583695"/>
    <n v="5687771"/>
    <n v="2317240"/>
    <n v="5477113"/>
    <n v="21065819"/>
    <n v="-4.9019594319820392E-2"/>
    <n v="-4.9019596368807372E-2"/>
    <n v="-4.9019467021793939E-2"/>
    <n v="-4.9019539753705099E-2"/>
    <s v="All sources"/>
    <n v="-0.1960781974641268"/>
    <x v="2"/>
    <d v="1900-01-04T00:00:00"/>
  </r>
  <r>
    <x v="297"/>
    <n v="7740060"/>
    <n v="5805045"/>
    <n v="2365018"/>
    <n v="5590043"/>
    <n v="21500166"/>
    <n v="3.1250099926560582E-2"/>
    <n v="3.1250099926560582E-2"/>
    <n v="3.124990461556032E-2"/>
    <n v="3.1249953880052805E-2"/>
    <s v="All sources"/>
    <n v="0.12500005834873429"/>
    <x v="1"/>
    <d v="1900-01-05T00:00:00"/>
  </r>
  <r>
    <x v="298"/>
    <n v="15837104"/>
    <n v="11877828"/>
    <n v="4839115"/>
    <n v="11437908"/>
    <n v="43991955"/>
    <n v="-4.8543660156469937E-2"/>
    <n v="-4.8543641102708923E-2"/>
    <n v="-4.8543572876802443E-2"/>
    <n v="-4.8543710318409317E-2"/>
    <s v="All sources"/>
    <n v="-0.19417458445439062"/>
    <x v="2"/>
    <d v="1900-01-06T00:00:00"/>
  </r>
  <r>
    <x v="299"/>
    <n v="15513897"/>
    <n v="11635423"/>
    <n v="4740357"/>
    <n v="11204481"/>
    <n v="43094158"/>
    <n v="0"/>
    <n v="0"/>
    <n v="0"/>
    <n v="0"/>
    <s v=""/>
    <n v="0"/>
    <x v="2"/>
    <d v="1899-12-31T00:00:00"/>
  </r>
  <r>
    <x v="300"/>
    <n v="7583695"/>
    <n v="5687771"/>
    <n v="2317240"/>
    <n v="5477113"/>
    <n v="21065819"/>
    <n v="-7.6190433265108659E-2"/>
    <n v="-7.6190548892894561E-2"/>
    <n v="-7.6190263567473826E-2"/>
    <n v="-7.6190373383767107E-2"/>
    <s v="All sources"/>
    <n v="-0.30476161910924415"/>
    <x v="2"/>
    <d v="1900-01-01T00:00:00"/>
  </r>
  <r>
    <x v="301"/>
    <n v="7974607"/>
    <n v="5980955"/>
    <n v="2436685"/>
    <n v="5759438"/>
    <n v="22151685"/>
    <n v="2.0000020464958856E-2"/>
    <n v="2.0000064805708151E-2"/>
    <n v="1.9999941395793197E-2"/>
    <n v="1.9999971663902771E-2"/>
    <s v="All sources"/>
    <n v="7.9999998330362976E-2"/>
    <x v="1"/>
    <d v="1900-01-02T00:00:00"/>
  </r>
  <r>
    <x v="302"/>
    <n v="7740060"/>
    <n v="5805045"/>
    <n v="2365018"/>
    <n v="5590043"/>
    <n v="21500166"/>
    <n v="-9.9999462794833072E-3"/>
    <n v="-9.9998618615166901E-3"/>
    <n v="-9.9999706978965985E-3"/>
    <n v="-9.9999858319513857E-3"/>
    <s v="All sources"/>
    <n v="-3.9999764670847981E-2"/>
    <x v="2"/>
    <d v="1900-01-03T00:00:00"/>
  </r>
  <r>
    <x v="303"/>
    <n v="7427330"/>
    <n v="5570497"/>
    <n v="2269462"/>
    <n v="5364183"/>
    <n v="20631472"/>
    <n v="-2.0618577092037627E-2"/>
    <n v="-2.0618621952255056E-2"/>
    <n v="-2.0618494415770461E-2"/>
    <n v="-2.0618526585082342E-2"/>
    <s v="All sources"/>
    <n v="-8.2474220045145485E-2"/>
    <x v="2"/>
    <d v="1900-01-04T00:00:00"/>
  </r>
  <r>
    <x v="304"/>
    <n v="7583695"/>
    <n v="5687771"/>
    <n v="2317240"/>
    <n v="5477113"/>
    <n v="21065819"/>
    <n v="-2.0202039777469372E-2"/>
    <n v="-2.0202082843457703E-2"/>
    <n v="-2.0201960407912334E-2"/>
    <n v="-2.0201991290585752E-2"/>
    <s v="All sources"/>
    <n v="-8.0808074319425161E-2"/>
    <x v="2"/>
    <d v="1900-01-05T00:00:00"/>
  </r>
  <r>
    <x v="305"/>
    <n v="15352294"/>
    <n v="11514221"/>
    <n v="4690978"/>
    <n v="11087768"/>
    <n v="42645261"/>
    <n v="-3.061228871137045E-2"/>
    <n v="-3.0612246616132155E-2"/>
    <n v="-3.061241569997819E-2"/>
    <n v="-3.0612241329445955E-2"/>
    <s v="All sources"/>
    <n v="-0.12244919235692675"/>
    <x v="2"/>
    <d v="1900-01-06T00:00:00"/>
  </r>
  <r>
    <x v="306"/>
    <n v="16483516"/>
    <n v="12362637"/>
    <n v="5036630"/>
    <n v="11904761"/>
    <n v="45787544"/>
    <n v="6.2500028200522362E-2"/>
    <n v="6.2500005371527889E-2"/>
    <n v="6.2500145031270771E-2"/>
    <n v="6.2499994421874705E-2"/>
    <s v="All sources"/>
    <n v="0.25000017302519573"/>
    <x v="1"/>
    <d v="1899-12-31T00:00:00"/>
  </r>
  <r>
    <x v="307"/>
    <n v="7661877"/>
    <n v="5746408"/>
    <n v="2341129"/>
    <n v="5533578"/>
    <n v="21282992"/>
    <n v="1.0309222615097369E-2"/>
    <n v="1.0309310976127639E-2"/>
    <n v="1.0309247207885175E-2"/>
    <n v="1.0309263292541226E-2"/>
    <s v="All sources"/>
    <n v="4.1237044091651409E-2"/>
    <x v="1"/>
    <d v="1900-01-01T00:00:00"/>
  </r>
  <r>
    <x v="308"/>
    <n v="7505512"/>
    <n v="5629134"/>
    <n v="2293351"/>
    <n v="5420648"/>
    <n v="20848645"/>
    <n v="-5.8823588422601936E-2"/>
    <n v="-5.8823549082044568E-2"/>
    <n v="-5.8823360426152771E-2"/>
    <n v="-5.8823447704446141E-2"/>
    <s v="All sources"/>
    <n v="-0.23529394563524542"/>
    <x v="2"/>
    <d v="1900-01-02T00:00:00"/>
  </r>
  <r>
    <x v="309"/>
    <n v="7740060"/>
    <n v="5805045"/>
    <n v="2365018"/>
    <n v="5590043"/>
    <n v="21500166"/>
    <n v="0"/>
    <n v="0"/>
    <n v="0"/>
    <n v="0"/>
    <s v=""/>
    <n v="0"/>
    <x v="2"/>
    <d v="1900-01-03T00:00:00"/>
  </r>
  <r>
    <x v="310"/>
    <n v="7505512"/>
    <n v="5629134"/>
    <n v="2293351"/>
    <n v="5420648"/>
    <n v="20848645"/>
    <n v="1.0526259099838065E-2"/>
    <n v="1.0526349803258173E-2"/>
    <n v="1.0526283321774077E-2"/>
    <n v="1.0526300090806018E-2"/>
    <s v="All sources"/>
    <n v="4.2105192315676332E-2"/>
    <x v="1"/>
    <d v="1900-01-04T00:00:00"/>
  </r>
  <r>
    <x v="311"/>
    <n v="7583695"/>
    <n v="5687771"/>
    <n v="2317240"/>
    <n v="5477113"/>
    <n v="21065819"/>
    <n v="0"/>
    <n v="0"/>
    <n v="0"/>
    <n v="0"/>
    <s v=""/>
    <n v="0"/>
    <x v="2"/>
    <d v="1900-01-05T00:00:00"/>
  </r>
  <r>
    <x v="312"/>
    <n v="16483516"/>
    <n v="12362637"/>
    <n v="5036630"/>
    <n v="11904761"/>
    <n v="45787544"/>
    <n v="7.3684232467147837E-2"/>
    <n v="7.3684185842880723E-2"/>
    <n v="7.3684421457529847E-2"/>
    <n v="7.3684171602436122E-2"/>
    <s v="All sources"/>
    <n v="0.29473701136999453"/>
    <x v="1"/>
    <d v="1900-01-06T00:00:00"/>
  </r>
  <r>
    <x v="313"/>
    <n v="16968325"/>
    <n v="12726244"/>
    <n v="5184766"/>
    <n v="12254901"/>
    <n v="47134236"/>
    <n v="2.9411746862744614E-2"/>
    <n v="2.94117670849674E-2"/>
    <n v="2.9411729668448849E-2"/>
    <n v="2.9411762235293848E-2"/>
    <s v="All sources"/>
    <n v="0.11764700585145471"/>
    <x v="1"/>
    <d v="1899-12-31T00:00:00"/>
  </r>
  <r>
    <x v="314"/>
    <n v="7740060"/>
    <n v="5805045"/>
    <n v="2365018"/>
    <n v="5590043"/>
    <n v="21500166"/>
    <n v="1.0204157545207204E-2"/>
    <n v="1.0204113595832398E-2"/>
    <n v="1.0204051122343127E-2"/>
    <n v="1.0204066880416196E-2"/>
    <s v="All sources"/>
    <n v="4.0816389143798926E-2"/>
    <x v="1"/>
    <d v="1900-01-01T00:00:00"/>
  </r>
  <r>
    <x v="315"/>
    <n v="7427330"/>
    <n v="5570497"/>
    <n v="2269462"/>
    <n v="5364183"/>
    <n v="20631472"/>
    <n v="-1.0416611151910726E-2"/>
    <n v="-1.0416699975520194E-2"/>
    <n v="-1.0416634871853403E-2"/>
    <n v="-1.0416651293350898E-2"/>
    <s v="All sources"/>
    <n v="-4.1666597292635221E-2"/>
    <x v="2"/>
    <d v="1900-01-02T00:00:00"/>
  </r>
  <r>
    <x v="316"/>
    <n v="7740060"/>
    <n v="5805045"/>
    <n v="2365018"/>
    <n v="5590043"/>
    <n v="21500166"/>
    <n v="0"/>
    <n v="0"/>
    <n v="0"/>
    <n v="0"/>
    <s v=""/>
    <n v="0"/>
    <x v="2"/>
    <d v="1900-01-03T00:00:00"/>
  </r>
  <r>
    <x v="317"/>
    <n v="7505512"/>
    <n v="5629134"/>
    <n v="2293351"/>
    <n v="5420648"/>
    <n v="20848645"/>
    <n v="0"/>
    <n v="0"/>
    <n v="0"/>
    <n v="0"/>
    <s v=""/>
    <n v="0"/>
    <x v="2"/>
    <d v="1900-01-04T00:00:00"/>
  </r>
  <r>
    <x v="318"/>
    <n v="7818242"/>
    <n v="5863681"/>
    <n v="2388907"/>
    <n v="5646508"/>
    <n v="21717338"/>
    <n v="3.0927799707134884E-2"/>
    <n v="3.0927757112584109E-2"/>
    <n v="3.0927741623655747E-2"/>
    <n v="3.0927789877623457E-2"/>
    <s v="All sources"/>
    <n v="0.1237110883209982"/>
    <x v="1"/>
    <d v="1900-01-05T00:00:00"/>
  </r>
  <r>
    <x v="319"/>
    <n v="16968325"/>
    <n v="12726244"/>
    <n v="5184766"/>
    <n v="12254901"/>
    <n v="47134236"/>
    <n v="2.9411746862744614E-2"/>
    <n v="2.94117670849674E-2"/>
    <n v="2.9411729668448849E-2"/>
    <n v="2.9411762235293848E-2"/>
    <s v="All sources"/>
    <n v="0.11764700585145471"/>
    <x v="1"/>
    <d v="1900-01-06T00:00:00"/>
  </r>
  <r>
    <x v="320"/>
    <n v="15837104"/>
    <n v="11877828"/>
    <n v="4839115"/>
    <n v="11437908"/>
    <n v="43991955"/>
    <n v="-6.6666627377775955E-2"/>
    <n v="-6.6666645712592065E-2"/>
    <n v="-6.6666653808484355E-2"/>
    <n v="-6.6666634026664062E-2"/>
    <s v="All sources"/>
    <n v="-0.26666656092551644"/>
    <x v="2"/>
    <d v="1899-12-31T00:00:00"/>
  </r>
  <r>
    <x v="321"/>
    <n v="8209154"/>
    <n v="6156866"/>
    <n v="2508352"/>
    <n v="5928833"/>
    <n v="22803205"/>
    <n v="6.0605990134443344E-2"/>
    <n v="6.0606076266420006E-2"/>
    <n v="6.060588122373689E-2"/>
    <n v="6.0605973871757257E-2"/>
    <s v="All sources"/>
    <n v="0.2424239214963575"/>
    <x v="1"/>
    <d v="1900-01-01T00:00:00"/>
  </r>
  <r>
    <x v="322"/>
    <n v="7661877"/>
    <n v="5746408"/>
    <n v="2341129"/>
    <n v="5533578"/>
    <n v="21282992"/>
    <n v="3.1578911937398813E-2"/>
    <n v="3.1579049409774296E-2"/>
    <n v="3.1578849965322231E-2"/>
    <n v="3.1578900272418053E-2"/>
    <s v="All sources"/>
    <n v="0.12631571158491339"/>
    <x v="1"/>
    <d v="1900-01-02T00:00:00"/>
  </r>
  <r>
    <x v="323"/>
    <n v="8052789"/>
    <n v="6039592"/>
    <n v="2460574"/>
    <n v="5815903"/>
    <n v="22368858"/>
    <n v="4.0403950356973972E-2"/>
    <n v="4.0403993422962303E-2"/>
    <n v="4.0403920815824668E-2"/>
    <n v="4.0403982581171505E-2"/>
    <s v="All sources"/>
    <n v="0.16161584717693245"/>
    <x v="1"/>
    <d v="1900-01-03T00:00:00"/>
  </r>
  <r>
    <x v="324"/>
    <n v="7661877"/>
    <n v="5746408"/>
    <n v="2341129"/>
    <n v="5533578"/>
    <n v="21282992"/>
    <n v="2.0833355539235709E-2"/>
    <n v="2.0833399951040388E-2"/>
    <n v="2.0833269743706806E-2"/>
    <n v="2.0833302586701796E-2"/>
    <s v="All sources"/>
    <n v="8.3333327820684699E-2"/>
    <x v="1"/>
    <d v="1900-01-04T00:00:00"/>
  </r>
  <r>
    <x v="325"/>
    <n v="8209154"/>
    <n v="6156866"/>
    <n v="2508352"/>
    <n v="5928833"/>
    <n v="22803205"/>
    <n v="4.9999987209400798E-2"/>
    <n v="5.0000162014270488E-2"/>
    <n v="4.9999853489482771E-2"/>
    <n v="4.9999929159756817E-2"/>
    <s v="All sources"/>
    <n v="0.19999993187291087"/>
    <x v="1"/>
    <d v="1900-01-05T00:00:00"/>
  </r>
  <r>
    <x v="326"/>
    <n v="16483516"/>
    <n v="12362637"/>
    <n v="5036630"/>
    <n v="11904761"/>
    <n v="45787544"/>
    <n v="-2.8571411733332552E-2"/>
    <n v="-2.8571430816508037E-2"/>
    <n v="-2.8571395507531072E-2"/>
    <n v="-2.8571426239999864E-2"/>
    <s v="All sources"/>
    <n v="-0.11428566429737153"/>
    <x v="2"/>
    <d v="1900-01-06T00:00:00"/>
  </r>
  <r>
    <x v="327"/>
    <n v="16645119"/>
    <n v="12483839"/>
    <n v="5086008"/>
    <n v="12021475"/>
    <n v="46236441"/>
    <n v="5.1020375947521623E-2"/>
    <n v="5.1020354899902642E-2"/>
    <n v="5.1020279534584212E-2"/>
    <n v="5.102043135860157E-2"/>
    <s v="All sources"/>
    <n v="0.20408144174061005"/>
    <x v="1"/>
    <d v="1899-12-31T00:00:00"/>
  </r>
  <r>
    <x v="328"/>
    <n v="7974607"/>
    <n v="5980955"/>
    <n v="2436685"/>
    <n v="5759438"/>
    <n v="22151685"/>
    <n v="-2.8571397247511787E-2"/>
    <n v="-2.8571516742446512E-2"/>
    <n v="-2.8571348837802657E-2"/>
    <n v="-2.8571390018912624E-2"/>
    <s v="All sources"/>
    <n v="-0.11428565284667358"/>
    <x v="2"/>
    <d v="1900-01-01T00:00:00"/>
  </r>
  <r>
    <x v="329"/>
    <n v="7583695"/>
    <n v="5687771"/>
    <n v="2317240"/>
    <n v="5477113"/>
    <n v="21065819"/>
    <n v="-1.0204027028886009E-2"/>
    <n v="-1.0204113595832398E-2"/>
    <n v="-1.0204051122343127E-2"/>
    <n v="-1.0204066880416196E-2"/>
    <s v="All sources"/>
    <n v="-4.0816258627477731E-2"/>
    <x v="2"/>
    <d v="1900-01-02T00:00:00"/>
  </r>
  <r>
    <x v="330"/>
    <n v="8209154"/>
    <n v="6156866"/>
    <n v="2508352"/>
    <n v="5928833"/>
    <n v="22803205"/>
    <n v="1.9417496223979036E-2"/>
    <n v="1.9417536813745029E-2"/>
    <n v="1.9417420488065051E-2"/>
    <n v="1.9417449018664934E-2"/>
    <s v="All sources"/>
    <n v="7.766990254445405E-2"/>
    <x v="1"/>
    <d v="1900-01-03T00:00:00"/>
  </r>
  <r>
    <x v="331"/>
    <n v="8209154"/>
    <n v="6156866"/>
    <n v="2508352"/>
    <n v="5928833"/>
    <n v="22803205"/>
    <n v="7.1428580751165871E-2"/>
    <n v="7.1428621149072669E-2"/>
    <n v="7.142835785640167E-2"/>
    <n v="7.1428468162913816E-2"/>
    <s v="All sources"/>
    <n v="0.28571402791955403"/>
    <x v="1"/>
    <d v="1900-01-04T00:00:00"/>
  </r>
  <r>
    <x v="332"/>
    <n v="7818242"/>
    <n v="5863681"/>
    <n v="2388907"/>
    <n v="5646508"/>
    <n v="21717338"/>
    <n v="-4.7619036017596983E-2"/>
    <n v="-4.7619194570744261E-2"/>
    <n v="-4.7618914729671169E-2"/>
    <n v="-4.7618983364854484E-2"/>
    <s v="All sources"/>
    <n v="-0.1904761286828669"/>
    <x v="2"/>
    <d v="1900-01-05T00:00:00"/>
  </r>
  <r>
    <x v="333"/>
    <n v="16968325"/>
    <n v="12726244"/>
    <n v="5184766"/>
    <n v="12254901"/>
    <n v="47134236"/>
    <n v="2.9411746862744614E-2"/>
    <n v="2.94117670849674E-2"/>
    <n v="2.9411729668448849E-2"/>
    <n v="2.9411762235293848E-2"/>
    <s v="All sources"/>
    <n v="0.11764700585145471"/>
    <x v="1"/>
    <d v="1900-01-06T00:00:00"/>
  </r>
  <r>
    <x v="334"/>
    <n v="16806722"/>
    <n v="12605042"/>
    <n v="5135387"/>
    <n v="12138188"/>
    <n v="46685339"/>
    <n v="9.7087320312940761E-3"/>
    <n v="9.7087923033931656E-3"/>
    <n v="9.708793222503731E-3"/>
    <n v="9.7087087898948266E-3"/>
    <s v="All sources"/>
    <n v="3.8835026347085799E-2"/>
    <x v="1"/>
    <d v="1899-12-31T00:00:00"/>
  </r>
  <r>
    <x v="335"/>
    <n v="7740060"/>
    <n v="5805045"/>
    <n v="2365018"/>
    <n v="5590043"/>
    <n v="21500166"/>
    <n v="-2.9411731512286488E-2"/>
    <n v="-2.9411690942332758E-2"/>
    <n v="-2.9411680213076385E-2"/>
    <n v="-2.9411723852223126E-2"/>
    <s v="All sources"/>
    <n v="-0.11764682651991876"/>
    <x v="2"/>
    <d v="1900-01-01T00:00:00"/>
  </r>
  <r>
    <x v="336"/>
    <n v="7505512"/>
    <n v="5629134"/>
    <n v="2293351"/>
    <n v="5420648"/>
    <n v="20848645"/>
    <n v="-1.0309354476940369E-2"/>
    <n v="-1.0309310976127528E-2"/>
    <n v="-1.0309247207885286E-2"/>
    <n v="-1.0309263292541115E-2"/>
    <s v="All sources"/>
    <n v="-4.1237175953494298E-2"/>
    <x v="2"/>
    <d v="1900-01-02T00:00:00"/>
  </r>
  <r>
    <x v="337"/>
    <n v="8052789"/>
    <n v="6039592"/>
    <n v="2460574"/>
    <n v="5815903"/>
    <n v="22368858"/>
    <n v="-1.9047638770085196E-2"/>
    <n v="-1.9047677828297749E-2"/>
    <n v="-1.9047565891868401E-2"/>
    <n v="-1.9047593345941749E-2"/>
    <s v="All sources"/>
    <n v="-7.6190475836193094E-2"/>
    <x v="2"/>
    <d v="1900-01-03T00:00:00"/>
  </r>
  <r>
    <x v="338"/>
    <n v="8130972"/>
    <n v="6098229"/>
    <n v="2484463"/>
    <n v="5872368"/>
    <n v="22586032"/>
    <n v="-9.5237584774265915E-3"/>
    <n v="-9.5238389141488744E-3"/>
    <n v="-9.523782945934256E-3"/>
    <n v="-9.5237966729708745E-3"/>
    <s v="All sources"/>
    <n v="-3.8095177010480596E-2"/>
    <x v="2"/>
    <d v="1900-01-04T00:00:00"/>
  </r>
  <r>
    <x v="339"/>
    <n v="7583695"/>
    <n v="5687771"/>
    <n v="2317240"/>
    <n v="5477113"/>
    <n v="21065819"/>
    <n v="-2.9999966744442053E-2"/>
    <n v="-2.9999926667224952E-2"/>
    <n v="-2.9999912093689685E-2"/>
    <n v="-2.9999957495854046E-2"/>
    <s v="All sources"/>
    <n v="-0.11999976300121074"/>
    <x v="2"/>
    <d v="1900-01-05T00:00:00"/>
  </r>
  <r>
    <x v="340"/>
    <n v="15837104"/>
    <n v="11877828"/>
    <n v="4839115"/>
    <n v="11437908"/>
    <n v="43991955"/>
    <n v="-6.6666627377775955E-2"/>
    <n v="-6.6666645712592065E-2"/>
    <n v="-6.6666653808484355E-2"/>
    <n v="-6.6666634026664062E-2"/>
    <s v="All sources"/>
    <n v="-0.26666656092551644"/>
    <x v="2"/>
    <d v="1900-01-06T00:00:00"/>
  </r>
  <r>
    <x v="341"/>
    <n v="15837104"/>
    <n v="11877828"/>
    <n v="4839115"/>
    <n v="11437908"/>
    <n v="43991955"/>
    <n v="-5.7692273365383184E-2"/>
    <n v="-5.7692310743589714E-2"/>
    <n v="-5.7692244031462447E-2"/>
    <n v="-5.769230135502923E-2"/>
    <s v="All sources"/>
    <n v="-0.23076912949546458"/>
    <x v="2"/>
    <d v="1899-12-31T00:00:00"/>
  </r>
  <r>
    <x v="342"/>
    <n v="8130972"/>
    <n v="6098229"/>
    <n v="2484463"/>
    <n v="5872368"/>
    <n v="22586032"/>
    <n v="5.0505034844691155E-2"/>
    <n v="5.0505034844691155E-2"/>
    <n v="5.050490101978089E-2"/>
    <n v="5.0504978226464381E-2"/>
    <s v="All sources"/>
    <n v="0.20201994893562758"/>
    <x v="1"/>
    <d v="1900-01-01T00:00:00"/>
  </r>
  <r>
    <x v="343"/>
    <n v="7740060"/>
    <n v="5805045"/>
    <n v="2365018"/>
    <n v="5590043"/>
    <n v="21500166"/>
    <n v="3.1250099926560582E-2"/>
    <n v="3.1250099926560582E-2"/>
    <n v="3.124990461556032E-2"/>
    <n v="3.1249953880052805E-2"/>
    <s v="All sources"/>
    <n v="0.12500005834873429"/>
    <x v="1"/>
    <d v="1900-01-02T00:00:00"/>
  </r>
  <r>
    <x v="344"/>
    <n v="8130972"/>
    <n v="6098229"/>
    <n v="2484463"/>
    <n v="5872368"/>
    <n v="22586032"/>
    <n v="9.7088102022790945E-3"/>
    <n v="9.7087684068726254E-3"/>
    <n v="9.7087102440325257E-3"/>
    <n v="9.708724509332356E-3"/>
    <s v="All sources"/>
    <n v="3.8835013362516602E-2"/>
    <x v="1"/>
    <d v="1900-01-03T00:00:00"/>
  </r>
  <r>
    <x v="345"/>
    <n v="7896424"/>
    <n v="5922318"/>
    <n v="2412796"/>
    <n v="5702973"/>
    <n v="21934511"/>
    <n v="-2.8846243720922926E-2"/>
    <n v="-2.8846243720922926E-2"/>
    <n v="-2.884607257181937E-2"/>
    <n v="-2.8846114548679469E-2"/>
    <s v="All sources"/>
    <n v="-0.11538467456234469"/>
    <x v="2"/>
    <d v="1900-01-04T00:00:00"/>
  </r>
  <r>
    <x v="346"/>
    <n v="8209154"/>
    <n v="6156866"/>
    <n v="2508352"/>
    <n v="5928833"/>
    <n v="22803205"/>
    <n v="8.2474176506307284E-2"/>
    <n v="8.247431199322186E-2"/>
    <n v="8.2473977663081843E-2"/>
    <n v="8.2474106340329367E-2"/>
    <s v="All sources"/>
    <n v="0.32989657250294036"/>
    <x v="1"/>
    <d v="1900-01-05T00:00:00"/>
  </r>
  <r>
    <x v="347"/>
    <n v="16483516"/>
    <n v="12362637"/>
    <n v="5036630"/>
    <n v="11904761"/>
    <n v="45787544"/>
    <n v="4.0816300758017343E-2"/>
    <n v="4.0816300758017343E-2"/>
    <n v="4.0816347617281368E-2"/>
    <n v="4.0816292629736184E-2"/>
    <s v="All sources"/>
    <n v="0.16326524176305224"/>
    <x v="1"/>
    <d v="1900-01-06T00:00:00"/>
  </r>
  <r>
    <x v="348"/>
    <n v="15513897"/>
    <n v="11635423"/>
    <n v="4740357"/>
    <n v="11204481"/>
    <n v="43094158"/>
    <n v="-2.040821352186617E-2"/>
    <n v="-2.0408192474246967E-2"/>
    <n v="-2.0408277133318831E-2"/>
    <n v="-2.0408190029155726E-2"/>
    <s v="All sources"/>
    <n v="-8.1632873158587693E-2"/>
    <x v="2"/>
    <d v="1899-12-31T00:00:00"/>
  </r>
  <r>
    <x v="349"/>
    <n v="7661877"/>
    <n v="5746408"/>
    <n v="2341129"/>
    <n v="5533578"/>
    <n v="21282992"/>
    <n v="-5.7692364455319778E-2"/>
    <n v="-5.7692323459811012E-2"/>
    <n v="-5.769214514363874E-2"/>
    <n v="-5.7692229097359049E-2"/>
    <s v="All sources"/>
    <n v="-0.23076906215612858"/>
    <x v="2"/>
    <d v="1900-01-01T00:00:00"/>
  </r>
  <r>
    <x v="350"/>
    <n v="7583695"/>
    <n v="5687771"/>
    <n v="2317240"/>
    <n v="5477113"/>
    <n v="21065819"/>
    <n v="-2.0202039777469372E-2"/>
    <n v="-2.0202082843457703E-2"/>
    <n v="-2.0201960407912334E-2"/>
    <n v="-2.0201991290585752E-2"/>
    <s v="All sources"/>
    <n v="-8.0808074319425161E-2"/>
    <x v="2"/>
    <d v="1900-01-02T00:00:00"/>
  </r>
  <r>
    <x v="351"/>
    <n v="8052789"/>
    <n v="6039592"/>
    <n v="2460574"/>
    <n v="5815903"/>
    <n v="22368858"/>
    <n v="-9.6154555691496668E-3"/>
    <n v="-9.6154145736410124E-3"/>
    <n v="-9.615357523939827E-3"/>
    <n v="-9.6153715162264897E-3"/>
    <s v="All sources"/>
    <n v="-3.8461599182956996E-2"/>
    <x v="2"/>
    <d v="1900-01-03T00:00:00"/>
  </r>
  <r>
    <x v="352"/>
    <n v="7583695"/>
    <n v="5687771"/>
    <n v="2317240"/>
    <n v="5477113"/>
    <n v="21065819"/>
    <n v="-3.9603876387590109E-2"/>
    <n v="-3.9603918600791155E-2"/>
    <n v="-3.9603845497091394E-2"/>
    <n v="-3.9603904840510351E-2"/>
    <s v="All sources"/>
    <n v="-0.15841554532598301"/>
    <x v="2"/>
    <d v="1900-01-04T00:00:00"/>
  </r>
  <r>
    <x v="353"/>
    <n v="7974607"/>
    <n v="5980955"/>
    <n v="2436685"/>
    <n v="5759438"/>
    <n v="22151685"/>
    <n v="-2.8571397247511787E-2"/>
    <n v="-2.8571516742446512E-2"/>
    <n v="-2.8571348837802657E-2"/>
    <n v="-2.8571390018912624E-2"/>
    <s v="All sources"/>
    <n v="-0.11428565284667358"/>
    <x v="2"/>
    <d v="1900-01-05T00:00:00"/>
  </r>
  <r>
    <x v="354"/>
    <n v="16645119"/>
    <n v="12483839"/>
    <n v="5086008"/>
    <n v="12021475"/>
    <n v="46236441"/>
    <n v="9.8039156209148715E-3"/>
    <n v="9.8038953986920863E-3"/>
    <n v="9.8037775258457138E-3"/>
    <n v="9.8039767451021387E-3"/>
    <s v="All sources"/>
    <n v="3.921556529055481E-2"/>
    <x v="1"/>
    <d v="1900-01-06T00:00:00"/>
  </r>
  <r>
    <x v="355"/>
    <n v="15513897"/>
    <n v="11635423"/>
    <n v="4740357"/>
    <n v="11204481"/>
    <n v="43094158"/>
    <n v="0"/>
    <n v="0"/>
    <n v="0"/>
    <n v="0"/>
    <s v=""/>
    <n v="0"/>
    <x v="2"/>
    <d v="1899-12-31T00:00:00"/>
  </r>
  <r>
    <x v="356"/>
    <n v="7740060"/>
    <n v="5805045"/>
    <n v="2365018"/>
    <n v="5590043"/>
    <n v="21500166"/>
    <n v="1.0204157545207204E-2"/>
    <n v="1.0204113595832398E-2"/>
    <n v="1.0204051122343127E-2"/>
    <n v="1.0204066880416196E-2"/>
    <s v="All sources"/>
    <n v="4.0816389143798926E-2"/>
    <x v="1"/>
    <d v="1900-01-01T00:00:00"/>
  </r>
  <r>
    <x v="357"/>
    <n v="7661877"/>
    <n v="5746408"/>
    <n v="2341129"/>
    <n v="5533578"/>
    <n v="21282992"/>
    <n v="1.0309222615097369E-2"/>
    <n v="1.0309310976127639E-2"/>
    <n v="1.0309247207885175E-2"/>
    <n v="1.0309263292541226E-2"/>
    <s v="All sources"/>
    <n v="4.1237044091651409E-2"/>
    <x v="1"/>
    <d v="1900-01-02T00:00:00"/>
  </r>
  <r>
    <x v="358"/>
    <n v="7427330"/>
    <n v="5570497"/>
    <n v="2269462"/>
    <n v="5364183"/>
    <n v="20631472"/>
    <n v="-7.7669860715337213E-2"/>
    <n v="-7.7669981680881794E-2"/>
    <n v="-7.7669681952259872E-2"/>
    <n v="-7.7669796074659403E-2"/>
    <s v="All sources"/>
    <n v="-0.31067932042313828"/>
    <x v="2"/>
    <d v="1900-01-03T00:00:00"/>
  </r>
  <r>
    <x v="359"/>
    <n v="7427330"/>
    <n v="5570497"/>
    <n v="2269462"/>
    <n v="5364183"/>
    <n v="20631472"/>
    <n v="-2.0618577092037627E-2"/>
    <n v="-2.0618621952255056E-2"/>
    <n v="-2.0618494415770461E-2"/>
    <n v="-2.0618526585082342E-2"/>
    <s v="All sources"/>
    <n v="-8.2474220045145485E-2"/>
    <x v="2"/>
    <d v="1900-01-04T00:00:00"/>
  </r>
  <r>
    <x v="360"/>
    <n v="8052789"/>
    <n v="6039592"/>
    <n v="2460574"/>
    <n v="5815903"/>
    <n v="22368858"/>
    <n v="9.803868704752583E-3"/>
    <n v="9.8039527132371962E-3"/>
    <n v="9.8038934043587211E-3"/>
    <n v="9.803907950741042E-3"/>
    <s v="All sources"/>
    <n v="3.9215622773089542E-2"/>
    <x v="1"/>
    <d v="1900-01-05T00:00:00"/>
  </r>
  <r>
    <x v="361"/>
    <n v="16321913"/>
    <n v="12241435"/>
    <n v="4987251"/>
    <n v="11788048"/>
    <n v="45338647"/>
    <n v="-1.941746406258793E-2"/>
    <n v="-1.9417424399657879E-2"/>
    <n v="-1.9417389827149356E-2"/>
    <n v="-1.9417500764257301E-2"/>
    <s v="All sources"/>
    <n v="-7.7669779053652466E-2"/>
    <x v="2"/>
    <d v="1900-01-06T00:00:00"/>
  </r>
  <r>
    <x v="362"/>
    <n v="15675500"/>
    <n v="11756625"/>
    <n v="4789736"/>
    <n v="11321195"/>
    <n v="43543056"/>
    <n v="1.0416660623697505E-2"/>
    <n v="1.0416638913772092E-2"/>
    <n v="1.0416725997641096E-2"/>
    <n v="1.0416725236983337E-2"/>
    <s v="All sources"/>
    <n v="4.166675077209403E-2"/>
    <x v="1"/>
    <d v="1899-12-31T00:00:00"/>
  </r>
  <r>
    <x v="363"/>
    <n v="7974607"/>
    <n v="5980955"/>
    <n v="2436685"/>
    <n v="5759438"/>
    <n v="22151685"/>
    <n v="3.0302995067221783E-2"/>
    <n v="3.0302952001233452E-2"/>
    <n v="3.0302940611868445E-2"/>
    <n v="3.0302986935878629E-2"/>
    <s v="All sources"/>
    <n v="0.12121187461620231"/>
    <x v="1"/>
    <d v="1900-01-01T00:00:00"/>
  </r>
  <r>
    <x v="364"/>
    <n v="7896424"/>
    <n v="5922318"/>
    <n v="2412796"/>
    <n v="5702973"/>
    <n v="21934511"/>
    <n v="3.0612211602979222E-2"/>
    <n v="3.0612166765743076E-2"/>
    <n v="3.0612153367029382E-2"/>
    <n v="3.061220064124881E-2"/>
    <s v="All sources"/>
    <n v="0.12244873237700049"/>
    <x v="1"/>
    <d v="1900-01-02T00:00:00"/>
  </r>
  <r>
    <x v="365"/>
    <n v="7818242"/>
    <n v="5863681"/>
    <n v="2388907"/>
    <n v="5646508"/>
    <n v="21717338"/>
    <n v="5.2631564774959561E-2"/>
    <n v="5.2631569499094866E-2"/>
    <n v="5.2631416608870385E-2"/>
    <n v="5.2631500454030089E-2"/>
    <s v="All sources"/>
    <n v="0.2105260513369549"/>
    <x v="1"/>
    <d v="1900-01-03T00:00:00"/>
  </r>
  <r>
    <x v="366"/>
    <m/>
    <m/>
    <m/>
    <m/>
    <m/>
    <n v="-1"/>
    <n v="-1"/>
    <n v="-1"/>
    <n v="-1"/>
    <s v="All sources"/>
    <n v="-4"/>
    <x v="2"/>
    <d v="1900-01-0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0757E-25AC-41A1-8E90-9AE32E372DE7}" name="PivotTable6"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38:D52" firstHeaderRow="1" firstDataRow="1" firstDataCol="2"/>
  <pivotFields count="17">
    <pivotField compact="0" outline="0" showAll="0" defaultSubtota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items count="3">
        <item x="2"/>
        <item h="1" x="1"/>
        <item h="1" x="0"/>
      </items>
    </pivotField>
    <pivotField compact="0" numFmtId="167"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4">
        <item x="0"/>
        <item x="1"/>
        <item x="2"/>
        <item sd="0" x="3"/>
      </items>
    </pivotField>
  </pivotFields>
  <rowFields count="2">
    <field x="16"/>
    <field x="14"/>
  </rowFields>
  <rowItems count="14">
    <i>
      <x/>
      <x/>
    </i>
    <i>
      <x v="1"/>
      <x v="1"/>
    </i>
    <i r="1">
      <x v="2"/>
    </i>
    <i r="1">
      <x v="3"/>
    </i>
    <i r="1">
      <x v="4"/>
    </i>
    <i r="1">
      <x v="5"/>
    </i>
    <i r="1">
      <x v="6"/>
    </i>
    <i r="1">
      <x v="7"/>
    </i>
    <i r="1">
      <x v="8"/>
    </i>
    <i r="1">
      <x v="9"/>
    </i>
    <i r="1">
      <x v="10"/>
    </i>
    <i r="1">
      <x v="11"/>
    </i>
    <i r="1">
      <x v="12"/>
    </i>
    <i t="grand">
      <x/>
    </i>
  </rowItems>
  <colItems count="1">
    <i/>
  </colItems>
  <dataFields count="1">
    <dataField name="Count of Hikes/Drops in traffic change" fld="12"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EBCC4C-27B7-4048-909E-FC665BD680FA}" name="PivotTable4"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4">
  <location ref="G21:I34" firstHeaderRow="0" firstDataRow="1" firstDataCol="1"/>
  <pivotFields count="15">
    <pivotField compact="0" numFmtId="14" outline="0" showAll="0" defaultSubtota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numFmtId="14" outline="0" showAll="0" defaultSubtota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compact="0" numFmtId="167" outline="0" subtotalTop="0" showAll="0" defaultSubtotal="0"/>
    <pivotField dataField="1"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sd="0" x="0"/>
        <item sd="0" x="1"/>
        <item sd="0" x="2"/>
        <item sd="0" x="3"/>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sd="0" x="0"/>
        <item x="1"/>
        <item x="2"/>
        <item sd="0" x="3"/>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raffic Change same day last week" fld="8" baseField="0" baseItem="0"/>
    <dataField name="Sum of Traffic Change " fld="5" baseField="0" baseItem="0"/>
  </dataFields>
  <formats count="6">
    <format dxfId="10">
      <pivotArea field="12" type="button" dataOnly="0" labelOnly="1" outline="0" axis="axisRow" fieldPosition="0"/>
    </format>
    <format dxfId="11">
      <pivotArea dataOnly="0" labelOnly="1" outline="0" fieldPosition="0">
        <references count="1">
          <reference field="4294967294" count="2">
            <x v="0"/>
            <x v="1"/>
          </reference>
        </references>
      </pivotArea>
    </format>
    <format dxfId="12">
      <pivotArea field="12" type="button" dataOnly="0" labelOnly="1" outline="0" axis="axisRow" fieldPosition="0"/>
    </format>
    <format dxfId="13">
      <pivotArea dataOnly="0" labelOnly="1" outline="0" fieldPosition="0">
        <references count="1">
          <reference field="4294967294" count="2">
            <x v="0"/>
            <x v="1"/>
          </reference>
        </references>
      </pivotArea>
    </format>
    <format dxfId="14">
      <pivotArea field="12" type="button" dataOnly="0" labelOnly="1" outline="0" axis="axisRow" fieldPosition="0"/>
    </format>
    <format dxfId="15">
      <pivotArea dataOnly="0" labelOnly="1" outline="0" fieldPosition="0">
        <references count="1">
          <reference field="4294967294" count="2">
            <x v="0"/>
            <x v="1"/>
          </reference>
        </references>
      </pivotArea>
    </format>
  </formats>
  <conditionalFormats count="2">
    <conditionalFormat priority="1">
      <pivotAreas count="1">
        <pivotArea type="data" outline="0" collapsedLevelsAreSubtotals="1" fieldPosition="0">
          <references count="2">
            <reference field="4294967294" count="1" selected="0">
              <x v="0"/>
            </reference>
            <reference field="12" count="12" selected="0">
              <x v="1"/>
              <x v="2"/>
              <x v="3"/>
              <x v="4"/>
              <x v="5"/>
              <x v="6"/>
              <x v="7"/>
              <x v="8"/>
              <x v="9"/>
              <x v="10"/>
              <x v="11"/>
              <x v="12"/>
            </reference>
          </references>
        </pivotArea>
      </pivotAreas>
    </conditionalFormat>
    <conditionalFormat priority="2">
      <pivotAreas count="1">
        <pivotArea type="data" outline="0" collapsedLevelsAreSubtotals="1" fieldPosition="0">
          <references count="2">
            <reference field="4294967294" count="1" selected="0">
              <x v="1"/>
            </reference>
            <reference field="12" count="12" selected="0">
              <x v="1"/>
              <x v="2"/>
              <x v="3"/>
              <x v="4"/>
              <x v="5"/>
              <x v="6"/>
              <x v="7"/>
              <x v="8"/>
              <x v="9"/>
              <x v="10"/>
              <x v="11"/>
              <x v="12"/>
            </reference>
          </references>
        </pivotArea>
      </pivotAreas>
    </conditionalFormat>
  </conditionalFormats>
  <chartFormats count="4">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F1711-2071-434C-A22B-2744F9A78205}" name="PivotTable3"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G3:L17" firstHeaderRow="0" firstDataRow="1" firstDataCol="2"/>
  <pivotFields count="26">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outline="0" showAll="0"/>
    <pivotField compact="0" outline="0" showAll="0"/>
    <pivotField compact="0" outline="0" showAll="0"/>
    <pivotField compact="0" outline="0" showAll="0"/>
    <pivotField compact="0" outline="0" showAll="0"/>
    <pivotField compact="0" numFmtId="9" outline="0" showAll="0"/>
    <pivotField compact="0" numFmtId="14" outline="0"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compact="0" numFmtId="167" outline="0" showAll="0"/>
    <pivotField compact="0" numFmtId="1" outline="0" showAll="0"/>
    <pivotField compact="0" outline="0" showAll="0"/>
    <pivotField compact="0" numFmtId="1" outline="0" showAll="0"/>
    <pivotField compact="0" numFmtId="1" outline="0" showAll="0"/>
    <pivotField compact="0" outline="0" showAll="0"/>
    <pivotField compact="0" outline="0" showAll="0"/>
    <pivotField compact="0" outline="0" showAll="0"/>
    <pivotField dataField="1" compact="0" numFmtId="9" outline="0" showAll="0"/>
    <pivotField dataField="1" compact="0" numFmtId="9" outline="0" showAll="0"/>
    <pivotField dataField="1" compact="0" numFmtId="9" outline="0" showAll="0"/>
    <pivotField dataField="1" compact="0" numFmtId="9" outline="0" showAl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4">
        <item sd="0" x="0"/>
        <item x="1"/>
        <item x="2"/>
        <item sd="0" x="3"/>
      </items>
    </pivotField>
    <pivotField compact="0" outline="0" showAll="0" defaultSubtotal="0"/>
    <pivotField compact="0" outline="0" showAll="0" defaultSubtotal="0"/>
    <pivotField compact="0" outline="0" showAll="0" defaultSubtotal="0">
      <items count="4">
        <item x="0"/>
        <item x="1"/>
        <item x="2"/>
        <item x="3"/>
      </items>
    </pivotField>
  </pivotFields>
  <rowFields count="2">
    <field x="22"/>
    <field x="20"/>
  </rowFields>
  <rowItems count="14">
    <i>
      <x v="1"/>
      <x v="1"/>
    </i>
    <i r="1">
      <x v="2"/>
    </i>
    <i r="1">
      <x v="3"/>
    </i>
    <i r="1">
      <x v="4"/>
    </i>
    <i r="1">
      <x v="5"/>
    </i>
    <i r="1">
      <x v="6"/>
    </i>
    <i r="1">
      <x v="7"/>
    </i>
    <i r="1">
      <x v="8"/>
    </i>
    <i r="1">
      <x v="9"/>
    </i>
    <i r="1">
      <x v="10"/>
    </i>
    <i r="1">
      <x v="11"/>
    </i>
    <i r="1">
      <x v="12"/>
    </i>
    <i>
      <x v="2"/>
      <x v="1"/>
    </i>
    <i t="grand">
      <x/>
    </i>
  </rowItems>
  <colFields count="1">
    <field x="-2"/>
  </colFields>
  <colItems count="4">
    <i>
      <x/>
    </i>
    <i i="1">
      <x v="1"/>
    </i>
    <i i="2">
      <x v="2"/>
    </i>
    <i i="3">
      <x v="3"/>
    </i>
  </colItems>
  <dataFields count="4">
    <dataField name="Sum of L2M" fld="16" baseField="0" baseItem="0" numFmtId="2"/>
    <dataField name="Sum of M2C" fld="17" baseField="0" baseItem="0" numFmtId="2"/>
    <dataField name="Sum of C2P" fld="18" baseField="0" baseItem="0" numFmtId="2"/>
    <dataField name="Sum of P2O" fld="19" baseField="0" baseItem="0" numFmtId="2"/>
  </dataFields>
  <formats count="12">
    <format dxfId="16">
      <pivotArea field="0" type="button" dataOnly="0" labelOnly="1" outline="0"/>
    </format>
    <format dxfId="17">
      <pivotArea field="0" type="button" dataOnly="0" labelOnly="1" outline="0"/>
    </format>
    <format dxfId="18">
      <pivotArea outline="0" fieldPosition="0">
        <references count="1">
          <reference field="4294967294" count="1" selected="0">
            <x v="0"/>
          </reference>
        </references>
      </pivotArea>
    </format>
    <format dxfId="19">
      <pivotArea outline="0" fieldPosition="0">
        <references count="1">
          <reference field="4294967294" count="3" selected="0">
            <x v="1"/>
            <x v="2"/>
            <x v="3"/>
          </reference>
        </references>
      </pivotArea>
    </format>
    <format dxfId="9">
      <pivotArea type="all" dataOnly="0" outline="0" fieldPosition="0"/>
    </format>
    <format dxfId="8">
      <pivotArea outline="0" collapsedLevelsAreSubtotals="1" fieldPosition="0"/>
    </format>
    <format dxfId="7">
      <pivotArea field="22" type="button" dataOnly="0" labelOnly="1" outline="0" axis="axisRow" fieldPosition="0"/>
    </format>
    <format dxfId="6">
      <pivotArea field="20" type="button" dataOnly="0" labelOnly="1" outline="0" axis="axisRow" fieldPosition="1"/>
    </format>
    <format dxfId="5">
      <pivotArea dataOnly="0" labelOnly="1" outline="0" fieldPosition="0">
        <references count="1">
          <reference field="4294967294" count="4">
            <x v="0"/>
            <x v="1"/>
            <x v="2"/>
            <x v="3"/>
          </reference>
        </references>
      </pivotArea>
    </format>
    <format dxfId="4">
      <pivotArea field="22" type="button" dataOnly="0" labelOnly="1" outline="0" axis="axisRow" fieldPosition="0"/>
    </format>
    <format dxfId="3">
      <pivotArea field="20" type="button" dataOnly="0" labelOnly="1" outline="0" axis="axisRow" fieldPosition="1"/>
    </format>
    <format dxfId="2">
      <pivotArea dataOnly="0" labelOnly="1" outline="0" fieldPosition="0">
        <references count="1">
          <reference field="4294967294" count="4">
            <x v="0"/>
            <x v="1"/>
            <x v="2"/>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2"/>
          </reference>
        </references>
      </pivotArea>
    </chartFormat>
    <chartFormat chart="1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81844A-D985-44A4-851A-C45479D95179}"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21:D29" firstHeaderRow="0" firstDataRow="1" firstDataCol="1"/>
  <pivotFields count="15">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numFmtId="167" showAll="0">
      <items count="8">
        <item x="5"/>
        <item x="6"/>
        <item x="0"/>
        <item x="1"/>
        <item x="2"/>
        <item x="3"/>
        <item x="4"/>
        <item t="default"/>
      </items>
    </pivotField>
    <pivotField dataField="1"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7"/>
  </rowFields>
  <rowItems count="8">
    <i>
      <x/>
    </i>
    <i>
      <x v="1"/>
    </i>
    <i>
      <x v="2"/>
    </i>
    <i>
      <x v="3"/>
    </i>
    <i>
      <x v="4"/>
    </i>
    <i>
      <x v="5"/>
    </i>
    <i>
      <x v="6"/>
    </i>
    <i t="grand">
      <x/>
    </i>
  </rowItems>
  <colFields count="1">
    <field x="-2"/>
  </colFields>
  <colItems count="2">
    <i>
      <x/>
    </i>
    <i i="1">
      <x v="1"/>
    </i>
  </colItems>
  <dataFields count="2">
    <dataField name="Sum of Traffic Change same day last week" fld="8" baseField="0" baseItem="0"/>
    <dataField name="Sum of Traffic Change " fld="5" baseField="0" baseItem="0"/>
  </dataFields>
  <formats count="6">
    <format dxfId="20">
      <pivotArea field="7" type="button" dataOnly="0" labelOnly="1" outline="0" axis="axisRow" fieldPosition="0"/>
    </format>
    <format dxfId="21">
      <pivotArea dataOnly="0" labelOnly="1" outline="0" fieldPosition="0">
        <references count="1">
          <reference field="4294967294" count="2">
            <x v="0"/>
            <x v="1"/>
          </reference>
        </references>
      </pivotArea>
    </format>
    <format dxfId="22">
      <pivotArea field="7" type="button" dataOnly="0" labelOnly="1" outline="0" axis="axisRow" fieldPosition="0"/>
    </format>
    <format dxfId="23">
      <pivotArea dataOnly="0" labelOnly="1" outline="0" fieldPosition="0">
        <references count="1">
          <reference field="4294967294" count="2">
            <x v="0"/>
            <x v="1"/>
          </reference>
        </references>
      </pivotArea>
    </format>
    <format dxfId="24">
      <pivotArea field="7" type="button" dataOnly="0" labelOnly="1" outline="0" axis="axisRow" fieldPosition="0"/>
    </format>
    <format dxfId="25">
      <pivotArea dataOnly="0" labelOnly="1" outline="0" fieldPosition="0">
        <references count="1">
          <reference field="4294967294" count="2">
            <x v="0"/>
            <x v="1"/>
          </reference>
        </references>
      </pivotArea>
    </format>
  </formats>
  <conditionalFormats count="1">
    <conditionalFormat priority="4">
      <pivotAreas count="1">
        <pivotArea type="data" collapsedLevelsAreSubtotals="1" fieldPosition="0">
          <references count="1">
            <reference field="7" count="7">
              <x v="0"/>
              <x v="1"/>
              <x v="2"/>
              <x v="3"/>
              <x v="4"/>
              <x v="5"/>
              <x v="6"/>
            </reference>
          </references>
        </pivotArea>
      </pivotAreas>
    </conditionalFormat>
  </conditionalFormat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C13273-2BD1-4021-82E1-8F27312DFF6B}"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D11" firstHeaderRow="0" firstDataRow="1" firstDataCol="1"/>
  <pivotFields count="26">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numFmtId="9"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numFmtId="167" multipleItemSelectionAllowed="1" showAll="0">
      <items count="8">
        <item x="5"/>
        <item x="6"/>
        <item x="0"/>
        <item x="1"/>
        <item x="2"/>
        <item x="3"/>
        <item x="4"/>
        <item t="default"/>
      </items>
    </pivotField>
    <pivotField dataField="1" showAll="0"/>
    <pivotField showAll="0"/>
    <pivotField numFmtId="1" showAll="0"/>
    <pivotField showAll="0"/>
    <pivotField showAll="0"/>
    <pivotField showAll="0"/>
    <pivotField showAll="0"/>
    <pivotField numFmtId="9" showAll="0"/>
    <pivotField numFmtId="9" showAll="0"/>
    <pivotField numFmtId="9"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8">
    <i>
      <x/>
    </i>
    <i>
      <x v="1"/>
    </i>
    <i>
      <x v="2"/>
    </i>
    <i>
      <x v="3"/>
    </i>
    <i>
      <x v="4"/>
    </i>
    <i>
      <x v="5"/>
    </i>
    <i>
      <x v="6"/>
    </i>
    <i t="grand">
      <x/>
    </i>
  </rowItems>
  <colFields count="1">
    <field x="-2"/>
  </colFields>
  <colItems count="2">
    <i>
      <x/>
    </i>
    <i i="1">
      <x v="1"/>
    </i>
  </colItems>
  <dataFields count="2">
    <dataField name="Sum of Orders" fld="5" baseField="0" baseItem="0"/>
    <dataField name="Sum of orders on same day last week" fld="9" baseField="0" baseItem="0"/>
  </dataFields>
  <formats count="9">
    <format dxfId="26">
      <pivotArea field="0" type="button" dataOnly="0" labelOnly="1" outline="0"/>
    </format>
    <format dxfId="27">
      <pivotArea collapsedLevelsAreSubtotals="1" fieldPosition="0">
        <references count="1">
          <reference field="8" count="1">
            <x v="1"/>
          </reference>
        </references>
      </pivotArea>
    </format>
    <format dxfId="28">
      <pivotArea field="8" type="button" dataOnly="0" labelOnly="1" outline="0" axis="axisRow" fieldPosition="0"/>
    </format>
    <format dxfId="29">
      <pivotArea dataOnly="0" labelOnly="1" outline="0" fieldPosition="0">
        <references count="1">
          <reference field="4294967294" count="2">
            <x v="0"/>
            <x v="1"/>
          </reference>
        </references>
      </pivotArea>
    </format>
    <format dxfId="30">
      <pivotArea field="8" type="button" dataOnly="0" labelOnly="1" outline="0" axis="axisRow" fieldPosition="0"/>
    </format>
    <format dxfId="31">
      <pivotArea dataOnly="0" labelOnly="1" outline="0" fieldPosition="0">
        <references count="1">
          <reference field="4294967294" count="2">
            <x v="0"/>
            <x v="1"/>
          </reference>
        </references>
      </pivotArea>
    </format>
    <format dxfId="32">
      <pivotArea field="8" type="button" dataOnly="0" labelOnly="1" outline="0" axis="axisRow" fieldPosition="0"/>
    </format>
    <format dxfId="33">
      <pivotArea dataOnly="0" labelOnly="1" outline="0" fieldPosition="0">
        <references count="1">
          <reference field="4294967294" count="2">
            <x v="0"/>
            <x v="1"/>
          </reference>
        </references>
      </pivotArea>
    </format>
    <format dxfId="34">
      <pivotArea collapsedLevelsAreSubtotals="1" fieldPosition="0">
        <references count="1">
          <reference field="8" count="1">
            <x v="2"/>
          </reference>
        </references>
      </pivotArea>
    </format>
  </formats>
  <conditionalFormats count="1">
    <conditionalFormat priority="5">
      <pivotAreas count="1">
        <pivotArea type="data" collapsedLevelsAreSubtotals="1" fieldPosition="0">
          <references count="1">
            <reference field="8" count="7">
              <x v="0"/>
              <x v="1"/>
              <x v="2"/>
              <x v="3"/>
              <x v="4"/>
              <x v="5"/>
              <x v="6"/>
            </reference>
          </references>
        </pivotArea>
      </pivotAreas>
    </conditionalFormat>
  </conditionalFormat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347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kes_Drops_in_traffic_change" xr10:uid="{4C905F1D-2162-48CC-BB60-A6B5CA014D22}" sourceName="Hikes/Drops in traffic change">
  <pivotTables>
    <pivotTable tabId="6" name="PivotTable6"/>
  </pivotTables>
  <data>
    <tabular pivotCacheId="1942614099">
      <items count="3">
        <i x="2" s="1"/>
        <i x="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kes/Drops in traffic change" xr10:uid="{D522F817-D4FF-47FF-8870-81EAF846B191}" cache="Slicer_Hikes_Drops_in_traffic_change" caption="Hikes/Drops in traffic chang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kes/Drops in traffic change 1" xr10:uid="{1F9845E0-3452-4E5B-982F-98E88DB327D7}" cache="Slicer_Hikes_Drops_in_traffic_change" caption="Hikes/Drops in traffic change" style="SlicerStyleLight4"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5.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sheetPr>
    <tabColor theme="5" tint="-0.249977111117893"/>
  </sheetPr>
  <dimension ref="B1:V370"/>
  <sheetViews>
    <sheetView topLeftCell="H1" workbookViewId="0">
      <selection activeCell="V2" sqref="V2"/>
    </sheetView>
  </sheetViews>
  <sheetFormatPr defaultColWidth="11.19921875" defaultRowHeight="15.6" outlineLevelCol="1" x14ac:dyDescent="0.3"/>
  <cols>
    <col min="8" max="8" width="16.69921875" bestFit="1" customWidth="1"/>
    <col min="9" max="9" width="17.59765625" hidden="1" customWidth="1" outlineLevel="1"/>
    <col min="10" max="10" width="26.09765625" hidden="1" customWidth="1" outlineLevel="1"/>
    <col min="11" max="11" width="30.796875" customWidth="1" collapsed="1"/>
    <col min="12" max="12" width="21.3984375" hidden="1" customWidth="1" outlineLevel="1"/>
    <col min="13" max="13" width="14.69921875" hidden="1" customWidth="1" outlineLevel="1"/>
    <col min="14" max="14" width="29.5" customWidth="1" collapsed="1"/>
    <col min="15" max="15" width="24.3984375" hidden="1" customWidth="1" outlineLevel="1"/>
    <col min="16" max="16" width="22.296875" customWidth="1" collapsed="1"/>
    <col min="17" max="17" width="11.8984375" bestFit="1" customWidth="1"/>
    <col min="18" max="18" width="10.09765625" bestFit="1" customWidth="1"/>
    <col min="19" max="19" width="12.5" bestFit="1" customWidth="1"/>
    <col min="20" max="20" width="14.69921875" bestFit="1" customWidth="1"/>
    <col min="21" max="21" width="17.296875" bestFit="1" customWidth="1"/>
    <col min="22" max="22" width="18.796875" bestFit="1" customWidth="1"/>
  </cols>
  <sheetData>
    <row r="1" spans="2:22" ht="28.2" customHeight="1" x14ac:dyDescent="0.3">
      <c r="H1" t="s">
        <v>26</v>
      </c>
      <c r="K1" t="s">
        <v>27</v>
      </c>
      <c r="N1" s="21" t="s">
        <v>28</v>
      </c>
      <c r="O1" s="21"/>
      <c r="P1" s="21" t="s">
        <v>29</v>
      </c>
      <c r="Q1" s="21" t="s">
        <v>30</v>
      </c>
      <c r="R1" s="21" t="s">
        <v>31</v>
      </c>
      <c r="S1" s="21" t="s">
        <v>32</v>
      </c>
      <c r="T1" s="21" t="s">
        <v>33</v>
      </c>
    </row>
    <row r="2" spans="2:22" x14ac:dyDescent="0.3">
      <c r="B2" s="6" t="s">
        <v>0</v>
      </c>
      <c r="C2" s="2" t="s">
        <v>1</v>
      </c>
      <c r="D2" s="2" t="s">
        <v>2</v>
      </c>
      <c r="E2" s="2" t="s">
        <v>3</v>
      </c>
      <c r="F2" s="2" t="s">
        <v>4</v>
      </c>
      <c r="G2" s="2" t="s">
        <v>5</v>
      </c>
      <c r="H2" s="9" t="s">
        <v>18</v>
      </c>
      <c r="I2" s="9" t="s">
        <v>34</v>
      </c>
      <c r="J2" s="9" t="s">
        <v>35</v>
      </c>
      <c r="K2" s="9" t="s">
        <v>23</v>
      </c>
      <c r="L2" s="9" t="s">
        <v>36</v>
      </c>
      <c r="M2" s="9" t="s">
        <v>79</v>
      </c>
      <c r="N2" s="9" t="s">
        <v>24</v>
      </c>
      <c r="O2" s="9" t="s">
        <v>80</v>
      </c>
      <c r="P2" s="9" t="s">
        <v>25</v>
      </c>
      <c r="Q2" s="9" t="s">
        <v>19</v>
      </c>
      <c r="R2" s="9" t="s">
        <v>20</v>
      </c>
      <c r="S2" s="9" t="s">
        <v>21</v>
      </c>
      <c r="T2" s="9" t="s">
        <v>22</v>
      </c>
      <c r="U2" s="22" t="s">
        <v>42</v>
      </c>
      <c r="V2" s="22" t="s">
        <v>43</v>
      </c>
    </row>
    <row r="3" spans="2:22" x14ac:dyDescent="0.3">
      <c r="B3" s="3">
        <v>43466</v>
      </c>
      <c r="C3" s="4">
        <v>20848646</v>
      </c>
      <c r="D3" s="4">
        <v>5107918</v>
      </c>
      <c r="E3" s="4">
        <v>2104462</v>
      </c>
      <c r="F3" s="4">
        <v>1505532</v>
      </c>
      <c r="G3" s="7">
        <v>1271572.67328</v>
      </c>
      <c r="H3" s="8">
        <f>G3/C3</f>
        <v>6.0990659694639161E-2</v>
      </c>
      <c r="I3" s="10">
        <f>B3-7</f>
        <v>43459</v>
      </c>
      <c r="J3" s="8"/>
      <c r="L3">
        <f>'Channel wise traffic'!G3</f>
        <v>20848645</v>
      </c>
      <c r="Q3" s="8">
        <f>D3/C3</f>
        <v>0.2449999870495187</v>
      </c>
      <c r="R3" s="8">
        <f>E3/D3</f>
        <v>0.41199995771271192</v>
      </c>
      <c r="S3" s="8">
        <f>F3/E3</f>
        <v>0.71539994544924068</v>
      </c>
      <c r="T3" s="8">
        <f>G3/F3</f>
        <v>0.84460022987223116</v>
      </c>
      <c r="U3" s="23">
        <f>WEEKDAY(B3,1)</f>
        <v>3</v>
      </c>
    </row>
    <row r="4" spans="2:22" x14ac:dyDescent="0.3">
      <c r="B4" s="3">
        <v>43467</v>
      </c>
      <c r="C4" s="4">
        <v>21934513</v>
      </c>
      <c r="D4" s="4">
        <v>5428792</v>
      </c>
      <c r="E4" s="4">
        <v>2171516</v>
      </c>
      <c r="F4" s="4">
        <v>1569355</v>
      </c>
      <c r="G4" s="4">
        <v>1261133</v>
      </c>
      <c r="H4" s="8">
        <f t="shared" ref="H4:H67" si="0">G4/C4</f>
        <v>5.749537270328272E-2</v>
      </c>
      <c r="I4" s="10">
        <f t="shared" ref="I4:I67" si="1">B4-7</f>
        <v>43460</v>
      </c>
      <c r="J4" s="8"/>
      <c r="L4">
        <f>'Channel wise traffic'!G4</f>
        <v>21934511</v>
      </c>
      <c r="Q4" s="8">
        <f t="shared" ref="Q4:Q67" si="2">D4/C4</f>
        <v>0.24750000148168322</v>
      </c>
      <c r="R4" s="8">
        <f t="shared" ref="R4:R67" si="3">E4/D4</f>
        <v>0.39999985263756649</v>
      </c>
      <c r="S4" s="8">
        <f t="shared" ref="S4:S67" si="4">F4/E4</f>
        <v>0.72270017812440712</v>
      </c>
      <c r="T4" s="8">
        <f t="shared" ref="T4:T67" si="5">G4/F4</f>
        <v>0.80359956797537846</v>
      </c>
      <c r="U4" s="23">
        <f t="shared" ref="U4:U67" si="6">WEEKDAY(B4,1)</f>
        <v>4</v>
      </c>
    </row>
    <row r="5" spans="2:22" x14ac:dyDescent="0.3">
      <c r="B5" s="3">
        <v>43468</v>
      </c>
      <c r="C5" s="4">
        <v>20848646</v>
      </c>
      <c r="D5" s="4">
        <v>5212161</v>
      </c>
      <c r="E5" s="4">
        <v>2001470</v>
      </c>
      <c r="F5" s="4">
        <v>1402630</v>
      </c>
      <c r="G5" s="4">
        <v>1138655</v>
      </c>
      <c r="H5" s="8">
        <f t="shared" si="0"/>
        <v>5.4615297319547756E-2</v>
      </c>
      <c r="I5" s="10">
        <f t="shared" si="1"/>
        <v>43461</v>
      </c>
      <c r="J5" s="8"/>
      <c r="L5">
        <f>'Channel wise traffic'!G5</f>
        <v>20848645</v>
      </c>
      <c r="Q5" s="8">
        <f t="shared" si="2"/>
        <v>0.24999997601762725</v>
      </c>
      <c r="R5" s="8">
        <f t="shared" si="3"/>
        <v>0.38400003376718411</v>
      </c>
      <c r="S5" s="8">
        <f t="shared" si="4"/>
        <v>0.70079991206463255</v>
      </c>
      <c r="T5" s="8">
        <f t="shared" si="5"/>
        <v>0.81179997575982266</v>
      </c>
      <c r="U5" s="23">
        <f t="shared" si="6"/>
        <v>5</v>
      </c>
    </row>
    <row r="6" spans="2:22" x14ac:dyDescent="0.3">
      <c r="B6" s="3">
        <v>43469</v>
      </c>
      <c r="C6" s="4">
        <v>21717340</v>
      </c>
      <c r="D6" s="4">
        <v>5700801</v>
      </c>
      <c r="E6" s="4">
        <v>2303123</v>
      </c>
      <c r="F6" s="4">
        <v>1597216</v>
      </c>
      <c r="G6" s="4">
        <v>1296620</v>
      </c>
      <c r="H6" s="8">
        <f t="shared" si="0"/>
        <v>5.9704365267569601E-2</v>
      </c>
      <c r="I6" s="10">
        <f t="shared" si="1"/>
        <v>43462</v>
      </c>
      <c r="J6" s="8"/>
      <c r="L6">
        <f>'Channel wise traffic'!G6</f>
        <v>21717338</v>
      </c>
      <c r="Q6" s="8">
        <f t="shared" si="2"/>
        <v>0.2624999654653839</v>
      </c>
      <c r="R6" s="8">
        <f t="shared" si="3"/>
        <v>0.40399989404997649</v>
      </c>
      <c r="S6" s="8">
        <f t="shared" si="4"/>
        <v>0.69350008662151352</v>
      </c>
      <c r="T6" s="8">
        <f t="shared" si="5"/>
        <v>0.811800032055777</v>
      </c>
      <c r="U6" s="23">
        <f t="shared" si="6"/>
        <v>6</v>
      </c>
    </row>
    <row r="7" spans="2:22" x14ac:dyDescent="0.3">
      <c r="B7" s="3">
        <v>43470</v>
      </c>
      <c r="C7" s="4">
        <v>42645263</v>
      </c>
      <c r="D7" s="4">
        <v>8776395</v>
      </c>
      <c r="E7" s="4">
        <v>2924294</v>
      </c>
      <c r="F7" s="4">
        <v>2087946</v>
      </c>
      <c r="G7" s="4">
        <v>1596026</v>
      </c>
      <c r="H7" s="8">
        <f t="shared" si="0"/>
        <v>3.7425633885761242E-2</v>
      </c>
      <c r="I7" s="10">
        <f t="shared" si="1"/>
        <v>43463</v>
      </c>
      <c r="J7" s="8"/>
      <c r="L7">
        <f>'Channel wise traffic'!G7</f>
        <v>42645261</v>
      </c>
      <c r="Q7" s="8">
        <f t="shared" si="2"/>
        <v>0.20579999705946239</v>
      </c>
      <c r="R7" s="8">
        <f t="shared" si="3"/>
        <v>0.3331999072512119</v>
      </c>
      <c r="S7" s="8">
        <f t="shared" si="4"/>
        <v>0.714000028724882</v>
      </c>
      <c r="T7" s="8">
        <f t="shared" si="5"/>
        <v>0.76440003716571214</v>
      </c>
      <c r="U7" s="23">
        <f t="shared" si="6"/>
        <v>7</v>
      </c>
    </row>
    <row r="8" spans="2:22" x14ac:dyDescent="0.3">
      <c r="B8" s="3">
        <v>43471</v>
      </c>
      <c r="C8" s="4">
        <v>43543058</v>
      </c>
      <c r="D8" s="4">
        <v>8778280</v>
      </c>
      <c r="E8" s="4">
        <v>3014461</v>
      </c>
      <c r="F8" s="4">
        <v>2049833</v>
      </c>
      <c r="G8" s="4">
        <v>1582881</v>
      </c>
      <c r="H8" s="8">
        <f t="shared" si="0"/>
        <v>3.6352086249890857E-2</v>
      </c>
      <c r="I8" s="10">
        <f t="shared" si="1"/>
        <v>43464</v>
      </c>
      <c r="J8" s="8"/>
      <c r="L8">
        <f>'Channel wise traffic'!G8</f>
        <v>43543056</v>
      </c>
      <c r="Q8" s="8">
        <f t="shared" si="2"/>
        <v>0.2015999886824669</v>
      </c>
      <c r="R8" s="8">
        <f t="shared" si="3"/>
        <v>0.34339995990102845</v>
      </c>
      <c r="S8" s="8">
        <f t="shared" si="4"/>
        <v>0.67999984076755349</v>
      </c>
      <c r="T8" s="8">
        <f t="shared" si="5"/>
        <v>0.77219997921781924</v>
      </c>
      <c r="U8" s="23">
        <f t="shared" si="6"/>
        <v>1</v>
      </c>
    </row>
    <row r="9" spans="2:22" x14ac:dyDescent="0.3">
      <c r="B9" s="3">
        <v>43472</v>
      </c>
      <c r="C9" s="4">
        <v>22803207</v>
      </c>
      <c r="D9" s="4">
        <v>5415761</v>
      </c>
      <c r="E9" s="4">
        <v>2079652</v>
      </c>
      <c r="F9" s="4">
        <v>1442239</v>
      </c>
      <c r="G9" s="4">
        <v>1123504</v>
      </c>
      <c r="H9" s="8">
        <f t="shared" si="0"/>
        <v>4.9269561075334707E-2</v>
      </c>
      <c r="I9" s="10">
        <f t="shared" si="1"/>
        <v>43465</v>
      </c>
      <c r="J9" s="8"/>
      <c r="L9">
        <f>'Channel wise traffic'!G9</f>
        <v>22803205</v>
      </c>
      <c r="Q9" s="8">
        <f t="shared" si="2"/>
        <v>0.23749997094706898</v>
      </c>
      <c r="R9" s="8">
        <f t="shared" si="3"/>
        <v>0.3839999586392383</v>
      </c>
      <c r="S9" s="8">
        <f t="shared" si="4"/>
        <v>0.69350016252719204</v>
      </c>
      <c r="T9" s="8">
        <f t="shared" si="5"/>
        <v>0.77899987450068953</v>
      </c>
      <c r="U9" s="23">
        <f t="shared" si="6"/>
        <v>2</v>
      </c>
    </row>
    <row r="10" spans="2:22" x14ac:dyDescent="0.3">
      <c r="B10" s="3">
        <v>43473</v>
      </c>
      <c r="C10" s="4">
        <v>21717340</v>
      </c>
      <c r="D10" s="4">
        <v>5320748</v>
      </c>
      <c r="E10" s="4">
        <v>2085733</v>
      </c>
      <c r="F10" s="4">
        <v>1583488</v>
      </c>
      <c r="G10" s="4">
        <v>1311445</v>
      </c>
      <c r="H10" s="8">
        <f t="shared" si="0"/>
        <v>6.0386999512831684E-2</v>
      </c>
      <c r="I10" s="10">
        <f t="shared" si="1"/>
        <v>43466</v>
      </c>
      <c r="J10" s="11">
        <f>VLOOKUP(I10,B:G, 6,FALSE)</f>
        <v>1271572.67328</v>
      </c>
      <c r="K10" s="8">
        <f>G10/J10-1</f>
        <v>3.1356703048005974E-2</v>
      </c>
      <c r="L10">
        <f>'Channel wise traffic'!G10</f>
        <v>21717338</v>
      </c>
      <c r="M10">
        <f>VLOOKUP(I10,'Channel wise traffic'!B2:G368, 6,FALSE)</f>
        <v>20848645</v>
      </c>
      <c r="N10" s="8">
        <f>L10/M10-1</f>
        <v>4.1666640685761536E-2</v>
      </c>
      <c r="O10" s="8">
        <f>VLOOKUP(I10,B2:H368,7,FALSE)</f>
        <v>6.0990659694639161E-2</v>
      </c>
      <c r="P10" s="8">
        <f>H10/O10-1</f>
        <v>-9.8975840699184747E-3</v>
      </c>
      <c r="Q10" s="8">
        <f t="shared" si="2"/>
        <v>0.24499998618615354</v>
      </c>
      <c r="R10" s="8">
        <f t="shared" si="3"/>
        <v>0.39199995940420407</v>
      </c>
      <c r="S10" s="8">
        <f t="shared" si="4"/>
        <v>0.75919976334458916</v>
      </c>
      <c r="T10" s="8">
        <f t="shared" si="5"/>
        <v>0.82820015055371432</v>
      </c>
      <c r="U10" s="23">
        <f t="shared" si="6"/>
        <v>3</v>
      </c>
      <c r="V10" s="8" t="str">
        <f>IF(K10&gt;0.2,"High", IF(K10&lt;-0.2,"Low","Moderate"))</f>
        <v>Moderate</v>
      </c>
    </row>
    <row r="11" spans="2:22" x14ac:dyDescent="0.3">
      <c r="B11" s="3">
        <v>43474</v>
      </c>
      <c r="C11" s="4">
        <v>22586034</v>
      </c>
      <c r="D11" s="4">
        <v>5872368</v>
      </c>
      <c r="E11" s="4">
        <v>2372437</v>
      </c>
      <c r="F11" s="4">
        <v>1766516</v>
      </c>
      <c r="G11" s="4">
        <v>1506485</v>
      </c>
      <c r="H11" s="8">
        <f t="shared" si="0"/>
        <v>6.6699846462641474E-2</v>
      </c>
      <c r="I11" s="10">
        <f t="shared" si="1"/>
        <v>43467</v>
      </c>
      <c r="J11" s="11">
        <f t="shared" ref="J11:J74" si="7">VLOOKUP(I11,B:G, 6,FALSE)</f>
        <v>1261133</v>
      </c>
      <c r="K11" s="8">
        <f t="shared" ref="K11:K74" si="8">G11/J11-1</f>
        <v>0.1945488699447242</v>
      </c>
      <c r="L11">
        <f>'Channel wise traffic'!G11</f>
        <v>22586032</v>
      </c>
      <c r="M11">
        <f>VLOOKUP(I11,'Channel wise traffic'!B3:G369, 6,FALSE)</f>
        <v>21934511</v>
      </c>
      <c r="N11" s="8">
        <f t="shared" ref="N11:N74" si="9">L11/M11-1</f>
        <v>2.9703010019234144E-2</v>
      </c>
      <c r="O11" s="8">
        <f t="shared" ref="O11:O74" si="10">VLOOKUP(I11,B3:H369,7,FALSE)</f>
        <v>5.749537270328272E-2</v>
      </c>
      <c r="P11" s="8">
        <f t="shared" ref="P11:P74" si="11">H11/O11-1</f>
        <v>0.16009068776474278</v>
      </c>
      <c r="Q11" s="8">
        <f t="shared" si="2"/>
        <v>0.25999996280887561</v>
      </c>
      <c r="R11" s="8">
        <f t="shared" si="3"/>
        <v>0.40400005585481019</v>
      </c>
      <c r="S11" s="8">
        <f t="shared" si="4"/>
        <v>0.74459975122627076</v>
      </c>
      <c r="T11" s="8">
        <f t="shared" si="5"/>
        <v>0.85280008785654926</v>
      </c>
      <c r="U11" s="23">
        <f t="shared" si="6"/>
        <v>4</v>
      </c>
      <c r="V11" s="8" t="str">
        <f t="shared" ref="V11:V74" si="12">IF(K11&gt;0.2,"High", IF(K11&lt;-0.2,"Low","Moderate"))</f>
        <v>Moderate</v>
      </c>
    </row>
    <row r="12" spans="2:22" x14ac:dyDescent="0.3">
      <c r="B12" s="3">
        <v>43475</v>
      </c>
      <c r="C12" s="4">
        <v>10641496</v>
      </c>
      <c r="D12" s="4">
        <v>2740185</v>
      </c>
      <c r="E12" s="4">
        <v>1063191</v>
      </c>
      <c r="F12" s="4">
        <v>760607</v>
      </c>
      <c r="G12" s="4">
        <v>623698</v>
      </c>
      <c r="H12" s="8">
        <f t="shared" si="0"/>
        <v>5.8609992429635833E-2</v>
      </c>
      <c r="I12" s="10">
        <f t="shared" si="1"/>
        <v>43468</v>
      </c>
      <c r="J12" s="11">
        <f t="shared" si="7"/>
        <v>1138655</v>
      </c>
      <c r="K12" s="8">
        <f t="shared" si="8"/>
        <v>-0.4522502426107996</v>
      </c>
      <c r="L12">
        <f>'Channel wise traffic'!G12</f>
        <v>10641496</v>
      </c>
      <c r="M12">
        <f>VLOOKUP(I12,'Channel wise traffic'!B4:G370, 6,FALSE)</f>
        <v>20848645</v>
      </c>
      <c r="N12" s="8">
        <f t="shared" si="9"/>
        <v>-0.48958332783737268</v>
      </c>
      <c r="O12" s="8">
        <f t="shared" si="10"/>
        <v>5.4615297319547756E-2</v>
      </c>
      <c r="P12" s="8">
        <f t="shared" si="11"/>
        <v>7.3142421741578811E-2</v>
      </c>
      <c r="Q12" s="8">
        <f t="shared" si="2"/>
        <v>0.25749997932621504</v>
      </c>
      <c r="R12" s="8">
        <f t="shared" si="3"/>
        <v>0.3879997153476864</v>
      </c>
      <c r="S12" s="8">
        <f t="shared" si="4"/>
        <v>0.71540014917357275</v>
      </c>
      <c r="T12" s="8">
        <f t="shared" si="5"/>
        <v>0.82000034183224713</v>
      </c>
      <c r="U12" s="23">
        <f t="shared" si="6"/>
        <v>5</v>
      </c>
      <c r="V12" s="8" t="str">
        <f t="shared" si="12"/>
        <v>Low</v>
      </c>
    </row>
    <row r="13" spans="2:22" x14ac:dyDescent="0.3">
      <c r="B13" s="3">
        <v>43476</v>
      </c>
      <c r="C13" s="4">
        <v>20631473</v>
      </c>
      <c r="D13" s="4">
        <v>4951553</v>
      </c>
      <c r="E13" s="4">
        <v>2000427</v>
      </c>
      <c r="F13" s="4">
        <v>1431105</v>
      </c>
      <c r="G13" s="4">
        <v>1126566</v>
      </c>
      <c r="H13" s="8">
        <f t="shared" si="0"/>
        <v>5.4604244689654489E-2</v>
      </c>
      <c r="I13" s="10">
        <f t="shared" si="1"/>
        <v>43469</v>
      </c>
      <c r="J13" s="11">
        <f t="shared" si="7"/>
        <v>1296620</v>
      </c>
      <c r="K13" s="8">
        <f t="shared" si="8"/>
        <v>-0.13115176381669258</v>
      </c>
      <c r="L13">
        <f>'Channel wise traffic'!G13</f>
        <v>20631472</v>
      </c>
      <c r="M13">
        <f>VLOOKUP(I13,'Channel wise traffic'!B5:G371, 6,FALSE)</f>
        <v>21717338</v>
      </c>
      <c r="N13" s="8">
        <f t="shared" si="9"/>
        <v>-4.9999958558456847E-2</v>
      </c>
      <c r="O13" s="8">
        <f t="shared" si="10"/>
        <v>5.9704365267569601E-2</v>
      </c>
      <c r="P13" s="8">
        <f t="shared" si="11"/>
        <v>-8.5422909280729042E-2</v>
      </c>
      <c r="Q13" s="8">
        <f t="shared" si="2"/>
        <v>0.23999997479578894</v>
      </c>
      <c r="R13" s="8">
        <f t="shared" si="3"/>
        <v>0.40399991679378167</v>
      </c>
      <c r="S13" s="8">
        <f t="shared" si="4"/>
        <v>0.71539976215078083</v>
      </c>
      <c r="T13" s="8">
        <f t="shared" si="5"/>
        <v>0.78720010062154766</v>
      </c>
      <c r="U13" s="23">
        <f t="shared" si="6"/>
        <v>6</v>
      </c>
      <c r="V13" s="8" t="str">
        <f t="shared" si="12"/>
        <v>Moderate</v>
      </c>
    </row>
    <row r="14" spans="2:22" x14ac:dyDescent="0.3">
      <c r="B14" s="3">
        <v>43477</v>
      </c>
      <c r="C14" s="4">
        <v>42645263</v>
      </c>
      <c r="D14" s="4">
        <v>9045060</v>
      </c>
      <c r="E14" s="4">
        <v>3075320</v>
      </c>
      <c r="F14" s="4">
        <v>2133042</v>
      </c>
      <c r="G14" s="4">
        <v>1680410</v>
      </c>
      <c r="H14" s="8">
        <f t="shared" si="0"/>
        <v>3.9404376518911377E-2</v>
      </c>
      <c r="I14" s="10">
        <f t="shared" si="1"/>
        <v>43470</v>
      </c>
      <c r="J14" s="11">
        <f t="shared" si="7"/>
        <v>1596026</v>
      </c>
      <c r="K14" s="8">
        <f t="shared" si="8"/>
        <v>5.2871319138911188E-2</v>
      </c>
      <c r="L14">
        <f>'Channel wise traffic'!G14</f>
        <v>42645261</v>
      </c>
      <c r="M14">
        <f>VLOOKUP(I14,'Channel wise traffic'!B6:G372, 6,FALSE)</f>
        <v>42645261</v>
      </c>
      <c r="N14" s="8">
        <f t="shared" si="9"/>
        <v>0</v>
      </c>
      <c r="O14" s="8">
        <f t="shared" si="10"/>
        <v>3.7425633885761242E-2</v>
      </c>
      <c r="P14" s="8">
        <f t="shared" si="11"/>
        <v>5.2871319138911188E-2</v>
      </c>
      <c r="Q14" s="8">
        <f t="shared" si="2"/>
        <v>0.21209999338027297</v>
      </c>
      <c r="R14" s="8">
        <f t="shared" si="3"/>
        <v>0.33999995577696557</v>
      </c>
      <c r="S14" s="8">
        <f t="shared" si="4"/>
        <v>0.69360001560813178</v>
      </c>
      <c r="T14" s="8">
        <f t="shared" si="5"/>
        <v>0.78779977140628266</v>
      </c>
      <c r="U14" s="23">
        <f t="shared" si="6"/>
        <v>7</v>
      </c>
      <c r="V14" s="8" t="str">
        <f t="shared" si="12"/>
        <v>Moderate</v>
      </c>
    </row>
    <row r="15" spans="2:22" x14ac:dyDescent="0.3">
      <c r="B15" s="3">
        <v>43478</v>
      </c>
      <c r="C15" s="4">
        <v>46236443</v>
      </c>
      <c r="D15" s="4">
        <v>9806749</v>
      </c>
      <c r="E15" s="4">
        <v>3300951</v>
      </c>
      <c r="F15" s="4">
        <v>2199754</v>
      </c>
      <c r="G15" s="4">
        <v>1630017</v>
      </c>
      <c r="H15" s="8">
        <f t="shared" si="0"/>
        <v>3.5253944599501305E-2</v>
      </c>
      <c r="I15" s="10">
        <f t="shared" si="1"/>
        <v>43471</v>
      </c>
      <c r="J15" s="11">
        <f t="shared" si="7"/>
        <v>1582881</v>
      </c>
      <c r="K15" s="8">
        <f t="shared" si="8"/>
        <v>2.9778612542572747E-2</v>
      </c>
      <c r="L15">
        <f>'Channel wise traffic'!G15</f>
        <v>46236441</v>
      </c>
      <c r="M15">
        <f>VLOOKUP(I15,'Channel wise traffic'!B7:G373, 6,FALSE)</f>
        <v>43543056</v>
      </c>
      <c r="N15" s="8">
        <f t="shared" si="9"/>
        <v>6.1855672233937842E-2</v>
      </c>
      <c r="O15" s="8">
        <f t="shared" si="10"/>
        <v>3.6352086249890857E-2</v>
      </c>
      <c r="P15" s="8">
        <f t="shared" si="11"/>
        <v>-3.0208490451984704E-2</v>
      </c>
      <c r="Q15" s="8">
        <f t="shared" si="2"/>
        <v>0.21209998788185327</v>
      </c>
      <c r="R15" s="8">
        <f t="shared" si="3"/>
        <v>0.33659992725417975</v>
      </c>
      <c r="S15" s="8">
        <f t="shared" si="4"/>
        <v>0.66640007682634494</v>
      </c>
      <c r="T15" s="8">
        <f t="shared" si="5"/>
        <v>0.74099967541825129</v>
      </c>
      <c r="U15" s="23">
        <f t="shared" si="6"/>
        <v>1</v>
      </c>
      <c r="V15" s="8" t="str">
        <f t="shared" si="12"/>
        <v>Moderate</v>
      </c>
    </row>
    <row r="16" spans="2:22" x14ac:dyDescent="0.3">
      <c r="B16" s="3">
        <v>43479</v>
      </c>
      <c r="C16" s="4">
        <v>21065820</v>
      </c>
      <c r="D16" s="4">
        <v>5371784</v>
      </c>
      <c r="E16" s="4">
        <v>2084252</v>
      </c>
      <c r="F16" s="4">
        <v>1445428</v>
      </c>
      <c r="G16" s="4">
        <v>1197104</v>
      </c>
      <c r="H16" s="8">
        <f t="shared" si="0"/>
        <v>5.6826840825564828E-2</v>
      </c>
      <c r="I16" s="10">
        <f t="shared" si="1"/>
        <v>43472</v>
      </c>
      <c r="J16" s="11">
        <f t="shared" si="7"/>
        <v>1123504</v>
      </c>
      <c r="K16" s="8">
        <f t="shared" si="8"/>
        <v>6.550933508024892E-2</v>
      </c>
      <c r="L16">
        <f>'Channel wise traffic'!G16</f>
        <v>21065819</v>
      </c>
      <c r="M16">
        <f>VLOOKUP(I16,'Channel wise traffic'!B8:G374, 6,FALSE)</f>
        <v>22803205</v>
      </c>
      <c r="N16" s="8">
        <f t="shared" si="9"/>
        <v>-7.6190430248730401E-2</v>
      </c>
      <c r="O16" s="8">
        <f t="shared" si="10"/>
        <v>4.9269561075334707E-2</v>
      </c>
      <c r="P16" s="8">
        <f t="shared" si="11"/>
        <v>0.15338638269325777</v>
      </c>
      <c r="Q16" s="8">
        <f t="shared" si="2"/>
        <v>0.25499999525297379</v>
      </c>
      <c r="R16" s="8">
        <f t="shared" si="3"/>
        <v>0.38799996425768424</v>
      </c>
      <c r="S16" s="8">
        <f t="shared" si="4"/>
        <v>0.69349963440121443</v>
      </c>
      <c r="T16" s="8">
        <f t="shared" si="5"/>
        <v>0.82820036695013521</v>
      </c>
      <c r="U16" s="23">
        <f t="shared" si="6"/>
        <v>2</v>
      </c>
      <c r="V16" s="8" t="str">
        <f t="shared" si="12"/>
        <v>Moderate</v>
      </c>
    </row>
    <row r="17" spans="2:22" x14ac:dyDescent="0.3">
      <c r="B17" s="3">
        <v>43480</v>
      </c>
      <c r="C17" s="4">
        <v>21282993</v>
      </c>
      <c r="D17" s="4">
        <v>5054710</v>
      </c>
      <c r="E17" s="4">
        <v>2042103</v>
      </c>
      <c r="F17" s="4">
        <v>1475828</v>
      </c>
      <c r="G17" s="4">
        <v>1198077</v>
      </c>
      <c r="H17" s="8">
        <f t="shared" si="0"/>
        <v>5.6292693419576843E-2</v>
      </c>
      <c r="I17" s="10">
        <f t="shared" si="1"/>
        <v>43473</v>
      </c>
      <c r="J17" s="11">
        <f t="shared" si="7"/>
        <v>1311445</v>
      </c>
      <c r="K17" s="8">
        <f t="shared" si="8"/>
        <v>-8.6445104445859289E-2</v>
      </c>
      <c r="L17">
        <f>'Channel wise traffic'!G17</f>
        <v>21282992</v>
      </c>
      <c r="M17">
        <f>VLOOKUP(I17,'Channel wise traffic'!B9:G375, 6,FALSE)</f>
        <v>21717338</v>
      </c>
      <c r="N17" s="8">
        <f t="shared" si="9"/>
        <v>-1.9999965004919074E-2</v>
      </c>
      <c r="O17" s="8">
        <f t="shared" si="10"/>
        <v>6.0386999512831684E-2</v>
      </c>
      <c r="P17" s="8">
        <f t="shared" si="11"/>
        <v>-6.7801118225535251E-2</v>
      </c>
      <c r="Q17" s="8">
        <f t="shared" si="2"/>
        <v>0.2374999606493316</v>
      </c>
      <c r="R17" s="8">
        <f t="shared" si="3"/>
        <v>0.40400003165364579</v>
      </c>
      <c r="S17" s="8">
        <f t="shared" si="4"/>
        <v>0.72270007928101565</v>
      </c>
      <c r="T17" s="8">
        <f t="shared" si="5"/>
        <v>0.81179988453939078</v>
      </c>
      <c r="U17" s="23">
        <f t="shared" si="6"/>
        <v>3</v>
      </c>
      <c r="V17" s="8" t="str">
        <f t="shared" si="12"/>
        <v>Moderate</v>
      </c>
    </row>
    <row r="18" spans="2:22" x14ac:dyDescent="0.3">
      <c r="B18" s="3">
        <v>43481</v>
      </c>
      <c r="C18" s="4">
        <v>21065820</v>
      </c>
      <c r="D18" s="4">
        <v>5529777</v>
      </c>
      <c r="E18" s="4">
        <v>2278268</v>
      </c>
      <c r="F18" s="4">
        <v>1663135</v>
      </c>
      <c r="G18" s="4">
        <v>1391046</v>
      </c>
      <c r="H18" s="8">
        <f t="shared" si="0"/>
        <v>6.6033318427670989E-2</v>
      </c>
      <c r="I18" s="10">
        <f t="shared" si="1"/>
        <v>43474</v>
      </c>
      <c r="J18" s="11">
        <f t="shared" si="7"/>
        <v>1506485</v>
      </c>
      <c r="K18" s="8">
        <f t="shared" si="8"/>
        <v>-7.6628044753183744E-2</v>
      </c>
      <c r="L18">
        <f>'Channel wise traffic'!G18</f>
        <v>21065819</v>
      </c>
      <c r="M18">
        <f>VLOOKUP(I18,'Channel wise traffic'!B10:G376, 6,FALSE)</f>
        <v>22586032</v>
      </c>
      <c r="N18" s="8">
        <f t="shared" si="9"/>
        <v>-6.7307661655664042E-2</v>
      </c>
      <c r="O18" s="8">
        <f t="shared" si="10"/>
        <v>6.6699846462641474E-2</v>
      </c>
      <c r="P18" s="8">
        <f t="shared" si="11"/>
        <v>-9.992947065385005E-3</v>
      </c>
      <c r="Q18" s="8">
        <f t="shared" si="2"/>
        <v>0.26249996439730333</v>
      </c>
      <c r="R18" s="8">
        <f t="shared" si="3"/>
        <v>0.41199997757594925</v>
      </c>
      <c r="S18" s="8">
        <f t="shared" si="4"/>
        <v>0.72999971908484862</v>
      </c>
      <c r="T18" s="8">
        <f t="shared" si="5"/>
        <v>0.83639993145475267</v>
      </c>
      <c r="U18" s="23">
        <f t="shared" si="6"/>
        <v>4</v>
      </c>
      <c r="V18" s="8" t="str">
        <f t="shared" si="12"/>
        <v>Moderate</v>
      </c>
    </row>
    <row r="19" spans="2:22" x14ac:dyDescent="0.3">
      <c r="B19" s="3">
        <v>43482</v>
      </c>
      <c r="C19" s="4">
        <v>22368860</v>
      </c>
      <c r="D19" s="4">
        <v>5648137</v>
      </c>
      <c r="E19" s="4">
        <v>2168884</v>
      </c>
      <c r="F19" s="4">
        <v>1535787</v>
      </c>
      <c r="G19" s="4">
        <v>1284532</v>
      </c>
      <c r="H19" s="8">
        <f t="shared" si="0"/>
        <v>5.7425009589223593E-2</v>
      </c>
      <c r="I19" s="10">
        <f t="shared" si="1"/>
        <v>43475</v>
      </c>
      <c r="J19" s="11">
        <f t="shared" si="7"/>
        <v>623698</v>
      </c>
      <c r="K19" s="8">
        <f t="shared" si="8"/>
        <v>1.0595416371384867</v>
      </c>
      <c r="L19">
        <f>'Channel wise traffic'!G19</f>
        <v>22368858</v>
      </c>
      <c r="M19">
        <f>VLOOKUP(I19,'Channel wise traffic'!B11:G377, 6,FALSE)</f>
        <v>10641496</v>
      </c>
      <c r="N19" s="8">
        <f t="shared" si="9"/>
        <v>1.102040728108153</v>
      </c>
      <c r="O19" s="8">
        <f t="shared" si="10"/>
        <v>5.8609992429635833E-2</v>
      </c>
      <c r="P19" s="8">
        <f t="shared" si="11"/>
        <v>-2.0218102601444077E-2</v>
      </c>
      <c r="Q19" s="8">
        <f t="shared" si="2"/>
        <v>0.25249999329424921</v>
      </c>
      <c r="R19" s="8">
        <f t="shared" si="3"/>
        <v>0.38399989235388587</v>
      </c>
      <c r="S19" s="8">
        <f t="shared" si="4"/>
        <v>0.70810011047156052</v>
      </c>
      <c r="T19" s="8">
        <f t="shared" si="5"/>
        <v>0.83639983930063222</v>
      </c>
      <c r="U19" s="23">
        <f t="shared" si="6"/>
        <v>5</v>
      </c>
      <c r="V19" s="8" t="str">
        <f t="shared" si="12"/>
        <v>High</v>
      </c>
    </row>
    <row r="20" spans="2:22" x14ac:dyDescent="0.3">
      <c r="B20" s="3">
        <v>43483</v>
      </c>
      <c r="C20" s="4">
        <v>22151687</v>
      </c>
      <c r="D20" s="4">
        <v>5759438</v>
      </c>
      <c r="E20" s="4">
        <v>2395926</v>
      </c>
      <c r="F20" s="4">
        <v>1661575</v>
      </c>
      <c r="G20" s="4">
        <v>1307991</v>
      </c>
      <c r="H20" s="8">
        <f t="shared" si="0"/>
        <v>5.9047015245385151E-2</v>
      </c>
      <c r="I20" s="10">
        <f t="shared" si="1"/>
        <v>43476</v>
      </c>
      <c r="J20" s="11">
        <f t="shared" si="7"/>
        <v>1126566</v>
      </c>
      <c r="K20" s="8">
        <f t="shared" si="8"/>
        <v>0.16104249551291261</v>
      </c>
      <c r="L20">
        <f>'Channel wise traffic'!G20</f>
        <v>22151685</v>
      </c>
      <c r="M20">
        <f>VLOOKUP(I20,'Channel wise traffic'!B12:G378, 6,FALSE)</f>
        <v>20631472</v>
      </c>
      <c r="N20" s="8">
        <f t="shared" si="9"/>
        <v>7.3684175322051626E-2</v>
      </c>
      <c r="O20" s="8">
        <f t="shared" si="10"/>
        <v>5.4604244689654489E-2</v>
      </c>
      <c r="P20" s="8">
        <f t="shared" si="11"/>
        <v>8.136309880269077E-2</v>
      </c>
      <c r="Q20" s="8">
        <f t="shared" si="2"/>
        <v>0.25999997201116104</v>
      </c>
      <c r="R20" s="8">
        <f t="shared" si="3"/>
        <v>0.4159999638853652</v>
      </c>
      <c r="S20" s="8">
        <f t="shared" si="4"/>
        <v>0.69350013314267633</v>
      </c>
      <c r="T20" s="8">
        <f t="shared" si="5"/>
        <v>0.7871994944555617</v>
      </c>
      <c r="U20" s="23">
        <f t="shared" si="6"/>
        <v>6</v>
      </c>
      <c r="V20" s="8" t="str">
        <f t="shared" si="12"/>
        <v>Moderate</v>
      </c>
    </row>
    <row r="21" spans="2:22" x14ac:dyDescent="0.3">
      <c r="B21" s="3">
        <v>43484</v>
      </c>
      <c r="C21" s="4">
        <v>42645263</v>
      </c>
      <c r="D21" s="4">
        <v>8686840</v>
      </c>
      <c r="E21" s="4">
        <v>2894455</v>
      </c>
      <c r="F21" s="4">
        <v>2046958</v>
      </c>
      <c r="G21" s="4">
        <v>1612594</v>
      </c>
      <c r="H21" s="8">
        <f t="shared" si="0"/>
        <v>3.7814141279888462E-2</v>
      </c>
      <c r="I21" s="10">
        <f t="shared" si="1"/>
        <v>43477</v>
      </c>
      <c r="J21" s="11">
        <f t="shared" si="7"/>
        <v>1680410</v>
      </c>
      <c r="K21" s="8">
        <f t="shared" si="8"/>
        <v>-4.0356817681399204E-2</v>
      </c>
      <c r="L21">
        <f>'Channel wise traffic'!G21</f>
        <v>42645261</v>
      </c>
      <c r="M21">
        <f>VLOOKUP(I21,'Channel wise traffic'!B13:G379, 6,FALSE)</f>
        <v>42645261</v>
      </c>
      <c r="N21" s="8">
        <f t="shared" si="9"/>
        <v>0</v>
      </c>
      <c r="O21" s="8">
        <f t="shared" si="10"/>
        <v>3.9404376518911377E-2</v>
      </c>
      <c r="P21" s="8">
        <f t="shared" si="11"/>
        <v>-4.0356817681399204E-2</v>
      </c>
      <c r="Q21" s="8">
        <f t="shared" si="2"/>
        <v>0.20369999828585886</v>
      </c>
      <c r="R21" s="8">
        <f t="shared" si="3"/>
        <v>0.33319998986973398</v>
      </c>
      <c r="S21" s="8">
        <f t="shared" si="4"/>
        <v>0.7071998009988063</v>
      </c>
      <c r="T21" s="8">
        <f t="shared" si="5"/>
        <v>0.78780023820713474</v>
      </c>
      <c r="U21" s="23">
        <f t="shared" si="6"/>
        <v>7</v>
      </c>
      <c r="V21" s="8" t="str">
        <f t="shared" si="12"/>
        <v>Moderate</v>
      </c>
    </row>
    <row r="22" spans="2:22" x14ac:dyDescent="0.3">
      <c r="B22" s="3">
        <v>43485</v>
      </c>
      <c r="C22" s="4">
        <v>44440853</v>
      </c>
      <c r="D22" s="4">
        <v>9239253</v>
      </c>
      <c r="E22" s="4">
        <v>3267000</v>
      </c>
      <c r="F22" s="4">
        <v>2310422</v>
      </c>
      <c r="G22" s="4">
        <v>1820150</v>
      </c>
      <c r="H22" s="8">
        <f t="shared" si="0"/>
        <v>4.0956684607291405E-2</v>
      </c>
      <c r="I22" s="10">
        <f t="shared" si="1"/>
        <v>43478</v>
      </c>
      <c r="J22" s="11">
        <f t="shared" si="7"/>
        <v>1630017</v>
      </c>
      <c r="K22" s="8">
        <f t="shared" si="8"/>
        <v>0.11664479572912434</v>
      </c>
      <c r="L22">
        <f>'Channel wise traffic'!G22</f>
        <v>44440851</v>
      </c>
      <c r="M22">
        <f>VLOOKUP(I22,'Channel wise traffic'!B14:G380, 6,FALSE)</f>
        <v>46236441</v>
      </c>
      <c r="N22" s="8">
        <f t="shared" si="9"/>
        <v>-3.8834952716191973E-2</v>
      </c>
      <c r="O22" s="8">
        <f t="shared" si="10"/>
        <v>3.5253944599501305E-2</v>
      </c>
      <c r="P22" s="8">
        <f t="shared" si="11"/>
        <v>0.16176175666511861</v>
      </c>
      <c r="Q22" s="8">
        <f t="shared" si="2"/>
        <v>0.20789999237863413</v>
      </c>
      <c r="R22" s="8">
        <f t="shared" si="3"/>
        <v>0.35360001506615307</v>
      </c>
      <c r="S22" s="8">
        <f t="shared" si="4"/>
        <v>0.70719987756351388</v>
      </c>
      <c r="T22" s="8">
        <f t="shared" si="5"/>
        <v>0.78779980453787235</v>
      </c>
      <c r="U22" s="23">
        <f t="shared" si="6"/>
        <v>1</v>
      </c>
      <c r="V22" s="8" t="str">
        <f t="shared" si="12"/>
        <v>Moderate</v>
      </c>
    </row>
    <row r="23" spans="2:22" x14ac:dyDescent="0.3">
      <c r="B23" s="3">
        <v>43486</v>
      </c>
      <c r="C23" s="4">
        <v>22151687</v>
      </c>
      <c r="D23" s="4">
        <v>5759438</v>
      </c>
      <c r="E23" s="4">
        <v>2395926</v>
      </c>
      <c r="F23" s="4">
        <v>1818987</v>
      </c>
      <c r="G23" s="4">
        <v>1476653</v>
      </c>
      <c r="H23" s="8">
        <f t="shared" si="0"/>
        <v>6.6660972593193465E-2</v>
      </c>
      <c r="I23" s="10">
        <f t="shared" si="1"/>
        <v>43479</v>
      </c>
      <c r="J23" s="11">
        <f t="shared" si="7"/>
        <v>1197104</v>
      </c>
      <c r="K23" s="8">
        <f t="shared" si="8"/>
        <v>0.23352106416819263</v>
      </c>
      <c r="L23">
        <f>'Channel wise traffic'!G23</f>
        <v>22151685</v>
      </c>
      <c r="M23">
        <f>VLOOKUP(I23,'Channel wise traffic'!B15:G381, 6,FALSE)</f>
        <v>21065819</v>
      </c>
      <c r="N23" s="8">
        <f t="shared" si="9"/>
        <v>5.154634623984955E-2</v>
      </c>
      <c r="O23" s="8">
        <f t="shared" si="10"/>
        <v>5.6826840825564828E-2</v>
      </c>
      <c r="P23" s="8">
        <f t="shared" si="11"/>
        <v>0.17305434588235169</v>
      </c>
      <c r="Q23" s="8">
        <f t="shared" si="2"/>
        <v>0.25999997201116104</v>
      </c>
      <c r="R23" s="8">
        <f t="shared" si="3"/>
        <v>0.4159999638853652</v>
      </c>
      <c r="S23" s="8">
        <f t="shared" si="4"/>
        <v>0.75919999198639687</v>
      </c>
      <c r="T23" s="8">
        <f t="shared" si="5"/>
        <v>0.81179964452742104</v>
      </c>
      <c r="U23" s="23">
        <f t="shared" si="6"/>
        <v>2</v>
      </c>
      <c r="V23" s="8" t="str">
        <f t="shared" si="12"/>
        <v>High</v>
      </c>
    </row>
    <row r="24" spans="2:22" x14ac:dyDescent="0.3">
      <c r="B24" s="3">
        <v>43487</v>
      </c>
      <c r="C24" s="4">
        <v>37570998</v>
      </c>
      <c r="D24" s="4">
        <v>9768459</v>
      </c>
      <c r="E24" s="4">
        <v>3751088</v>
      </c>
      <c r="F24" s="4">
        <v>2656145</v>
      </c>
      <c r="G24" s="4">
        <v>2221600</v>
      </c>
      <c r="H24" s="8">
        <f t="shared" si="0"/>
        <v>5.9130715665311848E-2</v>
      </c>
      <c r="I24" s="10">
        <f t="shared" si="1"/>
        <v>43480</v>
      </c>
      <c r="J24" s="11">
        <f t="shared" si="7"/>
        <v>1198077</v>
      </c>
      <c r="K24" s="8">
        <f t="shared" si="8"/>
        <v>0.85430485686646174</v>
      </c>
      <c r="L24">
        <f>'Channel wise traffic'!G24</f>
        <v>37570997</v>
      </c>
      <c r="M24">
        <f>VLOOKUP(I24,'Channel wise traffic'!B16:G382, 6,FALSE)</f>
        <v>21282992</v>
      </c>
      <c r="N24" s="8">
        <f t="shared" si="9"/>
        <v>0.76530616559927278</v>
      </c>
      <c r="O24" s="8">
        <f t="shared" si="10"/>
        <v>5.6292693419576843E-2</v>
      </c>
      <c r="P24" s="8">
        <f t="shared" si="11"/>
        <v>5.041546377221362E-2</v>
      </c>
      <c r="Q24" s="8">
        <f t="shared" si="2"/>
        <v>0.25999998722418821</v>
      </c>
      <c r="R24" s="8">
        <f t="shared" si="3"/>
        <v>0.38399997379320527</v>
      </c>
      <c r="S24" s="8">
        <f t="shared" si="4"/>
        <v>0.70809988995192863</v>
      </c>
      <c r="T24" s="8">
        <f t="shared" si="5"/>
        <v>0.83640012122832152</v>
      </c>
      <c r="U24" s="23">
        <f t="shared" si="6"/>
        <v>3</v>
      </c>
      <c r="V24" s="8" t="str">
        <f t="shared" si="12"/>
        <v>High</v>
      </c>
    </row>
    <row r="25" spans="2:22" x14ac:dyDescent="0.3">
      <c r="B25" s="3">
        <v>43488</v>
      </c>
      <c r="C25" s="4">
        <v>21500167</v>
      </c>
      <c r="D25" s="4">
        <v>5428792</v>
      </c>
      <c r="E25" s="4">
        <v>2258377</v>
      </c>
      <c r="F25" s="4">
        <v>1648615</v>
      </c>
      <c r="G25" s="4">
        <v>1392420</v>
      </c>
      <c r="H25" s="8">
        <f t="shared" si="0"/>
        <v>6.4763217885702939E-2</v>
      </c>
      <c r="I25" s="10">
        <f t="shared" si="1"/>
        <v>43481</v>
      </c>
      <c r="J25" s="11">
        <f t="shared" si="7"/>
        <v>1391046</v>
      </c>
      <c r="K25" s="8">
        <f t="shared" si="8"/>
        <v>9.8774591206907125E-4</v>
      </c>
      <c r="L25">
        <f>'Channel wise traffic'!G25</f>
        <v>21500166</v>
      </c>
      <c r="M25">
        <f>VLOOKUP(I25,'Channel wise traffic'!B17:G383, 6,FALSE)</f>
        <v>21065819</v>
      </c>
      <c r="N25" s="8">
        <f t="shared" si="9"/>
        <v>2.0618566978098496E-2</v>
      </c>
      <c r="O25" s="8">
        <f t="shared" si="10"/>
        <v>6.6033318427670989E-2</v>
      </c>
      <c r="P25" s="8">
        <f t="shared" si="11"/>
        <v>-1.9234237688042999E-2</v>
      </c>
      <c r="Q25" s="8">
        <f t="shared" si="2"/>
        <v>0.25249999220936281</v>
      </c>
      <c r="R25" s="8">
        <f t="shared" si="3"/>
        <v>0.41599991305616424</v>
      </c>
      <c r="S25" s="8">
        <f t="shared" si="4"/>
        <v>0.7299999070128681</v>
      </c>
      <c r="T25" s="8">
        <f t="shared" si="5"/>
        <v>0.84459986109552565</v>
      </c>
      <c r="U25" s="23">
        <f t="shared" si="6"/>
        <v>4</v>
      </c>
      <c r="V25" s="8" t="str">
        <f t="shared" si="12"/>
        <v>Moderate</v>
      </c>
    </row>
    <row r="26" spans="2:22" x14ac:dyDescent="0.3">
      <c r="B26" s="3">
        <v>43489</v>
      </c>
      <c r="C26" s="4">
        <v>20631473</v>
      </c>
      <c r="D26" s="4">
        <v>4899974</v>
      </c>
      <c r="E26" s="4">
        <v>1861990</v>
      </c>
      <c r="F26" s="4">
        <v>1332067</v>
      </c>
      <c r="G26" s="4">
        <v>1059526</v>
      </c>
      <c r="H26" s="8">
        <f t="shared" si="0"/>
        <v>5.1354840248197496E-2</v>
      </c>
      <c r="I26" s="10">
        <f t="shared" si="1"/>
        <v>43482</v>
      </c>
      <c r="J26" s="11">
        <f t="shared" si="7"/>
        <v>1284532</v>
      </c>
      <c r="K26" s="8">
        <f t="shared" si="8"/>
        <v>-0.17516574129721951</v>
      </c>
      <c r="L26">
        <f>'Channel wise traffic'!G26</f>
        <v>20631472</v>
      </c>
      <c r="M26">
        <f>VLOOKUP(I26,'Channel wise traffic'!B18:G384, 6,FALSE)</f>
        <v>22368858</v>
      </c>
      <c r="N26" s="8">
        <f t="shared" si="9"/>
        <v>-7.7669856905524637E-2</v>
      </c>
      <c r="O26" s="8">
        <f t="shared" si="10"/>
        <v>5.7425009589223593E-2</v>
      </c>
      <c r="P26" s="8">
        <f t="shared" si="11"/>
        <v>-0.10570602224444781</v>
      </c>
      <c r="Q26" s="8">
        <f t="shared" si="2"/>
        <v>0.23749995940667931</v>
      </c>
      <c r="R26" s="8">
        <f t="shared" si="3"/>
        <v>0.37999997551007414</v>
      </c>
      <c r="S26" s="8">
        <f t="shared" si="4"/>
        <v>0.71539965305936126</v>
      </c>
      <c r="T26" s="8">
        <f t="shared" si="5"/>
        <v>0.79539993108454754</v>
      </c>
      <c r="U26" s="23">
        <f t="shared" si="6"/>
        <v>5</v>
      </c>
      <c r="V26" s="8" t="str">
        <f t="shared" si="12"/>
        <v>Moderate</v>
      </c>
    </row>
    <row r="27" spans="2:22" x14ac:dyDescent="0.3">
      <c r="B27" s="3">
        <v>43490</v>
      </c>
      <c r="C27" s="4">
        <v>20631473</v>
      </c>
      <c r="D27" s="4">
        <v>5054710</v>
      </c>
      <c r="E27" s="4">
        <v>2021884</v>
      </c>
      <c r="F27" s="4">
        <v>1520254</v>
      </c>
      <c r="G27" s="4">
        <v>1234142</v>
      </c>
      <c r="H27" s="8">
        <f t="shared" si="0"/>
        <v>5.9818414322622526E-2</v>
      </c>
      <c r="I27" s="10">
        <f t="shared" si="1"/>
        <v>43483</v>
      </c>
      <c r="J27" s="11">
        <f t="shared" si="7"/>
        <v>1307991</v>
      </c>
      <c r="K27" s="8">
        <f t="shared" si="8"/>
        <v>-5.6459868607658614E-2</v>
      </c>
      <c r="L27">
        <f>'Channel wise traffic'!G27</f>
        <v>20631472</v>
      </c>
      <c r="M27">
        <f>VLOOKUP(I27,'Channel wise traffic'!B19:G385, 6,FALSE)</f>
        <v>22151685</v>
      </c>
      <c r="N27" s="8">
        <f t="shared" si="9"/>
        <v>-6.8627420442282427E-2</v>
      </c>
      <c r="O27" s="8">
        <f t="shared" si="10"/>
        <v>5.9047015245385151E-2</v>
      </c>
      <c r="P27" s="8">
        <f t="shared" si="11"/>
        <v>1.3064150220491788E-2</v>
      </c>
      <c r="Q27" s="8">
        <f t="shared" si="2"/>
        <v>0.24499995710437156</v>
      </c>
      <c r="R27" s="8">
        <f t="shared" si="3"/>
        <v>0.4</v>
      </c>
      <c r="S27" s="8">
        <f t="shared" si="4"/>
        <v>0.75189971333667016</v>
      </c>
      <c r="T27" s="8">
        <f t="shared" si="5"/>
        <v>0.81179987028483402</v>
      </c>
      <c r="U27" s="23">
        <f t="shared" si="6"/>
        <v>6</v>
      </c>
      <c r="V27" s="8" t="str">
        <f t="shared" si="12"/>
        <v>Moderate</v>
      </c>
    </row>
    <row r="28" spans="2:22" x14ac:dyDescent="0.3">
      <c r="B28" s="3">
        <v>43491</v>
      </c>
      <c r="C28" s="4">
        <v>47134238</v>
      </c>
      <c r="D28" s="4">
        <v>9997171</v>
      </c>
      <c r="E28" s="4">
        <v>3568990</v>
      </c>
      <c r="F28" s="4">
        <v>2378375</v>
      </c>
      <c r="G28" s="4">
        <v>1762376</v>
      </c>
      <c r="H28" s="8">
        <f t="shared" si="0"/>
        <v>3.7390569462478637E-2</v>
      </c>
      <c r="I28" s="10">
        <f t="shared" si="1"/>
        <v>43484</v>
      </c>
      <c r="J28" s="11">
        <f t="shared" si="7"/>
        <v>1612594</v>
      </c>
      <c r="K28" s="8">
        <f t="shared" si="8"/>
        <v>9.2882647461171253E-2</v>
      </c>
      <c r="L28">
        <f>'Channel wise traffic'!G28</f>
        <v>47134236</v>
      </c>
      <c r="M28">
        <f>VLOOKUP(I28,'Channel wise traffic'!B20:G386, 6,FALSE)</f>
        <v>42645261</v>
      </c>
      <c r="N28" s="8">
        <f t="shared" si="9"/>
        <v>0.10526316159725235</v>
      </c>
      <c r="O28" s="8">
        <f t="shared" si="10"/>
        <v>3.7814141279888462E-2</v>
      </c>
      <c r="P28" s="8">
        <f t="shared" si="11"/>
        <v>-1.120141309767364E-2</v>
      </c>
      <c r="Q28" s="8">
        <f t="shared" si="2"/>
        <v>0.21209998133416308</v>
      </c>
      <c r="R28" s="8">
        <f t="shared" si="3"/>
        <v>0.35699999529866999</v>
      </c>
      <c r="S28" s="8">
        <f t="shared" si="4"/>
        <v>0.66640001793224413</v>
      </c>
      <c r="T28" s="8">
        <f t="shared" si="5"/>
        <v>0.74100005255689283</v>
      </c>
      <c r="U28" s="23">
        <f t="shared" si="6"/>
        <v>7</v>
      </c>
      <c r="V28" s="8" t="str">
        <f t="shared" si="12"/>
        <v>Moderate</v>
      </c>
    </row>
    <row r="29" spans="2:22" x14ac:dyDescent="0.3">
      <c r="B29" s="3">
        <v>43492</v>
      </c>
      <c r="C29" s="4">
        <v>45338648</v>
      </c>
      <c r="D29" s="4">
        <v>9616327</v>
      </c>
      <c r="E29" s="4">
        <v>3400333</v>
      </c>
      <c r="F29" s="4">
        <v>2358471</v>
      </c>
      <c r="G29" s="4">
        <v>1784419</v>
      </c>
      <c r="H29" s="8">
        <f t="shared" si="0"/>
        <v>3.9357569727266679E-2</v>
      </c>
      <c r="I29" s="10">
        <f t="shared" si="1"/>
        <v>43485</v>
      </c>
      <c r="J29" s="11">
        <f t="shared" si="7"/>
        <v>1820150</v>
      </c>
      <c r="K29" s="8">
        <f t="shared" si="8"/>
        <v>-1.9630799659368758E-2</v>
      </c>
      <c r="L29">
        <f>'Channel wise traffic'!G29</f>
        <v>45338647</v>
      </c>
      <c r="M29">
        <f>VLOOKUP(I29,'Channel wise traffic'!B21:G387, 6,FALSE)</f>
        <v>44440851</v>
      </c>
      <c r="N29" s="8">
        <f t="shared" si="9"/>
        <v>2.0202043385712853E-2</v>
      </c>
      <c r="O29" s="8">
        <f t="shared" si="10"/>
        <v>4.0956684607291405E-2</v>
      </c>
      <c r="P29" s="8">
        <f t="shared" si="11"/>
        <v>-3.9044050937170782E-2</v>
      </c>
      <c r="Q29" s="8">
        <f t="shared" si="2"/>
        <v>0.21209999468885796</v>
      </c>
      <c r="R29" s="8">
        <f t="shared" si="3"/>
        <v>0.35359997637351559</v>
      </c>
      <c r="S29" s="8">
        <f t="shared" si="4"/>
        <v>0.69360000917557196</v>
      </c>
      <c r="T29" s="8">
        <f t="shared" si="5"/>
        <v>0.75659993275304216</v>
      </c>
      <c r="U29" s="23">
        <f t="shared" si="6"/>
        <v>1</v>
      </c>
      <c r="V29" s="8" t="str">
        <f t="shared" si="12"/>
        <v>Moderate</v>
      </c>
    </row>
    <row r="30" spans="2:22" x14ac:dyDescent="0.3">
      <c r="B30" s="3">
        <v>43493</v>
      </c>
      <c r="C30" s="4">
        <v>21282993</v>
      </c>
      <c r="D30" s="4">
        <v>5267540</v>
      </c>
      <c r="E30" s="4">
        <v>2043805</v>
      </c>
      <c r="F30" s="4">
        <v>1536737</v>
      </c>
      <c r="G30" s="4">
        <v>1310529</v>
      </c>
      <c r="H30" s="8">
        <f t="shared" si="0"/>
        <v>6.157634877763668E-2</v>
      </c>
      <c r="I30" s="10">
        <f t="shared" si="1"/>
        <v>43486</v>
      </c>
      <c r="J30" s="11">
        <f t="shared" si="7"/>
        <v>1476653</v>
      </c>
      <c r="K30" s="8">
        <f t="shared" si="8"/>
        <v>-0.11250036399885421</v>
      </c>
      <c r="L30">
        <f>'Channel wise traffic'!G30</f>
        <v>21282992</v>
      </c>
      <c r="M30">
        <f>VLOOKUP(I30,'Channel wise traffic'!B22:G388, 6,FALSE)</f>
        <v>22151685</v>
      </c>
      <c r="N30" s="8">
        <f t="shared" si="9"/>
        <v>-3.9215662375119531E-2</v>
      </c>
      <c r="O30" s="8">
        <f t="shared" si="10"/>
        <v>6.6660972593193465E-2</v>
      </c>
      <c r="P30" s="8">
        <f t="shared" si="11"/>
        <v>-7.6275872039646142E-2</v>
      </c>
      <c r="Q30" s="8">
        <f t="shared" si="2"/>
        <v>0.2474999639383427</v>
      </c>
      <c r="R30" s="8">
        <f t="shared" si="3"/>
        <v>0.38799990128219247</v>
      </c>
      <c r="S30" s="8">
        <f t="shared" si="4"/>
        <v>0.75190001003031115</v>
      </c>
      <c r="T30" s="8">
        <f t="shared" si="5"/>
        <v>0.8527997959312491</v>
      </c>
      <c r="U30" s="23">
        <f t="shared" si="6"/>
        <v>2</v>
      </c>
      <c r="V30" s="8" t="str">
        <f t="shared" si="12"/>
        <v>Moderate</v>
      </c>
    </row>
    <row r="31" spans="2:22" x14ac:dyDescent="0.3">
      <c r="B31" s="3">
        <v>43494</v>
      </c>
      <c r="C31" s="4">
        <v>22368860</v>
      </c>
      <c r="D31" s="4">
        <v>2628341</v>
      </c>
      <c r="E31" s="4">
        <v>1093389</v>
      </c>
      <c r="F31" s="4">
        <v>790192</v>
      </c>
      <c r="G31" s="4">
        <v>628519</v>
      </c>
      <c r="H31" s="8">
        <f t="shared" si="0"/>
        <v>2.8097945089736356E-2</v>
      </c>
      <c r="I31" s="10">
        <f t="shared" si="1"/>
        <v>43487</v>
      </c>
      <c r="J31" s="11">
        <f t="shared" si="7"/>
        <v>2221600</v>
      </c>
      <c r="K31" s="8">
        <f t="shared" si="8"/>
        <v>-0.71708723442563915</v>
      </c>
      <c r="L31">
        <f>'Channel wise traffic'!G31</f>
        <v>22368858</v>
      </c>
      <c r="M31">
        <f>VLOOKUP(I31,'Channel wise traffic'!B23:G389, 6,FALSE)</f>
        <v>37570997</v>
      </c>
      <c r="N31" s="8">
        <f t="shared" si="9"/>
        <v>-0.40462431699643209</v>
      </c>
      <c r="O31" s="8">
        <f t="shared" si="10"/>
        <v>5.9130715665311848E-2</v>
      </c>
      <c r="P31" s="8">
        <f t="shared" si="11"/>
        <v>-0.52481642115115479</v>
      </c>
      <c r="Q31" s="8">
        <f t="shared" si="2"/>
        <v>0.11749999776474974</v>
      </c>
      <c r="R31" s="8">
        <f t="shared" si="3"/>
        <v>0.41599967431927592</v>
      </c>
      <c r="S31" s="8">
        <f t="shared" si="4"/>
        <v>0.72269978937048018</v>
      </c>
      <c r="T31" s="8">
        <f t="shared" si="5"/>
        <v>0.79540035839390932</v>
      </c>
      <c r="U31" s="23">
        <f t="shared" si="6"/>
        <v>3</v>
      </c>
      <c r="V31" s="8" t="str">
        <f t="shared" si="12"/>
        <v>Low</v>
      </c>
    </row>
    <row r="32" spans="2:22" x14ac:dyDescent="0.3">
      <c r="B32" s="3">
        <v>43495</v>
      </c>
      <c r="C32" s="4">
        <v>22368860</v>
      </c>
      <c r="D32" s="4">
        <v>5536293</v>
      </c>
      <c r="E32" s="4">
        <v>2303097</v>
      </c>
      <c r="F32" s="4">
        <v>1614011</v>
      </c>
      <c r="G32" s="4">
        <v>1283784</v>
      </c>
      <c r="H32" s="8">
        <f t="shared" si="0"/>
        <v>5.739157024542154E-2</v>
      </c>
      <c r="I32" s="10">
        <f t="shared" si="1"/>
        <v>43488</v>
      </c>
      <c r="J32" s="11">
        <f t="shared" si="7"/>
        <v>1392420</v>
      </c>
      <c r="K32" s="8">
        <f t="shared" si="8"/>
        <v>-7.8019563062868946E-2</v>
      </c>
      <c r="L32">
        <f>'Channel wise traffic'!G32</f>
        <v>22368858</v>
      </c>
      <c r="M32">
        <f>VLOOKUP(I32,'Channel wise traffic'!B24:G390, 6,FALSE)</f>
        <v>21500166</v>
      </c>
      <c r="N32" s="8">
        <f t="shared" si="9"/>
        <v>4.0403967113556316E-2</v>
      </c>
      <c r="O32" s="8">
        <f t="shared" si="10"/>
        <v>6.4763217885702939E-2</v>
      </c>
      <c r="P32" s="8">
        <f t="shared" si="11"/>
        <v>-0.11382460416483964</v>
      </c>
      <c r="Q32" s="8">
        <f t="shared" si="2"/>
        <v>0.24750000670575076</v>
      </c>
      <c r="R32" s="8">
        <f t="shared" si="3"/>
        <v>0.41599983960386488</v>
      </c>
      <c r="S32" s="8">
        <f t="shared" si="4"/>
        <v>0.70080027024480518</v>
      </c>
      <c r="T32" s="8">
        <f t="shared" si="5"/>
        <v>0.7953997835206823</v>
      </c>
      <c r="U32" s="23">
        <f t="shared" si="6"/>
        <v>4</v>
      </c>
      <c r="V32" s="8" t="str">
        <f t="shared" si="12"/>
        <v>Moderate</v>
      </c>
    </row>
    <row r="33" spans="2:22" x14ac:dyDescent="0.3">
      <c r="B33" s="3">
        <v>43496</v>
      </c>
      <c r="C33" s="4">
        <v>20848646</v>
      </c>
      <c r="D33" s="4">
        <v>5316404</v>
      </c>
      <c r="E33" s="4">
        <v>2147827</v>
      </c>
      <c r="F33" s="4">
        <v>1520876</v>
      </c>
      <c r="G33" s="4">
        <v>1272061</v>
      </c>
      <c r="H33" s="8">
        <f t="shared" si="0"/>
        <v>6.1014082161498638E-2</v>
      </c>
      <c r="I33" s="10">
        <f t="shared" si="1"/>
        <v>43489</v>
      </c>
      <c r="J33" s="11">
        <f t="shared" si="7"/>
        <v>1059526</v>
      </c>
      <c r="K33" s="8">
        <f t="shared" si="8"/>
        <v>0.20059441674862155</v>
      </c>
      <c r="L33">
        <f>'Channel wise traffic'!G33</f>
        <v>20848645</v>
      </c>
      <c r="M33">
        <f>VLOOKUP(I33,'Channel wise traffic'!B25:G391, 6,FALSE)</f>
        <v>20631472</v>
      </c>
      <c r="N33" s="8">
        <f t="shared" si="9"/>
        <v>1.0526296911824717E-2</v>
      </c>
      <c r="O33" s="8">
        <f t="shared" si="10"/>
        <v>5.1354840248197496E-2</v>
      </c>
      <c r="P33" s="8">
        <f t="shared" si="11"/>
        <v>0.18808824770202981</v>
      </c>
      <c r="Q33" s="8">
        <f t="shared" si="2"/>
        <v>0.25499996498573574</v>
      </c>
      <c r="R33" s="8">
        <f t="shared" si="3"/>
        <v>0.4039999593710335</v>
      </c>
      <c r="S33" s="8">
        <f t="shared" si="4"/>
        <v>0.70809986092920896</v>
      </c>
      <c r="T33" s="8">
        <f t="shared" si="5"/>
        <v>0.83640020619695488</v>
      </c>
      <c r="U33" s="23">
        <f t="shared" si="6"/>
        <v>5</v>
      </c>
      <c r="V33" s="8" t="str">
        <f t="shared" si="12"/>
        <v>High</v>
      </c>
    </row>
    <row r="34" spans="2:22" x14ac:dyDescent="0.3">
      <c r="B34" s="3">
        <v>43497</v>
      </c>
      <c r="C34" s="4">
        <v>20631473</v>
      </c>
      <c r="D34" s="4">
        <v>5054710</v>
      </c>
      <c r="E34" s="4">
        <v>2082540</v>
      </c>
      <c r="F34" s="4">
        <v>1565862</v>
      </c>
      <c r="G34" s="4">
        <v>1322527</v>
      </c>
      <c r="H34" s="8">
        <f t="shared" si="0"/>
        <v>6.4102403158514176E-2</v>
      </c>
      <c r="I34" s="10">
        <f t="shared" si="1"/>
        <v>43490</v>
      </c>
      <c r="J34" s="11">
        <f t="shared" si="7"/>
        <v>1234142</v>
      </c>
      <c r="K34" s="8">
        <f t="shared" si="8"/>
        <v>7.1616556279585408E-2</v>
      </c>
      <c r="L34">
        <f>'Channel wise traffic'!G34</f>
        <v>20631472</v>
      </c>
      <c r="M34">
        <f>VLOOKUP(I34,'Channel wise traffic'!B26:G392, 6,FALSE)</f>
        <v>20631472</v>
      </c>
      <c r="N34" s="8">
        <f t="shared" si="9"/>
        <v>0</v>
      </c>
      <c r="O34" s="8">
        <f t="shared" si="10"/>
        <v>5.9818414322622526E-2</v>
      </c>
      <c r="P34" s="8">
        <f t="shared" si="11"/>
        <v>7.1616556279585408E-2</v>
      </c>
      <c r="Q34" s="8">
        <f t="shared" si="2"/>
        <v>0.24499995710437156</v>
      </c>
      <c r="R34" s="8">
        <f t="shared" si="3"/>
        <v>0.4119998971256511</v>
      </c>
      <c r="S34" s="8">
        <f t="shared" si="4"/>
        <v>0.75190008355181648</v>
      </c>
      <c r="T34" s="8">
        <f t="shared" si="5"/>
        <v>0.84459997113411012</v>
      </c>
      <c r="U34" s="23">
        <f t="shared" si="6"/>
        <v>6</v>
      </c>
      <c r="V34" s="8" t="str">
        <f t="shared" si="12"/>
        <v>Moderate</v>
      </c>
    </row>
    <row r="35" spans="2:22" x14ac:dyDescent="0.3">
      <c r="B35" s="3">
        <v>43498</v>
      </c>
      <c r="C35" s="4">
        <v>43543058</v>
      </c>
      <c r="D35" s="4">
        <v>9052601</v>
      </c>
      <c r="E35" s="4">
        <v>2985548</v>
      </c>
      <c r="F35" s="4">
        <v>2070776</v>
      </c>
      <c r="G35" s="4">
        <v>1566749</v>
      </c>
      <c r="H35" s="8">
        <f t="shared" si="0"/>
        <v>3.598160239457688E-2</v>
      </c>
      <c r="I35" s="10">
        <f t="shared" si="1"/>
        <v>43491</v>
      </c>
      <c r="J35" s="11">
        <f t="shared" si="7"/>
        <v>1762376</v>
      </c>
      <c r="K35" s="8">
        <f t="shared" si="8"/>
        <v>-0.11100185204519353</v>
      </c>
      <c r="L35">
        <f>'Channel wise traffic'!G35</f>
        <v>43543056</v>
      </c>
      <c r="M35">
        <f>VLOOKUP(I35,'Channel wise traffic'!B27:G393, 6,FALSE)</f>
        <v>47134236</v>
      </c>
      <c r="N35" s="8">
        <f t="shared" si="9"/>
        <v>-7.6190478615162038E-2</v>
      </c>
      <c r="O35" s="8">
        <f t="shared" si="10"/>
        <v>3.7390569462478637E-2</v>
      </c>
      <c r="P35" s="8">
        <f t="shared" si="11"/>
        <v>-3.7682418004241769E-2</v>
      </c>
      <c r="Q35" s="8">
        <f t="shared" si="2"/>
        <v>0.20789998258735065</v>
      </c>
      <c r="R35" s="8">
        <f t="shared" si="3"/>
        <v>0.32980002101053607</v>
      </c>
      <c r="S35" s="8">
        <f t="shared" si="4"/>
        <v>0.6935999689169291</v>
      </c>
      <c r="T35" s="8">
        <f t="shared" si="5"/>
        <v>0.7565999412780523</v>
      </c>
      <c r="U35" s="23">
        <f t="shared" si="6"/>
        <v>7</v>
      </c>
      <c r="V35" s="8" t="str">
        <f t="shared" si="12"/>
        <v>Moderate</v>
      </c>
    </row>
    <row r="36" spans="2:22" x14ac:dyDescent="0.3">
      <c r="B36" s="3">
        <v>43499</v>
      </c>
      <c r="C36" s="4">
        <v>44889750</v>
      </c>
      <c r="D36" s="4">
        <v>9709653</v>
      </c>
      <c r="E36" s="4">
        <v>3268269</v>
      </c>
      <c r="F36" s="4">
        <v>2333544</v>
      </c>
      <c r="G36" s="4">
        <v>1892971</v>
      </c>
      <c r="H36" s="8">
        <f t="shared" si="0"/>
        <v>4.2169337098112596E-2</v>
      </c>
      <c r="I36" s="10">
        <f t="shared" si="1"/>
        <v>43492</v>
      </c>
      <c r="J36" s="11">
        <f t="shared" si="7"/>
        <v>1784419</v>
      </c>
      <c r="K36" s="8">
        <f t="shared" si="8"/>
        <v>6.0833246003320962E-2</v>
      </c>
      <c r="L36">
        <f>'Channel wise traffic'!G36</f>
        <v>44889749</v>
      </c>
      <c r="M36">
        <f>VLOOKUP(I36,'Channel wise traffic'!B28:G394, 6,FALSE)</f>
        <v>45338647</v>
      </c>
      <c r="N36" s="8">
        <f t="shared" si="9"/>
        <v>-9.9010012363183186E-3</v>
      </c>
      <c r="O36" s="8">
        <f t="shared" si="10"/>
        <v>3.9357569727266679E-2</v>
      </c>
      <c r="P36" s="8">
        <f t="shared" si="11"/>
        <v>7.1441590279339273E-2</v>
      </c>
      <c r="Q36" s="8">
        <f t="shared" si="2"/>
        <v>0.21630000167076002</v>
      </c>
      <c r="R36" s="8">
        <f t="shared" si="3"/>
        <v>0.33659997942253961</v>
      </c>
      <c r="S36" s="8">
        <f t="shared" si="4"/>
        <v>0.71399997980582386</v>
      </c>
      <c r="T36" s="8">
        <f t="shared" si="5"/>
        <v>0.81120004593870954</v>
      </c>
      <c r="U36" s="23">
        <f t="shared" si="6"/>
        <v>1</v>
      </c>
      <c r="V36" s="8" t="str">
        <f t="shared" si="12"/>
        <v>Moderate</v>
      </c>
    </row>
    <row r="37" spans="2:22" x14ac:dyDescent="0.3">
      <c r="B37" s="3">
        <v>43500</v>
      </c>
      <c r="C37" s="4">
        <v>21282993</v>
      </c>
      <c r="D37" s="4">
        <v>5054710</v>
      </c>
      <c r="E37" s="4">
        <v>2001665</v>
      </c>
      <c r="F37" s="4">
        <v>1475828</v>
      </c>
      <c r="G37" s="4">
        <v>1198077</v>
      </c>
      <c r="H37" s="8">
        <f t="shared" si="0"/>
        <v>5.6292693419576843E-2</v>
      </c>
      <c r="I37" s="10">
        <f t="shared" si="1"/>
        <v>43493</v>
      </c>
      <c r="J37" s="11">
        <f t="shared" si="7"/>
        <v>1310529</v>
      </c>
      <c r="K37" s="8">
        <f t="shared" si="8"/>
        <v>-8.5806571239552931E-2</v>
      </c>
      <c r="L37">
        <f>'Channel wise traffic'!G37</f>
        <v>21282992</v>
      </c>
      <c r="M37">
        <f>VLOOKUP(I37,'Channel wise traffic'!B29:G395, 6,FALSE)</f>
        <v>21282992</v>
      </c>
      <c r="N37" s="8">
        <f t="shared" si="9"/>
        <v>0</v>
      </c>
      <c r="O37" s="8">
        <f t="shared" si="10"/>
        <v>6.157634877763668E-2</v>
      </c>
      <c r="P37" s="8">
        <f t="shared" si="11"/>
        <v>-8.5806571239552931E-2</v>
      </c>
      <c r="Q37" s="8">
        <f t="shared" si="2"/>
        <v>0.2374999606493316</v>
      </c>
      <c r="R37" s="8">
        <f t="shared" si="3"/>
        <v>0.3959999683463542</v>
      </c>
      <c r="S37" s="8">
        <f t="shared" si="4"/>
        <v>0.73730019758551002</v>
      </c>
      <c r="T37" s="8">
        <f t="shared" si="5"/>
        <v>0.81179988453939078</v>
      </c>
      <c r="U37" s="23">
        <f t="shared" si="6"/>
        <v>2</v>
      </c>
      <c r="V37" s="8" t="str">
        <f t="shared" si="12"/>
        <v>Moderate</v>
      </c>
    </row>
    <row r="38" spans="2:22" x14ac:dyDescent="0.3">
      <c r="B38" s="3">
        <v>43501</v>
      </c>
      <c r="C38" s="4">
        <v>22368860</v>
      </c>
      <c r="D38" s="4">
        <v>5871825</v>
      </c>
      <c r="E38" s="4">
        <v>2372217</v>
      </c>
      <c r="F38" s="4">
        <v>1679767</v>
      </c>
      <c r="G38" s="4">
        <v>1349861</v>
      </c>
      <c r="H38" s="8">
        <f t="shared" si="0"/>
        <v>6.0345542866288224E-2</v>
      </c>
      <c r="I38" s="10">
        <f t="shared" si="1"/>
        <v>43494</v>
      </c>
      <c r="J38" s="11">
        <f t="shared" si="7"/>
        <v>628519</v>
      </c>
      <c r="K38" s="8">
        <f t="shared" si="8"/>
        <v>1.1476852728398028</v>
      </c>
      <c r="L38">
        <f>'Channel wise traffic'!G38</f>
        <v>22368858</v>
      </c>
      <c r="M38">
        <f>VLOOKUP(I38,'Channel wise traffic'!B30:G396, 6,FALSE)</f>
        <v>22368858</v>
      </c>
      <c r="N38" s="8">
        <f t="shared" si="9"/>
        <v>0</v>
      </c>
      <c r="O38" s="8">
        <f t="shared" si="10"/>
        <v>2.8097945089736356E-2</v>
      </c>
      <c r="P38" s="8">
        <f t="shared" si="11"/>
        <v>1.1476852728398028</v>
      </c>
      <c r="Q38" s="8">
        <f t="shared" si="2"/>
        <v>0.26249996647124618</v>
      </c>
      <c r="R38" s="8">
        <f t="shared" si="3"/>
        <v>0.40399994890855911</v>
      </c>
      <c r="S38" s="8">
        <f t="shared" si="4"/>
        <v>0.7081000599860805</v>
      </c>
      <c r="T38" s="8">
        <f t="shared" si="5"/>
        <v>0.80360014216257369</v>
      </c>
      <c r="U38" s="23">
        <f t="shared" si="6"/>
        <v>3</v>
      </c>
      <c r="V38" s="8" t="str">
        <f t="shared" si="12"/>
        <v>High</v>
      </c>
    </row>
    <row r="39" spans="2:22" x14ac:dyDescent="0.3">
      <c r="B39" s="3">
        <v>43502</v>
      </c>
      <c r="C39" s="4">
        <v>20631473</v>
      </c>
      <c r="D39" s="4">
        <v>5364183</v>
      </c>
      <c r="E39" s="4">
        <v>2145673</v>
      </c>
      <c r="F39" s="4">
        <v>1488024</v>
      </c>
      <c r="G39" s="4">
        <v>1281189</v>
      </c>
      <c r="H39" s="8">
        <f t="shared" si="0"/>
        <v>6.2098765318404553E-2</v>
      </c>
      <c r="I39" s="10">
        <f t="shared" si="1"/>
        <v>43495</v>
      </c>
      <c r="J39" s="11">
        <f t="shared" si="7"/>
        <v>1283784</v>
      </c>
      <c r="K39" s="8">
        <f t="shared" si="8"/>
        <v>-2.0213680806117074E-3</v>
      </c>
      <c r="L39">
        <f>'Channel wise traffic'!G39</f>
        <v>20631472</v>
      </c>
      <c r="M39">
        <f>VLOOKUP(I39,'Channel wise traffic'!B31:G397, 6,FALSE)</f>
        <v>22368858</v>
      </c>
      <c r="N39" s="8">
        <f t="shared" si="9"/>
        <v>-7.7669856905524637E-2</v>
      </c>
      <c r="O39" s="8">
        <f t="shared" si="10"/>
        <v>5.739157024542154E-2</v>
      </c>
      <c r="P39" s="8">
        <f t="shared" si="11"/>
        <v>8.2018928090899168E-2</v>
      </c>
      <c r="Q39" s="8">
        <f t="shared" si="2"/>
        <v>0.26000000096939274</v>
      </c>
      <c r="R39" s="8">
        <f t="shared" si="3"/>
        <v>0.39999996271566424</v>
      </c>
      <c r="S39" s="8">
        <f t="shared" si="4"/>
        <v>0.69349989490476882</v>
      </c>
      <c r="T39" s="8">
        <f t="shared" si="5"/>
        <v>0.86100022580280966</v>
      </c>
      <c r="U39" s="23">
        <f t="shared" si="6"/>
        <v>4</v>
      </c>
      <c r="V39" s="8" t="str">
        <f t="shared" si="12"/>
        <v>Moderate</v>
      </c>
    </row>
    <row r="40" spans="2:22" x14ac:dyDescent="0.3">
      <c r="B40" s="3">
        <v>43503</v>
      </c>
      <c r="C40" s="4">
        <v>22151687</v>
      </c>
      <c r="D40" s="4">
        <v>5482542</v>
      </c>
      <c r="E40" s="4">
        <v>2193017</v>
      </c>
      <c r="F40" s="4">
        <v>1616911</v>
      </c>
      <c r="G40" s="4">
        <v>1378902</v>
      </c>
      <c r="H40" s="8">
        <f t="shared" si="0"/>
        <v>6.2248170985803472E-2</v>
      </c>
      <c r="I40" s="10">
        <f t="shared" si="1"/>
        <v>43496</v>
      </c>
      <c r="J40" s="11">
        <f t="shared" si="7"/>
        <v>1272061</v>
      </c>
      <c r="K40" s="8">
        <f t="shared" si="8"/>
        <v>8.3990469010527091E-2</v>
      </c>
      <c r="L40">
        <f>'Channel wise traffic'!G40</f>
        <v>22151685</v>
      </c>
      <c r="M40">
        <f>VLOOKUP(I40,'Channel wise traffic'!B32:G398, 6,FALSE)</f>
        <v>20848645</v>
      </c>
      <c r="N40" s="8">
        <f t="shared" si="9"/>
        <v>6.249998501101639E-2</v>
      </c>
      <c r="O40" s="8">
        <f t="shared" si="10"/>
        <v>6.1014082161498638E-2</v>
      </c>
      <c r="P40" s="8">
        <f t="shared" si="11"/>
        <v>2.0226294989381444E-2</v>
      </c>
      <c r="Q40" s="8">
        <f t="shared" si="2"/>
        <v>0.2474999759611988</v>
      </c>
      <c r="R40" s="8">
        <f t="shared" si="3"/>
        <v>0.40000003647942872</v>
      </c>
      <c r="S40" s="8">
        <f t="shared" si="4"/>
        <v>0.73729980205351808</v>
      </c>
      <c r="T40" s="8">
        <f t="shared" si="5"/>
        <v>0.85280018504419852</v>
      </c>
      <c r="U40" s="23">
        <f t="shared" si="6"/>
        <v>5</v>
      </c>
      <c r="V40" s="8" t="str">
        <f t="shared" si="12"/>
        <v>Moderate</v>
      </c>
    </row>
    <row r="41" spans="2:22" x14ac:dyDescent="0.3">
      <c r="B41" s="3">
        <v>43504</v>
      </c>
      <c r="C41" s="4">
        <v>21934513</v>
      </c>
      <c r="D41" s="4">
        <v>5209447</v>
      </c>
      <c r="E41" s="4">
        <v>2104616</v>
      </c>
      <c r="F41" s="4">
        <v>1490279</v>
      </c>
      <c r="G41" s="4">
        <v>1246469</v>
      </c>
      <c r="H41" s="8">
        <f t="shared" si="0"/>
        <v>5.6826837231353164E-2</v>
      </c>
      <c r="I41" s="10">
        <f t="shared" si="1"/>
        <v>43497</v>
      </c>
      <c r="J41" s="11">
        <f t="shared" si="7"/>
        <v>1322527</v>
      </c>
      <c r="K41" s="8">
        <f t="shared" si="8"/>
        <v>-5.7509600938203898E-2</v>
      </c>
      <c r="L41">
        <f>'Channel wise traffic'!G41</f>
        <v>21934511</v>
      </c>
      <c r="M41">
        <f>VLOOKUP(I41,'Channel wise traffic'!B33:G399, 6,FALSE)</f>
        <v>20631472</v>
      </c>
      <c r="N41" s="8">
        <f t="shared" si="9"/>
        <v>6.315782994058794E-2</v>
      </c>
      <c r="O41" s="8">
        <f t="shared" si="10"/>
        <v>6.4102403158514176E-2</v>
      </c>
      <c r="P41" s="8">
        <f t="shared" si="11"/>
        <v>-0.11349911342902064</v>
      </c>
      <c r="Q41" s="8">
        <f t="shared" si="2"/>
        <v>0.23750000740841615</v>
      </c>
      <c r="R41" s="8">
        <f t="shared" si="3"/>
        <v>0.40399988712813473</v>
      </c>
      <c r="S41" s="8">
        <f t="shared" si="4"/>
        <v>0.70810019499994303</v>
      </c>
      <c r="T41" s="8">
        <f t="shared" si="5"/>
        <v>0.83639976138696182</v>
      </c>
      <c r="U41" s="23">
        <f t="shared" si="6"/>
        <v>6</v>
      </c>
      <c r="V41" s="8" t="str">
        <f t="shared" si="12"/>
        <v>Moderate</v>
      </c>
    </row>
    <row r="42" spans="2:22" x14ac:dyDescent="0.3">
      <c r="B42" s="3">
        <v>43505</v>
      </c>
      <c r="C42" s="4">
        <v>43991955</v>
      </c>
      <c r="D42" s="4">
        <v>9145927</v>
      </c>
      <c r="E42" s="4">
        <v>3265096</v>
      </c>
      <c r="F42" s="4">
        <v>2286873</v>
      </c>
      <c r="G42" s="4">
        <v>1855111</v>
      </c>
      <c r="H42" s="8">
        <f t="shared" si="0"/>
        <v>4.2169323913883797E-2</v>
      </c>
      <c r="I42" s="10">
        <f t="shared" si="1"/>
        <v>43498</v>
      </c>
      <c r="J42" s="11">
        <f t="shared" si="7"/>
        <v>1566749</v>
      </c>
      <c r="K42" s="8">
        <f t="shared" si="8"/>
        <v>0.1840511785869976</v>
      </c>
      <c r="L42">
        <f>'Channel wise traffic'!G42</f>
        <v>43991955</v>
      </c>
      <c r="M42">
        <f>VLOOKUP(I42,'Channel wise traffic'!B34:G400, 6,FALSE)</f>
        <v>43543056</v>
      </c>
      <c r="N42" s="8">
        <f t="shared" si="9"/>
        <v>1.0309313154317934E-2</v>
      </c>
      <c r="O42" s="8">
        <f t="shared" si="10"/>
        <v>3.598160239457688E-2</v>
      </c>
      <c r="P42" s="8">
        <f t="shared" si="11"/>
        <v>0.1719690371610445</v>
      </c>
      <c r="Q42" s="8">
        <f t="shared" si="2"/>
        <v>0.20789998989587982</v>
      </c>
      <c r="R42" s="8">
        <f t="shared" si="3"/>
        <v>0.35700000666963555</v>
      </c>
      <c r="S42" s="8">
        <f t="shared" si="4"/>
        <v>0.70039992698530151</v>
      </c>
      <c r="T42" s="8">
        <f t="shared" si="5"/>
        <v>0.81119983488370362</v>
      </c>
      <c r="U42" s="23">
        <f t="shared" si="6"/>
        <v>7</v>
      </c>
      <c r="V42" s="8" t="str">
        <f t="shared" si="12"/>
        <v>Moderate</v>
      </c>
    </row>
    <row r="43" spans="2:22" x14ac:dyDescent="0.3">
      <c r="B43" s="3">
        <v>43506</v>
      </c>
      <c r="C43" s="4">
        <v>46236443</v>
      </c>
      <c r="D43" s="4">
        <v>10000942</v>
      </c>
      <c r="E43" s="4">
        <v>3366317</v>
      </c>
      <c r="F43" s="4">
        <v>2197531</v>
      </c>
      <c r="G43" s="4">
        <v>1799778</v>
      </c>
      <c r="H43" s="8">
        <f t="shared" si="0"/>
        <v>3.892552893828792E-2</v>
      </c>
      <c r="I43" s="10">
        <f t="shared" si="1"/>
        <v>43499</v>
      </c>
      <c r="J43" s="11">
        <f t="shared" si="7"/>
        <v>1892971</v>
      </c>
      <c r="K43" s="8">
        <f t="shared" si="8"/>
        <v>-4.9231076440156785E-2</v>
      </c>
      <c r="L43">
        <f>'Channel wise traffic'!G43</f>
        <v>46236441</v>
      </c>
      <c r="M43">
        <f>VLOOKUP(I43,'Channel wise traffic'!B35:G401, 6,FALSE)</f>
        <v>44889749</v>
      </c>
      <c r="N43" s="8">
        <f t="shared" si="9"/>
        <v>2.9999989529903681E-2</v>
      </c>
      <c r="O43" s="8">
        <f t="shared" si="10"/>
        <v>4.2169337098112596E-2</v>
      </c>
      <c r="P43" s="8">
        <f t="shared" si="11"/>
        <v>-7.6923385166750902E-2</v>
      </c>
      <c r="Q43" s="8">
        <f t="shared" si="2"/>
        <v>0.21629998657119884</v>
      </c>
      <c r="R43" s="8">
        <f t="shared" si="3"/>
        <v>0.33659999228072718</v>
      </c>
      <c r="S43" s="8">
        <f t="shared" si="4"/>
        <v>0.65279978088813384</v>
      </c>
      <c r="T43" s="8">
        <f t="shared" si="5"/>
        <v>0.81900005051123281</v>
      </c>
      <c r="U43" s="23">
        <f t="shared" si="6"/>
        <v>1</v>
      </c>
      <c r="V43" s="8" t="str">
        <f t="shared" si="12"/>
        <v>Moderate</v>
      </c>
    </row>
    <row r="44" spans="2:22" x14ac:dyDescent="0.3">
      <c r="B44" s="3">
        <v>43507</v>
      </c>
      <c r="C44" s="4">
        <v>22368860</v>
      </c>
      <c r="D44" s="4">
        <v>5312604</v>
      </c>
      <c r="E44" s="4">
        <v>2125041</v>
      </c>
      <c r="F44" s="4">
        <v>1582306</v>
      </c>
      <c r="G44" s="4">
        <v>1297491</v>
      </c>
      <c r="H44" s="8">
        <f t="shared" si="0"/>
        <v>5.8004341750093655E-2</v>
      </c>
      <c r="I44" s="10">
        <f t="shared" si="1"/>
        <v>43500</v>
      </c>
      <c r="J44" s="11">
        <f t="shared" si="7"/>
        <v>1198077</v>
      </c>
      <c r="K44" s="8">
        <f t="shared" si="8"/>
        <v>8.2977972200451333E-2</v>
      </c>
      <c r="L44">
        <f>'Channel wise traffic'!G44</f>
        <v>22368858</v>
      </c>
      <c r="M44">
        <f>VLOOKUP(I44,'Channel wise traffic'!B36:G402, 6,FALSE)</f>
        <v>21282992</v>
      </c>
      <c r="N44" s="8">
        <f t="shared" si="9"/>
        <v>5.1020364054076506E-2</v>
      </c>
      <c r="O44" s="8">
        <f t="shared" si="10"/>
        <v>5.6292693419576843E-2</v>
      </c>
      <c r="P44" s="8">
        <f t="shared" si="11"/>
        <v>3.0406225507084272E-2</v>
      </c>
      <c r="Q44" s="8">
        <f t="shared" si="2"/>
        <v>0.23749998882374873</v>
      </c>
      <c r="R44" s="8">
        <f t="shared" si="3"/>
        <v>0.39999988706103445</v>
      </c>
      <c r="S44" s="8">
        <f t="shared" si="4"/>
        <v>0.74460022183101404</v>
      </c>
      <c r="T44" s="8">
        <f t="shared" si="5"/>
        <v>0.82000005055912073</v>
      </c>
      <c r="U44" s="23">
        <f t="shared" si="6"/>
        <v>2</v>
      </c>
      <c r="V44" s="8" t="str">
        <f t="shared" si="12"/>
        <v>Moderate</v>
      </c>
    </row>
    <row r="45" spans="2:22" x14ac:dyDescent="0.3">
      <c r="B45" s="3">
        <v>43508</v>
      </c>
      <c r="C45" s="4">
        <v>22803207</v>
      </c>
      <c r="D45" s="4">
        <v>5814817</v>
      </c>
      <c r="E45" s="4">
        <v>2256149</v>
      </c>
      <c r="F45" s="4">
        <v>1712868</v>
      </c>
      <c r="G45" s="4">
        <v>1404552</v>
      </c>
      <c r="H45" s="8">
        <f t="shared" si="0"/>
        <v>6.1594494142863325E-2</v>
      </c>
      <c r="I45" s="10">
        <f t="shared" si="1"/>
        <v>43501</v>
      </c>
      <c r="J45" s="11">
        <f t="shared" si="7"/>
        <v>1349861</v>
      </c>
      <c r="K45" s="8">
        <f t="shared" si="8"/>
        <v>4.0516023501679044E-2</v>
      </c>
      <c r="L45">
        <f>'Channel wise traffic'!G45</f>
        <v>22803205</v>
      </c>
      <c r="M45">
        <f>VLOOKUP(I45,'Channel wise traffic'!B37:G403, 6,FALSE)</f>
        <v>22368858</v>
      </c>
      <c r="N45" s="8">
        <f t="shared" si="9"/>
        <v>1.9417486578885645E-2</v>
      </c>
      <c r="O45" s="8">
        <f t="shared" si="10"/>
        <v>6.0345542866288224E-2</v>
      </c>
      <c r="P45" s="8">
        <f t="shared" si="11"/>
        <v>2.0696661547025652E-2</v>
      </c>
      <c r="Q45" s="8">
        <f t="shared" si="2"/>
        <v>0.25499996557501758</v>
      </c>
      <c r="R45" s="8">
        <f t="shared" si="3"/>
        <v>0.38800000068789781</v>
      </c>
      <c r="S45" s="8">
        <f t="shared" si="4"/>
        <v>0.75919985781080945</v>
      </c>
      <c r="T45" s="8">
        <f t="shared" si="5"/>
        <v>0.82000014011587585</v>
      </c>
      <c r="U45" s="23">
        <f t="shared" si="6"/>
        <v>3</v>
      </c>
      <c r="V45" s="8" t="str">
        <f t="shared" si="12"/>
        <v>Moderate</v>
      </c>
    </row>
    <row r="46" spans="2:22" x14ac:dyDescent="0.3">
      <c r="B46" s="3">
        <v>43509</v>
      </c>
      <c r="C46" s="4">
        <v>21717340</v>
      </c>
      <c r="D46" s="4">
        <v>5483628</v>
      </c>
      <c r="E46" s="4">
        <v>2259254</v>
      </c>
      <c r="F46" s="4">
        <v>1682241</v>
      </c>
      <c r="G46" s="4">
        <v>1393232</v>
      </c>
      <c r="H46" s="8">
        <f t="shared" si="0"/>
        <v>6.4152976377401652E-2</v>
      </c>
      <c r="I46" s="10">
        <f t="shared" si="1"/>
        <v>43502</v>
      </c>
      <c r="J46" s="11">
        <f t="shared" si="7"/>
        <v>1281189</v>
      </c>
      <c r="K46" s="8">
        <f t="shared" si="8"/>
        <v>8.7452358707419409E-2</v>
      </c>
      <c r="L46">
        <f>'Channel wise traffic'!G46</f>
        <v>21717338</v>
      </c>
      <c r="M46">
        <f>VLOOKUP(I46,'Channel wise traffic'!B38:G404, 6,FALSE)</f>
        <v>20631472</v>
      </c>
      <c r="N46" s="8">
        <f t="shared" si="9"/>
        <v>5.2631533028763E-2</v>
      </c>
      <c r="O46" s="8">
        <f t="shared" si="10"/>
        <v>6.2098765318404553E-2</v>
      </c>
      <c r="P46" s="8">
        <f t="shared" si="11"/>
        <v>3.3079740772048449E-2</v>
      </c>
      <c r="Q46" s="8">
        <f t="shared" si="2"/>
        <v>0.25249998388384581</v>
      </c>
      <c r="R46" s="8">
        <f t="shared" si="3"/>
        <v>0.41199986578228864</v>
      </c>
      <c r="S46" s="8">
        <f t="shared" si="4"/>
        <v>0.74460020874146948</v>
      </c>
      <c r="T46" s="8">
        <f t="shared" si="5"/>
        <v>0.82820000225889157</v>
      </c>
      <c r="U46" s="23">
        <f t="shared" si="6"/>
        <v>4</v>
      </c>
      <c r="V46" s="8" t="str">
        <f t="shared" si="12"/>
        <v>Moderate</v>
      </c>
    </row>
    <row r="47" spans="2:22" x14ac:dyDescent="0.3">
      <c r="B47" s="3">
        <v>43510</v>
      </c>
      <c r="C47" s="4">
        <v>21500167</v>
      </c>
      <c r="D47" s="4">
        <v>5213790</v>
      </c>
      <c r="E47" s="4">
        <v>1981240</v>
      </c>
      <c r="F47" s="4">
        <v>1402916</v>
      </c>
      <c r="G47" s="4">
        <v>1184903</v>
      </c>
      <c r="H47" s="8">
        <f t="shared" si="0"/>
        <v>5.5111339367736073E-2</v>
      </c>
      <c r="I47" s="10">
        <f t="shared" si="1"/>
        <v>43503</v>
      </c>
      <c r="J47" s="11">
        <f t="shared" si="7"/>
        <v>1378902</v>
      </c>
      <c r="K47" s="8">
        <f t="shared" si="8"/>
        <v>-0.14069092654880477</v>
      </c>
      <c r="L47">
        <f>'Channel wise traffic'!G47</f>
        <v>21500166</v>
      </c>
      <c r="M47">
        <f>VLOOKUP(I47,'Channel wise traffic'!B39:G405, 6,FALSE)</f>
        <v>22151685</v>
      </c>
      <c r="N47" s="8">
        <f t="shared" si="9"/>
        <v>-2.9411712923870126E-2</v>
      </c>
      <c r="O47" s="8">
        <f t="shared" si="10"/>
        <v>6.2248170985803472E-2</v>
      </c>
      <c r="P47" s="8">
        <f t="shared" si="11"/>
        <v>-0.1146512661343102</v>
      </c>
      <c r="Q47" s="8">
        <f t="shared" si="2"/>
        <v>0.24249997686064484</v>
      </c>
      <c r="R47" s="8">
        <f t="shared" si="3"/>
        <v>0.37999996164018879</v>
      </c>
      <c r="S47" s="8">
        <f t="shared" si="4"/>
        <v>0.70809997779168599</v>
      </c>
      <c r="T47" s="8">
        <f t="shared" si="5"/>
        <v>0.84460010435407396</v>
      </c>
      <c r="U47" s="23">
        <f t="shared" si="6"/>
        <v>5</v>
      </c>
      <c r="V47" s="8" t="str">
        <f t="shared" si="12"/>
        <v>Moderate</v>
      </c>
    </row>
    <row r="48" spans="2:22" x14ac:dyDescent="0.3">
      <c r="B48" s="3">
        <v>43511</v>
      </c>
      <c r="C48" s="4">
        <v>21500167</v>
      </c>
      <c r="D48" s="4">
        <v>5482542</v>
      </c>
      <c r="E48" s="4">
        <v>2214947</v>
      </c>
      <c r="F48" s="4">
        <v>1633080</v>
      </c>
      <c r="G48" s="4">
        <v>1285561</v>
      </c>
      <c r="H48" s="8">
        <f t="shared" si="0"/>
        <v>5.9793070444522596E-2</v>
      </c>
      <c r="I48" s="10">
        <f t="shared" si="1"/>
        <v>43504</v>
      </c>
      <c r="J48" s="11">
        <f t="shared" si="7"/>
        <v>1246469</v>
      </c>
      <c r="K48" s="8">
        <f t="shared" si="8"/>
        <v>3.1362191919734883E-2</v>
      </c>
      <c r="L48">
        <f>'Channel wise traffic'!G48</f>
        <v>21500166</v>
      </c>
      <c r="M48">
        <f>VLOOKUP(I48,'Channel wise traffic'!B40:G406, 6,FALSE)</f>
        <v>21934511</v>
      </c>
      <c r="N48" s="8">
        <f t="shared" si="9"/>
        <v>-1.9801900302222397E-2</v>
      </c>
      <c r="O48" s="8">
        <f t="shared" si="10"/>
        <v>5.6826837231353164E-2</v>
      </c>
      <c r="P48" s="8">
        <f t="shared" si="11"/>
        <v>5.2197752992891644E-2</v>
      </c>
      <c r="Q48" s="8">
        <f t="shared" si="2"/>
        <v>0.25499997279090902</v>
      </c>
      <c r="R48" s="8">
        <f t="shared" si="3"/>
        <v>0.40400000583670859</v>
      </c>
      <c r="S48" s="8">
        <f t="shared" si="4"/>
        <v>0.73729980897962799</v>
      </c>
      <c r="T48" s="8">
        <f t="shared" si="5"/>
        <v>0.78720025963210616</v>
      </c>
      <c r="U48" s="23">
        <f t="shared" si="6"/>
        <v>6</v>
      </c>
      <c r="V48" s="8" t="str">
        <f t="shared" si="12"/>
        <v>Moderate</v>
      </c>
    </row>
    <row r="49" spans="2:22" x14ac:dyDescent="0.3">
      <c r="B49" s="3">
        <v>43512</v>
      </c>
      <c r="C49" s="4">
        <v>45787545</v>
      </c>
      <c r="D49" s="4">
        <v>9807692</v>
      </c>
      <c r="E49" s="4">
        <v>3334615</v>
      </c>
      <c r="F49" s="4">
        <v>2290213</v>
      </c>
      <c r="G49" s="4">
        <v>1768503</v>
      </c>
      <c r="H49" s="8">
        <f t="shared" si="0"/>
        <v>3.8624106184334629E-2</v>
      </c>
      <c r="I49" s="10">
        <f t="shared" si="1"/>
        <v>43505</v>
      </c>
      <c r="J49" s="11">
        <f t="shared" si="7"/>
        <v>1855111</v>
      </c>
      <c r="K49" s="8">
        <f t="shared" si="8"/>
        <v>-4.6686155168073507E-2</v>
      </c>
      <c r="L49">
        <f>'Channel wise traffic'!G49</f>
        <v>45787544</v>
      </c>
      <c r="M49">
        <f>VLOOKUP(I49,'Channel wise traffic'!B41:G407, 6,FALSE)</f>
        <v>43991955</v>
      </c>
      <c r="N49" s="8">
        <f t="shared" si="9"/>
        <v>4.0816303799183329E-2</v>
      </c>
      <c r="O49" s="8">
        <f t="shared" si="10"/>
        <v>4.2169323913883797E-2</v>
      </c>
      <c r="P49" s="8">
        <f t="shared" si="11"/>
        <v>-8.4071011828148912E-2</v>
      </c>
      <c r="Q49" s="8">
        <f t="shared" si="2"/>
        <v>0.21419999696423994</v>
      </c>
      <c r="R49" s="8">
        <f t="shared" si="3"/>
        <v>0.33999997145097949</v>
      </c>
      <c r="S49" s="8">
        <f t="shared" si="4"/>
        <v>0.68679982546710794</v>
      </c>
      <c r="T49" s="8">
        <f t="shared" si="5"/>
        <v>0.77220022766441376</v>
      </c>
      <c r="U49" s="23">
        <f t="shared" si="6"/>
        <v>7</v>
      </c>
      <c r="V49" s="8" t="str">
        <f t="shared" si="12"/>
        <v>Moderate</v>
      </c>
    </row>
    <row r="50" spans="2:22" x14ac:dyDescent="0.3">
      <c r="B50" s="3">
        <v>43513</v>
      </c>
      <c r="C50" s="4">
        <v>45338648</v>
      </c>
      <c r="D50" s="4">
        <v>9901960</v>
      </c>
      <c r="E50" s="4">
        <v>3232000</v>
      </c>
      <c r="F50" s="4">
        <v>2087872</v>
      </c>
      <c r="G50" s="4">
        <v>1579683</v>
      </c>
      <c r="H50" s="8">
        <f t="shared" si="0"/>
        <v>3.4841863833257665E-2</v>
      </c>
      <c r="I50" s="10">
        <f t="shared" si="1"/>
        <v>43506</v>
      </c>
      <c r="J50" s="11">
        <f t="shared" si="7"/>
        <v>1799778</v>
      </c>
      <c r="K50" s="8">
        <f t="shared" si="8"/>
        <v>-0.12229008244350137</v>
      </c>
      <c r="L50">
        <f>'Channel wise traffic'!G50</f>
        <v>45338647</v>
      </c>
      <c r="M50">
        <f>VLOOKUP(I50,'Channel wise traffic'!B42:G408, 6,FALSE)</f>
        <v>46236441</v>
      </c>
      <c r="N50" s="8">
        <f t="shared" si="9"/>
        <v>-1.9417454730133787E-2</v>
      </c>
      <c r="O50" s="8">
        <f t="shared" si="10"/>
        <v>3.892552893828792E-2</v>
      </c>
      <c r="P50" s="8">
        <f t="shared" si="11"/>
        <v>-0.10490968822811508</v>
      </c>
      <c r="Q50" s="8">
        <f t="shared" si="2"/>
        <v>0.21839998404892885</v>
      </c>
      <c r="R50" s="8">
        <f t="shared" si="3"/>
        <v>0.32640002585346739</v>
      </c>
      <c r="S50" s="8">
        <f t="shared" si="4"/>
        <v>0.64600000000000002</v>
      </c>
      <c r="T50" s="8">
        <f t="shared" si="5"/>
        <v>0.75659954250068973</v>
      </c>
      <c r="U50" s="23">
        <f t="shared" si="6"/>
        <v>1</v>
      </c>
      <c r="V50" s="8" t="str">
        <f t="shared" si="12"/>
        <v>Moderate</v>
      </c>
    </row>
    <row r="51" spans="2:22" x14ac:dyDescent="0.3">
      <c r="B51" s="3">
        <v>43514</v>
      </c>
      <c r="C51" s="4">
        <v>21717340</v>
      </c>
      <c r="D51" s="4">
        <v>5592215</v>
      </c>
      <c r="E51" s="4">
        <v>2348730</v>
      </c>
      <c r="F51" s="4">
        <v>1800301</v>
      </c>
      <c r="G51" s="4">
        <v>1431960</v>
      </c>
      <c r="H51" s="8">
        <f t="shared" si="0"/>
        <v>6.5936251861415815E-2</v>
      </c>
      <c r="I51" s="10">
        <f t="shared" si="1"/>
        <v>43507</v>
      </c>
      <c r="J51" s="11">
        <f t="shared" si="7"/>
        <v>1297491</v>
      </c>
      <c r="K51" s="8">
        <f t="shared" si="8"/>
        <v>0.10363771309396363</v>
      </c>
      <c r="L51">
        <f>'Channel wise traffic'!G51</f>
        <v>21717338</v>
      </c>
      <c r="M51">
        <f>VLOOKUP(I51,'Channel wise traffic'!B43:G409, 6,FALSE)</f>
        <v>22368858</v>
      </c>
      <c r="N51" s="8">
        <f t="shared" si="9"/>
        <v>-2.9126207515823954E-2</v>
      </c>
      <c r="O51" s="8">
        <f t="shared" si="10"/>
        <v>5.8004341750093655E-2</v>
      </c>
      <c r="P51" s="8">
        <f t="shared" si="11"/>
        <v>0.13674683432312817</v>
      </c>
      <c r="Q51" s="8">
        <f t="shared" si="2"/>
        <v>0.25749999769769227</v>
      </c>
      <c r="R51" s="8">
        <f t="shared" si="3"/>
        <v>0.4199999463539939</v>
      </c>
      <c r="S51" s="8">
        <f t="shared" si="4"/>
        <v>0.76649976795970587</v>
      </c>
      <c r="T51" s="8">
        <f t="shared" si="5"/>
        <v>0.79540032472347677</v>
      </c>
      <c r="U51" s="23">
        <f t="shared" si="6"/>
        <v>2</v>
      </c>
      <c r="V51" s="8" t="str">
        <f t="shared" si="12"/>
        <v>Moderate</v>
      </c>
    </row>
    <row r="52" spans="2:22" x14ac:dyDescent="0.3">
      <c r="B52" s="3">
        <v>43515</v>
      </c>
      <c r="C52" s="4">
        <v>21934513</v>
      </c>
      <c r="D52" s="4">
        <v>5648137</v>
      </c>
      <c r="E52" s="4">
        <v>948887</v>
      </c>
      <c r="F52" s="4">
        <v>727321</v>
      </c>
      <c r="G52" s="4">
        <v>620260</v>
      </c>
      <c r="H52" s="8">
        <f t="shared" si="0"/>
        <v>2.8277810407735061E-2</v>
      </c>
      <c r="I52" s="10">
        <f t="shared" si="1"/>
        <v>43508</v>
      </c>
      <c r="J52" s="11">
        <f t="shared" si="7"/>
        <v>1404552</v>
      </c>
      <c r="K52" s="8">
        <f t="shared" si="8"/>
        <v>-0.55839299648571217</v>
      </c>
      <c r="L52">
        <f>'Channel wise traffic'!G52</f>
        <v>21934511</v>
      </c>
      <c r="M52">
        <f>VLOOKUP(I52,'Channel wise traffic'!B44:G410, 6,FALSE)</f>
        <v>22803205</v>
      </c>
      <c r="N52" s="8">
        <f t="shared" si="9"/>
        <v>-3.8095258977849822E-2</v>
      </c>
      <c r="O52" s="8">
        <f t="shared" si="10"/>
        <v>6.1594494142863325E-2</v>
      </c>
      <c r="P52" s="8">
        <f t="shared" si="11"/>
        <v>-0.54090360183579034</v>
      </c>
      <c r="Q52" s="8">
        <f t="shared" si="2"/>
        <v>0.25749999555495034</v>
      </c>
      <c r="R52" s="8">
        <f t="shared" si="3"/>
        <v>0.16799999716720751</v>
      </c>
      <c r="S52" s="8">
        <f t="shared" si="4"/>
        <v>0.76649906680142099</v>
      </c>
      <c r="T52" s="8">
        <f t="shared" si="5"/>
        <v>0.8528008953405718</v>
      </c>
      <c r="U52" s="23">
        <f t="shared" si="6"/>
        <v>3</v>
      </c>
      <c r="V52" s="8" t="str">
        <f t="shared" si="12"/>
        <v>Low</v>
      </c>
    </row>
    <row r="53" spans="2:22" x14ac:dyDescent="0.3">
      <c r="B53" s="3">
        <v>43516</v>
      </c>
      <c r="C53" s="4">
        <v>22151687</v>
      </c>
      <c r="D53" s="4">
        <v>5427163</v>
      </c>
      <c r="E53" s="4">
        <v>2105739</v>
      </c>
      <c r="F53" s="4">
        <v>1537189</v>
      </c>
      <c r="G53" s="4">
        <v>1222680</v>
      </c>
      <c r="H53" s="8">
        <f t="shared" si="0"/>
        <v>5.5195796148618387E-2</v>
      </c>
      <c r="I53" s="10">
        <f t="shared" si="1"/>
        <v>43509</v>
      </c>
      <c r="J53" s="11">
        <f t="shared" si="7"/>
        <v>1393232</v>
      </c>
      <c r="K53" s="8">
        <f t="shared" si="8"/>
        <v>-0.12241464451003137</v>
      </c>
      <c r="L53">
        <f>'Channel wise traffic'!G53</f>
        <v>22151685</v>
      </c>
      <c r="M53">
        <f>VLOOKUP(I53,'Channel wise traffic'!B45:G411, 6,FALSE)</f>
        <v>21717338</v>
      </c>
      <c r="N53" s="8">
        <f t="shared" si="9"/>
        <v>2.000001105107807E-2</v>
      </c>
      <c r="O53" s="8">
        <f t="shared" si="10"/>
        <v>6.4152976377401652E-2</v>
      </c>
      <c r="P53" s="8">
        <f t="shared" si="11"/>
        <v>-0.13962220826808736</v>
      </c>
      <c r="Q53" s="8">
        <f t="shared" si="2"/>
        <v>0.24499998577986409</v>
      </c>
      <c r="R53" s="8">
        <f t="shared" si="3"/>
        <v>0.38799995504096707</v>
      </c>
      <c r="S53" s="8">
        <f t="shared" si="4"/>
        <v>0.7299997768004487</v>
      </c>
      <c r="T53" s="8">
        <f t="shared" si="5"/>
        <v>0.79539991503972507</v>
      </c>
      <c r="U53" s="23">
        <f t="shared" si="6"/>
        <v>4</v>
      </c>
      <c r="V53" s="8" t="str">
        <f t="shared" si="12"/>
        <v>Moderate</v>
      </c>
    </row>
    <row r="54" spans="2:22" x14ac:dyDescent="0.3">
      <c r="B54" s="3">
        <v>43517</v>
      </c>
      <c r="C54" s="4">
        <v>20848646</v>
      </c>
      <c r="D54" s="4">
        <v>5003675</v>
      </c>
      <c r="E54" s="4">
        <v>1921411</v>
      </c>
      <c r="F54" s="4">
        <v>1444709</v>
      </c>
      <c r="G54" s="4">
        <v>1149121</v>
      </c>
      <c r="H54" s="8">
        <f t="shared" si="0"/>
        <v>5.5117296346247138E-2</v>
      </c>
      <c r="I54" s="10">
        <f t="shared" si="1"/>
        <v>43510</v>
      </c>
      <c r="J54" s="11">
        <f t="shared" si="7"/>
        <v>1184903</v>
      </c>
      <c r="K54" s="8">
        <f t="shared" si="8"/>
        <v>-3.019825251518482E-2</v>
      </c>
      <c r="L54">
        <f>'Channel wise traffic'!G54</f>
        <v>20848645</v>
      </c>
      <c r="M54">
        <f>VLOOKUP(I54,'Channel wise traffic'!B46:G412, 6,FALSE)</f>
        <v>21500166</v>
      </c>
      <c r="N54" s="8">
        <f t="shared" si="9"/>
        <v>-3.0303068357704799E-2</v>
      </c>
      <c r="O54" s="8">
        <f t="shared" si="10"/>
        <v>5.5111339367736073E-2</v>
      </c>
      <c r="P54" s="8">
        <f t="shared" si="11"/>
        <v>1.0808988820465437E-4</v>
      </c>
      <c r="Q54" s="8">
        <f t="shared" si="2"/>
        <v>0.23999999808141018</v>
      </c>
      <c r="R54" s="8">
        <f t="shared" si="3"/>
        <v>0.38399996002937842</v>
      </c>
      <c r="S54" s="8">
        <f t="shared" si="4"/>
        <v>0.75190003596315413</v>
      </c>
      <c r="T54" s="8">
        <f t="shared" si="5"/>
        <v>0.79539962719135826</v>
      </c>
      <c r="U54" s="23">
        <f t="shared" si="6"/>
        <v>5</v>
      </c>
      <c r="V54" s="8" t="str">
        <f t="shared" si="12"/>
        <v>Moderate</v>
      </c>
    </row>
    <row r="55" spans="2:22" x14ac:dyDescent="0.3">
      <c r="B55" s="3">
        <v>43518</v>
      </c>
      <c r="C55" s="4">
        <v>22151687</v>
      </c>
      <c r="D55" s="4">
        <v>5704059</v>
      </c>
      <c r="E55" s="4">
        <v>2304440</v>
      </c>
      <c r="F55" s="4">
        <v>1749530</v>
      </c>
      <c r="G55" s="4">
        <v>1377230</v>
      </c>
      <c r="H55" s="8">
        <f t="shared" si="0"/>
        <v>6.2172691407205237E-2</v>
      </c>
      <c r="I55" s="10">
        <f t="shared" si="1"/>
        <v>43511</v>
      </c>
      <c r="J55" s="11">
        <f t="shared" si="7"/>
        <v>1285561</v>
      </c>
      <c r="K55" s="8">
        <f t="shared" si="8"/>
        <v>7.1306612443905903E-2</v>
      </c>
      <c r="L55">
        <f>'Channel wise traffic'!G55</f>
        <v>22151685</v>
      </c>
      <c r="M55">
        <f>VLOOKUP(I55,'Channel wise traffic'!B47:G413, 6,FALSE)</f>
        <v>21500166</v>
      </c>
      <c r="N55" s="8">
        <f t="shared" si="9"/>
        <v>3.0302975335167126E-2</v>
      </c>
      <c r="O55" s="8">
        <f t="shared" si="10"/>
        <v>5.9793070444522596E-2</v>
      </c>
      <c r="P55" s="8">
        <f t="shared" si="11"/>
        <v>3.9797604387794561E-2</v>
      </c>
      <c r="Q55" s="8">
        <f t="shared" si="2"/>
        <v>0.25749998182982631</v>
      </c>
      <c r="R55" s="8">
        <f t="shared" si="3"/>
        <v>0.40400002875145574</v>
      </c>
      <c r="S55" s="8">
        <f t="shared" si="4"/>
        <v>0.75919963201471941</v>
      </c>
      <c r="T55" s="8">
        <f t="shared" si="5"/>
        <v>0.78719999085468673</v>
      </c>
      <c r="U55" s="23">
        <f t="shared" si="6"/>
        <v>6</v>
      </c>
      <c r="V55" s="8" t="str">
        <f t="shared" si="12"/>
        <v>Moderate</v>
      </c>
    </row>
    <row r="56" spans="2:22" x14ac:dyDescent="0.3">
      <c r="B56" s="3">
        <v>43519</v>
      </c>
      <c r="C56" s="4">
        <v>43094160</v>
      </c>
      <c r="D56" s="4">
        <v>9049773</v>
      </c>
      <c r="E56" s="4">
        <v>2923076</v>
      </c>
      <c r="F56" s="4">
        <v>1908184</v>
      </c>
      <c r="G56" s="4">
        <v>1443732</v>
      </c>
      <c r="H56" s="8">
        <f t="shared" si="0"/>
        <v>3.3501801636230989E-2</v>
      </c>
      <c r="I56" s="10">
        <f t="shared" si="1"/>
        <v>43512</v>
      </c>
      <c r="J56" s="11">
        <f t="shared" si="7"/>
        <v>1768503</v>
      </c>
      <c r="K56" s="8">
        <f t="shared" si="8"/>
        <v>-0.18364175802924843</v>
      </c>
      <c r="L56">
        <f>'Channel wise traffic'!G56</f>
        <v>43094158</v>
      </c>
      <c r="M56">
        <f>VLOOKUP(I56,'Channel wise traffic'!B48:G414, 6,FALSE)</f>
        <v>45787544</v>
      </c>
      <c r="N56" s="8">
        <f t="shared" si="9"/>
        <v>-5.8823552536471535E-2</v>
      </c>
      <c r="O56" s="8">
        <f t="shared" si="10"/>
        <v>3.8624106184334629E-2</v>
      </c>
      <c r="P56" s="8">
        <f t="shared" si="11"/>
        <v>-0.13261936790607654</v>
      </c>
      <c r="Q56" s="8">
        <f t="shared" si="2"/>
        <v>0.20999998607699977</v>
      </c>
      <c r="R56" s="8">
        <f t="shared" si="3"/>
        <v>0.32299992497049373</v>
      </c>
      <c r="S56" s="8">
        <f t="shared" si="4"/>
        <v>0.65279999562105129</v>
      </c>
      <c r="T56" s="8">
        <f t="shared" si="5"/>
        <v>0.75659999245355791</v>
      </c>
      <c r="U56" s="23">
        <f t="shared" si="6"/>
        <v>7</v>
      </c>
      <c r="V56" s="8" t="str">
        <f t="shared" si="12"/>
        <v>Moderate</v>
      </c>
    </row>
    <row r="57" spans="2:22" x14ac:dyDescent="0.3">
      <c r="B57" s="3">
        <v>43520</v>
      </c>
      <c r="C57" s="4">
        <v>44440853</v>
      </c>
      <c r="D57" s="4">
        <v>8959276</v>
      </c>
      <c r="E57" s="4">
        <v>3168000</v>
      </c>
      <c r="F57" s="4">
        <v>2046528</v>
      </c>
      <c r="G57" s="4">
        <v>1644180</v>
      </c>
      <c r="H57" s="8">
        <f t="shared" si="0"/>
        <v>3.699703963828057E-2</v>
      </c>
      <c r="I57" s="10">
        <f t="shared" si="1"/>
        <v>43513</v>
      </c>
      <c r="J57" s="11">
        <f t="shared" si="7"/>
        <v>1579683</v>
      </c>
      <c r="K57" s="8">
        <f t="shared" si="8"/>
        <v>4.0829077732684294E-2</v>
      </c>
      <c r="L57">
        <f>'Channel wise traffic'!G57</f>
        <v>44440851</v>
      </c>
      <c r="M57">
        <f>VLOOKUP(I57,'Channel wise traffic'!B49:G415, 6,FALSE)</f>
        <v>45338647</v>
      </c>
      <c r="N57" s="8">
        <f t="shared" si="9"/>
        <v>-1.9802002472636637E-2</v>
      </c>
      <c r="O57" s="8">
        <f t="shared" si="10"/>
        <v>3.4841863833257665E-2</v>
      </c>
      <c r="P57" s="8">
        <f t="shared" si="11"/>
        <v>6.1855927551318857E-2</v>
      </c>
      <c r="Q57" s="8">
        <f t="shared" si="2"/>
        <v>0.201600000792064</v>
      </c>
      <c r="R57" s="8">
        <f t="shared" si="3"/>
        <v>0.35360000071434344</v>
      </c>
      <c r="S57" s="8">
        <f t="shared" si="4"/>
        <v>0.64600000000000002</v>
      </c>
      <c r="T57" s="8">
        <f t="shared" si="5"/>
        <v>0.80339970916596304</v>
      </c>
      <c r="U57" s="23">
        <f t="shared" si="6"/>
        <v>1</v>
      </c>
      <c r="V57" s="8" t="str">
        <f t="shared" si="12"/>
        <v>Moderate</v>
      </c>
    </row>
    <row r="58" spans="2:22" x14ac:dyDescent="0.3">
      <c r="B58" s="3">
        <v>43521</v>
      </c>
      <c r="C58" s="4">
        <v>21065820</v>
      </c>
      <c r="D58" s="4">
        <v>5055796</v>
      </c>
      <c r="E58" s="4">
        <v>2042541</v>
      </c>
      <c r="F58" s="4">
        <v>1505966</v>
      </c>
      <c r="G58" s="4">
        <v>1271939</v>
      </c>
      <c r="H58" s="8">
        <f t="shared" si="0"/>
        <v>6.0379277901358691E-2</v>
      </c>
      <c r="I58" s="10">
        <f t="shared" si="1"/>
        <v>43514</v>
      </c>
      <c r="J58" s="11">
        <f t="shared" si="7"/>
        <v>1431960</v>
      </c>
      <c r="K58" s="8">
        <f t="shared" si="8"/>
        <v>-0.11174962987792958</v>
      </c>
      <c r="L58">
        <f>'Channel wise traffic'!G58</f>
        <v>21065819</v>
      </c>
      <c r="M58">
        <f>VLOOKUP(I58,'Channel wise traffic'!B50:G416, 6,FALSE)</f>
        <v>21717338</v>
      </c>
      <c r="N58" s="8">
        <f t="shared" si="9"/>
        <v>-2.9999947507378666E-2</v>
      </c>
      <c r="O58" s="8">
        <f t="shared" si="10"/>
        <v>6.5936251861415815E-2</v>
      </c>
      <c r="P58" s="8">
        <f t="shared" si="11"/>
        <v>-8.427797764023226E-2</v>
      </c>
      <c r="Q58" s="8">
        <f t="shared" si="2"/>
        <v>0.2399999620237902</v>
      </c>
      <c r="R58" s="8">
        <f t="shared" si="3"/>
        <v>0.40399988448901025</v>
      </c>
      <c r="S58" s="8">
        <f t="shared" si="4"/>
        <v>0.73730025492756324</v>
      </c>
      <c r="T58" s="8">
        <f t="shared" si="5"/>
        <v>0.84460007729258169</v>
      </c>
      <c r="U58" s="23">
        <f t="shared" si="6"/>
        <v>2</v>
      </c>
      <c r="V58" s="8" t="str">
        <f t="shared" si="12"/>
        <v>Moderate</v>
      </c>
    </row>
    <row r="59" spans="2:22" x14ac:dyDescent="0.3">
      <c r="B59" s="3">
        <v>43522</v>
      </c>
      <c r="C59" s="4">
        <v>22368860</v>
      </c>
      <c r="D59" s="4">
        <v>5480370</v>
      </c>
      <c r="E59" s="4">
        <v>2257912</v>
      </c>
      <c r="F59" s="4">
        <v>1681241</v>
      </c>
      <c r="G59" s="4">
        <v>1364832</v>
      </c>
      <c r="H59" s="8">
        <f t="shared" si="0"/>
        <v>6.1014821497385206E-2</v>
      </c>
      <c r="I59" s="10">
        <f t="shared" si="1"/>
        <v>43515</v>
      </c>
      <c r="J59" s="11">
        <f t="shared" si="7"/>
        <v>620260</v>
      </c>
      <c r="K59" s="8">
        <f t="shared" si="8"/>
        <v>1.2004191790539451</v>
      </c>
      <c r="L59">
        <f>'Channel wise traffic'!G59</f>
        <v>22368858</v>
      </c>
      <c r="M59">
        <f>VLOOKUP(I59,'Channel wise traffic'!B51:G417, 6,FALSE)</f>
        <v>21934511</v>
      </c>
      <c r="N59" s="8">
        <f t="shared" si="9"/>
        <v>1.980199148273698E-2</v>
      </c>
      <c r="O59" s="8">
        <f t="shared" si="10"/>
        <v>2.8277810407735061E-2</v>
      </c>
      <c r="P59" s="8">
        <f t="shared" si="11"/>
        <v>1.157692572996929</v>
      </c>
      <c r="Q59" s="8">
        <f t="shared" si="2"/>
        <v>0.24499996870649643</v>
      </c>
      <c r="R59" s="8">
        <f t="shared" si="3"/>
        <v>0.41199991971345001</v>
      </c>
      <c r="S59" s="8">
        <f t="shared" si="4"/>
        <v>0.74459987811748196</v>
      </c>
      <c r="T59" s="8">
        <f t="shared" si="5"/>
        <v>0.81180033082704983</v>
      </c>
      <c r="U59" s="23">
        <f t="shared" si="6"/>
        <v>3</v>
      </c>
      <c r="V59" s="8" t="str">
        <f t="shared" si="12"/>
        <v>High</v>
      </c>
    </row>
    <row r="60" spans="2:22" x14ac:dyDescent="0.3">
      <c r="B60" s="3">
        <v>43523</v>
      </c>
      <c r="C60" s="4">
        <v>21500167</v>
      </c>
      <c r="D60" s="4">
        <v>5482542</v>
      </c>
      <c r="E60" s="4">
        <v>2105296</v>
      </c>
      <c r="F60" s="4">
        <v>1613709</v>
      </c>
      <c r="G60" s="4">
        <v>1323241</v>
      </c>
      <c r="H60" s="8">
        <f t="shared" si="0"/>
        <v>6.1545614971269758E-2</v>
      </c>
      <c r="I60" s="10">
        <f t="shared" si="1"/>
        <v>43516</v>
      </c>
      <c r="J60" s="11">
        <f t="shared" si="7"/>
        <v>1222680</v>
      </c>
      <c r="K60" s="8">
        <f t="shared" si="8"/>
        <v>8.2246376811594191E-2</v>
      </c>
      <c r="L60">
        <f>'Channel wise traffic'!G60</f>
        <v>21500166</v>
      </c>
      <c r="M60">
        <f>VLOOKUP(I60,'Channel wise traffic'!B52:G418, 6,FALSE)</f>
        <v>22151685</v>
      </c>
      <c r="N60" s="8">
        <f t="shared" si="9"/>
        <v>-2.9411712923870126E-2</v>
      </c>
      <c r="O60" s="8">
        <f t="shared" si="10"/>
        <v>5.5195796148618387E-2</v>
      </c>
      <c r="P60" s="8">
        <f t="shared" si="11"/>
        <v>0.11504171088598958</v>
      </c>
      <c r="Q60" s="8">
        <f t="shared" si="2"/>
        <v>0.25499997279090902</v>
      </c>
      <c r="R60" s="8">
        <f t="shared" si="3"/>
        <v>0.38399997665316565</v>
      </c>
      <c r="S60" s="8">
        <f t="shared" si="4"/>
        <v>0.76649981760284536</v>
      </c>
      <c r="T60" s="8">
        <f t="shared" si="5"/>
        <v>0.81999976451764223</v>
      </c>
      <c r="U60" s="23">
        <f t="shared" si="6"/>
        <v>4</v>
      </c>
      <c r="V60" s="8" t="str">
        <f t="shared" si="12"/>
        <v>Moderate</v>
      </c>
    </row>
    <row r="61" spans="2:22" x14ac:dyDescent="0.3">
      <c r="B61" s="3">
        <v>43524</v>
      </c>
      <c r="C61" s="4">
        <v>22586034</v>
      </c>
      <c r="D61" s="4">
        <v>5759438</v>
      </c>
      <c r="E61" s="4">
        <v>2280737</v>
      </c>
      <c r="F61" s="4">
        <v>1648289</v>
      </c>
      <c r="G61" s="4">
        <v>1405660</v>
      </c>
      <c r="H61" s="8">
        <f t="shared" si="0"/>
        <v>6.2235804656984049E-2</v>
      </c>
      <c r="I61" s="10">
        <f t="shared" si="1"/>
        <v>43517</v>
      </c>
      <c r="J61" s="11">
        <f t="shared" si="7"/>
        <v>1149121</v>
      </c>
      <c r="K61" s="8">
        <f t="shared" si="8"/>
        <v>0.22324803045110131</v>
      </c>
      <c r="L61">
        <f>'Channel wise traffic'!G61</f>
        <v>22586032</v>
      </c>
      <c r="M61">
        <f>VLOOKUP(I61,'Channel wise traffic'!B53:G419, 6,FALSE)</f>
        <v>20848645</v>
      </c>
      <c r="N61" s="8">
        <f t="shared" si="9"/>
        <v>8.3333329336271023E-2</v>
      </c>
      <c r="O61" s="8">
        <f t="shared" si="10"/>
        <v>5.5117296346247138E-2</v>
      </c>
      <c r="P61" s="8">
        <f t="shared" si="11"/>
        <v>0.12915198644756454</v>
      </c>
      <c r="Q61" s="8">
        <f t="shared" si="2"/>
        <v>0.25499997033565081</v>
      </c>
      <c r="R61" s="8">
        <f t="shared" si="3"/>
        <v>0.39599992221463276</v>
      </c>
      <c r="S61" s="8">
        <f t="shared" si="4"/>
        <v>0.72270016227210765</v>
      </c>
      <c r="T61" s="8">
        <f t="shared" si="5"/>
        <v>0.85279947873218831</v>
      </c>
      <c r="U61" s="23">
        <f t="shared" si="6"/>
        <v>5</v>
      </c>
      <c r="V61" s="8" t="str">
        <f t="shared" si="12"/>
        <v>High</v>
      </c>
    </row>
    <row r="62" spans="2:22" x14ac:dyDescent="0.3">
      <c r="B62" s="3">
        <v>43525</v>
      </c>
      <c r="C62" s="4">
        <v>22368860</v>
      </c>
      <c r="D62" s="4">
        <v>5815903</v>
      </c>
      <c r="E62" s="4">
        <v>2442679</v>
      </c>
      <c r="F62" s="4">
        <v>1872313</v>
      </c>
      <c r="G62" s="4">
        <v>1458532</v>
      </c>
      <c r="H62" s="8">
        <f t="shared" si="0"/>
        <v>6.5203680473658474E-2</v>
      </c>
      <c r="I62" s="10">
        <f t="shared" si="1"/>
        <v>43518</v>
      </c>
      <c r="J62" s="11">
        <f t="shared" si="7"/>
        <v>1377230</v>
      </c>
      <c r="K62" s="8">
        <f t="shared" si="8"/>
        <v>5.9032986501891482E-2</v>
      </c>
      <c r="L62">
        <f>'Channel wise traffic'!G62</f>
        <v>22368858</v>
      </c>
      <c r="M62">
        <f>VLOOKUP(I62,'Channel wise traffic'!B54:G420, 6,FALSE)</f>
        <v>22151685</v>
      </c>
      <c r="N62" s="8">
        <f t="shared" si="9"/>
        <v>9.8039043079567456E-3</v>
      </c>
      <c r="O62" s="8">
        <f t="shared" si="10"/>
        <v>6.2172691407205237E-2</v>
      </c>
      <c r="P62" s="8">
        <f t="shared" si="11"/>
        <v>4.8751131692233107E-2</v>
      </c>
      <c r="Q62" s="8">
        <f t="shared" si="2"/>
        <v>0.25999997317699697</v>
      </c>
      <c r="R62" s="8">
        <f t="shared" si="3"/>
        <v>0.41999995529499029</v>
      </c>
      <c r="S62" s="8">
        <f t="shared" si="4"/>
        <v>0.76649981434318626</v>
      </c>
      <c r="T62" s="8">
        <f t="shared" si="5"/>
        <v>0.77900009239908075</v>
      </c>
      <c r="U62" s="23">
        <f t="shared" si="6"/>
        <v>6</v>
      </c>
      <c r="V62" s="8" t="str">
        <f t="shared" si="12"/>
        <v>Moderate</v>
      </c>
    </row>
    <row r="63" spans="2:22" x14ac:dyDescent="0.3">
      <c r="B63" s="3">
        <v>43526</v>
      </c>
      <c r="C63" s="4">
        <v>46685340</v>
      </c>
      <c r="D63" s="4">
        <v>9803921</v>
      </c>
      <c r="E63" s="4">
        <v>3333333</v>
      </c>
      <c r="F63" s="4">
        <v>1110666</v>
      </c>
      <c r="G63" s="4">
        <v>900972</v>
      </c>
      <c r="H63" s="8">
        <f t="shared" si="0"/>
        <v>1.9298820571939712E-2</v>
      </c>
      <c r="I63" s="10">
        <f t="shared" si="1"/>
        <v>43519</v>
      </c>
      <c r="J63" s="11">
        <f t="shared" si="7"/>
        <v>1443732</v>
      </c>
      <c r="K63" s="8">
        <f t="shared" si="8"/>
        <v>-0.37594234941110949</v>
      </c>
      <c r="L63">
        <f>'Channel wise traffic'!G63</f>
        <v>46685339</v>
      </c>
      <c r="M63">
        <f>VLOOKUP(I63,'Channel wise traffic'!B55:G421, 6,FALSE)</f>
        <v>43094158</v>
      </c>
      <c r="N63" s="8">
        <f t="shared" si="9"/>
        <v>8.3333360405835055E-2</v>
      </c>
      <c r="O63" s="8">
        <f t="shared" si="10"/>
        <v>3.3501801636230989E-2</v>
      </c>
      <c r="P63" s="8">
        <f t="shared" si="11"/>
        <v>-0.42394678407179354</v>
      </c>
      <c r="Q63" s="8">
        <f t="shared" si="2"/>
        <v>0.20999999143199985</v>
      </c>
      <c r="R63" s="8">
        <f t="shared" si="3"/>
        <v>0.33999998571999918</v>
      </c>
      <c r="S63" s="8">
        <f t="shared" si="4"/>
        <v>0.33319983331998332</v>
      </c>
      <c r="T63" s="8">
        <f t="shared" si="5"/>
        <v>0.81119976662651061</v>
      </c>
      <c r="U63" s="23">
        <f t="shared" si="6"/>
        <v>7</v>
      </c>
      <c r="V63" s="8" t="str">
        <f t="shared" si="12"/>
        <v>Low</v>
      </c>
    </row>
    <row r="64" spans="2:22" x14ac:dyDescent="0.3">
      <c r="B64" s="3">
        <v>43527</v>
      </c>
      <c r="C64" s="4">
        <v>43991955</v>
      </c>
      <c r="D64" s="4">
        <v>8961161</v>
      </c>
      <c r="E64" s="4">
        <v>2924923</v>
      </c>
      <c r="F64" s="4">
        <v>2088395</v>
      </c>
      <c r="G64" s="4">
        <v>1694106</v>
      </c>
      <c r="H64" s="8">
        <f t="shared" si="0"/>
        <v>3.8509450193791116E-2</v>
      </c>
      <c r="I64" s="10">
        <f t="shared" si="1"/>
        <v>43520</v>
      </c>
      <c r="J64" s="11">
        <f t="shared" si="7"/>
        <v>1644180</v>
      </c>
      <c r="K64" s="8">
        <f t="shared" si="8"/>
        <v>3.03652884720651E-2</v>
      </c>
      <c r="L64">
        <f>'Channel wise traffic'!G64</f>
        <v>43991955</v>
      </c>
      <c r="M64">
        <f>VLOOKUP(I64,'Channel wise traffic'!B56:G422, 6,FALSE)</f>
        <v>44440851</v>
      </c>
      <c r="N64" s="8">
        <f t="shared" si="9"/>
        <v>-1.0100976689217722E-2</v>
      </c>
      <c r="O64" s="8">
        <f t="shared" si="10"/>
        <v>3.699703963828057E-2</v>
      </c>
      <c r="P64" s="8">
        <f t="shared" si="11"/>
        <v>4.0879231697923846E-2</v>
      </c>
      <c r="Q64" s="8">
        <f t="shared" si="2"/>
        <v>0.20369999469221134</v>
      </c>
      <c r="R64" s="8">
        <f t="shared" si="3"/>
        <v>0.3264000055349971</v>
      </c>
      <c r="S64" s="8">
        <f t="shared" si="4"/>
        <v>0.71399999247843449</v>
      </c>
      <c r="T64" s="8">
        <f t="shared" si="5"/>
        <v>0.81119998850792119</v>
      </c>
      <c r="U64" s="23">
        <f t="shared" si="6"/>
        <v>1</v>
      </c>
      <c r="V64" s="8" t="str">
        <f t="shared" si="12"/>
        <v>Moderate</v>
      </c>
    </row>
    <row r="65" spans="2:22" x14ac:dyDescent="0.3">
      <c r="B65" s="3">
        <v>43528</v>
      </c>
      <c r="C65" s="4">
        <v>21717340</v>
      </c>
      <c r="D65" s="4">
        <v>5700801</v>
      </c>
      <c r="E65" s="4">
        <v>2371533</v>
      </c>
      <c r="F65" s="4">
        <v>1765843</v>
      </c>
      <c r="G65" s="4">
        <v>1375592</v>
      </c>
      <c r="H65" s="8">
        <f t="shared" si="0"/>
        <v>6.3340722206310721E-2</v>
      </c>
      <c r="I65" s="10">
        <f t="shared" si="1"/>
        <v>43521</v>
      </c>
      <c r="J65" s="11">
        <f t="shared" si="7"/>
        <v>1271939</v>
      </c>
      <c r="K65" s="8">
        <f t="shared" si="8"/>
        <v>8.1492115581014435E-2</v>
      </c>
      <c r="L65">
        <f>'Channel wise traffic'!G65</f>
        <v>21717338</v>
      </c>
      <c r="M65">
        <f>VLOOKUP(I65,'Channel wise traffic'!B57:G423, 6,FALSE)</f>
        <v>21065819</v>
      </c>
      <c r="N65" s="8">
        <f t="shared" si="9"/>
        <v>3.0927779261751054E-2</v>
      </c>
      <c r="O65" s="8">
        <f t="shared" si="10"/>
        <v>6.0379277901358691E-2</v>
      </c>
      <c r="P65" s="8">
        <f t="shared" si="11"/>
        <v>4.9047362073294742E-2</v>
      </c>
      <c r="Q65" s="8">
        <f t="shared" si="2"/>
        <v>0.2624999654653839</v>
      </c>
      <c r="R65" s="8">
        <f t="shared" si="3"/>
        <v>0.4159999621105876</v>
      </c>
      <c r="S65" s="8">
        <f t="shared" si="4"/>
        <v>0.74459980105695345</v>
      </c>
      <c r="T65" s="8">
        <f t="shared" si="5"/>
        <v>0.77900017158943347</v>
      </c>
      <c r="U65" s="23">
        <f t="shared" si="6"/>
        <v>2</v>
      </c>
      <c r="V65" s="8" t="str">
        <f t="shared" si="12"/>
        <v>Moderate</v>
      </c>
    </row>
    <row r="66" spans="2:22" x14ac:dyDescent="0.3">
      <c r="B66" s="3">
        <v>43529</v>
      </c>
      <c r="C66" s="4">
        <v>21717340</v>
      </c>
      <c r="D66" s="4">
        <v>5266455</v>
      </c>
      <c r="E66" s="4">
        <v>2001252</v>
      </c>
      <c r="F66" s="4">
        <v>1490132</v>
      </c>
      <c r="G66" s="4">
        <v>1258566</v>
      </c>
      <c r="H66" s="8">
        <f t="shared" si="0"/>
        <v>5.7952124891906653E-2</v>
      </c>
      <c r="I66" s="10">
        <f t="shared" si="1"/>
        <v>43522</v>
      </c>
      <c r="J66" s="11">
        <f t="shared" si="7"/>
        <v>1364832</v>
      </c>
      <c r="K66" s="8">
        <f t="shared" si="8"/>
        <v>-7.7860132236055479E-2</v>
      </c>
      <c r="L66">
        <f>'Channel wise traffic'!G66</f>
        <v>21717338</v>
      </c>
      <c r="M66">
        <f>VLOOKUP(I66,'Channel wise traffic'!B58:G424, 6,FALSE)</f>
        <v>22368858</v>
      </c>
      <c r="N66" s="8">
        <f t="shared" si="9"/>
        <v>-2.9126207515823954E-2</v>
      </c>
      <c r="O66" s="8">
        <f t="shared" si="10"/>
        <v>6.1014821497385206E-2</v>
      </c>
      <c r="P66" s="8">
        <f t="shared" si="11"/>
        <v>-5.019594469533617E-2</v>
      </c>
      <c r="Q66" s="8">
        <f t="shared" si="2"/>
        <v>0.24250000230230775</v>
      </c>
      <c r="R66" s="8">
        <f t="shared" si="3"/>
        <v>0.37999982910705588</v>
      </c>
      <c r="S66" s="8">
        <f t="shared" si="4"/>
        <v>0.74459988047482273</v>
      </c>
      <c r="T66" s="8">
        <f t="shared" si="5"/>
        <v>0.84460034413058704</v>
      </c>
      <c r="U66" s="23">
        <f t="shared" si="6"/>
        <v>3</v>
      </c>
      <c r="V66" s="8" t="str">
        <f t="shared" si="12"/>
        <v>Moderate</v>
      </c>
    </row>
    <row r="67" spans="2:22" x14ac:dyDescent="0.3">
      <c r="B67" s="3">
        <v>43530</v>
      </c>
      <c r="C67" s="4">
        <v>21065820</v>
      </c>
      <c r="D67" s="4">
        <v>5161125</v>
      </c>
      <c r="E67" s="4">
        <v>2002516</v>
      </c>
      <c r="F67" s="4">
        <v>1417982</v>
      </c>
      <c r="G67" s="4">
        <v>1104608</v>
      </c>
      <c r="H67" s="8">
        <f t="shared" si="0"/>
        <v>5.2436031448099336E-2</v>
      </c>
      <c r="I67" s="10">
        <f t="shared" si="1"/>
        <v>43523</v>
      </c>
      <c r="J67" s="11">
        <f t="shared" si="7"/>
        <v>1323241</v>
      </c>
      <c r="K67" s="8">
        <f t="shared" si="8"/>
        <v>-0.16522538222440208</v>
      </c>
      <c r="L67">
        <f>'Channel wise traffic'!G67</f>
        <v>21065819</v>
      </c>
      <c r="M67">
        <f>VLOOKUP(I67,'Channel wise traffic'!B59:G425, 6,FALSE)</f>
        <v>21500166</v>
      </c>
      <c r="N67" s="8">
        <f t="shared" si="9"/>
        <v>-2.0202030068046883E-2</v>
      </c>
      <c r="O67" s="8">
        <f t="shared" si="10"/>
        <v>6.1545614971269758E-2</v>
      </c>
      <c r="P67" s="8">
        <f t="shared" si="11"/>
        <v>-0.14801352667323064</v>
      </c>
      <c r="Q67" s="8">
        <f t="shared" si="2"/>
        <v>0.24499995727676396</v>
      </c>
      <c r="R67" s="8">
        <f t="shared" si="3"/>
        <v>0.38799990312189686</v>
      </c>
      <c r="S67" s="8">
        <f t="shared" si="4"/>
        <v>0.70810020993590062</v>
      </c>
      <c r="T67" s="8">
        <f t="shared" si="5"/>
        <v>0.77900001551500653</v>
      </c>
      <c r="U67" s="23">
        <f t="shared" si="6"/>
        <v>4</v>
      </c>
      <c r="V67" s="8" t="str">
        <f t="shared" si="12"/>
        <v>Moderate</v>
      </c>
    </row>
    <row r="68" spans="2:22" x14ac:dyDescent="0.3">
      <c r="B68" s="3">
        <v>43531</v>
      </c>
      <c r="C68" s="4">
        <v>21717340</v>
      </c>
      <c r="D68" s="4">
        <v>5157868</v>
      </c>
      <c r="E68" s="4">
        <v>2042515</v>
      </c>
      <c r="F68" s="4">
        <v>1446305</v>
      </c>
      <c r="G68" s="4">
        <v>1221549</v>
      </c>
      <c r="H68" s="8">
        <f t="shared" ref="H68:H131" si="13">G68/C68</f>
        <v>5.624763437879593E-2</v>
      </c>
      <c r="I68" s="10">
        <f t="shared" ref="I68:I131" si="14">B68-7</f>
        <v>43524</v>
      </c>
      <c r="J68" s="11">
        <f t="shared" si="7"/>
        <v>1405660</v>
      </c>
      <c r="K68" s="8">
        <f t="shared" si="8"/>
        <v>-0.13097833046398133</v>
      </c>
      <c r="L68">
        <f>'Channel wise traffic'!G68</f>
        <v>21717338</v>
      </c>
      <c r="M68">
        <f>VLOOKUP(I68,'Channel wise traffic'!B60:G426, 6,FALSE)</f>
        <v>22586032</v>
      </c>
      <c r="N68" s="8">
        <f t="shared" si="9"/>
        <v>-3.8461558896224046E-2</v>
      </c>
      <c r="O68" s="8">
        <f t="shared" si="10"/>
        <v>6.2235804656984049E-2</v>
      </c>
      <c r="P68" s="8">
        <f t="shared" si="11"/>
        <v>-9.6217447676498091E-2</v>
      </c>
      <c r="Q68" s="8">
        <f t="shared" ref="Q68:Q131" si="15">D68/C68</f>
        <v>0.23749998848846129</v>
      </c>
      <c r="R68" s="8">
        <f t="shared" ref="R68:R131" si="16">E68/D68</f>
        <v>0.3959998588564112</v>
      </c>
      <c r="S68" s="8">
        <f t="shared" ref="S68:S131" si="17">F68/E68</f>
        <v>0.70810006291263472</v>
      </c>
      <c r="T68" s="8">
        <f t="shared" ref="T68:T131" si="18">G68/F68</f>
        <v>0.84459985964232998</v>
      </c>
      <c r="U68" s="23">
        <f t="shared" ref="U68:U131" si="19">WEEKDAY(B68,1)</f>
        <v>5</v>
      </c>
      <c r="V68" s="8" t="str">
        <f t="shared" si="12"/>
        <v>Moderate</v>
      </c>
    </row>
    <row r="69" spans="2:22" x14ac:dyDescent="0.3">
      <c r="B69" s="3">
        <v>43532</v>
      </c>
      <c r="C69" s="4">
        <v>21717340</v>
      </c>
      <c r="D69" s="4">
        <v>5700801</v>
      </c>
      <c r="E69" s="4">
        <v>2394336</v>
      </c>
      <c r="F69" s="4">
        <v>1730387</v>
      </c>
      <c r="G69" s="4">
        <v>1390539</v>
      </c>
      <c r="H69" s="8">
        <f t="shared" si="13"/>
        <v>6.402897408246129E-2</v>
      </c>
      <c r="I69" s="10">
        <f t="shared" si="14"/>
        <v>43525</v>
      </c>
      <c r="J69" s="11">
        <f t="shared" si="7"/>
        <v>1458532</v>
      </c>
      <c r="K69" s="8">
        <f t="shared" si="8"/>
        <v>-4.6617420803931608E-2</v>
      </c>
      <c r="L69">
        <f>'Channel wise traffic'!G69</f>
        <v>21717338</v>
      </c>
      <c r="M69">
        <f>VLOOKUP(I69,'Channel wise traffic'!B61:G427, 6,FALSE)</f>
        <v>22368858</v>
      </c>
      <c r="N69" s="8">
        <f t="shared" si="9"/>
        <v>-2.9126207515823954E-2</v>
      </c>
      <c r="O69" s="8">
        <f t="shared" si="10"/>
        <v>6.5203680473658474E-2</v>
      </c>
      <c r="P69" s="8">
        <f t="shared" si="11"/>
        <v>-1.8015952207970032E-2</v>
      </c>
      <c r="Q69" s="8">
        <f t="shared" si="15"/>
        <v>0.2624999654653839</v>
      </c>
      <c r="R69" s="8">
        <f t="shared" si="16"/>
        <v>0.41999992632614258</v>
      </c>
      <c r="S69" s="8">
        <f t="shared" si="17"/>
        <v>0.72270015570078716</v>
      </c>
      <c r="T69" s="8">
        <f t="shared" si="18"/>
        <v>0.80360000392975672</v>
      </c>
      <c r="U69" s="23">
        <f t="shared" si="19"/>
        <v>6</v>
      </c>
      <c r="V69" s="8" t="str">
        <f t="shared" si="12"/>
        <v>Moderate</v>
      </c>
    </row>
    <row r="70" spans="2:22" x14ac:dyDescent="0.3">
      <c r="B70" s="3">
        <v>43533</v>
      </c>
      <c r="C70" s="4">
        <v>46685340</v>
      </c>
      <c r="D70" s="4">
        <v>9705882</v>
      </c>
      <c r="E70" s="4">
        <v>3267000</v>
      </c>
      <c r="F70" s="4">
        <v>2310422</v>
      </c>
      <c r="G70" s="4">
        <v>1820150</v>
      </c>
      <c r="H70" s="8">
        <f t="shared" si="13"/>
        <v>3.8987613670586958E-2</v>
      </c>
      <c r="I70" s="10">
        <f t="shared" si="14"/>
        <v>43526</v>
      </c>
      <c r="J70" s="11">
        <f t="shared" si="7"/>
        <v>900972</v>
      </c>
      <c r="K70" s="8">
        <f t="shared" si="8"/>
        <v>1.0202070652584099</v>
      </c>
      <c r="L70">
        <f>'Channel wise traffic'!G70</f>
        <v>46685339</v>
      </c>
      <c r="M70">
        <f>VLOOKUP(I70,'Channel wise traffic'!B62:G428, 6,FALSE)</f>
        <v>46685339</v>
      </c>
      <c r="N70" s="8">
        <f t="shared" si="9"/>
        <v>0</v>
      </c>
      <c r="O70" s="8">
        <f t="shared" si="10"/>
        <v>1.9298820571939712E-2</v>
      </c>
      <c r="P70" s="8">
        <f t="shared" si="11"/>
        <v>1.0202070652584103</v>
      </c>
      <c r="Q70" s="8">
        <f t="shared" si="15"/>
        <v>0.20789999601587994</v>
      </c>
      <c r="R70" s="8">
        <f t="shared" si="16"/>
        <v>0.33660001224000047</v>
      </c>
      <c r="S70" s="8">
        <f t="shared" si="17"/>
        <v>0.70719987756351388</v>
      </c>
      <c r="T70" s="8">
        <f t="shared" si="18"/>
        <v>0.78779980453787235</v>
      </c>
      <c r="U70" s="23">
        <f t="shared" si="19"/>
        <v>7</v>
      </c>
      <c r="V70" s="8" t="str">
        <f t="shared" si="12"/>
        <v>High</v>
      </c>
    </row>
    <row r="71" spans="2:22" x14ac:dyDescent="0.3">
      <c r="B71" s="3">
        <v>43534</v>
      </c>
      <c r="C71" s="4">
        <v>46236443</v>
      </c>
      <c r="D71" s="4">
        <v>10098039</v>
      </c>
      <c r="E71" s="4">
        <v>3502000</v>
      </c>
      <c r="F71" s="4">
        <v>2262292</v>
      </c>
      <c r="G71" s="4">
        <v>1711650</v>
      </c>
      <c r="H71" s="8">
        <f t="shared" si="13"/>
        <v>3.7019499964562587E-2</v>
      </c>
      <c r="I71" s="10">
        <f t="shared" si="14"/>
        <v>43527</v>
      </c>
      <c r="J71" s="11">
        <f t="shared" si="7"/>
        <v>1694106</v>
      </c>
      <c r="K71" s="8">
        <f t="shared" si="8"/>
        <v>1.0355904530176874E-2</v>
      </c>
      <c r="L71">
        <f>'Channel wise traffic'!G71</f>
        <v>46236441</v>
      </c>
      <c r="M71">
        <f>VLOOKUP(I71,'Channel wise traffic'!B63:G429, 6,FALSE)</f>
        <v>43991955</v>
      </c>
      <c r="N71" s="8">
        <f t="shared" si="9"/>
        <v>5.1020374066121921E-2</v>
      </c>
      <c r="O71" s="8">
        <f t="shared" si="10"/>
        <v>3.8509450193791116E-2</v>
      </c>
      <c r="P71" s="8">
        <f t="shared" si="11"/>
        <v>-3.8690508997938244E-2</v>
      </c>
      <c r="Q71" s="8">
        <f t="shared" si="15"/>
        <v>0.21839999672985225</v>
      </c>
      <c r="R71" s="8">
        <f t="shared" si="16"/>
        <v>0.34680000740737882</v>
      </c>
      <c r="S71" s="8">
        <f t="shared" si="17"/>
        <v>0.64600000000000002</v>
      </c>
      <c r="T71" s="8">
        <f t="shared" si="18"/>
        <v>0.75659994377383644</v>
      </c>
      <c r="U71" s="23">
        <f t="shared" si="19"/>
        <v>1</v>
      </c>
      <c r="V71" s="8" t="str">
        <f t="shared" si="12"/>
        <v>Moderate</v>
      </c>
    </row>
    <row r="72" spans="2:22" x14ac:dyDescent="0.3">
      <c r="B72" s="3">
        <v>43535</v>
      </c>
      <c r="C72" s="4">
        <v>21282993</v>
      </c>
      <c r="D72" s="4">
        <v>5107918</v>
      </c>
      <c r="E72" s="4">
        <v>2104462</v>
      </c>
      <c r="F72" s="4">
        <v>1459444</v>
      </c>
      <c r="G72" s="4">
        <v>1220679</v>
      </c>
      <c r="H72" s="8">
        <f t="shared" si="13"/>
        <v>5.735466811458332E-2</v>
      </c>
      <c r="I72" s="10">
        <f t="shared" si="14"/>
        <v>43528</v>
      </c>
      <c r="J72" s="11">
        <f t="shared" si="7"/>
        <v>1375592</v>
      </c>
      <c r="K72" s="8">
        <f t="shared" si="8"/>
        <v>-0.11261551390237801</v>
      </c>
      <c r="L72">
        <f>'Channel wise traffic'!G72</f>
        <v>21282992</v>
      </c>
      <c r="M72">
        <f>VLOOKUP(I72,'Channel wise traffic'!B64:G430, 6,FALSE)</f>
        <v>21717338</v>
      </c>
      <c r="N72" s="8">
        <f t="shared" si="9"/>
        <v>-1.9999965004919074E-2</v>
      </c>
      <c r="O72" s="8">
        <f t="shared" si="10"/>
        <v>6.3340722206310721E-2</v>
      </c>
      <c r="P72" s="8">
        <f t="shared" si="11"/>
        <v>-9.4505617921909368E-2</v>
      </c>
      <c r="Q72" s="8">
        <f t="shared" si="15"/>
        <v>0.23999998496452074</v>
      </c>
      <c r="R72" s="8">
        <f t="shared" si="16"/>
        <v>0.41199995771271192</v>
      </c>
      <c r="S72" s="8">
        <f t="shared" si="17"/>
        <v>0.69349981135321048</v>
      </c>
      <c r="T72" s="8">
        <f t="shared" si="18"/>
        <v>0.83640002631138977</v>
      </c>
      <c r="U72" s="23">
        <f t="shared" si="19"/>
        <v>2</v>
      </c>
      <c r="V72" s="8" t="str">
        <f t="shared" si="12"/>
        <v>Moderate</v>
      </c>
    </row>
    <row r="73" spans="2:22" x14ac:dyDescent="0.3">
      <c r="B73" s="3">
        <v>43536</v>
      </c>
      <c r="C73" s="4">
        <v>21500167</v>
      </c>
      <c r="D73" s="4">
        <v>5428792</v>
      </c>
      <c r="E73" s="4">
        <v>2149801</v>
      </c>
      <c r="F73" s="4">
        <v>1600742</v>
      </c>
      <c r="G73" s="4">
        <v>1299482</v>
      </c>
      <c r="H73" s="8">
        <f t="shared" si="13"/>
        <v>6.04405537873264E-2</v>
      </c>
      <c r="I73" s="10">
        <f t="shared" si="14"/>
        <v>43529</v>
      </c>
      <c r="J73" s="11">
        <f t="shared" si="7"/>
        <v>1258566</v>
      </c>
      <c r="K73" s="8">
        <f t="shared" si="8"/>
        <v>3.2510015366695066E-2</v>
      </c>
      <c r="L73">
        <f>'Channel wise traffic'!G73</f>
        <v>21500166</v>
      </c>
      <c r="M73">
        <f>VLOOKUP(I73,'Channel wise traffic'!B65:G431, 6,FALSE)</f>
        <v>21717338</v>
      </c>
      <c r="N73" s="8">
        <f t="shared" si="9"/>
        <v>-9.9999364563004844E-3</v>
      </c>
      <c r="O73" s="8">
        <f t="shared" si="10"/>
        <v>5.7952124891906653E-2</v>
      </c>
      <c r="P73" s="8">
        <f t="shared" si="11"/>
        <v>4.2939390057935123E-2</v>
      </c>
      <c r="Q73" s="8">
        <f t="shared" si="15"/>
        <v>0.25249999220936281</v>
      </c>
      <c r="R73" s="8">
        <f t="shared" si="16"/>
        <v>0.39599988358367755</v>
      </c>
      <c r="S73" s="8">
        <f t="shared" si="17"/>
        <v>0.74460008158894708</v>
      </c>
      <c r="T73" s="8">
        <f t="shared" si="18"/>
        <v>0.81179977785302071</v>
      </c>
      <c r="U73" s="23">
        <f t="shared" si="19"/>
        <v>3</v>
      </c>
      <c r="V73" s="8" t="str">
        <f t="shared" si="12"/>
        <v>Moderate</v>
      </c>
    </row>
    <row r="74" spans="2:22" x14ac:dyDescent="0.3">
      <c r="B74" s="3">
        <v>43537</v>
      </c>
      <c r="C74" s="4">
        <v>21717340</v>
      </c>
      <c r="D74" s="4">
        <v>5700801</v>
      </c>
      <c r="E74" s="4">
        <v>2166304</v>
      </c>
      <c r="F74" s="4">
        <v>1533960</v>
      </c>
      <c r="G74" s="4">
        <v>1232690</v>
      </c>
      <c r="H74" s="8">
        <f t="shared" si="13"/>
        <v>5.6760634589687317E-2</v>
      </c>
      <c r="I74" s="10">
        <f t="shared" si="14"/>
        <v>43530</v>
      </c>
      <c r="J74" s="11">
        <f t="shared" si="7"/>
        <v>1104608</v>
      </c>
      <c r="K74" s="8">
        <f t="shared" si="8"/>
        <v>0.11595244647875091</v>
      </c>
      <c r="L74">
        <f>'Channel wise traffic'!G74</f>
        <v>21717338</v>
      </c>
      <c r="M74">
        <f>VLOOKUP(I74,'Channel wise traffic'!B66:G432, 6,FALSE)</f>
        <v>21065819</v>
      </c>
      <c r="N74" s="8">
        <f t="shared" si="9"/>
        <v>3.0927779261751054E-2</v>
      </c>
      <c r="O74" s="8">
        <f t="shared" si="10"/>
        <v>5.2436031448099336E-2</v>
      </c>
      <c r="P74" s="8">
        <f t="shared" si="11"/>
        <v>8.2473883361452227E-2</v>
      </c>
      <c r="Q74" s="8">
        <f t="shared" si="15"/>
        <v>0.2624999654653839</v>
      </c>
      <c r="R74" s="8">
        <f t="shared" si="16"/>
        <v>0.37999993334270044</v>
      </c>
      <c r="S74" s="8">
        <f t="shared" si="17"/>
        <v>0.70810006351832433</v>
      </c>
      <c r="T74" s="8">
        <f t="shared" si="18"/>
        <v>0.80359983311168481</v>
      </c>
      <c r="U74" s="23">
        <f t="shared" si="19"/>
        <v>4</v>
      </c>
      <c r="V74" s="8" t="str">
        <f t="shared" si="12"/>
        <v>Moderate</v>
      </c>
    </row>
    <row r="75" spans="2:22" x14ac:dyDescent="0.3">
      <c r="B75" s="3">
        <v>43538</v>
      </c>
      <c r="C75" s="4">
        <v>22803207</v>
      </c>
      <c r="D75" s="4">
        <v>5415761</v>
      </c>
      <c r="E75" s="4">
        <v>2144641</v>
      </c>
      <c r="F75" s="4">
        <v>1628211</v>
      </c>
      <c r="G75" s="4">
        <v>1268377</v>
      </c>
      <c r="H75" s="8">
        <f t="shared" si="13"/>
        <v>5.5622746397030909E-2</v>
      </c>
      <c r="I75" s="10">
        <f t="shared" si="14"/>
        <v>43531</v>
      </c>
      <c r="J75" s="11">
        <f t="shared" ref="J75:J138" si="20">VLOOKUP(I75,B:G, 6,FALSE)</f>
        <v>1221549</v>
      </c>
      <c r="K75" s="8">
        <f t="shared" ref="K75:K138" si="21">G75/J75-1</f>
        <v>3.8334933760332257E-2</v>
      </c>
      <c r="L75">
        <f>'Channel wise traffic'!G75</f>
        <v>22803205</v>
      </c>
      <c r="M75">
        <f>VLOOKUP(I75,'Channel wise traffic'!B67:G433, 6,FALSE)</f>
        <v>21717338</v>
      </c>
      <c r="N75" s="8">
        <f t="shared" ref="N75:N138" si="22">L75/M75-1</f>
        <v>5.0000004604615844E-2</v>
      </c>
      <c r="O75" s="8">
        <f t="shared" ref="O75:O138" si="23">VLOOKUP(I75,B67:H433,7,FALSE)</f>
        <v>5.624763437879593E-2</v>
      </c>
      <c r="P75" s="8">
        <f t="shared" ref="P75:P138" si="24">H75/O75-1</f>
        <v>-1.1109586894921697E-2</v>
      </c>
      <c r="Q75" s="8">
        <f t="shared" si="15"/>
        <v>0.23749997094706898</v>
      </c>
      <c r="R75" s="8">
        <f t="shared" si="16"/>
        <v>0.39599993426593233</v>
      </c>
      <c r="S75" s="8">
        <f t="shared" si="17"/>
        <v>0.75919979148025241</v>
      </c>
      <c r="T75" s="8">
        <f t="shared" si="18"/>
        <v>0.77900038754190948</v>
      </c>
      <c r="U75" s="23">
        <f t="shared" si="19"/>
        <v>5</v>
      </c>
      <c r="V75" s="8" t="str">
        <f t="shared" ref="V75:V138" si="25">IF(K75&gt;0.2,"High", IF(K75&lt;-0.2,"Low","Moderate"))</f>
        <v>Moderate</v>
      </c>
    </row>
    <row r="76" spans="2:22" x14ac:dyDescent="0.3">
      <c r="B76" s="3">
        <v>43539</v>
      </c>
      <c r="C76" s="4">
        <v>21500167</v>
      </c>
      <c r="D76" s="4">
        <v>5106289</v>
      </c>
      <c r="E76" s="4">
        <v>2124216</v>
      </c>
      <c r="F76" s="4">
        <v>1519664</v>
      </c>
      <c r="G76" s="4">
        <v>1183818</v>
      </c>
      <c r="H76" s="8">
        <f t="shared" si="13"/>
        <v>5.5060874643438819E-2</v>
      </c>
      <c r="I76" s="10">
        <f t="shared" si="14"/>
        <v>43532</v>
      </c>
      <c r="J76" s="11">
        <f t="shared" si="20"/>
        <v>1390539</v>
      </c>
      <c r="K76" s="8">
        <f t="shared" si="21"/>
        <v>-0.14866249706049239</v>
      </c>
      <c r="L76">
        <f>'Channel wise traffic'!G76</f>
        <v>21500166</v>
      </c>
      <c r="M76">
        <f>VLOOKUP(I76,'Channel wise traffic'!B68:G434, 6,FALSE)</f>
        <v>21717338</v>
      </c>
      <c r="N76" s="8">
        <f t="shared" si="22"/>
        <v>-9.9999364563004844E-3</v>
      </c>
      <c r="O76" s="8">
        <f t="shared" si="23"/>
        <v>6.402897408246129E-2</v>
      </c>
      <c r="P76" s="8">
        <f t="shared" si="24"/>
        <v>-0.14006314434263278</v>
      </c>
      <c r="Q76" s="8">
        <f t="shared" si="15"/>
        <v>0.23749996918628585</v>
      </c>
      <c r="R76" s="8">
        <f t="shared" si="16"/>
        <v>0.41599995613252599</v>
      </c>
      <c r="S76" s="8">
        <f t="shared" si="17"/>
        <v>0.71539994049569344</v>
      </c>
      <c r="T76" s="8">
        <f t="shared" si="18"/>
        <v>0.77899983154170926</v>
      </c>
      <c r="U76" s="23">
        <f t="shared" si="19"/>
        <v>6</v>
      </c>
      <c r="V76" s="8" t="str">
        <f t="shared" si="25"/>
        <v>Moderate</v>
      </c>
    </row>
    <row r="77" spans="2:22" x14ac:dyDescent="0.3">
      <c r="B77" s="3">
        <v>43540</v>
      </c>
      <c r="C77" s="4">
        <v>42645263</v>
      </c>
      <c r="D77" s="4">
        <v>9313725</v>
      </c>
      <c r="E77" s="4">
        <v>3293333</v>
      </c>
      <c r="F77" s="4">
        <v>2217072</v>
      </c>
      <c r="G77" s="4">
        <v>1815781</v>
      </c>
      <c r="H77" s="8">
        <f t="shared" si="13"/>
        <v>4.2578726739239479E-2</v>
      </c>
      <c r="I77" s="10">
        <f t="shared" si="14"/>
        <v>43533</v>
      </c>
      <c r="J77" s="11">
        <f t="shared" si="20"/>
        <v>1820150</v>
      </c>
      <c r="K77" s="8">
        <f t="shared" si="21"/>
        <v>-2.4003516193720209E-3</v>
      </c>
      <c r="L77">
        <f>'Channel wise traffic'!G77</f>
        <v>42645261</v>
      </c>
      <c r="M77">
        <f>VLOOKUP(I77,'Channel wise traffic'!B69:G435, 6,FALSE)</f>
        <v>46685339</v>
      </c>
      <c r="N77" s="8">
        <f t="shared" si="22"/>
        <v>-8.6538474102115903E-2</v>
      </c>
      <c r="O77" s="8">
        <f t="shared" si="23"/>
        <v>3.8987613670586958E-2</v>
      </c>
      <c r="P77" s="8">
        <f t="shared" si="24"/>
        <v>9.2109075948952679E-2</v>
      </c>
      <c r="Q77" s="8">
        <f t="shared" si="15"/>
        <v>0.21839998970108357</v>
      </c>
      <c r="R77" s="8">
        <f t="shared" si="16"/>
        <v>0.35359998282105171</v>
      </c>
      <c r="S77" s="8">
        <f t="shared" si="17"/>
        <v>0.67320006813765876</v>
      </c>
      <c r="T77" s="8">
        <f t="shared" si="18"/>
        <v>0.81899956338810831</v>
      </c>
      <c r="U77" s="23">
        <f t="shared" si="19"/>
        <v>7</v>
      </c>
      <c r="V77" s="8" t="str">
        <f t="shared" si="25"/>
        <v>Moderate</v>
      </c>
    </row>
    <row r="78" spans="2:22" x14ac:dyDescent="0.3">
      <c r="B78" s="3">
        <v>43541</v>
      </c>
      <c r="C78" s="4">
        <v>42645263</v>
      </c>
      <c r="D78" s="4">
        <v>8686840</v>
      </c>
      <c r="E78" s="4">
        <v>2894455</v>
      </c>
      <c r="F78" s="4">
        <v>1968229</v>
      </c>
      <c r="G78" s="4">
        <v>1504514</v>
      </c>
      <c r="H78" s="8">
        <f t="shared" si="13"/>
        <v>3.5279744903906445E-2</v>
      </c>
      <c r="I78" s="10">
        <f t="shared" si="14"/>
        <v>43534</v>
      </c>
      <c r="J78" s="11">
        <f t="shared" si="20"/>
        <v>1711650</v>
      </c>
      <c r="K78" s="8">
        <f t="shared" si="21"/>
        <v>-0.12101539450238075</v>
      </c>
      <c r="L78">
        <f>'Channel wise traffic'!G78</f>
        <v>42645261</v>
      </c>
      <c r="M78">
        <f>VLOOKUP(I78,'Channel wise traffic'!B70:G436, 6,FALSE)</f>
        <v>46236441</v>
      </c>
      <c r="N78" s="8">
        <f t="shared" si="22"/>
        <v>-7.7669905432383946E-2</v>
      </c>
      <c r="O78" s="8">
        <f t="shared" si="23"/>
        <v>3.7019499964562587E-2</v>
      </c>
      <c r="P78" s="8">
        <f t="shared" si="24"/>
        <v>-4.6995639117804022E-2</v>
      </c>
      <c r="Q78" s="8">
        <f t="shared" si="15"/>
        <v>0.20369999828585886</v>
      </c>
      <c r="R78" s="8">
        <f t="shared" si="16"/>
        <v>0.33319998986973398</v>
      </c>
      <c r="S78" s="8">
        <f t="shared" si="17"/>
        <v>0.6799998618047266</v>
      </c>
      <c r="T78" s="8">
        <f t="shared" si="18"/>
        <v>0.76439987420163003</v>
      </c>
      <c r="U78" s="23">
        <f t="shared" si="19"/>
        <v>1</v>
      </c>
      <c r="V78" s="8" t="str">
        <f t="shared" si="25"/>
        <v>Moderate</v>
      </c>
    </row>
    <row r="79" spans="2:22" x14ac:dyDescent="0.3">
      <c r="B79" s="3">
        <v>43542</v>
      </c>
      <c r="C79" s="4">
        <v>22368860</v>
      </c>
      <c r="D79" s="4">
        <v>5368526</v>
      </c>
      <c r="E79" s="4">
        <v>2233307</v>
      </c>
      <c r="F79" s="4">
        <v>1614011</v>
      </c>
      <c r="G79" s="4">
        <v>1310254</v>
      </c>
      <c r="H79" s="8">
        <f t="shared" si="13"/>
        <v>5.8574911729967462E-2</v>
      </c>
      <c r="I79" s="10">
        <f t="shared" si="14"/>
        <v>43535</v>
      </c>
      <c r="J79" s="11">
        <f t="shared" si="20"/>
        <v>1220679</v>
      </c>
      <c r="K79" s="8">
        <f t="shared" si="21"/>
        <v>7.3381290249115549E-2</v>
      </c>
      <c r="L79">
        <f>'Channel wise traffic'!G79</f>
        <v>22368858</v>
      </c>
      <c r="M79">
        <f>VLOOKUP(I79,'Channel wise traffic'!B71:G437, 6,FALSE)</f>
        <v>21282992</v>
      </c>
      <c r="N79" s="8">
        <f t="shared" si="22"/>
        <v>5.1020364054076506E-2</v>
      </c>
      <c r="O79" s="8">
        <f t="shared" si="23"/>
        <v>5.735466811458332E-2</v>
      </c>
      <c r="P79" s="8">
        <f t="shared" si="24"/>
        <v>2.1275401907066005E-2</v>
      </c>
      <c r="Q79" s="8">
        <f t="shared" si="15"/>
        <v>0.23999998211799797</v>
      </c>
      <c r="R79" s="8">
        <f t="shared" si="16"/>
        <v>0.4160000342738398</v>
      </c>
      <c r="S79" s="8">
        <f t="shared" si="17"/>
        <v>0.72270001392553729</v>
      </c>
      <c r="T79" s="8">
        <f t="shared" si="18"/>
        <v>0.81179991957923459</v>
      </c>
      <c r="U79" s="23">
        <f t="shared" si="19"/>
        <v>2</v>
      </c>
      <c r="V79" s="8" t="str">
        <f t="shared" si="25"/>
        <v>Moderate</v>
      </c>
    </row>
    <row r="80" spans="2:22" x14ac:dyDescent="0.3">
      <c r="B80" s="3">
        <v>43543</v>
      </c>
      <c r="C80" s="4">
        <v>21934513</v>
      </c>
      <c r="D80" s="4">
        <v>5757809</v>
      </c>
      <c r="E80" s="4">
        <v>2418280</v>
      </c>
      <c r="F80" s="4">
        <v>1835958</v>
      </c>
      <c r="G80" s="4">
        <v>707578</v>
      </c>
      <c r="H80" s="8">
        <f t="shared" si="13"/>
        <v>3.2258660130726403E-2</v>
      </c>
      <c r="I80" s="10">
        <f t="shared" si="14"/>
        <v>43536</v>
      </c>
      <c r="J80" s="11">
        <f t="shared" si="20"/>
        <v>1299482</v>
      </c>
      <c r="K80" s="8">
        <f t="shared" si="21"/>
        <v>-0.45549226537958976</v>
      </c>
      <c r="L80">
        <f>'Channel wise traffic'!G80</f>
        <v>21934511</v>
      </c>
      <c r="M80">
        <f>VLOOKUP(I80,'Channel wise traffic'!B72:G438, 6,FALSE)</f>
        <v>21500166</v>
      </c>
      <c r="N80" s="8">
        <f t="shared" si="22"/>
        <v>2.0201937045509322E-2</v>
      </c>
      <c r="O80" s="8">
        <f t="shared" si="23"/>
        <v>6.04405537873264E-2</v>
      </c>
      <c r="P80" s="8">
        <f t="shared" si="24"/>
        <v>-0.46627457709544307</v>
      </c>
      <c r="Q80" s="8">
        <f t="shared" si="15"/>
        <v>0.26249996979645729</v>
      </c>
      <c r="R80" s="8">
        <f t="shared" si="16"/>
        <v>0.42000003820897847</v>
      </c>
      <c r="S80" s="8">
        <f t="shared" si="17"/>
        <v>0.75919992722100005</v>
      </c>
      <c r="T80" s="8">
        <f t="shared" si="18"/>
        <v>0.38539988387533919</v>
      </c>
      <c r="U80" s="23">
        <f t="shared" si="19"/>
        <v>3</v>
      </c>
      <c r="V80" s="8" t="str">
        <f t="shared" si="25"/>
        <v>Low</v>
      </c>
    </row>
    <row r="81" spans="2:22" x14ac:dyDescent="0.3">
      <c r="B81" s="3">
        <v>43544</v>
      </c>
      <c r="C81" s="4">
        <v>21282993</v>
      </c>
      <c r="D81" s="4">
        <v>5427163</v>
      </c>
      <c r="E81" s="4">
        <v>2149156</v>
      </c>
      <c r="F81" s="4">
        <v>1600262</v>
      </c>
      <c r="G81" s="4">
        <v>1377825</v>
      </c>
      <c r="H81" s="8">
        <f t="shared" si="13"/>
        <v>6.4738310067573676E-2</v>
      </c>
      <c r="I81" s="10">
        <f t="shared" si="14"/>
        <v>43537</v>
      </c>
      <c r="J81" s="11">
        <f t="shared" si="20"/>
        <v>1232690</v>
      </c>
      <c r="K81" s="8">
        <f t="shared" si="21"/>
        <v>0.11773844194404104</v>
      </c>
      <c r="L81">
        <f>'Channel wise traffic'!G81</f>
        <v>21282992</v>
      </c>
      <c r="M81">
        <f>VLOOKUP(I81,'Channel wise traffic'!B73:G439, 6,FALSE)</f>
        <v>21717338</v>
      </c>
      <c r="N81" s="8">
        <f t="shared" si="22"/>
        <v>-1.9999965004919074E-2</v>
      </c>
      <c r="O81" s="8">
        <f t="shared" si="23"/>
        <v>5.6760634589687317E-2</v>
      </c>
      <c r="P81" s="8">
        <f t="shared" si="24"/>
        <v>0.14054944127308611</v>
      </c>
      <c r="Q81" s="8">
        <f t="shared" si="15"/>
        <v>0.25499998989803735</v>
      </c>
      <c r="R81" s="8">
        <f t="shared" si="16"/>
        <v>0.39599989902643423</v>
      </c>
      <c r="S81" s="8">
        <f t="shared" si="17"/>
        <v>0.74460020584824926</v>
      </c>
      <c r="T81" s="8">
        <f t="shared" si="18"/>
        <v>0.86099963630955434</v>
      </c>
      <c r="U81" s="23">
        <f t="shared" si="19"/>
        <v>4</v>
      </c>
      <c r="V81" s="8" t="str">
        <f t="shared" si="25"/>
        <v>Moderate</v>
      </c>
    </row>
    <row r="82" spans="2:22" x14ac:dyDescent="0.3">
      <c r="B82" s="3">
        <v>43545</v>
      </c>
      <c r="C82" s="4">
        <v>21717340</v>
      </c>
      <c r="D82" s="4">
        <v>5429335</v>
      </c>
      <c r="E82" s="4">
        <v>2128299</v>
      </c>
      <c r="F82" s="4">
        <v>1475975</v>
      </c>
      <c r="G82" s="4">
        <v>1234506</v>
      </c>
      <c r="H82" s="8">
        <f t="shared" si="13"/>
        <v>5.6844254406847247E-2</v>
      </c>
      <c r="I82" s="10">
        <f t="shared" si="14"/>
        <v>43538</v>
      </c>
      <c r="J82" s="11">
        <f t="shared" si="20"/>
        <v>1268377</v>
      </c>
      <c r="K82" s="8">
        <f t="shared" si="21"/>
        <v>-2.6704205453110585E-2</v>
      </c>
      <c r="L82">
        <f>'Channel wise traffic'!G82</f>
        <v>21717338</v>
      </c>
      <c r="M82">
        <f>VLOOKUP(I82,'Channel wise traffic'!B74:G440, 6,FALSE)</f>
        <v>22803205</v>
      </c>
      <c r="N82" s="8">
        <f t="shared" si="22"/>
        <v>-4.7619051795569911E-2</v>
      </c>
      <c r="O82" s="8">
        <f t="shared" si="23"/>
        <v>5.5622746397030909E-2</v>
      </c>
      <c r="P82" s="8">
        <f t="shared" si="24"/>
        <v>2.1960584274233863E-2</v>
      </c>
      <c r="Q82" s="8">
        <f t="shared" si="15"/>
        <v>0.25</v>
      </c>
      <c r="R82" s="8">
        <f t="shared" si="16"/>
        <v>0.39199994106092184</v>
      </c>
      <c r="S82" s="8">
        <f t="shared" si="17"/>
        <v>0.6934998324953402</v>
      </c>
      <c r="T82" s="8">
        <f t="shared" si="18"/>
        <v>0.83640034553430787</v>
      </c>
      <c r="U82" s="23">
        <f t="shared" si="19"/>
        <v>5</v>
      </c>
      <c r="V82" s="8" t="str">
        <f t="shared" si="25"/>
        <v>Moderate</v>
      </c>
    </row>
    <row r="83" spans="2:22" x14ac:dyDescent="0.3">
      <c r="B83" s="3">
        <v>43546</v>
      </c>
      <c r="C83" s="4">
        <v>21065820</v>
      </c>
      <c r="D83" s="4">
        <v>5529777</v>
      </c>
      <c r="E83" s="4">
        <v>2123434</v>
      </c>
      <c r="F83" s="4">
        <v>1612111</v>
      </c>
      <c r="G83" s="4">
        <v>1361589</v>
      </c>
      <c r="H83" s="8">
        <f t="shared" si="13"/>
        <v>6.4634986912448691E-2</v>
      </c>
      <c r="I83" s="10">
        <f t="shared" si="14"/>
        <v>43539</v>
      </c>
      <c r="J83" s="11">
        <f t="shared" si="20"/>
        <v>1183818</v>
      </c>
      <c r="K83" s="8">
        <f t="shared" si="21"/>
        <v>0.15016750885693586</v>
      </c>
      <c r="L83">
        <f>'Channel wise traffic'!G83</f>
        <v>21065819</v>
      </c>
      <c r="M83">
        <f>VLOOKUP(I83,'Channel wise traffic'!B75:G441, 6,FALSE)</f>
        <v>21500166</v>
      </c>
      <c r="N83" s="8">
        <f t="shared" si="22"/>
        <v>-2.0202030068046883E-2</v>
      </c>
      <c r="O83" s="8">
        <f t="shared" si="23"/>
        <v>5.5060874643438819E-2</v>
      </c>
      <c r="P83" s="8">
        <f t="shared" si="24"/>
        <v>0.17388231354858696</v>
      </c>
      <c r="Q83" s="8">
        <f t="shared" si="15"/>
        <v>0.26249996439730333</v>
      </c>
      <c r="R83" s="8">
        <f t="shared" si="16"/>
        <v>0.38399993345120426</v>
      </c>
      <c r="S83" s="8">
        <f t="shared" si="17"/>
        <v>0.75919995629720538</v>
      </c>
      <c r="T83" s="8">
        <f t="shared" si="18"/>
        <v>0.84460003064305122</v>
      </c>
      <c r="U83" s="23">
        <f t="shared" si="19"/>
        <v>6</v>
      </c>
      <c r="V83" s="8" t="str">
        <f t="shared" si="25"/>
        <v>Moderate</v>
      </c>
    </row>
    <row r="84" spans="2:22" x14ac:dyDescent="0.3">
      <c r="B84" s="3">
        <v>43547</v>
      </c>
      <c r="C84" s="4">
        <v>44440853</v>
      </c>
      <c r="D84" s="4">
        <v>9612556</v>
      </c>
      <c r="E84" s="4">
        <v>3268269</v>
      </c>
      <c r="F84" s="4">
        <v>2289095</v>
      </c>
      <c r="G84" s="4">
        <v>1874769</v>
      </c>
      <c r="H84" s="8">
        <f t="shared" si="13"/>
        <v>4.2185711421875723E-2</v>
      </c>
      <c r="I84" s="10">
        <f t="shared" si="14"/>
        <v>43540</v>
      </c>
      <c r="J84" s="11">
        <f t="shared" si="20"/>
        <v>1815781</v>
      </c>
      <c r="K84" s="8">
        <f t="shared" si="21"/>
        <v>3.2486296530253478E-2</v>
      </c>
      <c r="L84">
        <f>'Channel wise traffic'!G84</f>
        <v>44440851</v>
      </c>
      <c r="M84">
        <f>VLOOKUP(I84,'Channel wise traffic'!B76:G442, 6,FALSE)</f>
        <v>42645261</v>
      </c>
      <c r="N84" s="8">
        <f t="shared" si="22"/>
        <v>4.2105264638900852E-2</v>
      </c>
      <c r="O84" s="8">
        <f t="shared" si="23"/>
        <v>4.2578726739239479E-2</v>
      </c>
      <c r="P84" s="8">
        <f t="shared" si="24"/>
        <v>-9.2303210420231485E-3</v>
      </c>
      <c r="Q84" s="8">
        <f t="shared" si="15"/>
        <v>0.21629998866133376</v>
      </c>
      <c r="R84" s="8">
        <f t="shared" si="16"/>
        <v>0.33999999583877588</v>
      </c>
      <c r="S84" s="8">
        <f t="shared" si="17"/>
        <v>0.70039981409119012</v>
      </c>
      <c r="T84" s="8">
        <f t="shared" si="18"/>
        <v>0.8190000851865038</v>
      </c>
      <c r="U84" s="23">
        <f t="shared" si="19"/>
        <v>7</v>
      </c>
      <c r="V84" s="8" t="str">
        <f t="shared" si="25"/>
        <v>Moderate</v>
      </c>
    </row>
    <row r="85" spans="2:22" x14ac:dyDescent="0.3">
      <c r="B85" s="3">
        <v>43548</v>
      </c>
      <c r="C85" s="4">
        <v>45338648</v>
      </c>
      <c r="D85" s="4">
        <v>9425904</v>
      </c>
      <c r="E85" s="4">
        <v>3300951</v>
      </c>
      <c r="F85" s="4">
        <v>2289540</v>
      </c>
      <c r="G85" s="4">
        <v>1839416</v>
      </c>
      <c r="H85" s="8">
        <f t="shared" si="13"/>
        <v>4.05705966353474E-2</v>
      </c>
      <c r="I85" s="10">
        <f t="shared" si="14"/>
        <v>43541</v>
      </c>
      <c r="J85" s="11">
        <f t="shared" si="20"/>
        <v>1504514</v>
      </c>
      <c r="K85" s="8">
        <f t="shared" si="21"/>
        <v>0.22259812803337153</v>
      </c>
      <c r="L85">
        <f>'Channel wise traffic'!G85</f>
        <v>45338647</v>
      </c>
      <c r="M85">
        <f>VLOOKUP(I85,'Channel wise traffic'!B77:G443, 6,FALSE)</f>
        <v>42645261</v>
      </c>
      <c r="N85" s="8">
        <f t="shared" si="22"/>
        <v>6.3157920407615809E-2</v>
      </c>
      <c r="O85" s="8">
        <f t="shared" si="23"/>
        <v>3.5279744903906445E-2</v>
      </c>
      <c r="P85" s="8">
        <f t="shared" si="24"/>
        <v>0.14996853706998059</v>
      </c>
      <c r="Q85" s="8">
        <f t="shared" si="15"/>
        <v>0.20789997972590626</v>
      </c>
      <c r="R85" s="8">
        <f t="shared" si="16"/>
        <v>0.35019993838256785</v>
      </c>
      <c r="S85" s="8">
        <f t="shared" si="17"/>
        <v>0.69360011705717539</v>
      </c>
      <c r="T85" s="8">
        <f t="shared" si="18"/>
        <v>0.80339980956873436</v>
      </c>
      <c r="U85" s="23">
        <f t="shared" si="19"/>
        <v>1</v>
      </c>
      <c r="V85" s="8" t="str">
        <f t="shared" si="25"/>
        <v>High</v>
      </c>
    </row>
    <row r="86" spans="2:22" x14ac:dyDescent="0.3">
      <c r="B86" s="3">
        <v>43549</v>
      </c>
      <c r="C86" s="4">
        <v>22368860</v>
      </c>
      <c r="D86" s="4">
        <v>5536293</v>
      </c>
      <c r="E86" s="4">
        <v>2258807</v>
      </c>
      <c r="F86" s="4">
        <v>1632440</v>
      </c>
      <c r="G86" s="4">
        <v>1351986</v>
      </c>
      <c r="H86" s="8">
        <f t="shared" si="13"/>
        <v>6.044054100208951E-2</v>
      </c>
      <c r="I86" s="10">
        <f t="shared" si="14"/>
        <v>43542</v>
      </c>
      <c r="J86" s="11">
        <f t="shared" si="20"/>
        <v>1310254</v>
      </c>
      <c r="K86" s="8">
        <f t="shared" si="21"/>
        <v>3.1850312992747876E-2</v>
      </c>
      <c r="L86">
        <f>'Channel wise traffic'!G86</f>
        <v>22368858</v>
      </c>
      <c r="M86">
        <f>VLOOKUP(I86,'Channel wise traffic'!B78:G444, 6,FALSE)</f>
        <v>22368858</v>
      </c>
      <c r="N86" s="8">
        <f t="shared" si="22"/>
        <v>0</v>
      </c>
      <c r="O86" s="8">
        <f t="shared" si="23"/>
        <v>5.8574911729967462E-2</v>
      </c>
      <c r="P86" s="8">
        <f t="shared" si="24"/>
        <v>3.1850312992747876E-2</v>
      </c>
      <c r="Q86" s="8">
        <f t="shared" si="15"/>
        <v>0.24750000670575076</v>
      </c>
      <c r="R86" s="8">
        <f t="shared" si="16"/>
        <v>0.40799990173930462</v>
      </c>
      <c r="S86" s="8">
        <f t="shared" si="17"/>
        <v>0.72270008017506582</v>
      </c>
      <c r="T86" s="8">
        <f t="shared" si="18"/>
        <v>0.82819950503540707</v>
      </c>
      <c r="U86" s="23">
        <f t="shared" si="19"/>
        <v>2</v>
      </c>
      <c r="V86" s="8" t="str">
        <f t="shared" si="25"/>
        <v>Moderate</v>
      </c>
    </row>
    <row r="87" spans="2:22" x14ac:dyDescent="0.3">
      <c r="B87" s="3">
        <v>43550</v>
      </c>
      <c r="C87" s="4">
        <v>20848646</v>
      </c>
      <c r="D87" s="4">
        <v>5107918</v>
      </c>
      <c r="E87" s="4">
        <v>2043167</v>
      </c>
      <c r="F87" s="4">
        <v>1476597</v>
      </c>
      <c r="G87" s="4">
        <v>1259241</v>
      </c>
      <c r="H87" s="8">
        <f t="shared" si="13"/>
        <v>6.0399174123825596E-2</v>
      </c>
      <c r="I87" s="10">
        <f t="shared" si="14"/>
        <v>43543</v>
      </c>
      <c r="J87" s="11">
        <f t="shared" si="20"/>
        <v>707578</v>
      </c>
      <c r="K87" s="8">
        <f t="shared" si="21"/>
        <v>0.77964973472889199</v>
      </c>
      <c r="L87">
        <f>'Channel wise traffic'!G87</f>
        <v>20848645</v>
      </c>
      <c r="M87">
        <f>VLOOKUP(I87,'Channel wise traffic'!B79:G445, 6,FALSE)</f>
        <v>21934511</v>
      </c>
      <c r="N87" s="8">
        <f t="shared" si="22"/>
        <v>-4.950491032145643E-2</v>
      </c>
      <c r="O87" s="8">
        <f t="shared" si="23"/>
        <v>3.2258660130726403E-2</v>
      </c>
      <c r="P87" s="8">
        <f t="shared" si="24"/>
        <v>0.87233982685769784</v>
      </c>
      <c r="Q87" s="8">
        <f t="shared" si="15"/>
        <v>0.2449999870495187</v>
      </c>
      <c r="R87" s="8">
        <f t="shared" si="16"/>
        <v>0.39999996084510364</v>
      </c>
      <c r="S87" s="8">
        <f t="shared" si="17"/>
        <v>0.72270010234112048</v>
      </c>
      <c r="T87" s="8">
        <f t="shared" si="18"/>
        <v>0.85279937586220211</v>
      </c>
      <c r="U87" s="23">
        <f t="shared" si="19"/>
        <v>3</v>
      </c>
      <c r="V87" s="8" t="str">
        <f t="shared" si="25"/>
        <v>High</v>
      </c>
    </row>
    <row r="88" spans="2:22" x14ac:dyDescent="0.3">
      <c r="B88" s="3">
        <v>43551</v>
      </c>
      <c r="C88" s="4">
        <v>20848646</v>
      </c>
      <c r="D88" s="4">
        <v>5212161</v>
      </c>
      <c r="E88" s="4">
        <v>2084864</v>
      </c>
      <c r="F88" s="4">
        <v>1476292</v>
      </c>
      <c r="G88" s="4">
        <v>1150032</v>
      </c>
      <c r="H88" s="8">
        <f t="shared" si="13"/>
        <v>5.5160992229423438E-2</v>
      </c>
      <c r="I88" s="10">
        <f t="shared" si="14"/>
        <v>43544</v>
      </c>
      <c r="J88" s="11">
        <f t="shared" si="20"/>
        <v>1377825</v>
      </c>
      <c r="K88" s="8">
        <f t="shared" si="21"/>
        <v>-0.16532796254967064</v>
      </c>
      <c r="L88">
        <f>'Channel wise traffic'!G88</f>
        <v>20848645</v>
      </c>
      <c r="M88">
        <f>VLOOKUP(I88,'Channel wise traffic'!B80:G446, 6,FALSE)</f>
        <v>21282992</v>
      </c>
      <c r="N88" s="8">
        <f t="shared" si="22"/>
        <v>-2.0408173813155628E-2</v>
      </c>
      <c r="O88" s="8">
        <f t="shared" si="23"/>
        <v>6.4738310067573676E-2</v>
      </c>
      <c r="P88" s="8">
        <f t="shared" si="24"/>
        <v>-0.14793895342886554</v>
      </c>
      <c r="Q88" s="8">
        <f t="shared" si="15"/>
        <v>0.24999997601762725</v>
      </c>
      <c r="R88" s="8">
        <f t="shared" si="16"/>
        <v>0.39999992325639977</v>
      </c>
      <c r="S88" s="8">
        <f t="shared" si="17"/>
        <v>0.70809990483791752</v>
      </c>
      <c r="T88" s="8">
        <f t="shared" si="18"/>
        <v>0.77900036036231313</v>
      </c>
      <c r="U88" s="23">
        <f t="shared" si="19"/>
        <v>4</v>
      </c>
      <c r="V88" s="8" t="str">
        <f t="shared" si="25"/>
        <v>Moderate</v>
      </c>
    </row>
    <row r="89" spans="2:22" x14ac:dyDescent="0.3">
      <c r="B89" s="3">
        <v>43552</v>
      </c>
      <c r="C89" s="4">
        <v>21500167</v>
      </c>
      <c r="D89" s="4">
        <v>5267540</v>
      </c>
      <c r="E89" s="4">
        <v>2064876</v>
      </c>
      <c r="F89" s="4">
        <v>1552580</v>
      </c>
      <c r="G89" s="4">
        <v>1311309</v>
      </c>
      <c r="H89" s="8">
        <f t="shared" si="13"/>
        <v>6.0990642537799823E-2</v>
      </c>
      <c r="I89" s="10">
        <f t="shared" si="14"/>
        <v>43545</v>
      </c>
      <c r="J89" s="11">
        <f t="shared" si="20"/>
        <v>1234506</v>
      </c>
      <c r="K89" s="8">
        <f t="shared" si="21"/>
        <v>6.221354938736634E-2</v>
      </c>
      <c r="L89">
        <f>'Channel wise traffic'!G89</f>
        <v>21500166</v>
      </c>
      <c r="M89">
        <f>VLOOKUP(I89,'Channel wise traffic'!B81:G447, 6,FALSE)</f>
        <v>21717338</v>
      </c>
      <c r="N89" s="8">
        <f t="shared" si="22"/>
        <v>-9.9999364563004844E-3</v>
      </c>
      <c r="O89" s="8">
        <f t="shared" si="23"/>
        <v>5.6844254406847247E-2</v>
      </c>
      <c r="P89" s="8">
        <f t="shared" si="24"/>
        <v>7.2942959217582981E-2</v>
      </c>
      <c r="Q89" s="8">
        <f t="shared" si="15"/>
        <v>0.24499995744219102</v>
      </c>
      <c r="R89" s="8">
        <f t="shared" si="16"/>
        <v>0.39200006074942001</v>
      </c>
      <c r="S89" s="8">
        <f t="shared" si="17"/>
        <v>0.75189987195357011</v>
      </c>
      <c r="T89" s="8">
        <f t="shared" si="18"/>
        <v>0.84459995620193484</v>
      </c>
      <c r="U89" s="23">
        <f t="shared" si="19"/>
        <v>5</v>
      </c>
      <c r="V89" s="8" t="str">
        <f t="shared" si="25"/>
        <v>Moderate</v>
      </c>
    </row>
    <row r="90" spans="2:22" x14ac:dyDescent="0.3">
      <c r="B90" s="3">
        <v>43553</v>
      </c>
      <c r="C90" s="4">
        <v>22803207</v>
      </c>
      <c r="D90" s="4">
        <v>5757809</v>
      </c>
      <c r="E90" s="4">
        <v>2234030</v>
      </c>
      <c r="F90" s="4">
        <v>1712384</v>
      </c>
      <c r="G90" s="4">
        <v>1390113</v>
      </c>
      <c r="H90" s="8">
        <f t="shared" si="13"/>
        <v>6.0961293733815598E-2</v>
      </c>
      <c r="I90" s="10">
        <f t="shared" si="14"/>
        <v>43546</v>
      </c>
      <c r="J90" s="11">
        <f t="shared" si="20"/>
        <v>1361589</v>
      </c>
      <c r="K90" s="8">
        <f t="shared" si="21"/>
        <v>2.0949052908036059E-2</v>
      </c>
      <c r="L90">
        <f>'Channel wise traffic'!G90</f>
        <v>22803205</v>
      </c>
      <c r="M90">
        <f>VLOOKUP(I90,'Channel wise traffic'!B82:G448, 6,FALSE)</f>
        <v>21065819</v>
      </c>
      <c r="N90" s="8">
        <f t="shared" si="22"/>
        <v>8.247417297186499E-2</v>
      </c>
      <c r="O90" s="8">
        <f t="shared" si="23"/>
        <v>6.4634986912448691E-2</v>
      </c>
      <c r="P90" s="8">
        <f t="shared" si="24"/>
        <v>-5.6837532644808841E-2</v>
      </c>
      <c r="Q90" s="8">
        <f t="shared" si="15"/>
        <v>0.25249996634245347</v>
      </c>
      <c r="R90" s="8">
        <f t="shared" si="16"/>
        <v>0.38800001875713486</v>
      </c>
      <c r="S90" s="8">
        <f t="shared" si="17"/>
        <v>0.76650000223810777</v>
      </c>
      <c r="T90" s="8">
        <f t="shared" si="18"/>
        <v>0.81179980658543882</v>
      </c>
      <c r="U90" s="23">
        <f t="shared" si="19"/>
        <v>6</v>
      </c>
      <c r="V90" s="8" t="str">
        <f t="shared" si="25"/>
        <v>Moderate</v>
      </c>
    </row>
    <row r="91" spans="2:22" x14ac:dyDescent="0.3">
      <c r="B91" s="3">
        <v>43554</v>
      </c>
      <c r="C91" s="4">
        <v>44889750</v>
      </c>
      <c r="D91" s="4">
        <v>9898190</v>
      </c>
      <c r="E91" s="4">
        <v>3399038</v>
      </c>
      <c r="F91" s="4">
        <v>2311346</v>
      </c>
      <c r="G91" s="4">
        <v>1748764</v>
      </c>
      <c r="H91" s="8">
        <f t="shared" si="13"/>
        <v>3.8956866545258102E-2</v>
      </c>
      <c r="I91" s="10">
        <f t="shared" si="14"/>
        <v>43547</v>
      </c>
      <c r="J91" s="11">
        <f t="shared" si="20"/>
        <v>1874769</v>
      </c>
      <c r="K91" s="8">
        <f t="shared" si="21"/>
        <v>-6.7210947055343917E-2</v>
      </c>
      <c r="L91">
        <f>'Channel wise traffic'!G91</f>
        <v>44889749</v>
      </c>
      <c r="M91">
        <f>VLOOKUP(I91,'Channel wise traffic'!B83:G449, 6,FALSE)</f>
        <v>44440851</v>
      </c>
      <c r="N91" s="8">
        <f t="shared" si="22"/>
        <v>1.0101021692856316E-2</v>
      </c>
      <c r="O91" s="8">
        <f t="shared" si="23"/>
        <v>4.2185711421875723E-2</v>
      </c>
      <c r="P91" s="8">
        <f t="shared" si="24"/>
        <v>-7.6538827195012704E-2</v>
      </c>
      <c r="Q91" s="8">
        <f t="shared" si="15"/>
        <v>0.22050000278460005</v>
      </c>
      <c r="R91" s="8">
        <f t="shared" si="16"/>
        <v>0.34339995494125691</v>
      </c>
      <c r="S91" s="8">
        <f t="shared" si="17"/>
        <v>0.68000004707214212</v>
      </c>
      <c r="T91" s="8">
        <f t="shared" si="18"/>
        <v>0.75659983403609843</v>
      </c>
      <c r="U91" s="23">
        <f t="shared" si="19"/>
        <v>7</v>
      </c>
      <c r="V91" s="8" t="str">
        <f t="shared" si="25"/>
        <v>Moderate</v>
      </c>
    </row>
    <row r="92" spans="2:22" x14ac:dyDescent="0.3">
      <c r="B92" s="3">
        <v>43555</v>
      </c>
      <c r="C92" s="4">
        <v>42645263</v>
      </c>
      <c r="D92" s="4">
        <v>8597285</v>
      </c>
      <c r="E92" s="4">
        <v>2806153</v>
      </c>
      <c r="F92" s="4">
        <v>2003593</v>
      </c>
      <c r="G92" s="4">
        <v>1640943</v>
      </c>
      <c r="H92" s="8">
        <f t="shared" si="13"/>
        <v>3.8478904444791441E-2</v>
      </c>
      <c r="I92" s="10">
        <f t="shared" si="14"/>
        <v>43548</v>
      </c>
      <c r="J92" s="11">
        <f t="shared" si="20"/>
        <v>1839416</v>
      </c>
      <c r="K92" s="8">
        <f t="shared" si="21"/>
        <v>-0.10790000739365102</v>
      </c>
      <c r="L92">
        <f>'Channel wise traffic'!G92</f>
        <v>42645261</v>
      </c>
      <c r="M92">
        <f>VLOOKUP(I92,'Channel wise traffic'!B84:G450, 6,FALSE)</f>
        <v>45338647</v>
      </c>
      <c r="N92" s="8">
        <f t="shared" si="22"/>
        <v>-5.9405963305433462E-2</v>
      </c>
      <c r="O92" s="8">
        <f t="shared" si="23"/>
        <v>4.05705966353474E-2</v>
      </c>
      <c r="P92" s="8">
        <f t="shared" si="24"/>
        <v>-5.1556850626484518E-2</v>
      </c>
      <c r="Q92" s="8">
        <f t="shared" si="15"/>
        <v>0.20159999951225532</v>
      </c>
      <c r="R92" s="8">
        <f t="shared" si="16"/>
        <v>0.32639990415578873</v>
      </c>
      <c r="S92" s="8">
        <f t="shared" si="17"/>
        <v>0.71399991376093885</v>
      </c>
      <c r="T92" s="8">
        <f t="shared" si="18"/>
        <v>0.81900016620141913</v>
      </c>
      <c r="U92" s="23">
        <f t="shared" si="19"/>
        <v>1</v>
      </c>
      <c r="V92" s="8" t="str">
        <f t="shared" si="25"/>
        <v>Moderate</v>
      </c>
    </row>
    <row r="93" spans="2:22" x14ac:dyDescent="0.3">
      <c r="B93" s="3">
        <v>43556</v>
      </c>
      <c r="C93" s="4">
        <v>21065820</v>
      </c>
      <c r="D93" s="4">
        <v>5424448</v>
      </c>
      <c r="E93" s="4">
        <v>2278268</v>
      </c>
      <c r="F93" s="4">
        <v>1629873</v>
      </c>
      <c r="G93" s="4">
        <v>1363225</v>
      </c>
      <c r="H93" s="8">
        <f t="shared" si="13"/>
        <v>6.4712648261496586E-2</v>
      </c>
      <c r="I93" s="10">
        <f t="shared" si="14"/>
        <v>43549</v>
      </c>
      <c r="J93" s="11">
        <f t="shared" si="20"/>
        <v>1351986</v>
      </c>
      <c r="K93" s="8">
        <f t="shared" si="21"/>
        <v>8.3129559033894296E-3</v>
      </c>
      <c r="L93">
        <f>'Channel wise traffic'!G93</f>
        <v>21065819</v>
      </c>
      <c r="M93">
        <f>VLOOKUP(I93,'Channel wise traffic'!B85:G451, 6,FALSE)</f>
        <v>22368858</v>
      </c>
      <c r="N93" s="8">
        <f t="shared" si="22"/>
        <v>-5.8252370326638991E-2</v>
      </c>
      <c r="O93" s="8">
        <f t="shared" si="23"/>
        <v>6.044054100208951E-2</v>
      </c>
      <c r="P93" s="8">
        <f t="shared" si="24"/>
        <v>7.068280972632901E-2</v>
      </c>
      <c r="Q93" s="8">
        <f t="shared" si="15"/>
        <v>0.25749996914432954</v>
      </c>
      <c r="R93" s="8">
        <f t="shared" si="16"/>
        <v>0.41999997050391119</v>
      </c>
      <c r="S93" s="8">
        <f t="shared" si="17"/>
        <v>0.71540003195409851</v>
      </c>
      <c r="T93" s="8">
        <f t="shared" si="18"/>
        <v>0.8363995231530309</v>
      </c>
      <c r="U93" s="23">
        <f t="shared" si="19"/>
        <v>2</v>
      </c>
      <c r="V93" s="8" t="str">
        <f t="shared" si="25"/>
        <v>Moderate</v>
      </c>
    </row>
    <row r="94" spans="2:22" x14ac:dyDescent="0.3">
      <c r="B94" s="3">
        <v>43557</v>
      </c>
      <c r="C94" s="4">
        <v>22803207</v>
      </c>
      <c r="D94" s="4">
        <v>5700801</v>
      </c>
      <c r="E94" s="4">
        <v>2257517</v>
      </c>
      <c r="F94" s="4">
        <v>1565588</v>
      </c>
      <c r="G94" s="4">
        <v>1309458</v>
      </c>
      <c r="H94" s="8">
        <f t="shared" si="13"/>
        <v>5.7424291241139895E-2</v>
      </c>
      <c r="I94" s="10">
        <f t="shared" si="14"/>
        <v>43550</v>
      </c>
      <c r="J94" s="11">
        <f t="shared" si="20"/>
        <v>1259241</v>
      </c>
      <c r="K94" s="8">
        <f t="shared" si="21"/>
        <v>3.9878784124722788E-2</v>
      </c>
      <c r="L94">
        <f>'Channel wise traffic'!G94</f>
        <v>22803205</v>
      </c>
      <c r="M94">
        <f>VLOOKUP(I94,'Channel wise traffic'!B86:G452, 6,FALSE)</f>
        <v>20848645</v>
      </c>
      <c r="N94" s="8">
        <f t="shared" si="22"/>
        <v>9.3749977516524474E-2</v>
      </c>
      <c r="O94" s="8">
        <f t="shared" si="23"/>
        <v>6.0399174123825596E-2</v>
      </c>
      <c r="P94" s="8">
        <f t="shared" si="24"/>
        <v>-4.9253701326889554E-2</v>
      </c>
      <c r="Q94" s="8">
        <f t="shared" si="15"/>
        <v>0.24999996710988942</v>
      </c>
      <c r="R94" s="8">
        <f t="shared" si="16"/>
        <v>0.39599996561886652</v>
      </c>
      <c r="S94" s="8">
        <f t="shared" si="17"/>
        <v>0.69349998250290035</v>
      </c>
      <c r="T94" s="8">
        <f t="shared" si="18"/>
        <v>0.83640012570356947</v>
      </c>
      <c r="U94" s="23">
        <f t="shared" si="19"/>
        <v>3</v>
      </c>
      <c r="V94" s="8" t="str">
        <f t="shared" si="25"/>
        <v>Moderate</v>
      </c>
    </row>
    <row r="95" spans="2:22" x14ac:dyDescent="0.3">
      <c r="B95" s="3">
        <v>43558</v>
      </c>
      <c r="C95" s="4">
        <v>22368860</v>
      </c>
      <c r="D95" s="4">
        <v>5536293</v>
      </c>
      <c r="E95" s="4">
        <v>2303097</v>
      </c>
      <c r="F95" s="4">
        <v>1597198</v>
      </c>
      <c r="G95" s="4">
        <v>1335896</v>
      </c>
      <c r="H95" s="8">
        <f t="shared" si="13"/>
        <v>5.9721237470304701E-2</v>
      </c>
      <c r="I95" s="10">
        <f t="shared" si="14"/>
        <v>43551</v>
      </c>
      <c r="J95" s="11">
        <f t="shared" si="20"/>
        <v>1150032</v>
      </c>
      <c r="K95" s="8">
        <f t="shared" si="21"/>
        <v>0.16161637241398497</v>
      </c>
      <c r="L95">
        <f>'Channel wise traffic'!G95</f>
        <v>22368858</v>
      </c>
      <c r="M95">
        <f>VLOOKUP(I95,'Channel wise traffic'!B87:G453, 6,FALSE)</f>
        <v>20848645</v>
      </c>
      <c r="N95" s="8">
        <f t="shared" si="22"/>
        <v>7.2916633191269842E-2</v>
      </c>
      <c r="O95" s="8">
        <f t="shared" si="23"/>
        <v>5.5160992229423438E-2</v>
      </c>
      <c r="P95" s="8">
        <f t="shared" si="24"/>
        <v>8.267155931340886E-2</v>
      </c>
      <c r="Q95" s="8">
        <f t="shared" si="15"/>
        <v>0.24750000670575076</v>
      </c>
      <c r="R95" s="8">
        <f t="shared" si="16"/>
        <v>0.41599983960386488</v>
      </c>
      <c r="S95" s="8">
        <f t="shared" si="17"/>
        <v>0.69350010008262786</v>
      </c>
      <c r="T95" s="8">
        <f t="shared" si="18"/>
        <v>0.83639974505352499</v>
      </c>
      <c r="U95" s="23">
        <f t="shared" si="19"/>
        <v>4</v>
      </c>
      <c r="V95" s="8" t="str">
        <f t="shared" si="25"/>
        <v>Moderate</v>
      </c>
    </row>
    <row r="96" spans="2:22" x14ac:dyDescent="0.3">
      <c r="B96" s="3">
        <v>43559</v>
      </c>
      <c r="C96" s="4">
        <v>22151687</v>
      </c>
      <c r="D96" s="4">
        <v>5814817</v>
      </c>
      <c r="E96" s="4">
        <v>1162963</v>
      </c>
      <c r="F96" s="4">
        <v>806515</v>
      </c>
      <c r="G96" s="4">
        <v>628275</v>
      </c>
      <c r="H96" s="8">
        <f t="shared" si="13"/>
        <v>2.8362399667348135E-2</v>
      </c>
      <c r="I96" s="10">
        <f t="shared" si="14"/>
        <v>43552</v>
      </c>
      <c r="J96" s="11">
        <f t="shared" si="20"/>
        <v>1311309</v>
      </c>
      <c r="K96" s="8">
        <f t="shared" si="21"/>
        <v>-0.52087951809985289</v>
      </c>
      <c r="L96">
        <f>'Channel wise traffic'!G96</f>
        <v>22151685</v>
      </c>
      <c r="M96">
        <f>VLOOKUP(I96,'Channel wise traffic'!B88:G454, 6,FALSE)</f>
        <v>21500166</v>
      </c>
      <c r="N96" s="8">
        <f t="shared" si="22"/>
        <v>3.0302975335167126E-2</v>
      </c>
      <c r="O96" s="8">
        <f t="shared" si="23"/>
        <v>6.0990642537799823E-2</v>
      </c>
      <c r="P96" s="8">
        <f t="shared" si="24"/>
        <v>-0.53497129252622422</v>
      </c>
      <c r="Q96" s="8">
        <f t="shared" si="15"/>
        <v>0.26249996219249577</v>
      </c>
      <c r="R96" s="8">
        <f t="shared" si="16"/>
        <v>0.19999993121021695</v>
      </c>
      <c r="S96" s="8">
        <f t="shared" si="17"/>
        <v>0.69350013714967718</v>
      </c>
      <c r="T96" s="8">
        <f t="shared" si="18"/>
        <v>0.77899977061802939</v>
      </c>
      <c r="U96" s="23">
        <f t="shared" si="19"/>
        <v>5</v>
      </c>
      <c r="V96" s="8" t="str">
        <f t="shared" si="25"/>
        <v>Low</v>
      </c>
    </row>
    <row r="97" spans="2:22" x14ac:dyDescent="0.3">
      <c r="B97" s="3">
        <v>43560</v>
      </c>
      <c r="C97" s="4">
        <v>22586034</v>
      </c>
      <c r="D97" s="4">
        <v>5928833</v>
      </c>
      <c r="E97" s="4">
        <v>2418964</v>
      </c>
      <c r="F97" s="4">
        <v>1854136</v>
      </c>
      <c r="G97" s="4">
        <v>1566003</v>
      </c>
      <c r="H97" s="8">
        <f t="shared" si="13"/>
        <v>6.9335014726357003E-2</v>
      </c>
      <c r="I97" s="10">
        <f t="shared" si="14"/>
        <v>43553</v>
      </c>
      <c r="J97" s="11">
        <f t="shared" si="20"/>
        <v>1390113</v>
      </c>
      <c r="K97" s="8">
        <f t="shared" si="21"/>
        <v>0.12652928215188264</v>
      </c>
      <c r="L97">
        <f>'Channel wise traffic'!G97</f>
        <v>22586032</v>
      </c>
      <c r="M97">
        <f>VLOOKUP(I97,'Channel wise traffic'!B89:G455, 6,FALSE)</f>
        <v>22803205</v>
      </c>
      <c r="N97" s="8">
        <f t="shared" si="22"/>
        <v>-9.5237928177200892E-3</v>
      </c>
      <c r="O97" s="8">
        <f t="shared" si="23"/>
        <v>6.0961293733815598E-2</v>
      </c>
      <c r="P97" s="8">
        <f t="shared" si="24"/>
        <v>0.13736127433753009</v>
      </c>
      <c r="Q97" s="8">
        <f t="shared" si="15"/>
        <v>0.26249995904548801</v>
      </c>
      <c r="R97" s="8">
        <f t="shared" si="16"/>
        <v>0.40800002293874699</v>
      </c>
      <c r="S97" s="8">
        <f t="shared" si="17"/>
        <v>0.76650003885961093</v>
      </c>
      <c r="T97" s="8">
        <f t="shared" si="18"/>
        <v>0.84459985675268701</v>
      </c>
      <c r="U97" s="23">
        <f t="shared" si="19"/>
        <v>6</v>
      </c>
      <c r="V97" s="8" t="str">
        <f t="shared" si="25"/>
        <v>Moderate</v>
      </c>
    </row>
    <row r="98" spans="2:22" x14ac:dyDescent="0.3">
      <c r="B98" s="3">
        <v>43561</v>
      </c>
      <c r="C98" s="4">
        <v>46685340</v>
      </c>
      <c r="D98" s="4">
        <v>9999999</v>
      </c>
      <c r="E98" s="4">
        <v>3434000</v>
      </c>
      <c r="F98" s="4">
        <v>2288417</v>
      </c>
      <c r="G98" s="4">
        <v>1856364</v>
      </c>
      <c r="H98" s="8">
        <f t="shared" si="13"/>
        <v>3.9763317563929063E-2</v>
      </c>
      <c r="I98" s="10">
        <f t="shared" si="14"/>
        <v>43554</v>
      </c>
      <c r="J98" s="11">
        <f t="shared" si="20"/>
        <v>1748764</v>
      </c>
      <c r="K98" s="8">
        <f t="shared" si="21"/>
        <v>6.1529171460528609E-2</v>
      </c>
      <c r="L98">
        <f>'Channel wise traffic'!G98</f>
        <v>46685339</v>
      </c>
      <c r="M98">
        <f>VLOOKUP(I98,'Channel wise traffic'!B90:G456, 6,FALSE)</f>
        <v>44889749</v>
      </c>
      <c r="N98" s="8">
        <f t="shared" si="22"/>
        <v>4.0000000891072141E-2</v>
      </c>
      <c r="O98" s="8">
        <f t="shared" si="23"/>
        <v>3.8956866545258102E-2</v>
      </c>
      <c r="P98" s="8">
        <f t="shared" si="24"/>
        <v>2.0701126404354619E-2</v>
      </c>
      <c r="Q98" s="8">
        <f t="shared" si="15"/>
        <v>0.2141999822642397</v>
      </c>
      <c r="R98" s="8">
        <f t="shared" si="16"/>
        <v>0.34340003434000343</v>
      </c>
      <c r="S98" s="8">
        <f t="shared" si="17"/>
        <v>0.66639982527664532</v>
      </c>
      <c r="T98" s="8">
        <f t="shared" si="18"/>
        <v>0.81120005663303496</v>
      </c>
      <c r="U98" s="23">
        <f t="shared" si="19"/>
        <v>7</v>
      </c>
      <c r="V98" s="8" t="str">
        <f t="shared" si="25"/>
        <v>Moderate</v>
      </c>
    </row>
    <row r="99" spans="2:22" x14ac:dyDescent="0.3">
      <c r="B99" s="3">
        <v>43562</v>
      </c>
      <c r="C99" s="4">
        <v>43094160</v>
      </c>
      <c r="D99" s="4">
        <v>8687782</v>
      </c>
      <c r="E99" s="4">
        <v>2983384</v>
      </c>
      <c r="F99" s="4">
        <v>1947553</v>
      </c>
      <c r="G99" s="4">
        <v>1503900</v>
      </c>
      <c r="H99" s="8">
        <f t="shared" si="13"/>
        <v>3.4898000100245602E-2</v>
      </c>
      <c r="I99" s="10">
        <f t="shared" si="14"/>
        <v>43555</v>
      </c>
      <c r="J99" s="11">
        <f t="shared" si="20"/>
        <v>1640943</v>
      </c>
      <c r="K99" s="8">
        <f t="shared" si="21"/>
        <v>-8.3514783877319365E-2</v>
      </c>
      <c r="L99">
        <f>'Channel wise traffic'!G99</f>
        <v>43094158</v>
      </c>
      <c r="M99">
        <f>VLOOKUP(I99,'Channel wise traffic'!B91:G457, 6,FALSE)</f>
        <v>42645261</v>
      </c>
      <c r="N99" s="8">
        <f t="shared" si="22"/>
        <v>1.0526304435092948E-2</v>
      </c>
      <c r="O99" s="8">
        <f t="shared" si="23"/>
        <v>3.8478904444791441E-2</v>
      </c>
      <c r="P99" s="8">
        <f t="shared" si="24"/>
        <v>-9.306149424507737E-2</v>
      </c>
      <c r="Q99" s="8">
        <f t="shared" si="15"/>
        <v>0.20159998477751973</v>
      </c>
      <c r="R99" s="8">
        <f t="shared" si="16"/>
        <v>0.3433999610027047</v>
      </c>
      <c r="S99" s="8">
        <f t="shared" si="17"/>
        <v>0.6527999747937242</v>
      </c>
      <c r="T99" s="8">
        <f t="shared" si="18"/>
        <v>0.77219978095589692</v>
      </c>
      <c r="U99" s="23">
        <f t="shared" si="19"/>
        <v>1</v>
      </c>
      <c r="V99" s="8" t="str">
        <f t="shared" si="25"/>
        <v>Moderate</v>
      </c>
    </row>
    <row r="100" spans="2:22" x14ac:dyDescent="0.3">
      <c r="B100" s="3">
        <v>43563</v>
      </c>
      <c r="C100" s="4">
        <v>21500167</v>
      </c>
      <c r="D100" s="4">
        <v>5536293</v>
      </c>
      <c r="E100" s="4">
        <v>2170226</v>
      </c>
      <c r="F100" s="4">
        <v>1520894</v>
      </c>
      <c r="G100" s="4">
        <v>1259605</v>
      </c>
      <c r="H100" s="8">
        <f t="shared" si="13"/>
        <v>5.8585824007785614E-2</v>
      </c>
      <c r="I100" s="10">
        <f t="shared" si="14"/>
        <v>43556</v>
      </c>
      <c r="J100" s="11">
        <f t="shared" si="20"/>
        <v>1363225</v>
      </c>
      <c r="K100" s="8">
        <f t="shared" si="21"/>
        <v>-7.6010929963872487E-2</v>
      </c>
      <c r="L100">
        <f>'Channel wise traffic'!G100</f>
        <v>21500166</v>
      </c>
      <c r="M100">
        <f>VLOOKUP(I100,'Channel wise traffic'!B92:G458, 6,FALSE)</f>
        <v>21065819</v>
      </c>
      <c r="N100" s="8">
        <f t="shared" si="22"/>
        <v>2.0618566978098496E-2</v>
      </c>
      <c r="O100" s="8">
        <f t="shared" si="23"/>
        <v>6.4712648261496586E-2</v>
      </c>
      <c r="P100" s="8">
        <f t="shared" si="24"/>
        <v>-9.46773840710885E-2</v>
      </c>
      <c r="Q100" s="8">
        <f t="shared" si="15"/>
        <v>0.25749999988372185</v>
      </c>
      <c r="R100" s="8">
        <f t="shared" si="16"/>
        <v>0.39199984538390581</v>
      </c>
      <c r="S100" s="8">
        <f t="shared" si="17"/>
        <v>0.70079982453440337</v>
      </c>
      <c r="T100" s="8">
        <f t="shared" si="18"/>
        <v>0.82820038740372437</v>
      </c>
      <c r="U100" s="23">
        <f t="shared" si="19"/>
        <v>2</v>
      </c>
      <c r="V100" s="8" t="str">
        <f t="shared" si="25"/>
        <v>Moderate</v>
      </c>
    </row>
    <row r="101" spans="2:22" x14ac:dyDescent="0.3">
      <c r="B101" s="3">
        <v>43564</v>
      </c>
      <c r="C101" s="4">
        <v>21717340</v>
      </c>
      <c r="D101" s="4">
        <v>5592215</v>
      </c>
      <c r="E101" s="4">
        <v>2214517</v>
      </c>
      <c r="F101" s="4">
        <v>1535767</v>
      </c>
      <c r="G101" s="4">
        <v>1322295</v>
      </c>
      <c r="H101" s="8">
        <f t="shared" si="13"/>
        <v>6.088660029266936E-2</v>
      </c>
      <c r="I101" s="10">
        <f t="shared" si="14"/>
        <v>43557</v>
      </c>
      <c r="J101" s="11">
        <f t="shared" si="20"/>
        <v>1309458</v>
      </c>
      <c r="K101" s="8">
        <f t="shared" si="21"/>
        <v>9.8032926600166714E-3</v>
      </c>
      <c r="L101">
        <f>'Channel wise traffic'!G101</f>
        <v>21717338</v>
      </c>
      <c r="M101">
        <f>VLOOKUP(I101,'Channel wise traffic'!B93:G459, 6,FALSE)</f>
        <v>22803205</v>
      </c>
      <c r="N101" s="8">
        <f t="shared" si="22"/>
        <v>-4.7619051795569911E-2</v>
      </c>
      <c r="O101" s="8">
        <f t="shared" si="23"/>
        <v>5.7424291241139895E-2</v>
      </c>
      <c r="P101" s="8">
        <f t="shared" si="24"/>
        <v>6.0293457293017383E-2</v>
      </c>
      <c r="Q101" s="8">
        <f t="shared" si="15"/>
        <v>0.25749999769769227</v>
      </c>
      <c r="R101" s="8">
        <f t="shared" si="16"/>
        <v>0.39599997496519718</v>
      </c>
      <c r="S101" s="8">
        <f t="shared" si="17"/>
        <v>0.69349975638028516</v>
      </c>
      <c r="T101" s="8">
        <f t="shared" si="18"/>
        <v>0.86099974800864976</v>
      </c>
      <c r="U101" s="23">
        <f t="shared" si="19"/>
        <v>3</v>
      </c>
      <c r="V101" s="8" t="str">
        <f t="shared" si="25"/>
        <v>Moderate</v>
      </c>
    </row>
    <row r="102" spans="2:22" x14ac:dyDescent="0.3">
      <c r="B102" s="3">
        <v>43565</v>
      </c>
      <c r="C102" s="4">
        <v>21500167</v>
      </c>
      <c r="D102" s="4">
        <v>5375041</v>
      </c>
      <c r="E102" s="4">
        <v>2064016</v>
      </c>
      <c r="F102" s="4">
        <v>1521799</v>
      </c>
      <c r="G102" s="4">
        <v>1210438</v>
      </c>
      <c r="H102" s="8">
        <f t="shared" si="13"/>
        <v>5.6299004561220382E-2</v>
      </c>
      <c r="I102" s="10">
        <f t="shared" si="14"/>
        <v>43558</v>
      </c>
      <c r="J102" s="11">
        <f t="shared" si="20"/>
        <v>1335896</v>
      </c>
      <c r="K102" s="8">
        <f t="shared" si="21"/>
        <v>-9.3912999215507775E-2</v>
      </c>
      <c r="L102">
        <f>'Channel wise traffic'!G102</f>
        <v>21500166</v>
      </c>
      <c r="M102">
        <f>VLOOKUP(I102,'Channel wise traffic'!B94:G460, 6,FALSE)</f>
        <v>22368858</v>
      </c>
      <c r="N102" s="8">
        <f t="shared" si="22"/>
        <v>-3.8834883747753235E-2</v>
      </c>
      <c r="O102" s="8">
        <f t="shared" si="23"/>
        <v>5.9721237470304701E-2</v>
      </c>
      <c r="P102" s="8">
        <f t="shared" si="24"/>
        <v>-5.7303449393291017E-2</v>
      </c>
      <c r="Q102" s="8">
        <f t="shared" si="15"/>
        <v>0.24999996511655004</v>
      </c>
      <c r="R102" s="8">
        <f t="shared" si="16"/>
        <v>0.38400004762754369</v>
      </c>
      <c r="S102" s="8">
        <f t="shared" si="17"/>
        <v>0.73730000155037556</v>
      </c>
      <c r="T102" s="8">
        <f t="shared" si="18"/>
        <v>0.79539939242961788</v>
      </c>
      <c r="U102" s="23">
        <f t="shared" si="19"/>
        <v>4</v>
      </c>
      <c r="V102" s="8" t="str">
        <f t="shared" si="25"/>
        <v>Moderate</v>
      </c>
    </row>
    <row r="103" spans="2:22" x14ac:dyDescent="0.3">
      <c r="B103" s="3">
        <v>43566</v>
      </c>
      <c r="C103" s="4">
        <v>20631473</v>
      </c>
      <c r="D103" s="4">
        <v>5106289</v>
      </c>
      <c r="E103" s="4">
        <v>1981240</v>
      </c>
      <c r="F103" s="4">
        <v>1504157</v>
      </c>
      <c r="G103" s="4">
        <v>1208741</v>
      </c>
      <c r="H103" s="8">
        <f t="shared" si="13"/>
        <v>5.8587237081908793E-2</v>
      </c>
      <c r="I103" s="10">
        <f t="shared" si="14"/>
        <v>43559</v>
      </c>
      <c r="J103" s="11">
        <f t="shared" si="20"/>
        <v>628275</v>
      </c>
      <c r="K103" s="8">
        <f t="shared" si="21"/>
        <v>0.9239043412518404</v>
      </c>
      <c r="L103">
        <f>'Channel wise traffic'!G103</f>
        <v>20631472</v>
      </c>
      <c r="M103">
        <f>VLOOKUP(I103,'Channel wise traffic'!B95:G461, 6,FALSE)</f>
        <v>22151685</v>
      </c>
      <c r="N103" s="8">
        <f t="shared" si="22"/>
        <v>-6.8627420442282427E-2</v>
      </c>
      <c r="O103" s="8">
        <f t="shared" si="23"/>
        <v>2.8362399667348135E-2</v>
      </c>
      <c r="P103" s="8">
        <f t="shared" si="24"/>
        <v>1.0656657324153227</v>
      </c>
      <c r="Q103" s="8">
        <f t="shared" si="15"/>
        <v>0.24749997249348119</v>
      </c>
      <c r="R103" s="8">
        <f t="shared" si="16"/>
        <v>0.38799997414952425</v>
      </c>
      <c r="S103" s="8">
        <f t="shared" si="17"/>
        <v>0.75919979406836124</v>
      </c>
      <c r="T103" s="8">
        <f t="shared" si="18"/>
        <v>0.80360028906556957</v>
      </c>
      <c r="U103" s="23">
        <f t="shared" si="19"/>
        <v>5</v>
      </c>
      <c r="V103" s="8" t="str">
        <f t="shared" si="25"/>
        <v>High</v>
      </c>
    </row>
    <row r="104" spans="2:22" x14ac:dyDescent="0.3">
      <c r="B104" s="3">
        <v>43567</v>
      </c>
      <c r="C104" s="4">
        <v>20631473</v>
      </c>
      <c r="D104" s="4">
        <v>5054710</v>
      </c>
      <c r="E104" s="4">
        <v>1920790</v>
      </c>
      <c r="F104" s="4">
        <v>1402176</v>
      </c>
      <c r="G104" s="4">
        <v>1138287</v>
      </c>
      <c r="H104" s="8">
        <f t="shared" si="13"/>
        <v>5.5172357300906243E-2</v>
      </c>
      <c r="I104" s="10">
        <f t="shared" si="14"/>
        <v>43560</v>
      </c>
      <c r="J104" s="11">
        <f t="shared" si="20"/>
        <v>1566003</v>
      </c>
      <c r="K104" s="8">
        <f t="shared" si="21"/>
        <v>-0.27312591355188975</v>
      </c>
      <c r="L104">
        <f>'Channel wise traffic'!G104</f>
        <v>20631472</v>
      </c>
      <c r="M104">
        <f>VLOOKUP(I104,'Channel wise traffic'!B96:G462, 6,FALSE)</f>
        <v>22586032</v>
      </c>
      <c r="N104" s="8">
        <f t="shared" si="22"/>
        <v>-8.6538441103775954E-2</v>
      </c>
      <c r="O104" s="8">
        <f t="shared" si="23"/>
        <v>6.9335014726357003E-2</v>
      </c>
      <c r="P104" s="8">
        <f t="shared" si="24"/>
        <v>-0.20426414390111858</v>
      </c>
      <c r="Q104" s="8">
        <f t="shared" si="15"/>
        <v>0.24499995710437156</v>
      </c>
      <c r="R104" s="8">
        <f t="shared" si="16"/>
        <v>0.38000003956705725</v>
      </c>
      <c r="S104" s="8">
        <f t="shared" si="17"/>
        <v>0.72999963556661585</v>
      </c>
      <c r="T104" s="8">
        <f t="shared" si="18"/>
        <v>0.8118003731343284</v>
      </c>
      <c r="U104" s="23">
        <f t="shared" si="19"/>
        <v>6</v>
      </c>
      <c r="V104" s="8" t="str">
        <f t="shared" si="25"/>
        <v>Low</v>
      </c>
    </row>
    <row r="105" spans="2:22" x14ac:dyDescent="0.3">
      <c r="B105" s="3">
        <v>43568</v>
      </c>
      <c r="C105" s="4">
        <v>43094160</v>
      </c>
      <c r="D105" s="4">
        <v>9140271</v>
      </c>
      <c r="E105" s="4">
        <v>3107692</v>
      </c>
      <c r="F105" s="4">
        <v>2113230</v>
      </c>
      <c r="G105" s="4">
        <v>1598870</v>
      </c>
      <c r="H105" s="8">
        <f t="shared" si="13"/>
        <v>3.7101778988150598E-2</v>
      </c>
      <c r="I105" s="10">
        <f t="shared" si="14"/>
        <v>43561</v>
      </c>
      <c r="J105" s="11">
        <f t="shared" si="20"/>
        <v>1856364</v>
      </c>
      <c r="K105" s="8">
        <f t="shared" si="21"/>
        <v>-0.13870878771620221</v>
      </c>
      <c r="L105">
        <f>'Channel wise traffic'!G105</f>
        <v>43094158</v>
      </c>
      <c r="M105">
        <f>VLOOKUP(I105,'Channel wise traffic'!B97:G463, 6,FALSE)</f>
        <v>46685339</v>
      </c>
      <c r="N105" s="8">
        <f t="shared" si="22"/>
        <v>-7.6923099990770072E-2</v>
      </c>
      <c r="O105" s="8">
        <f t="shared" si="23"/>
        <v>3.9763317563929063E-2</v>
      </c>
      <c r="P105" s="8">
        <f t="shared" si="24"/>
        <v>-6.6934520025885735E-2</v>
      </c>
      <c r="Q105" s="8">
        <f t="shared" si="15"/>
        <v>0.21209999220311987</v>
      </c>
      <c r="R105" s="8">
        <f t="shared" si="16"/>
        <v>0.3399999846831675</v>
      </c>
      <c r="S105" s="8">
        <f t="shared" si="17"/>
        <v>0.67999981980196234</v>
      </c>
      <c r="T105" s="8">
        <f t="shared" si="18"/>
        <v>0.75660008612408491</v>
      </c>
      <c r="U105" s="23">
        <f t="shared" si="19"/>
        <v>7</v>
      </c>
      <c r="V105" s="8" t="str">
        <f t="shared" si="25"/>
        <v>Moderate</v>
      </c>
    </row>
    <row r="106" spans="2:22" x14ac:dyDescent="0.3">
      <c r="B106" s="3">
        <v>43569</v>
      </c>
      <c r="C106" s="4">
        <v>46685340</v>
      </c>
      <c r="D106" s="4">
        <v>9803921</v>
      </c>
      <c r="E106" s="4">
        <v>3466666</v>
      </c>
      <c r="F106" s="4">
        <v>2357333</v>
      </c>
      <c r="G106" s="4">
        <v>1930656</v>
      </c>
      <c r="H106" s="8">
        <f t="shared" si="13"/>
        <v>4.1354652231300019E-2</v>
      </c>
      <c r="I106" s="10">
        <f t="shared" si="14"/>
        <v>43562</v>
      </c>
      <c r="J106" s="11">
        <f t="shared" si="20"/>
        <v>1503900</v>
      </c>
      <c r="K106" s="8">
        <f t="shared" si="21"/>
        <v>0.28376620785956508</v>
      </c>
      <c r="L106">
        <f>'Channel wise traffic'!G106</f>
        <v>46685339</v>
      </c>
      <c r="M106">
        <f>VLOOKUP(I106,'Channel wise traffic'!B98:G464, 6,FALSE)</f>
        <v>43094158</v>
      </c>
      <c r="N106" s="8">
        <f t="shared" si="22"/>
        <v>8.3333360405835055E-2</v>
      </c>
      <c r="O106" s="8">
        <f t="shared" si="23"/>
        <v>3.4898000100245602E-2</v>
      </c>
      <c r="P106" s="8">
        <f t="shared" si="24"/>
        <v>0.18501496110113713</v>
      </c>
      <c r="Q106" s="8">
        <f t="shared" si="15"/>
        <v>0.20999999143199985</v>
      </c>
      <c r="R106" s="8">
        <f t="shared" si="16"/>
        <v>0.35359995250879722</v>
      </c>
      <c r="S106" s="8">
        <f t="shared" si="17"/>
        <v>0.68000003461539127</v>
      </c>
      <c r="T106" s="8">
        <f t="shared" si="18"/>
        <v>0.81900011580883991</v>
      </c>
      <c r="U106" s="23">
        <f t="shared" si="19"/>
        <v>1</v>
      </c>
      <c r="V106" s="8" t="str">
        <f t="shared" si="25"/>
        <v>High</v>
      </c>
    </row>
    <row r="107" spans="2:22" x14ac:dyDescent="0.3">
      <c r="B107" s="3">
        <v>43570</v>
      </c>
      <c r="C107" s="4">
        <v>21065820</v>
      </c>
      <c r="D107" s="4">
        <v>5477113</v>
      </c>
      <c r="E107" s="4">
        <v>2256570</v>
      </c>
      <c r="F107" s="4">
        <v>1729661</v>
      </c>
      <c r="G107" s="4">
        <v>1418322</v>
      </c>
      <c r="H107" s="8">
        <f t="shared" si="13"/>
        <v>6.732811730091684E-2</v>
      </c>
      <c r="I107" s="10">
        <f t="shared" si="14"/>
        <v>43563</v>
      </c>
      <c r="J107" s="11">
        <f t="shared" si="20"/>
        <v>1259605</v>
      </c>
      <c r="K107" s="8">
        <f t="shared" si="21"/>
        <v>0.12600537470079898</v>
      </c>
      <c r="L107">
        <f>'Channel wise traffic'!G107</f>
        <v>21065819</v>
      </c>
      <c r="M107">
        <f>VLOOKUP(I107,'Channel wise traffic'!B99:G465, 6,FALSE)</f>
        <v>21500166</v>
      </c>
      <c r="N107" s="8">
        <f t="shared" si="22"/>
        <v>-2.0202030068046883E-2</v>
      </c>
      <c r="O107" s="8">
        <f t="shared" si="23"/>
        <v>5.8585824007785614E-2</v>
      </c>
      <c r="P107" s="8">
        <f t="shared" si="24"/>
        <v>0.14922199083466747</v>
      </c>
      <c r="Q107" s="8">
        <f t="shared" si="15"/>
        <v>0.25999999050594758</v>
      </c>
      <c r="R107" s="8">
        <f t="shared" si="16"/>
        <v>0.41199989848666624</v>
      </c>
      <c r="S107" s="8">
        <f t="shared" si="17"/>
        <v>0.76650004209929223</v>
      </c>
      <c r="T107" s="8">
        <f t="shared" si="18"/>
        <v>0.81999998843704058</v>
      </c>
      <c r="U107" s="23">
        <f t="shared" si="19"/>
        <v>2</v>
      </c>
      <c r="V107" s="8" t="str">
        <f t="shared" si="25"/>
        <v>Moderate</v>
      </c>
    </row>
    <row r="108" spans="2:22" x14ac:dyDescent="0.3">
      <c r="B108" s="3">
        <v>43571</v>
      </c>
      <c r="C108" s="4">
        <v>22586034</v>
      </c>
      <c r="D108" s="4">
        <v>5872368</v>
      </c>
      <c r="E108" s="4">
        <v>2254989</v>
      </c>
      <c r="F108" s="4">
        <v>1596758</v>
      </c>
      <c r="G108" s="4">
        <v>1296248</v>
      </c>
      <c r="H108" s="8">
        <f t="shared" si="13"/>
        <v>5.7391572154721807E-2</v>
      </c>
      <c r="I108" s="10">
        <f t="shared" si="14"/>
        <v>43564</v>
      </c>
      <c r="J108" s="11">
        <f t="shared" si="20"/>
        <v>1322295</v>
      </c>
      <c r="K108" s="8">
        <f t="shared" si="21"/>
        <v>-1.9698327529031001E-2</v>
      </c>
      <c r="L108">
        <f>'Channel wise traffic'!G108</f>
        <v>22586032</v>
      </c>
      <c r="M108">
        <f>VLOOKUP(I108,'Channel wise traffic'!B100:G466, 6,FALSE)</f>
        <v>21717338</v>
      </c>
      <c r="N108" s="8">
        <f t="shared" si="22"/>
        <v>4.0000022102156363E-2</v>
      </c>
      <c r="O108" s="8">
        <f t="shared" si="23"/>
        <v>6.088660029266936E-2</v>
      </c>
      <c r="P108" s="8">
        <f t="shared" si="24"/>
        <v>-5.7402254702145883E-2</v>
      </c>
      <c r="Q108" s="8">
        <f t="shared" si="15"/>
        <v>0.25999996280887561</v>
      </c>
      <c r="R108" s="8">
        <f t="shared" si="16"/>
        <v>0.3839999468698147</v>
      </c>
      <c r="S108" s="8">
        <f t="shared" si="17"/>
        <v>0.70810012820461654</v>
      </c>
      <c r="T108" s="8">
        <f t="shared" si="18"/>
        <v>0.81179990956675963</v>
      </c>
      <c r="U108" s="23">
        <f t="shared" si="19"/>
        <v>3</v>
      </c>
      <c r="V108" s="8" t="str">
        <f t="shared" si="25"/>
        <v>Moderate</v>
      </c>
    </row>
    <row r="109" spans="2:22" x14ac:dyDescent="0.3">
      <c r="B109" s="3">
        <v>43572</v>
      </c>
      <c r="C109" s="4">
        <v>21934513</v>
      </c>
      <c r="D109" s="4">
        <v>5319119</v>
      </c>
      <c r="E109" s="4">
        <v>2191477</v>
      </c>
      <c r="F109" s="4">
        <v>1551785</v>
      </c>
      <c r="G109" s="4">
        <v>1336086</v>
      </c>
      <c r="H109" s="8">
        <f t="shared" si="13"/>
        <v>6.0912498946295274E-2</v>
      </c>
      <c r="I109" s="10">
        <f t="shared" si="14"/>
        <v>43565</v>
      </c>
      <c r="J109" s="11">
        <f t="shared" si="20"/>
        <v>1210438</v>
      </c>
      <c r="K109" s="8">
        <f t="shared" si="21"/>
        <v>0.10380374707337348</v>
      </c>
      <c r="L109">
        <f>'Channel wise traffic'!G109</f>
        <v>21934511</v>
      </c>
      <c r="M109">
        <f>VLOOKUP(I109,'Channel wise traffic'!B101:G467, 6,FALSE)</f>
        <v>21500166</v>
      </c>
      <c r="N109" s="8">
        <f t="shared" si="22"/>
        <v>2.0201937045509322E-2</v>
      </c>
      <c r="O109" s="8">
        <f t="shared" si="23"/>
        <v>5.6299004561220382E-2</v>
      </c>
      <c r="P109" s="8">
        <f t="shared" si="24"/>
        <v>8.1946286990884687E-2</v>
      </c>
      <c r="Q109" s="8">
        <f t="shared" si="15"/>
        <v>0.24249998164992312</v>
      </c>
      <c r="R109" s="8">
        <f t="shared" si="16"/>
        <v>0.41199999473597038</v>
      </c>
      <c r="S109" s="8">
        <f t="shared" si="17"/>
        <v>0.70810006219549648</v>
      </c>
      <c r="T109" s="8">
        <f t="shared" si="18"/>
        <v>0.86099942968903553</v>
      </c>
      <c r="U109" s="23">
        <f t="shared" si="19"/>
        <v>4</v>
      </c>
      <c r="V109" s="8" t="str">
        <f t="shared" si="25"/>
        <v>Moderate</v>
      </c>
    </row>
    <row r="110" spans="2:22" x14ac:dyDescent="0.3">
      <c r="B110" s="3">
        <v>43573</v>
      </c>
      <c r="C110" s="4">
        <v>22803207</v>
      </c>
      <c r="D110" s="4">
        <v>5415761</v>
      </c>
      <c r="E110" s="4">
        <v>3639391</v>
      </c>
      <c r="F110" s="4">
        <v>2656756</v>
      </c>
      <c r="G110" s="4">
        <v>2091398</v>
      </c>
      <c r="H110" s="8">
        <f t="shared" si="13"/>
        <v>9.1715082005789803E-2</v>
      </c>
      <c r="I110" s="10">
        <f t="shared" si="14"/>
        <v>43566</v>
      </c>
      <c r="J110" s="11">
        <f t="shared" si="20"/>
        <v>1208741</v>
      </c>
      <c r="K110" s="8">
        <f t="shared" si="21"/>
        <v>0.7302283946685022</v>
      </c>
      <c r="L110">
        <f>'Channel wise traffic'!G110</f>
        <v>22803205</v>
      </c>
      <c r="M110">
        <f>VLOOKUP(I110,'Channel wise traffic'!B102:G468, 6,FALSE)</f>
        <v>20631472</v>
      </c>
      <c r="N110" s="8">
        <f t="shared" si="22"/>
        <v>0.10526311452716519</v>
      </c>
      <c r="O110" s="8">
        <f t="shared" si="23"/>
        <v>5.8587237081908793E-2</v>
      </c>
      <c r="P110" s="8">
        <f t="shared" si="24"/>
        <v>0.56544473803340667</v>
      </c>
      <c r="Q110" s="8">
        <f t="shared" si="15"/>
        <v>0.23749997094706898</v>
      </c>
      <c r="R110" s="8">
        <f t="shared" si="16"/>
        <v>0.67199992761866711</v>
      </c>
      <c r="S110" s="8">
        <f t="shared" si="17"/>
        <v>0.73000015661961026</v>
      </c>
      <c r="T110" s="8">
        <f t="shared" si="18"/>
        <v>0.78719987834787986</v>
      </c>
      <c r="U110" s="23">
        <f t="shared" si="19"/>
        <v>5</v>
      </c>
      <c r="V110" s="8" t="str">
        <f t="shared" si="25"/>
        <v>High</v>
      </c>
    </row>
    <row r="111" spans="2:22" x14ac:dyDescent="0.3">
      <c r="B111" s="3">
        <v>43574</v>
      </c>
      <c r="C111" s="4">
        <v>22151687</v>
      </c>
      <c r="D111" s="4">
        <v>5537921</v>
      </c>
      <c r="E111" s="4">
        <v>2281623</v>
      </c>
      <c r="F111" s="4">
        <v>1748864</v>
      </c>
      <c r="G111" s="4">
        <v>1419728</v>
      </c>
      <c r="H111" s="8">
        <f t="shared" si="13"/>
        <v>6.409119088762856E-2</v>
      </c>
      <c r="I111" s="10">
        <f t="shared" si="14"/>
        <v>43567</v>
      </c>
      <c r="J111" s="11">
        <f t="shared" si="20"/>
        <v>1138287</v>
      </c>
      <c r="K111" s="8">
        <f t="shared" si="21"/>
        <v>0.2472495952251057</v>
      </c>
      <c r="L111">
        <f>'Channel wise traffic'!G111</f>
        <v>22151685</v>
      </c>
      <c r="M111">
        <f>VLOOKUP(I111,'Channel wise traffic'!B103:G469, 6,FALSE)</f>
        <v>20631472</v>
      </c>
      <c r="N111" s="8">
        <f t="shared" si="22"/>
        <v>7.3684175322051626E-2</v>
      </c>
      <c r="O111" s="8">
        <f t="shared" si="23"/>
        <v>5.5172357300906243E-2</v>
      </c>
      <c r="P111" s="8">
        <f t="shared" si="24"/>
        <v>0.16165402428030418</v>
      </c>
      <c r="Q111" s="8">
        <f t="shared" si="15"/>
        <v>0.24999996614253353</v>
      </c>
      <c r="R111" s="8">
        <f t="shared" si="16"/>
        <v>0.41199991838092309</v>
      </c>
      <c r="S111" s="8">
        <f t="shared" si="17"/>
        <v>0.76649998707060718</v>
      </c>
      <c r="T111" s="8">
        <f t="shared" si="18"/>
        <v>0.81180011710458899</v>
      </c>
      <c r="U111" s="23">
        <f t="shared" si="19"/>
        <v>6</v>
      </c>
      <c r="V111" s="8" t="str">
        <f t="shared" si="25"/>
        <v>High</v>
      </c>
    </row>
    <row r="112" spans="2:22" x14ac:dyDescent="0.3">
      <c r="B112" s="3">
        <v>43575</v>
      </c>
      <c r="C112" s="4">
        <v>44440853</v>
      </c>
      <c r="D112" s="4">
        <v>9612556</v>
      </c>
      <c r="E112" s="4">
        <v>3300951</v>
      </c>
      <c r="F112" s="4">
        <v>2132414</v>
      </c>
      <c r="G112" s="4">
        <v>1596752</v>
      </c>
      <c r="H112" s="8">
        <f t="shared" si="13"/>
        <v>3.5929823399204329E-2</v>
      </c>
      <c r="I112" s="10">
        <f t="shared" si="14"/>
        <v>43568</v>
      </c>
      <c r="J112" s="11">
        <f t="shared" si="20"/>
        <v>1598870</v>
      </c>
      <c r="K112" s="8">
        <f t="shared" si="21"/>
        <v>-1.3246855591761975E-3</v>
      </c>
      <c r="L112">
        <f>'Channel wise traffic'!G112</f>
        <v>44440851</v>
      </c>
      <c r="M112">
        <f>VLOOKUP(I112,'Channel wise traffic'!B104:G470, 6,FALSE)</f>
        <v>43094158</v>
      </c>
      <c r="N112" s="8">
        <f t="shared" si="22"/>
        <v>3.1250013052813275E-2</v>
      </c>
      <c r="O112" s="8">
        <f t="shared" si="23"/>
        <v>3.7101778988150598E-2</v>
      </c>
      <c r="P112" s="8">
        <f t="shared" si="24"/>
        <v>-3.1587584771085031E-2</v>
      </c>
      <c r="Q112" s="8">
        <f t="shared" si="15"/>
        <v>0.21629998866133376</v>
      </c>
      <c r="R112" s="8">
        <f t="shared" si="16"/>
        <v>0.34339992401604735</v>
      </c>
      <c r="S112" s="8">
        <f t="shared" si="17"/>
        <v>0.64599989518172185</v>
      </c>
      <c r="T112" s="8">
        <f t="shared" si="18"/>
        <v>0.74880018608018895</v>
      </c>
      <c r="U112" s="23">
        <f t="shared" si="19"/>
        <v>7</v>
      </c>
      <c r="V112" s="8" t="str">
        <f t="shared" si="25"/>
        <v>Moderate</v>
      </c>
    </row>
    <row r="113" spans="2:22" x14ac:dyDescent="0.3">
      <c r="B113" s="3">
        <v>43576</v>
      </c>
      <c r="C113" s="4">
        <v>46685340</v>
      </c>
      <c r="D113" s="4">
        <v>10098039</v>
      </c>
      <c r="E113" s="4">
        <v>3536333</v>
      </c>
      <c r="F113" s="4">
        <v>2356612</v>
      </c>
      <c r="G113" s="4">
        <v>1930065</v>
      </c>
      <c r="H113" s="8">
        <f t="shared" si="13"/>
        <v>4.1341993011082281E-2</v>
      </c>
      <c r="I113" s="10">
        <f t="shared" si="14"/>
        <v>43569</v>
      </c>
      <c r="J113" s="11">
        <f t="shared" si="20"/>
        <v>1930656</v>
      </c>
      <c r="K113" s="8">
        <f t="shared" si="21"/>
        <v>-3.0611356968823777E-4</v>
      </c>
      <c r="L113">
        <f>'Channel wise traffic'!G113</f>
        <v>46685339</v>
      </c>
      <c r="M113">
        <f>VLOOKUP(I113,'Channel wise traffic'!B105:G471, 6,FALSE)</f>
        <v>46685339</v>
      </c>
      <c r="N113" s="8">
        <f t="shared" si="22"/>
        <v>0</v>
      </c>
      <c r="O113" s="8">
        <f t="shared" si="23"/>
        <v>4.1354652231300019E-2</v>
      </c>
      <c r="P113" s="8">
        <f t="shared" si="24"/>
        <v>-3.0611356968823777E-4</v>
      </c>
      <c r="Q113" s="8">
        <f t="shared" si="15"/>
        <v>0.21629999910035999</v>
      </c>
      <c r="R113" s="8">
        <f t="shared" si="16"/>
        <v>0.35019997447029072</v>
      </c>
      <c r="S113" s="8">
        <f t="shared" si="17"/>
        <v>0.66639991199923765</v>
      </c>
      <c r="T113" s="8">
        <f t="shared" si="18"/>
        <v>0.81899990325093819</v>
      </c>
      <c r="U113" s="23">
        <f t="shared" si="19"/>
        <v>1</v>
      </c>
      <c r="V113" s="8" t="str">
        <f t="shared" si="25"/>
        <v>Moderate</v>
      </c>
    </row>
    <row r="114" spans="2:22" x14ac:dyDescent="0.3">
      <c r="B114" s="3">
        <v>43577</v>
      </c>
      <c r="C114" s="4">
        <v>20848646</v>
      </c>
      <c r="D114" s="4">
        <v>5368526</v>
      </c>
      <c r="E114" s="4">
        <v>2211832</v>
      </c>
      <c r="F114" s="4">
        <v>1695369</v>
      </c>
      <c r="G114" s="4">
        <v>1459713</v>
      </c>
      <c r="H114" s="8">
        <f t="shared" si="13"/>
        <v>7.0014762589378707E-2</v>
      </c>
      <c r="I114" s="10">
        <f t="shared" si="14"/>
        <v>43570</v>
      </c>
      <c r="J114" s="11">
        <f t="shared" si="20"/>
        <v>1418322</v>
      </c>
      <c r="K114" s="8">
        <f t="shared" si="21"/>
        <v>2.9183076903552152E-2</v>
      </c>
      <c r="L114">
        <f>'Channel wise traffic'!G114</f>
        <v>20848645</v>
      </c>
      <c r="M114">
        <f>VLOOKUP(I114,'Channel wise traffic'!B106:G472, 6,FALSE)</f>
        <v>21065819</v>
      </c>
      <c r="N114" s="8">
        <f t="shared" si="22"/>
        <v>-1.0309307224181552E-2</v>
      </c>
      <c r="O114" s="8">
        <f t="shared" si="23"/>
        <v>6.732811730091684E-2</v>
      </c>
      <c r="P114" s="8">
        <f t="shared" si="24"/>
        <v>3.9903763779018941E-2</v>
      </c>
      <c r="Q114" s="8">
        <f t="shared" si="15"/>
        <v>0.2574999834521628</v>
      </c>
      <c r="R114" s="8">
        <f t="shared" si="16"/>
        <v>0.41199986737514172</v>
      </c>
      <c r="S114" s="8">
        <f t="shared" si="17"/>
        <v>0.76649989691802989</v>
      </c>
      <c r="T114" s="8">
        <f t="shared" si="18"/>
        <v>0.86100017164404918</v>
      </c>
      <c r="U114" s="23">
        <f t="shared" si="19"/>
        <v>2</v>
      </c>
      <c r="V114" s="8" t="str">
        <f t="shared" si="25"/>
        <v>Moderate</v>
      </c>
    </row>
    <row r="115" spans="2:22" x14ac:dyDescent="0.3">
      <c r="B115" s="3">
        <v>43578</v>
      </c>
      <c r="C115" s="4">
        <v>20631473</v>
      </c>
      <c r="D115" s="4">
        <v>4899974</v>
      </c>
      <c r="E115" s="4">
        <v>1881590</v>
      </c>
      <c r="F115" s="4">
        <v>1414767</v>
      </c>
      <c r="G115" s="4">
        <v>1148508</v>
      </c>
      <c r="H115" s="8">
        <f t="shared" si="13"/>
        <v>5.5667765457173127E-2</v>
      </c>
      <c r="I115" s="10">
        <f t="shared" si="14"/>
        <v>43571</v>
      </c>
      <c r="J115" s="11">
        <f t="shared" si="20"/>
        <v>1296248</v>
      </c>
      <c r="K115" s="8">
        <f t="shared" si="21"/>
        <v>-0.11397510352957152</v>
      </c>
      <c r="L115">
        <f>'Channel wise traffic'!G115</f>
        <v>20631472</v>
      </c>
      <c r="M115">
        <f>VLOOKUP(I115,'Channel wise traffic'!B107:G473, 6,FALSE)</f>
        <v>22586032</v>
      </c>
      <c r="N115" s="8">
        <f t="shared" si="22"/>
        <v>-8.6538441103775954E-2</v>
      </c>
      <c r="O115" s="8">
        <f t="shared" si="23"/>
        <v>5.7391572154721807E-2</v>
      </c>
      <c r="P115" s="8">
        <f t="shared" si="24"/>
        <v>-3.0035885633198478E-2</v>
      </c>
      <c r="Q115" s="8">
        <f t="shared" si="15"/>
        <v>0.23749995940667931</v>
      </c>
      <c r="R115" s="8">
        <f t="shared" si="16"/>
        <v>0.38399999673467655</v>
      </c>
      <c r="S115" s="8">
        <f t="shared" si="17"/>
        <v>0.75189972310652164</v>
      </c>
      <c r="T115" s="8">
        <f t="shared" si="18"/>
        <v>0.81180010560042748</v>
      </c>
      <c r="U115" s="23">
        <f t="shared" si="19"/>
        <v>3</v>
      </c>
      <c r="V115" s="8" t="str">
        <f t="shared" si="25"/>
        <v>Moderate</v>
      </c>
    </row>
    <row r="116" spans="2:22" x14ac:dyDescent="0.3">
      <c r="B116" s="3">
        <v>43579</v>
      </c>
      <c r="C116" s="4">
        <v>21717340</v>
      </c>
      <c r="D116" s="4">
        <v>5700801</v>
      </c>
      <c r="E116" s="4">
        <v>2325927</v>
      </c>
      <c r="F116" s="4">
        <v>1765843</v>
      </c>
      <c r="G116" s="4">
        <v>1476951</v>
      </c>
      <c r="H116" s="8">
        <f t="shared" si="13"/>
        <v>6.8007914413091106E-2</v>
      </c>
      <c r="I116" s="10">
        <f t="shared" si="14"/>
        <v>43572</v>
      </c>
      <c r="J116" s="11">
        <f t="shared" si="20"/>
        <v>1336086</v>
      </c>
      <c r="K116" s="8">
        <f t="shared" si="21"/>
        <v>0.10543108751981545</v>
      </c>
      <c r="L116">
        <f>'Channel wise traffic'!G116</f>
        <v>21717338</v>
      </c>
      <c r="M116">
        <f>VLOOKUP(I116,'Channel wise traffic'!B108:G474, 6,FALSE)</f>
        <v>21934511</v>
      </c>
      <c r="N116" s="8">
        <f t="shared" si="22"/>
        <v>-9.9009729462398166E-3</v>
      </c>
      <c r="O116" s="8">
        <f t="shared" si="23"/>
        <v>6.0912498946295274E-2</v>
      </c>
      <c r="P116" s="8">
        <f t="shared" si="24"/>
        <v>0.11648537803467307</v>
      </c>
      <c r="Q116" s="8">
        <f t="shared" si="15"/>
        <v>0.2624999654653839</v>
      </c>
      <c r="R116" s="8">
        <f t="shared" si="16"/>
        <v>0.40800003367947768</v>
      </c>
      <c r="S116" s="8">
        <f t="shared" si="17"/>
        <v>0.7591996653377342</v>
      </c>
      <c r="T116" s="8">
        <f t="shared" si="18"/>
        <v>0.83639995175108994</v>
      </c>
      <c r="U116" s="23">
        <f t="shared" si="19"/>
        <v>4</v>
      </c>
      <c r="V116" s="8" t="str">
        <f t="shared" si="25"/>
        <v>Moderate</v>
      </c>
    </row>
    <row r="117" spans="2:22" x14ac:dyDescent="0.3">
      <c r="B117" s="3">
        <v>43580</v>
      </c>
      <c r="C117" s="4">
        <v>22803207</v>
      </c>
      <c r="D117" s="4">
        <v>5700801</v>
      </c>
      <c r="E117" s="4">
        <v>2189107</v>
      </c>
      <c r="F117" s="4">
        <v>1518146</v>
      </c>
      <c r="G117" s="4">
        <v>1282226</v>
      </c>
      <c r="H117" s="8">
        <f t="shared" si="13"/>
        <v>5.6230073252415767E-2</v>
      </c>
      <c r="I117" s="10">
        <f t="shared" si="14"/>
        <v>43573</v>
      </c>
      <c r="J117" s="11">
        <f t="shared" si="20"/>
        <v>2091398</v>
      </c>
      <c r="K117" s="8">
        <f t="shared" si="21"/>
        <v>-0.38690483590402214</v>
      </c>
      <c r="L117">
        <f>'Channel wise traffic'!G117</f>
        <v>22803205</v>
      </c>
      <c r="M117">
        <f>VLOOKUP(I117,'Channel wise traffic'!B109:G475, 6,FALSE)</f>
        <v>22803205</v>
      </c>
      <c r="N117" s="8">
        <f t="shared" si="22"/>
        <v>0</v>
      </c>
      <c r="O117" s="8">
        <f t="shared" si="23"/>
        <v>9.1715082005789803E-2</v>
      </c>
      <c r="P117" s="8">
        <f t="shared" si="24"/>
        <v>-0.38690483590402214</v>
      </c>
      <c r="Q117" s="8">
        <f t="shared" si="15"/>
        <v>0.24999996710988942</v>
      </c>
      <c r="R117" s="8">
        <f t="shared" si="16"/>
        <v>0.38399989755825542</v>
      </c>
      <c r="S117" s="8">
        <f t="shared" si="17"/>
        <v>0.69350013498654928</v>
      </c>
      <c r="T117" s="8">
        <f t="shared" si="18"/>
        <v>0.84459992648928361</v>
      </c>
      <c r="U117" s="23">
        <f t="shared" si="19"/>
        <v>5</v>
      </c>
      <c r="V117" s="8" t="str">
        <f t="shared" si="25"/>
        <v>Low</v>
      </c>
    </row>
    <row r="118" spans="2:22" x14ac:dyDescent="0.3">
      <c r="B118" s="3">
        <v>43581</v>
      </c>
      <c r="C118" s="4">
        <v>22151687</v>
      </c>
      <c r="D118" s="4">
        <v>5759438</v>
      </c>
      <c r="E118" s="4">
        <v>2188586</v>
      </c>
      <c r="F118" s="4">
        <v>1533761</v>
      </c>
      <c r="G118" s="4">
        <v>1307991</v>
      </c>
      <c r="H118" s="8">
        <f t="shared" si="13"/>
        <v>5.9047015245385151E-2</v>
      </c>
      <c r="I118" s="10">
        <f t="shared" si="14"/>
        <v>43574</v>
      </c>
      <c r="J118" s="11">
        <f t="shared" si="20"/>
        <v>1419728</v>
      </c>
      <c r="K118" s="8">
        <f t="shared" si="21"/>
        <v>-7.8703103693101739E-2</v>
      </c>
      <c r="L118">
        <f>'Channel wise traffic'!G118</f>
        <v>22151685</v>
      </c>
      <c r="M118">
        <f>VLOOKUP(I118,'Channel wise traffic'!B110:G476, 6,FALSE)</f>
        <v>22151685</v>
      </c>
      <c r="N118" s="8">
        <f t="shared" si="22"/>
        <v>0</v>
      </c>
      <c r="O118" s="8">
        <f t="shared" si="23"/>
        <v>6.409119088762856E-2</v>
      </c>
      <c r="P118" s="8">
        <f t="shared" si="24"/>
        <v>-7.8703103693101739E-2</v>
      </c>
      <c r="Q118" s="8">
        <f t="shared" si="15"/>
        <v>0.25999997201116104</v>
      </c>
      <c r="R118" s="8">
        <f t="shared" si="16"/>
        <v>0.37999992360365714</v>
      </c>
      <c r="S118" s="8">
        <f t="shared" si="17"/>
        <v>0.70079996856417792</v>
      </c>
      <c r="T118" s="8">
        <f t="shared" si="18"/>
        <v>0.85279975172142208</v>
      </c>
      <c r="U118" s="23">
        <f t="shared" si="19"/>
        <v>6</v>
      </c>
      <c r="V118" s="8" t="str">
        <f t="shared" si="25"/>
        <v>Moderate</v>
      </c>
    </row>
    <row r="119" spans="2:22" x14ac:dyDescent="0.3">
      <c r="B119" s="3">
        <v>43582</v>
      </c>
      <c r="C119" s="4">
        <v>47134238</v>
      </c>
      <c r="D119" s="4">
        <v>9997171</v>
      </c>
      <c r="E119" s="4">
        <v>3297067</v>
      </c>
      <c r="F119" s="4">
        <v>2354106</v>
      </c>
      <c r="G119" s="4">
        <v>1744392</v>
      </c>
      <c r="H119" s="8">
        <f t="shared" si="13"/>
        <v>3.7009020915963468E-2</v>
      </c>
      <c r="I119" s="10">
        <f t="shared" si="14"/>
        <v>43575</v>
      </c>
      <c r="J119" s="11">
        <f t="shared" si="20"/>
        <v>1596752</v>
      </c>
      <c r="K119" s="8">
        <f t="shared" si="21"/>
        <v>9.246269927953743E-2</v>
      </c>
      <c r="L119">
        <f>'Channel wise traffic'!G119</f>
        <v>47134236</v>
      </c>
      <c r="M119">
        <f>VLOOKUP(I119,'Channel wise traffic'!B111:G477, 6,FALSE)</f>
        <v>44440851</v>
      </c>
      <c r="N119" s="8">
        <f t="shared" si="22"/>
        <v>6.0606062651680448E-2</v>
      </c>
      <c r="O119" s="8">
        <f t="shared" si="23"/>
        <v>3.5929823399204329E-2</v>
      </c>
      <c r="P119" s="8">
        <f t="shared" si="24"/>
        <v>3.0036259982926472E-2</v>
      </c>
      <c r="Q119" s="8">
        <f t="shared" si="15"/>
        <v>0.21209998133416308</v>
      </c>
      <c r="R119" s="8">
        <f t="shared" si="16"/>
        <v>0.32980000042011887</v>
      </c>
      <c r="S119" s="8">
        <f t="shared" si="17"/>
        <v>0.71400004913457926</v>
      </c>
      <c r="T119" s="8">
        <f t="shared" si="18"/>
        <v>0.74099976806481949</v>
      </c>
      <c r="U119" s="23">
        <f t="shared" si="19"/>
        <v>7</v>
      </c>
      <c r="V119" s="8" t="str">
        <f t="shared" si="25"/>
        <v>Moderate</v>
      </c>
    </row>
    <row r="120" spans="2:22" x14ac:dyDescent="0.3">
      <c r="B120" s="3">
        <v>43583</v>
      </c>
      <c r="C120" s="4">
        <v>46236443</v>
      </c>
      <c r="D120" s="4">
        <v>9224170</v>
      </c>
      <c r="E120" s="4">
        <v>3261666</v>
      </c>
      <c r="F120" s="4">
        <v>2151395</v>
      </c>
      <c r="G120" s="4">
        <v>1644526</v>
      </c>
      <c r="H120" s="8">
        <f t="shared" si="13"/>
        <v>3.5567744690048933E-2</v>
      </c>
      <c r="I120" s="10">
        <f t="shared" si="14"/>
        <v>43576</v>
      </c>
      <c r="J120" s="11">
        <f t="shared" si="20"/>
        <v>1930065</v>
      </c>
      <c r="K120" s="8">
        <f t="shared" si="21"/>
        <v>-0.14794268586809256</v>
      </c>
      <c r="L120">
        <f>'Channel wise traffic'!G120</f>
        <v>46236441</v>
      </c>
      <c r="M120">
        <f>VLOOKUP(I120,'Channel wise traffic'!B112:G478, 6,FALSE)</f>
        <v>46685339</v>
      </c>
      <c r="N120" s="8">
        <f t="shared" si="22"/>
        <v>-9.6153955313466044E-3</v>
      </c>
      <c r="O120" s="8">
        <f t="shared" si="23"/>
        <v>4.1341993011082281E-2</v>
      </c>
      <c r="P120" s="8">
        <f t="shared" si="24"/>
        <v>-0.13967029406360465</v>
      </c>
      <c r="Q120" s="8">
        <f t="shared" si="15"/>
        <v>0.19949999181381664</v>
      </c>
      <c r="R120" s="8">
        <f t="shared" si="16"/>
        <v>0.3535999444936509</v>
      </c>
      <c r="S120" s="8">
        <f t="shared" si="17"/>
        <v>0.65960003262136591</v>
      </c>
      <c r="T120" s="8">
        <f t="shared" si="18"/>
        <v>0.76439984289263474</v>
      </c>
      <c r="U120" s="23">
        <f t="shared" si="19"/>
        <v>1</v>
      </c>
      <c r="V120" s="8" t="str">
        <f t="shared" si="25"/>
        <v>Moderate</v>
      </c>
    </row>
    <row r="121" spans="2:22" x14ac:dyDescent="0.3">
      <c r="B121" s="3">
        <v>43584</v>
      </c>
      <c r="C121" s="4">
        <v>20631473</v>
      </c>
      <c r="D121" s="4">
        <v>5209447</v>
      </c>
      <c r="E121" s="4">
        <v>2062941</v>
      </c>
      <c r="F121" s="4">
        <v>1475828</v>
      </c>
      <c r="G121" s="4">
        <v>1210178</v>
      </c>
      <c r="H121" s="8">
        <f t="shared" si="13"/>
        <v>5.8656887949784291E-2</v>
      </c>
      <c r="I121" s="10">
        <f t="shared" si="14"/>
        <v>43577</v>
      </c>
      <c r="J121" s="11">
        <f t="shared" si="20"/>
        <v>1459713</v>
      </c>
      <c r="K121" s="8">
        <f t="shared" si="21"/>
        <v>-0.17094798772087394</v>
      </c>
      <c r="L121">
        <f>'Channel wise traffic'!G121</f>
        <v>20631472</v>
      </c>
      <c r="M121">
        <f>VLOOKUP(I121,'Channel wise traffic'!B113:G479, 6,FALSE)</f>
        <v>20848645</v>
      </c>
      <c r="N121" s="8">
        <f t="shared" si="22"/>
        <v>-1.0416648180253452E-2</v>
      </c>
      <c r="O121" s="8">
        <f t="shared" si="23"/>
        <v>7.0014762589378707E-2</v>
      </c>
      <c r="P121" s="8">
        <f t="shared" si="24"/>
        <v>-0.16222114050726522</v>
      </c>
      <c r="Q121" s="8">
        <f t="shared" si="15"/>
        <v>0.25250000327170047</v>
      </c>
      <c r="R121" s="8">
        <f t="shared" si="16"/>
        <v>0.39599999769649252</v>
      </c>
      <c r="S121" s="8">
        <f t="shared" si="17"/>
        <v>0.71540000416880556</v>
      </c>
      <c r="T121" s="8">
        <f t="shared" si="18"/>
        <v>0.81999934951769449</v>
      </c>
      <c r="U121" s="23">
        <f t="shared" si="19"/>
        <v>2</v>
      </c>
      <c r="V121" s="8" t="str">
        <f t="shared" si="25"/>
        <v>Moderate</v>
      </c>
    </row>
    <row r="122" spans="2:22" x14ac:dyDescent="0.3">
      <c r="B122" s="3">
        <v>43585</v>
      </c>
      <c r="C122" s="4">
        <v>21065820</v>
      </c>
      <c r="D122" s="4">
        <v>5319119</v>
      </c>
      <c r="E122" s="4">
        <v>2148924</v>
      </c>
      <c r="F122" s="4">
        <v>1490279</v>
      </c>
      <c r="G122" s="4">
        <v>1246469</v>
      </c>
      <c r="H122" s="8">
        <f t="shared" si="13"/>
        <v>5.9170210321743945E-2</v>
      </c>
      <c r="I122" s="10">
        <f t="shared" si="14"/>
        <v>43578</v>
      </c>
      <c r="J122" s="11">
        <f t="shared" si="20"/>
        <v>1148508</v>
      </c>
      <c r="K122" s="8">
        <f t="shared" si="21"/>
        <v>8.5294138133996444E-2</v>
      </c>
      <c r="L122">
        <f>'Channel wise traffic'!G122</f>
        <v>21065819</v>
      </c>
      <c r="M122">
        <f>VLOOKUP(I122,'Channel wise traffic'!B114:G480, 6,FALSE)</f>
        <v>20631472</v>
      </c>
      <c r="N122" s="8">
        <f t="shared" si="22"/>
        <v>2.1052642293288626E-2</v>
      </c>
      <c r="O122" s="8">
        <f t="shared" si="23"/>
        <v>5.5667765457173127E-2</v>
      </c>
      <c r="P122" s="8">
        <f t="shared" si="24"/>
        <v>6.2916929318195036E-2</v>
      </c>
      <c r="Q122" s="8">
        <f t="shared" si="15"/>
        <v>0.25249997389135576</v>
      </c>
      <c r="R122" s="8">
        <f t="shared" si="16"/>
        <v>0.40399998571191958</v>
      </c>
      <c r="S122" s="8">
        <f t="shared" si="17"/>
        <v>0.69350009586192907</v>
      </c>
      <c r="T122" s="8">
        <f t="shared" si="18"/>
        <v>0.83639976138696182</v>
      </c>
      <c r="U122" s="23">
        <f t="shared" si="19"/>
        <v>3</v>
      </c>
      <c r="V122" s="8" t="str">
        <f t="shared" si="25"/>
        <v>Moderate</v>
      </c>
    </row>
    <row r="123" spans="2:22" x14ac:dyDescent="0.3">
      <c r="B123" s="3">
        <v>43586</v>
      </c>
      <c r="C123" s="4">
        <v>22803207</v>
      </c>
      <c r="D123" s="4">
        <v>5529777</v>
      </c>
      <c r="E123" s="4">
        <v>2278268</v>
      </c>
      <c r="F123" s="4">
        <v>1696398</v>
      </c>
      <c r="G123" s="4">
        <v>1460599</v>
      </c>
      <c r="H123" s="8">
        <f t="shared" si="13"/>
        <v>6.4052350180393486E-2</v>
      </c>
      <c r="I123" s="10">
        <f t="shared" si="14"/>
        <v>43579</v>
      </c>
      <c r="J123" s="11">
        <f t="shared" si="20"/>
        <v>1476951</v>
      </c>
      <c r="K123" s="8">
        <f t="shared" si="21"/>
        <v>-1.1071457346926161E-2</v>
      </c>
      <c r="L123">
        <f>'Channel wise traffic'!G123</f>
        <v>22803205</v>
      </c>
      <c r="M123">
        <f>VLOOKUP(I123,'Channel wise traffic'!B115:G481, 6,FALSE)</f>
        <v>21717338</v>
      </c>
      <c r="N123" s="8">
        <f t="shared" si="22"/>
        <v>5.0000004604615844E-2</v>
      </c>
      <c r="O123" s="8">
        <f t="shared" si="23"/>
        <v>6.8007914413091106E-2</v>
      </c>
      <c r="P123" s="8">
        <f t="shared" si="24"/>
        <v>-5.8163292711358228E-2</v>
      </c>
      <c r="Q123" s="8">
        <f t="shared" si="15"/>
        <v>0.24249996941219715</v>
      </c>
      <c r="R123" s="8">
        <f t="shared" si="16"/>
        <v>0.41199997757594925</v>
      </c>
      <c r="S123" s="8">
        <f t="shared" si="17"/>
        <v>0.7445998451455228</v>
      </c>
      <c r="T123" s="8">
        <f t="shared" si="18"/>
        <v>0.86100018981394699</v>
      </c>
      <c r="U123" s="23">
        <f t="shared" si="19"/>
        <v>4</v>
      </c>
      <c r="V123" s="8" t="str">
        <f t="shared" si="25"/>
        <v>Moderate</v>
      </c>
    </row>
    <row r="124" spans="2:22" x14ac:dyDescent="0.3">
      <c r="B124" s="3">
        <v>43587</v>
      </c>
      <c r="C124" s="4">
        <v>21282993</v>
      </c>
      <c r="D124" s="4">
        <v>5533578</v>
      </c>
      <c r="E124" s="4">
        <v>2169162</v>
      </c>
      <c r="F124" s="4">
        <v>1615158</v>
      </c>
      <c r="G124" s="4">
        <v>1284697</v>
      </c>
      <c r="H124" s="8">
        <f t="shared" si="13"/>
        <v>6.0362609713774752E-2</v>
      </c>
      <c r="I124" s="10">
        <f t="shared" si="14"/>
        <v>43580</v>
      </c>
      <c r="J124" s="11">
        <f t="shared" si="20"/>
        <v>1282226</v>
      </c>
      <c r="K124" s="8">
        <f t="shared" si="21"/>
        <v>1.9271173724444424E-3</v>
      </c>
      <c r="L124">
        <f>'Channel wise traffic'!G124</f>
        <v>21282992</v>
      </c>
      <c r="M124">
        <f>VLOOKUP(I124,'Channel wise traffic'!B116:G482, 6,FALSE)</f>
        <v>22803205</v>
      </c>
      <c r="N124" s="8">
        <f t="shared" si="22"/>
        <v>-6.6666637431010201E-2</v>
      </c>
      <c r="O124" s="8">
        <f t="shared" si="23"/>
        <v>5.6230073252415767E-2</v>
      </c>
      <c r="P124" s="8">
        <f t="shared" si="24"/>
        <v>7.3493350129709034E-2</v>
      </c>
      <c r="Q124" s="8">
        <f t="shared" si="15"/>
        <v>0.25999999154254289</v>
      </c>
      <c r="R124" s="8">
        <f t="shared" si="16"/>
        <v>0.39199989590821704</v>
      </c>
      <c r="S124" s="8">
        <f t="shared" si="17"/>
        <v>0.74459998838261043</v>
      </c>
      <c r="T124" s="8">
        <f t="shared" si="18"/>
        <v>0.79540020233314634</v>
      </c>
      <c r="U124" s="23">
        <f t="shared" si="19"/>
        <v>5</v>
      </c>
      <c r="V124" s="8" t="str">
        <f t="shared" si="25"/>
        <v>Moderate</v>
      </c>
    </row>
    <row r="125" spans="2:22" x14ac:dyDescent="0.3">
      <c r="B125" s="3">
        <v>43588</v>
      </c>
      <c r="C125" s="4">
        <v>20848646</v>
      </c>
      <c r="D125" s="4">
        <v>5264283</v>
      </c>
      <c r="E125" s="4">
        <v>2147827</v>
      </c>
      <c r="F125" s="4">
        <v>1552235</v>
      </c>
      <c r="G125" s="4">
        <v>1260104</v>
      </c>
      <c r="H125" s="8">
        <f t="shared" si="13"/>
        <v>6.0440567699216532E-2</v>
      </c>
      <c r="I125" s="10">
        <f t="shared" si="14"/>
        <v>43581</v>
      </c>
      <c r="J125" s="11">
        <f t="shared" si="20"/>
        <v>1307991</v>
      </c>
      <c r="K125" s="8">
        <f t="shared" si="21"/>
        <v>-3.6611108180407914E-2</v>
      </c>
      <c r="L125">
        <f>'Channel wise traffic'!G125</f>
        <v>20848645</v>
      </c>
      <c r="M125">
        <f>VLOOKUP(I125,'Channel wise traffic'!B117:G483, 6,FALSE)</f>
        <v>22151685</v>
      </c>
      <c r="N125" s="8">
        <f t="shared" si="22"/>
        <v>-5.8823516134325682E-2</v>
      </c>
      <c r="O125" s="8">
        <f t="shared" si="23"/>
        <v>5.9047015245385151E-2</v>
      </c>
      <c r="P125" s="8">
        <f t="shared" si="24"/>
        <v>2.3600726438755881E-2</v>
      </c>
      <c r="Q125" s="8">
        <f t="shared" si="15"/>
        <v>0.25249999448405425</v>
      </c>
      <c r="R125" s="8">
        <f t="shared" si="16"/>
        <v>0.40799991185884193</v>
      </c>
      <c r="S125" s="8">
        <f t="shared" si="17"/>
        <v>0.72270019885214221</v>
      </c>
      <c r="T125" s="8">
        <f t="shared" si="18"/>
        <v>0.81179975970133389</v>
      </c>
      <c r="U125" s="23">
        <f t="shared" si="19"/>
        <v>6</v>
      </c>
      <c r="V125" s="8" t="str">
        <f t="shared" si="25"/>
        <v>Moderate</v>
      </c>
    </row>
    <row r="126" spans="2:22" x14ac:dyDescent="0.3">
      <c r="B126" s="3">
        <v>43589</v>
      </c>
      <c r="C126" s="4">
        <v>43094160</v>
      </c>
      <c r="D126" s="4">
        <v>9321266</v>
      </c>
      <c r="E126" s="4">
        <v>3042461</v>
      </c>
      <c r="F126" s="4">
        <v>1986118</v>
      </c>
      <c r="G126" s="4">
        <v>1487205</v>
      </c>
      <c r="H126" s="8">
        <f t="shared" si="13"/>
        <v>3.4510592618582192E-2</v>
      </c>
      <c r="I126" s="10">
        <f t="shared" si="14"/>
        <v>43582</v>
      </c>
      <c r="J126" s="11">
        <f t="shared" si="20"/>
        <v>1744392</v>
      </c>
      <c r="K126" s="8">
        <f t="shared" si="21"/>
        <v>-0.14743647070153953</v>
      </c>
      <c r="L126">
        <f>'Channel wise traffic'!G126</f>
        <v>43094158</v>
      </c>
      <c r="M126">
        <f>VLOOKUP(I126,'Channel wise traffic'!B118:G484, 6,FALSE)</f>
        <v>47134236</v>
      </c>
      <c r="N126" s="8">
        <f t="shared" si="22"/>
        <v>-8.5714299050057785E-2</v>
      </c>
      <c r="O126" s="8">
        <f t="shared" si="23"/>
        <v>3.7009020915963468E-2</v>
      </c>
      <c r="P126" s="8">
        <f t="shared" si="24"/>
        <v>-6.750862993794049E-2</v>
      </c>
      <c r="Q126" s="8">
        <f t="shared" si="15"/>
        <v>0.21629998125035968</v>
      </c>
      <c r="R126" s="8">
        <f t="shared" si="16"/>
        <v>0.32639997614058003</v>
      </c>
      <c r="S126" s="8">
        <f t="shared" si="17"/>
        <v>0.65279982224915944</v>
      </c>
      <c r="T126" s="8">
        <f t="shared" si="18"/>
        <v>0.74879992024643049</v>
      </c>
      <c r="U126" s="23">
        <f t="shared" si="19"/>
        <v>7</v>
      </c>
      <c r="V126" s="8" t="str">
        <f t="shared" si="25"/>
        <v>Moderate</v>
      </c>
    </row>
    <row r="127" spans="2:22" x14ac:dyDescent="0.3">
      <c r="B127" s="3">
        <v>43590</v>
      </c>
      <c r="C127" s="4">
        <v>43991955</v>
      </c>
      <c r="D127" s="4">
        <v>8868778</v>
      </c>
      <c r="E127" s="4">
        <v>3136000</v>
      </c>
      <c r="F127" s="4">
        <v>2068505</v>
      </c>
      <c r="G127" s="4">
        <v>1532762</v>
      </c>
      <c r="H127" s="8">
        <f t="shared" si="13"/>
        <v>3.4841870519280171E-2</v>
      </c>
      <c r="I127" s="10">
        <f t="shared" si="14"/>
        <v>43583</v>
      </c>
      <c r="J127" s="11">
        <f t="shared" si="20"/>
        <v>1644526</v>
      </c>
      <c r="K127" s="8">
        <f t="shared" si="21"/>
        <v>-6.796122408523797E-2</v>
      </c>
      <c r="L127">
        <f>'Channel wise traffic'!G127</f>
        <v>43991955</v>
      </c>
      <c r="M127">
        <f>VLOOKUP(I127,'Channel wise traffic'!B119:G485, 6,FALSE)</f>
        <v>46236441</v>
      </c>
      <c r="N127" s="8">
        <f t="shared" si="22"/>
        <v>-4.8543658453296556E-2</v>
      </c>
      <c r="O127" s="8">
        <f t="shared" si="23"/>
        <v>3.5567744690048933E-2</v>
      </c>
      <c r="P127" s="8">
        <f t="shared" si="24"/>
        <v>-2.040821472079013E-2</v>
      </c>
      <c r="Q127" s="8">
        <f t="shared" si="15"/>
        <v>0.2015999970903771</v>
      </c>
      <c r="R127" s="8">
        <f t="shared" si="16"/>
        <v>0.35360001118530648</v>
      </c>
      <c r="S127" s="8">
        <f t="shared" si="17"/>
        <v>0.65959980867346935</v>
      </c>
      <c r="T127" s="8">
        <f t="shared" si="18"/>
        <v>0.74099990089460743</v>
      </c>
      <c r="U127" s="23">
        <f t="shared" si="19"/>
        <v>1</v>
      </c>
      <c r="V127" s="8" t="str">
        <f t="shared" si="25"/>
        <v>Moderate</v>
      </c>
    </row>
    <row r="128" spans="2:22" x14ac:dyDescent="0.3">
      <c r="B128" s="3">
        <v>43591</v>
      </c>
      <c r="C128" s="4">
        <v>21717340</v>
      </c>
      <c r="D128" s="4">
        <v>5157868</v>
      </c>
      <c r="E128" s="4">
        <v>1959989</v>
      </c>
      <c r="F128" s="4">
        <v>1430792</v>
      </c>
      <c r="G128" s="4">
        <v>1161517</v>
      </c>
      <c r="H128" s="8">
        <f t="shared" si="13"/>
        <v>5.3483391612416623E-2</v>
      </c>
      <c r="I128" s="10">
        <f t="shared" si="14"/>
        <v>43584</v>
      </c>
      <c r="J128" s="11">
        <f t="shared" si="20"/>
        <v>1210178</v>
      </c>
      <c r="K128" s="8">
        <f t="shared" si="21"/>
        <v>-4.0209787320542922E-2</v>
      </c>
      <c r="L128">
        <f>'Channel wise traffic'!G128</f>
        <v>21717338</v>
      </c>
      <c r="M128">
        <f>VLOOKUP(I128,'Channel wise traffic'!B120:G486, 6,FALSE)</f>
        <v>20631472</v>
      </c>
      <c r="N128" s="8">
        <f t="shared" si="22"/>
        <v>5.2631533028763E-2</v>
      </c>
      <c r="O128" s="8">
        <f t="shared" si="23"/>
        <v>5.8656887949784291E-2</v>
      </c>
      <c r="P128" s="8">
        <f t="shared" si="24"/>
        <v>-8.8199297954515754E-2</v>
      </c>
      <c r="Q128" s="8">
        <f t="shared" si="15"/>
        <v>0.23749998848846129</v>
      </c>
      <c r="R128" s="8">
        <f t="shared" si="16"/>
        <v>0.37999983714201296</v>
      </c>
      <c r="S128" s="8">
        <f t="shared" si="17"/>
        <v>0.73000001530620839</v>
      </c>
      <c r="T128" s="8">
        <f t="shared" si="18"/>
        <v>0.81180003802090028</v>
      </c>
      <c r="U128" s="23">
        <f t="shared" si="19"/>
        <v>2</v>
      </c>
      <c r="V128" s="8" t="str">
        <f t="shared" si="25"/>
        <v>Moderate</v>
      </c>
    </row>
    <row r="129" spans="2:22" x14ac:dyDescent="0.3">
      <c r="B129" s="3">
        <v>43592</v>
      </c>
      <c r="C129" s="4">
        <v>22151687</v>
      </c>
      <c r="D129" s="4">
        <v>5814817</v>
      </c>
      <c r="E129" s="4">
        <v>2372445</v>
      </c>
      <c r="F129" s="4">
        <v>1679928</v>
      </c>
      <c r="G129" s="4">
        <v>1308664</v>
      </c>
      <c r="H129" s="8">
        <f t="shared" si="13"/>
        <v>5.9077396678636714E-2</v>
      </c>
      <c r="I129" s="10">
        <f t="shared" si="14"/>
        <v>43585</v>
      </c>
      <c r="J129" s="11">
        <f t="shared" si="20"/>
        <v>1246469</v>
      </c>
      <c r="K129" s="8">
        <f t="shared" si="21"/>
        <v>4.9896948901256177E-2</v>
      </c>
      <c r="L129">
        <f>'Channel wise traffic'!G129</f>
        <v>22151685</v>
      </c>
      <c r="M129">
        <f>VLOOKUP(I129,'Channel wise traffic'!B121:G487, 6,FALSE)</f>
        <v>21065819</v>
      </c>
      <c r="N129" s="8">
        <f t="shared" si="22"/>
        <v>5.154634623984955E-2</v>
      </c>
      <c r="O129" s="8">
        <f t="shared" si="23"/>
        <v>5.9170210321743945E-2</v>
      </c>
      <c r="P129" s="8">
        <f t="shared" si="24"/>
        <v>-1.5685873449249321E-3</v>
      </c>
      <c r="Q129" s="8">
        <f t="shared" si="15"/>
        <v>0.26249996219249577</v>
      </c>
      <c r="R129" s="8">
        <f t="shared" si="16"/>
        <v>0.4079999422165822</v>
      </c>
      <c r="S129" s="8">
        <f t="shared" si="17"/>
        <v>0.70809987165139765</v>
      </c>
      <c r="T129" s="8">
        <f t="shared" si="18"/>
        <v>0.77900005238319736</v>
      </c>
      <c r="U129" s="23">
        <f t="shared" si="19"/>
        <v>3</v>
      </c>
      <c r="V129" s="8" t="str">
        <f t="shared" si="25"/>
        <v>Moderate</v>
      </c>
    </row>
    <row r="130" spans="2:22" x14ac:dyDescent="0.3">
      <c r="B130" s="3">
        <v>43593</v>
      </c>
      <c r="C130" s="4">
        <v>22803207</v>
      </c>
      <c r="D130" s="4">
        <v>5757809</v>
      </c>
      <c r="E130" s="4">
        <v>2187967</v>
      </c>
      <c r="F130" s="4">
        <v>1565272</v>
      </c>
      <c r="G130" s="4">
        <v>1334864</v>
      </c>
      <c r="H130" s="8">
        <f t="shared" si="13"/>
        <v>5.8538432773951488E-2</v>
      </c>
      <c r="I130" s="10">
        <f t="shared" si="14"/>
        <v>43586</v>
      </c>
      <c r="J130" s="11">
        <f t="shared" si="20"/>
        <v>1460599</v>
      </c>
      <c r="K130" s="8">
        <f t="shared" si="21"/>
        <v>-8.6084544765537951E-2</v>
      </c>
      <c r="L130">
        <f>'Channel wise traffic'!G130</f>
        <v>22803205</v>
      </c>
      <c r="M130">
        <f>VLOOKUP(I130,'Channel wise traffic'!B122:G488, 6,FALSE)</f>
        <v>22803205</v>
      </c>
      <c r="N130" s="8">
        <f t="shared" si="22"/>
        <v>0</v>
      </c>
      <c r="O130" s="8">
        <f t="shared" si="23"/>
        <v>6.4052350180393486E-2</v>
      </c>
      <c r="P130" s="8">
        <f t="shared" si="24"/>
        <v>-8.6084544765537951E-2</v>
      </c>
      <c r="Q130" s="8">
        <f t="shared" si="15"/>
        <v>0.25249996634245347</v>
      </c>
      <c r="R130" s="8">
        <f t="shared" si="16"/>
        <v>0.37999992705558661</v>
      </c>
      <c r="S130" s="8">
        <f t="shared" si="17"/>
        <v>0.71540018656588511</v>
      </c>
      <c r="T130" s="8">
        <f t="shared" si="18"/>
        <v>0.85280002453247739</v>
      </c>
      <c r="U130" s="23">
        <f t="shared" si="19"/>
        <v>4</v>
      </c>
      <c r="V130" s="8" t="str">
        <f t="shared" si="25"/>
        <v>Moderate</v>
      </c>
    </row>
    <row r="131" spans="2:22" x14ac:dyDescent="0.3">
      <c r="B131" s="3">
        <v>43594</v>
      </c>
      <c r="C131" s="4">
        <v>21065820</v>
      </c>
      <c r="D131" s="4">
        <v>5108461</v>
      </c>
      <c r="E131" s="4">
        <v>2063818</v>
      </c>
      <c r="F131" s="4">
        <v>1506587</v>
      </c>
      <c r="G131" s="4">
        <v>1210693</v>
      </c>
      <c r="H131" s="8">
        <f t="shared" si="13"/>
        <v>5.7471914219337297E-2</v>
      </c>
      <c r="I131" s="10">
        <f t="shared" si="14"/>
        <v>43587</v>
      </c>
      <c r="J131" s="11">
        <f t="shared" si="20"/>
        <v>1284697</v>
      </c>
      <c r="K131" s="8">
        <f t="shared" si="21"/>
        <v>-5.7604244424950046E-2</v>
      </c>
      <c r="L131">
        <f>'Channel wise traffic'!G131</f>
        <v>21065819</v>
      </c>
      <c r="M131">
        <f>VLOOKUP(I131,'Channel wise traffic'!B123:G489, 6,FALSE)</f>
        <v>21282992</v>
      </c>
      <c r="N131" s="8">
        <f t="shared" si="22"/>
        <v>-1.020406341364033E-2</v>
      </c>
      <c r="O131" s="8">
        <f t="shared" si="23"/>
        <v>6.0362609713774752E-2</v>
      </c>
      <c r="P131" s="8">
        <f t="shared" si="24"/>
        <v>-4.7888842250930708E-2</v>
      </c>
      <c r="Q131" s="8">
        <f t="shared" si="15"/>
        <v>0.24249998338540821</v>
      </c>
      <c r="R131" s="8">
        <f t="shared" si="16"/>
        <v>0.40399995223610397</v>
      </c>
      <c r="S131" s="8">
        <f t="shared" si="17"/>
        <v>0.72999993216456105</v>
      </c>
      <c r="T131" s="8">
        <f t="shared" si="18"/>
        <v>0.80359979211290156</v>
      </c>
      <c r="U131" s="23">
        <f t="shared" si="19"/>
        <v>5</v>
      </c>
      <c r="V131" s="8" t="str">
        <f t="shared" si="25"/>
        <v>Moderate</v>
      </c>
    </row>
    <row r="132" spans="2:22" x14ac:dyDescent="0.3">
      <c r="B132" s="3">
        <v>43595</v>
      </c>
      <c r="C132" s="4">
        <v>21065820</v>
      </c>
      <c r="D132" s="4">
        <v>5213790</v>
      </c>
      <c r="E132" s="4">
        <v>2168936</v>
      </c>
      <c r="F132" s="4">
        <v>1583323</v>
      </c>
      <c r="G132" s="4">
        <v>1337275</v>
      </c>
      <c r="H132" s="8">
        <f t="shared" ref="H132:H195" si="26">G132/C132</f>
        <v>6.3480794955999814E-2</v>
      </c>
      <c r="I132" s="10">
        <f t="shared" ref="I132:I195" si="27">B132-7</f>
        <v>43588</v>
      </c>
      <c r="J132" s="11">
        <f t="shared" si="20"/>
        <v>1260104</v>
      </c>
      <c r="K132" s="8">
        <f t="shared" si="21"/>
        <v>6.1241770520528371E-2</v>
      </c>
      <c r="L132">
        <f>'Channel wise traffic'!G132</f>
        <v>21065819</v>
      </c>
      <c r="M132">
        <f>VLOOKUP(I132,'Channel wise traffic'!B124:G490, 6,FALSE)</f>
        <v>20848645</v>
      </c>
      <c r="N132" s="8">
        <f t="shared" si="22"/>
        <v>1.0416696145001181E-2</v>
      </c>
      <c r="O132" s="8">
        <f t="shared" si="23"/>
        <v>6.0440567699216532E-2</v>
      </c>
      <c r="P132" s="8">
        <f t="shared" si="24"/>
        <v>5.030110358845441E-2</v>
      </c>
      <c r="Q132" s="8">
        <f t="shared" ref="Q132:Q195" si="28">D132/C132</f>
        <v>0.247499978638382</v>
      </c>
      <c r="R132" s="8">
        <f t="shared" ref="R132:R195" si="29">E132/D132</f>
        <v>0.41599987724860416</v>
      </c>
      <c r="S132" s="8">
        <f t="shared" ref="S132:S195" si="30">F132/E132</f>
        <v>0.72999987090444352</v>
      </c>
      <c r="T132" s="8">
        <f t="shared" ref="T132:T195" si="31">G132/F132</f>
        <v>0.84460024897004593</v>
      </c>
      <c r="U132" s="23">
        <f t="shared" ref="U132:U195" si="32">WEEKDAY(B132,1)</f>
        <v>6</v>
      </c>
      <c r="V132" s="8" t="str">
        <f t="shared" si="25"/>
        <v>Moderate</v>
      </c>
    </row>
    <row r="133" spans="2:22" x14ac:dyDescent="0.3">
      <c r="B133" s="3">
        <v>43596</v>
      </c>
      <c r="C133" s="4">
        <v>45787545</v>
      </c>
      <c r="D133" s="4">
        <v>10096153</v>
      </c>
      <c r="E133" s="4">
        <v>3398365</v>
      </c>
      <c r="F133" s="4">
        <v>2218452</v>
      </c>
      <c r="G133" s="4">
        <v>1678481</v>
      </c>
      <c r="H133" s="8">
        <f t="shared" si="26"/>
        <v>3.6658025670518041E-2</v>
      </c>
      <c r="I133" s="10">
        <f t="shared" si="27"/>
        <v>43589</v>
      </c>
      <c r="J133" s="11">
        <f t="shared" si="20"/>
        <v>1487205</v>
      </c>
      <c r="K133" s="8">
        <f t="shared" si="21"/>
        <v>0.12861441428720322</v>
      </c>
      <c r="L133">
        <f>'Channel wise traffic'!G133</f>
        <v>45787544</v>
      </c>
      <c r="M133">
        <f>VLOOKUP(I133,'Channel wise traffic'!B125:G491, 6,FALSE)</f>
        <v>43094158</v>
      </c>
      <c r="N133" s="8">
        <f t="shared" si="22"/>
        <v>6.2500026105626771E-2</v>
      </c>
      <c r="O133" s="8">
        <f t="shared" si="23"/>
        <v>3.4510592618582192E-2</v>
      </c>
      <c r="P133" s="8">
        <f t="shared" si="24"/>
        <v>6.2225331093838321E-2</v>
      </c>
      <c r="Q133" s="8">
        <f t="shared" si="28"/>
        <v>0.22049998531259976</v>
      </c>
      <c r="R133" s="8">
        <f t="shared" si="29"/>
        <v>0.33659999011504677</v>
      </c>
      <c r="S133" s="8">
        <f t="shared" si="30"/>
        <v>0.6527998022578505</v>
      </c>
      <c r="T133" s="8">
        <f t="shared" si="31"/>
        <v>0.75660009772580161</v>
      </c>
      <c r="U133" s="23">
        <f t="shared" si="32"/>
        <v>7</v>
      </c>
      <c r="V133" s="8" t="str">
        <f t="shared" si="25"/>
        <v>Moderate</v>
      </c>
    </row>
    <row r="134" spans="2:22" x14ac:dyDescent="0.3">
      <c r="B134" s="3">
        <v>43597</v>
      </c>
      <c r="C134" s="4">
        <v>42645263</v>
      </c>
      <c r="D134" s="4">
        <v>8955505</v>
      </c>
      <c r="E134" s="4">
        <v>3166666</v>
      </c>
      <c r="F134" s="4">
        <v>2088733</v>
      </c>
      <c r="G134" s="4">
        <v>1564043</v>
      </c>
      <c r="H134" s="8">
        <f t="shared" si="26"/>
        <v>3.6675656098075889E-2</v>
      </c>
      <c r="I134" s="10">
        <f t="shared" si="27"/>
        <v>43590</v>
      </c>
      <c r="J134" s="11">
        <f t="shared" si="20"/>
        <v>1532762</v>
      </c>
      <c r="K134" s="8">
        <f t="shared" si="21"/>
        <v>2.0408256467735919E-2</v>
      </c>
      <c r="L134">
        <f>'Channel wise traffic'!G134</f>
        <v>42645261</v>
      </c>
      <c r="M134">
        <f>VLOOKUP(I134,'Channel wise traffic'!B126:G492, 6,FALSE)</f>
        <v>43991955</v>
      </c>
      <c r="N134" s="8">
        <f t="shared" si="22"/>
        <v>-3.061227899510266E-2</v>
      </c>
      <c r="O134" s="8">
        <f t="shared" si="23"/>
        <v>3.4841870519280171E-2</v>
      </c>
      <c r="P134" s="8">
        <f t="shared" si="24"/>
        <v>5.2631662751314368E-2</v>
      </c>
      <c r="Q134" s="8">
        <f t="shared" si="28"/>
        <v>0.20999999460666943</v>
      </c>
      <c r="R134" s="8">
        <f t="shared" si="29"/>
        <v>0.35359993657532435</v>
      </c>
      <c r="S134" s="8">
        <f t="shared" si="30"/>
        <v>0.65960003360000707</v>
      </c>
      <c r="T134" s="8">
        <f t="shared" si="31"/>
        <v>0.74879987054353048</v>
      </c>
      <c r="U134" s="23">
        <f t="shared" si="32"/>
        <v>1</v>
      </c>
      <c r="V134" s="8" t="str">
        <f t="shared" si="25"/>
        <v>Moderate</v>
      </c>
    </row>
    <row r="135" spans="2:22" x14ac:dyDescent="0.3">
      <c r="B135" s="3">
        <v>43598</v>
      </c>
      <c r="C135" s="4">
        <v>20848646</v>
      </c>
      <c r="D135" s="4">
        <v>5420648</v>
      </c>
      <c r="E135" s="4">
        <v>2059846</v>
      </c>
      <c r="F135" s="4">
        <v>1428503</v>
      </c>
      <c r="G135" s="4">
        <v>1229941</v>
      </c>
      <c r="H135" s="8">
        <f t="shared" si="26"/>
        <v>5.8993807079845854E-2</v>
      </c>
      <c r="I135" s="10">
        <f t="shared" si="27"/>
        <v>43591</v>
      </c>
      <c r="J135" s="11">
        <f t="shared" si="20"/>
        <v>1161517</v>
      </c>
      <c r="K135" s="8">
        <f t="shared" si="21"/>
        <v>5.8909167924360961E-2</v>
      </c>
      <c r="L135">
        <f>'Channel wise traffic'!G135</f>
        <v>20848645</v>
      </c>
      <c r="M135">
        <f>VLOOKUP(I135,'Channel wise traffic'!B127:G493, 6,FALSE)</f>
        <v>21717338</v>
      </c>
      <c r="N135" s="8">
        <f t="shared" si="22"/>
        <v>-3.9999976055997255E-2</v>
      </c>
      <c r="O135" s="8">
        <f t="shared" si="23"/>
        <v>5.3483391612416623E-2</v>
      </c>
      <c r="P135" s="8">
        <f t="shared" si="24"/>
        <v>0.10303040441717126</v>
      </c>
      <c r="Q135" s="8">
        <f t="shared" si="28"/>
        <v>0.2600000019185898</v>
      </c>
      <c r="R135" s="8">
        <f t="shared" si="29"/>
        <v>0.37999995572485062</v>
      </c>
      <c r="S135" s="8">
        <f t="shared" si="30"/>
        <v>0.69349990241988968</v>
      </c>
      <c r="T135" s="8">
        <f t="shared" si="31"/>
        <v>0.86099994189721685</v>
      </c>
      <c r="U135" s="23">
        <f t="shared" si="32"/>
        <v>2</v>
      </c>
      <c r="V135" s="8" t="str">
        <f t="shared" si="25"/>
        <v>Moderate</v>
      </c>
    </row>
    <row r="136" spans="2:22" x14ac:dyDescent="0.3">
      <c r="B136" s="3">
        <v>43599</v>
      </c>
      <c r="C136" s="4">
        <v>22803207</v>
      </c>
      <c r="D136" s="4">
        <v>5700801</v>
      </c>
      <c r="E136" s="4">
        <v>2280320</v>
      </c>
      <c r="F136" s="4">
        <v>1731219</v>
      </c>
      <c r="G136" s="4">
        <v>1433796</v>
      </c>
      <c r="H136" s="8">
        <f t="shared" si="26"/>
        <v>6.287694533492591E-2</v>
      </c>
      <c r="I136" s="10">
        <f t="shared" si="27"/>
        <v>43592</v>
      </c>
      <c r="J136" s="11">
        <f t="shared" si="20"/>
        <v>1308664</v>
      </c>
      <c r="K136" s="8">
        <f t="shared" si="21"/>
        <v>9.5618126577945217E-2</v>
      </c>
      <c r="L136">
        <f>'Channel wise traffic'!G136</f>
        <v>22803205</v>
      </c>
      <c r="M136">
        <f>VLOOKUP(I136,'Channel wise traffic'!B128:G494, 6,FALSE)</f>
        <v>22151685</v>
      </c>
      <c r="N136" s="8">
        <f t="shared" si="22"/>
        <v>2.9411758067162896E-2</v>
      </c>
      <c r="O136" s="8">
        <f t="shared" si="23"/>
        <v>5.9077396678636714E-2</v>
      </c>
      <c r="P136" s="8">
        <f t="shared" si="24"/>
        <v>6.4314761142194588E-2</v>
      </c>
      <c r="Q136" s="8">
        <f t="shared" si="28"/>
        <v>0.24999996710988942</v>
      </c>
      <c r="R136" s="8">
        <f t="shared" si="29"/>
        <v>0.39999992983442151</v>
      </c>
      <c r="S136" s="8">
        <f t="shared" si="30"/>
        <v>0.75920002455795677</v>
      </c>
      <c r="T136" s="8">
        <f t="shared" si="31"/>
        <v>0.82820024502965828</v>
      </c>
      <c r="U136" s="23">
        <f t="shared" si="32"/>
        <v>3</v>
      </c>
      <c r="V136" s="8" t="str">
        <f t="shared" si="25"/>
        <v>Moderate</v>
      </c>
    </row>
    <row r="137" spans="2:22" x14ac:dyDescent="0.3">
      <c r="B137" s="3">
        <v>43600</v>
      </c>
      <c r="C137" s="4">
        <v>21934513</v>
      </c>
      <c r="D137" s="4">
        <v>5483628</v>
      </c>
      <c r="E137" s="4">
        <v>2303123</v>
      </c>
      <c r="F137" s="4">
        <v>1647654</v>
      </c>
      <c r="G137" s="4">
        <v>1283523</v>
      </c>
      <c r="H137" s="8">
        <f t="shared" si="26"/>
        <v>5.8516138470911118E-2</v>
      </c>
      <c r="I137" s="10">
        <f t="shared" si="27"/>
        <v>43593</v>
      </c>
      <c r="J137" s="11">
        <f t="shared" si="20"/>
        <v>1334864</v>
      </c>
      <c r="K137" s="8">
        <f t="shared" si="21"/>
        <v>-3.8461596087691285E-2</v>
      </c>
      <c r="L137">
        <f>'Channel wise traffic'!G137</f>
        <v>21934511</v>
      </c>
      <c r="M137">
        <f>VLOOKUP(I137,'Channel wise traffic'!B129:G495, 6,FALSE)</f>
        <v>22803205</v>
      </c>
      <c r="N137" s="8">
        <f t="shared" si="22"/>
        <v>-3.8095258977849822E-2</v>
      </c>
      <c r="O137" s="8">
        <f t="shared" si="23"/>
        <v>5.8538432773951488E-2</v>
      </c>
      <c r="P137" s="8">
        <f t="shared" si="24"/>
        <v>-3.808489907213275E-4</v>
      </c>
      <c r="Q137" s="8">
        <f t="shared" si="28"/>
        <v>0.24999998860243672</v>
      </c>
      <c r="R137" s="8">
        <f t="shared" si="29"/>
        <v>0.41999986140562418</v>
      </c>
      <c r="S137" s="8">
        <f t="shared" si="30"/>
        <v>0.71539991567970973</v>
      </c>
      <c r="T137" s="8">
        <f t="shared" si="31"/>
        <v>0.7790003240971709</v>
      </c>
      <c r="U137" s="23">
        <f t="shared" si="32"/>
        <v>4</v>
      </c>
      <c r="V137" s="8" t="str">
        <f t="shared" si="25"/>
        <v>Moderate</v>
      </c>
    </row>
    <row r="138" spans="2:22" x14ac:dyDescent="0.3">
      <c r="B138" s="3">
        <v>43601</v>
      </c>
      <c r="C138" s="4">
        <v>21065820</v>
      </c>
      <c r="D138" s="4">
        <v>5424448</v>
      </c>
      <c r="E138" s="4">
        <v>2256570</v>
      </c>
      <c r="F138" s="4">
        <v>1680242</v>
      </c>
      <c r="G138" s="4">
        <v>1377798</v>
      </c>
      <c r="H138" s="8">
        <f t="shared" si="26"/>
        <v>6.5404432393327203E-2</v>
      </c>
      <c r="I138" s="10">
        <f t="shared" si="27"/>
        <v>43594</v>
      </c>
      <c r="J138" s="11">
        <f t="shared" si="20"/>
        <v>1210693</v>
      </c>
      <c r="K138" s="8">
        <f t="shared" si="21"/>
        <v>0.13802425552968423</v>
      </c>
      <c r="L138">
        <f>'Channel wise traffic'!G138</f>
        <v>21065819</v>
      </c>
      <c r="M138">
        <f>VLOOKUP(I138,'Channel wise traffic'!B130:G496, 6,FALSE)</f>
        <v>21065819</v>
      </c>
      <c r="N138" s="8">
        <f t="shared" si="22"/>
        <v>0</v>
      </c>
      <c r="O138" s="8">
        <f t="shared" si="23"/>
        <v>5.7471914219337297E-2</v>
      </c>
      <c r="P138" s="8">
        <f t="shared" si="24"/>
        <v>0.13802425552968423</v>
      </c>
      <c r="Q138" s="8">
        <f t="shared" si="28"/>
        <v>0.25749996914432954</v>
      </c>
      <c r="R138" s="8">
        <f t="shared" si="29"/>
        <v>0.41599993215899572</v>
      </c>
      <c r="S138" s="8">
        <f t="shared" si="30"/>
        <v>0.74459999025069024</v>
      </c>
      <c r="T138" s="8">
        <f t="shared" si="31"/>
        <v>0.81999973813295945</v>
      </c>
      <c r="U138" s="23">
        <f t="shared" si="32"/>
        <v>5</v>
      </c>
      <c r="V138" s="8" t="str">
        <f t="shared" si="25"/>
        <v>Moderate</v>
      </c>
    </row>
    <row r="139" spans="2:22" x14ac:dyDescent="0.3">
      <c r="B139" s="3">
        <v>43602</v>
      </c>
      <c r="C139" s="4">
        <v>20631473</v>
      </c>
      <c r="D139" s="4">
        <v>5312604</v>
      </c>
      <c r="E139" s="4">
        <v>2082540</v>
      </c>
      <c r="F139" s="4">
        <v>1489849</v>
      </c>
      <c r="G139" s="4">
        <v>1185026</v>
      </c>
      <c r="H139" s="8">
        <f t="shared" si="26"/>
        <v>5.7437779648598045E-2</v>
      </c>
      <c r="I139" s="10">
        <f t="shared" si="27"/>
        <v>43595</v>
      </c>
      <c r="J139" s="11">
        <f t="shared" ref="J139:J202" si="33">VLOOKUP(I139,B:G, 6,FALSE)</f>
        <v>1337275</v>
      </c>
      <c r="K139" s="8">
        <f t="shared" ref="K139:K202" si="34">G139/J139-1</f>
        <v>-0.11385018040418016</v>
      </c>
      <c r="L139">
        <f>'Channel wise traffic'!G139</f>
        <v>20631472</v>
      </c>
      <c r="M139">
        <f>VLOOKUP(I139,'Channel wise traffic'!B131:G497, 6,FALSE)</f>
        <v>21065819</v>
      </c>
      <c r="N139" s="8">
        <f t="shared" ref="N139:N202" si="35">L139/M139-1</f>
        <v>-2.0618566978098496E-2</v>
      </c>
      <c r="O139" s="8">
        <f t="shared" ref="O139:O202" si="36">VLOOKUP(I139,B131:H497,7,FALSE)</f>
        <v>6.3480794955999814E-2</v>
      </c>
      <c r="P139" s="8">
        <f t="shared" ref="P139:P202" si="37">H139/O139-1</f>
        <v>-9.5194386138206633E-2</v>
      </c>
      <c r="Q139" s="8">
        <f t="shared" si="28"/>
        <v>0.25749998558028309</v>
      </c>
      <c r="R139" s="8">
        <f t="shared" si="29"/>
        <v>0.39199985543812416</v>
      </c>
      <c r="S139" s="8">
        <f t="shared" si="30"/>
        <v>0.71539994429878895</v>
      </c>
      <c r="T139" s="8">
        <f t="shared" si="31"/>
        <v>0.79540007074542451</v>
      </c>
      <c r="U139" s="23">
        <f t="shared" si="32"/>
        <v>6</v>
      </c>
      <c r="V139" s="8" t="str">
        <f t="shared" ref="V139:V202" si="38">IF(K139&gt;0.2,"High", IF(K139&lt;-0.2,"Low","Moderate"))</f>
        <v>Moderate</v>
      </c>
    </row>
    <row r="140" spans="2:22" x14ac:dyDescent="0.3">
      <c r="B140" s="3">
        <v>43603</v>
      </c>
      <c r="C140" s="4">
        <v>44889750</v>
      </c>
      <c r="D140" s="4">
        <v>9332579</v>
      </c>
      <c r="E140" s="4">
        <v>3331730</v>
      </c>
      <c r="F140" s="4">
        <v>2152298</v>
      </c>
      <c r="G140" s="4">
        <v>1745944</v>
      </c>
      <c r="H140" s="8">
        <f t="shared" si="26"/>
        <v>3.8894045968177589E-2</v>
      </c>
      <c r="I140" s="10">
        <f t="shared" si="27"/>
        <v>43596</v>
      </c>
      <c r="J140" s="11">
        <f t="shared" si="33"/>
        <v>1678481</v>
      </c>
      <c r="K140" s="8">
        <f t="shared" si="34"/>
        <v>4.0192888689237538E-2</v>
      </c>
      <c r="L140">
        <f>'Channel wise traffic'!G140</f>
        <v>44889749</v>
      </c>
      <c r="M140">
        <f>VLOOKUP(I140,'Channel wise traffic'!B132:G498, 6,FALSE)</f>
        <v>45787544</v>
      </c>
      <c r="N140" s="8">
        <f t="shared" si="35"/>
        <v>-1.9607843565490168E-2</v>
      </c>
      <c r="O140" s="8">
        <f t="shared" si="36"/>
        <v>3.6658025670518041E-2</v>
      </c>
      <c r="P140" s="8">
        <f t="shared" si="37"/>
        <v>6.0996746463022111E-2</v>
      </c>
      <c r="Q140" s="8">
        <f t="shared" si="28"/>
        <v>0.20789999944307999</v>
      </c>
      <c r="R140" s="8">
        <f t="shared" si="29"/>
        <v>0.35699992467248337</v>
      </c>
      <c r="S140" s="8">
        <f t="shared" si="30"/>
        <v>0.64600012606063517</v>
      </c>
      <c r="T140" s="8">
        <f t="shared" si="31"/>
        <v>0.81119993606833252</v>
      </c>
      <c r="U140" s="23">
        <f t="shared" si="32"/>
        <v>7</v>
      </c>
      <c r="V140" s="8" t="str">
        <f t="shared" si="38"/>
        <v>Moderate</v>
      </c>
    </row>
    <row r="141" spans="2:22" x14ac:dyDescent="0.3">
      <c r="B141" s="3">
        <v>43604</v>
      </c>
      <c r="C141" s="4">
        <v>47134238</v>
      </c>
      <c r="D141" s="4">
        <v>9403280</v>
      </c>
      <c r="E141" s="4">
        <v>3069230</v>
      </c>
      <c r="F141" s="4">
        <v>2066206</v>
      </c>
      <c r="G141" s="4">
        <v>1547175</v>
      </c>
      <c r="H141" s="8">
        <f t="shared" si="26"/>
        <v>3.2824865016381509E-2</v>
      </c>
      <c r="I141" s="10">
        <f t="shared" si="27"/>
        <v>43597</v>
      </c>
      <c r="J141" s="11">
        <f t="shared" si="33"/>
        <v>1564043</v>
      </c>
      <c r="K141" s="8">
        <f t="shared" si="34"/>
        <v>-1.0784869725448676E-2</v>
      </c>
      <c r="L141">
        <f>'Channel wise traffic'!G141</f>
        <v>47134236</v>
      </c>
      <c r="M141">
        <f>VLOOKUP(I141,'Channel wise traffic'!B133:G499, 6,FALSE)</f>
        <v>42645261</v>
      </c>
      <c r="N141" s="8">
        <f t="shared" si="35"/>
        <v>0.10526316159725235</v>
      </c>
      <c r="O141" s="8">
        <f t="shared" si="36"/>
        <v>3.6675656098075889E-2</v>
      </c>
      <c r="P141" s="8">
        <f t="shared" si="37"/>
        <v>-0.10499583351411135</v>
      </c>
      <c r="Q141" s="8">
        <f t="shared" si="28"/>
        <v>0.19949998979510394</v>
      </c>
      <c r="R141" s="8">
        <f t="shared" si="29"/>
        <v>0.32639993704324449</v>
      </c>
      <c r="S141" s="8">
        <f t="shared" si="30"/>
        <v>0.67320011859652096</v>
      </c>
      <c r="T141" s="8">
        <f t="shared" si="31"/>
        <v>0.74879997444591684</v>
      </c>
      <c r="U141" s="23">
        <f t="shared" si="32"/>
        <v>1</v>
      </c>
      <c r="V141" s="8" t="str">
        <f t="shared" si="38"/>
        <v>Moderate</v>
      </c>
    </row>
    <row r="142" spans="2:22" x14ac:dyDescent="0.3">
      <c r="B142" s="3">
        <v>43605</v>
      </c>
      <c r="C142" s="4">
        <v>22368860</v>
      </c>
      <c r="D142" s="4">
        <v>5480370</v>
      </c>
      <c r="E142" s="4">
        <v>2148305</v>
      </c>
      <c r="F142" s="4">
        <v>1536897</v>
      </c>
      <c r="G142" s="4">
        <v>1310666</v>
      </c>
      <c r="H142" s="8">
        <f t="shared" si="26"/>
        <v>5.8593330192061643E-2</v>
      </c>
      <c r="I142" s="10">
        <f t="shared" si="27"/>
        <v>43598</v>
      </c>
      <c r="J142" s="11">
        <f t="shared" si="33"/>
        <v>1229941</v>
      </c>
      <c r="K142" s="8">
        <f t="shared" si="34"/>
        <v>6.5633229561417927E-2</v>
      </c>
      <c r="L142">
        <f>'Channel wise traffic'!G142</f>
        <v>22368858</v>
      </c>
      <c r="M142">
        <f>VLOOKUP(I142,'Channel wise traffic'!B134:G500, 6,FALSE)</f>
        <v>20848645</v>
      </c>
      <c r="N142" s="8">
        <f t="shared" si="35"/>
        <v>7.2916633191269842E-2</v>
      </c>
      <c r="O142" s="8">
        <f t="shared" si="36"/>
        <v>5.8993807079845854E-2</v>
      </c>
      <c r="P142" s="8">
        <f t="shared" si="37"/>
        <v>-6.7884564093682043E-3</v>
      </c>
      <c r="Q142" s="8">
        <f t="shared" si="28"/>
        <v>0.24499996870649643</v>
      </c>
      <c r="R142" s="8">
        <f t="shared" si="29"/>
        <v>0.39199999270122271</v>
      </c>
      <c r="S142" s="8">
        <f t="shared" si="30"/>
        <v>0.71539981520314855</v>
      </c>
      <c r="T142" s="8">
        <f t="shared" si="31"/>
        <v>0.85280015511774698</v>
      </c>
      <c r="U142" s="23">
        <f t="shared" si="32"/>
        <v>2</v>
      </c>
      <c r="V142" s="8" t="str">
        <f t="shared" si="38"/>
        <v>Moderate</v>
      </c>
    </row>
    <row r="143" spans="2:22" x14ac:dyDescent="0.3">
      <c r="B143" s="3">
        <v>43606</v>
      </c>
      <c r="C143" s="4">
        <v>22368860</v>
      </c>
      <c r="D143" s="4">
        <v>5424448</v>
      </c>
      <c r="E143" s="4">
        <v>2148081</v>
      </c>
      <c r="F143" s="4">
        <v>1521056</v>
      </c>
      <c r="G143" s="4">
        <v>1234793</v>
      </c>
      <c r="H143" s="8">
        <f t="shared" si="26"/>
        <v>5.5201427341402286E-2</v>
      </c>
      <c r="I143" s="10">
        <f t="shared" si="27"/>
        <v>43599</v>
      </c>
      <c r="J143" s="11">
        <f t="shared" si="33"/>
        <v>1433796</v>
      </c>
      <c r="K143" s="8">
        <f t="shared" si="34"/>
        <v>-0.13879450075185029</v>
      </c>
      <c r="L143">
        <f>'Channel wise traffic'!G143</f>
        <v>22368858</v>
      </c>
      <c r="M143">
        <f>VLOOKUP(I143,'Channel wise traffic'!B135:G501, 6,FALSE)</f>
        <v>22803205</v>
      </c>
      <c r="N143" s="8">
        <f t="shared" si="35"/>
        <v>-1.9047629488924911E-2</v>
      </c>
      <c r="O143" s="8">
        <f t="shared" si="36"/>
        <v>6.287694533492591E-2</v>
      </c>
      <c r="P143" s="8">
        <f t="shared" si="37"/>
        <v>-0.12207205602369087</v>
      </c>
      <c r="Q143" s="8">
        <f t="shared" si="28"/>
        <v>0.24249997541224722</v>
      </c>
      <c r="R143" s="8">
        <f t="shared" si="29"/>
        <v>0.39599992478497353</v>
      </c>
      <c r="S143" s="8">
        <f t="shared" si="30"/>
        <v>0.7080999273304871</v>
      </c>
      <c r="T143" s="8">
        <f t="shared" si="31"/>
        <v>0.81179982854017207</v>
      </c>
      <c r="U143" s="23">
        <f t="shared" si="32"/>
        <v>3</v>
      </c>
      <c r="V143" s="8" t="str">
        <f t="shared" si="38"/>
        <v>Moderate</v>
      </c>
    </row>
    <row r="144" spans="2:22" x14ac:dyDescent="0.3">
      <c r="B144" s="3">
        <v>43607</v>
      </c>
      <c r="C144" s="4">
        <v>21934513</v>
      </c>
      <c r="D144" s="4">
        <v>5648137</v>
      </c>
      <c r="E144" s="4">
        <v>2372217</v>
      </c>
      <c r="F144" s="4">
        <v>1818304</v>
      </c>
      <c r="G144" s="4">
        <v>1476099</v>
      </c>
      <c r="H144" s="8">
        <f t="shared" si="26"/>
        <v>6.7295727058084218E-2</v>
      </c>
      <c r="I144" s="10">
        <f t="shared" si="27"/>
        <v>43600</v>
      </c>
      <c r="J144" s="11">
        <f t="shared" si="33"/>
        <v>1283523</v>
      </c>
      <c r="K144" s="8">
        <f t="shared" si="34"/>
        <v>0.15003704647287197</v>
      </c>
      <c r="L144">
        <f>'Channel wise traffic'!G144</f>
        <v>21934511</v>
      </c>
      <c r="M144">
        <f>VLOOKUP(I144,'Channel wise traffic'!B136:G502, 6,FALSE)</f>
        <v>21934511</v>
      </c>
      <c r="N144" s="8">
        <f t="shared" si="35"/>
        <v>0</v>
      </c>
      <c r="O144" s="8">
        <f t="shared" si="36"/>
        <v>5.8516138470911118E-2</v>
      </c>
      <c r="P144" s="8">
        <f t="shared" si="37"/>
        <v>0.15003704647287197</v>
      </c>
      <c r="Q144" s="8">
        <f t="shared" si="28"/>
        <v>0.25749999555495034</v>
      </c>
      <c r="R144" s="8">
        <f t="shared" si="29"/>
        <v>0.41999990439325391</v>
      </c>
      <c r="S144" s="8">
        <f t="shared" si="30"/>
        <v>0.76649986067885023</v>
      </c>
      <c r="T144" s="8">
        <f t="shared" si="31"/>
        <v>0.81179989704691846</v>
      </c>
      <c r="U144" s="23">
        <f t="shared" si="32"/>
        <v>4</v>
      </c>
      <c r="V144" s="8" t="str">
        <f t="shared" si="38"/>
        <v>Moderate</v>
      </c>
    </row>
    <row r="145" spans="2:22" x14ac:dyDescent="0.3">
      <c r="B145" s="3">
        <v>43608</v>
      </c>
      <c r="C145" s="4">
        <v>21065820</v>
      </c>
      <c r="D145" s="4">
        <v>5319119</v>
      </c>
      <c r="E145" s="4">
        <v>2234030</v>
      </c>
      <c r="F145" s="4">
        <v>1614533</v>
      </c>
      <c r="G145" s="4">
        <v>1310678</v>
      </c>
      <c r="H145" s="8">
        <f t="shared" si="26"/>
        <v>6.2218228390824568E-2</v>
      </c>
      <c r="I145" s="10">
        <f t="shared" si="27"/>
        <v>43601</v>
      </c>
      <c r="J145" s="11">
        <f t="shared" si="33"/>
        <v>1377798</v>
      </c>
      <c r="K145" s="8">
        <f t="shared" si="34"/>
        <v>-4.8715414015697567E-2</v>
      </c>
      <c r="L145">
        <f>'Channel wise traffic'!G145</f>
        <v>21065819</v>
      </c>
      <c r="M145">
        <f>VLOOKUP(I145,'Channel wise traffic'!B137:G503, 6,FALSE)</f>
        <v>21065819</v>
      </c>
      <c r="N145" s="8">
        <f t="shared" si="35"/>
        <v>0</v>
      </c>
      <c r="O145" s="8">
        <f t="shared" si="36"/>
        <v>6.5404432393327203E-2</v>
      </c>
      <c r="P145" s="8">
        <f t="shared" si="37"/>
        <v>-4.8715414015697567E-2</v>
      </c>
      <c r="Q145" s="8">
        <f t="shared" si="28"/>
        <v>0.25249997389135576</v>
      </c>
      <c r="R145" s="8">
        <f t="shared" si="29"/>
        <v>0.42000000376002117</v>
      </c>
      <c r="S145" s="8">
        <f t="shared" si="30"/>
        <v>0.72269978469402829</v>
      </c>
      <c r="T145" s="8">
        <f t="shared" si="31"/>
        <v>0.81180006850278064</v>
      </c>
      <c r="U145" s="23">
        <f t="shared" si="32"/>
        <v>5</v>
      </c>
      <c r="V145" s="8" t="str">
        <f t="shared" si="38"/>
        <v>Moderate</v>
      </c>
    </row>
    <row r="146" spans="2:22" x14ac:dyDescent="0.3">
      <c r="B146" s="3">
        <v>43609</v>
      </c>
      <c r="C146" s="4">
        <v>22368860</v>
      </c>
      <c r="D146" s="4">
        <v>5312604</v>
      </c>
      <c r="E146" s="4">
        <v>2082540</v>
      </c>
      <c r="F146" s="4">
        <v>1505052</v>
      </c>
      <c r="G146" s="4">
        <v>1295850</v>
      </c>
      <c r="H146" s="8">
        <f t="shared" si="26"/>
        <v>5.7930980836752521E-2</v>
      </c>
      <c r="I146" s="10">
        <f t="shared" si="27"/>
        <v>43602</v>
      </c>
      <c r="J146" s="11">
        <f t="shared" si="33"/>
        <v>1185026</v>
      </c>
      <c r="K146" s="8">
        <f t="shared" si="34"/>
        <v>9.352031094676394E-2</v>
      </c>
      <c r="L146">
        <f>'Channel wise traffic'!G146</f>
        <v>22368858</v>
      </c>
      <c r="M146">
        <f>VLOOKUP(I146,'Channel wise traffic'!B138:G504, 6,FALSE)</f>
        <v>20631472</v>
      </c>
      <c r="N146" s="8">
        <f t="shared" si="35"/>
        <v>8.4210472233876565E-2</v>
      </c>
      <c r="O146" s="8">
        <f t="shared" si="36"/>
        <v>5.7437779648598045E-2</v>
      </c>
      <c r="P146" s="8">
        <f t="shared" si="37"/>
        <v>8.5867035803239844E-3</v>
      </c>
      <c r="Q146" s="8">
        <f t="shared" si="28"/>
        <v>0.23749998882374873</v>
      </c>
      <c r="R146" s="8">
        <f t="shared" si="29"/>
        <v>0.39199985543812416</v>
      </c>
      <c r="S146" s="8">
        <f t="shared" si="30"/>
        <v>0.72270016422253591</v>
      </c>
      <c r="T146" s="8">
        <f t="shared" si="31"/>
        <v>0.86100015148978237</v>
      </c>
      <c r="U146" s="23">
        <f t="shared" si="32"/>
        <v>6</v>
      </c>
      <c r="V146" s="8" t="str">
        <f t="shared" si="38"/>
        <v>Moderate</v>
      </c>
    </row>
    <row r="147" spans="2:22" x14ac:dyDescent="0.3">
      <c r="B147" s="3">
        <v>43610</v>
      </c>
      <c r="C147" s="4">
        <v>47134238</v>
      </c>
      <c r="D147" s="4">
        <v>9898190</v>
      </c>
      <c r="E147" s="4">
        <v>3500000</v>
      </c>
      <c r="F147" s="4">
        <v>2475200</v>
      </c>
      <c r="G147" s="4">
        <v>1853429</v>
      </c>
      <c r="H147" s="8">
        <f t="shared" si="26"/>
        <v>3.9322349923212929E-2</v>
      </c>
      <c r="I147" s="10">
        <f t="shared" si="27"/>
        <v>43603</v>
      </c>
      <c r="J147" s="11">
        <f t="shared" si="33"/>
        <v>1745944</v>
      </c>
      <c r="K147" s="8">
        <f t="shared" si="34"/>
        <v>6.1562684713828197E-2</v>
      </c>
      <c r="L147">
        <f>'Channel wise traffic'!G147</f>
        <v>47134236</v>
      </c>
      <c r="M147">
        <f>VLOOKUP(I147,'Channel wise traffic'!B139:G505, 6,FALSE)</f>
        <v>44889749</v>
      </c>
      <c r="N147" s="8">
        <f t="shared" si="35"/>
        <v>4.9999989975439529E-2</v>
      </c>
      <c r="O147" s="8">
        <f t="shared" si="36"/>
        <v>3.8894045968177589E-2</v>
      </c>
      <c r="P147" s="8">
        <f t="shared" si="37"/>
        <v>1.1012069955020243E-2</v>
      </c>
      <c r="Q147" s="8">
        <f t="shared" si="28"/>
        <v>0.21000000042432002</v>
      </c>
      <c r="R147" s="8">
        <f t="shared" si="29"/>
        <v>0.35360000161645716</v>
      </c>
      <c r="S147" s="8">
        <f t="shared" si="30"/>
        <v>0.70720000000000005</v>
      </c>
      <c r="T147" s="8">
        <f t="shared" si="31"/>
        <v>0.74879969295410476</v>
      </c>
      <c r="U147" s="23">
        <f t="shared" si="32"/>
        <v>7</v>
      </c>
      <c r="V147" s="8" t="str">
        <f t="shared" si="38"/>
        <v>Moderate</v>
      </c>
    </row>
    <row r="148" spans="2:22" x14ac:dyDescent="0.3">
      <c r="B148" s="3">
        <v>43611</v>
      </c>
      <c r="C148" s="4">
        <v>47134238</v>
      </c>
      <c r="D148" s="4">
        <v>9799208</v>
      </c>
      <c r="E148" s="4">
        <v>3365048</v>
      </c>
      <c r="F148" s="4">
        <v>2288232</v>
      </c>
      <c r="G148" s="4">
        <v>1695580</v>
      </c>
      <c r="H148" s="8">
        <f t="shared" si="26"/>
        <v>3.5973425517136823E-2</v>
      </c>
      <c r="I148" s="10">
        <f t="shared" si="27"/>
        <v>43604</v>
      </c>
      <c r="J148" s="11">
        <f t="shared" si="33"/>
        <v>1547175</v>
      </c>
      <c r="K148" s="8">
        <f t="shared" si="34"/>
        <v>9.5919983195178249E-2</v>
      </c>
      <c r="L148">
        <f>'Channel wise traffic'!G148</f>
        <v>47134236</v>
      </c>
      <c r="M148">
        <f>VLOOKUP(I148,'Channel wise traffic'!B140:G506, 6,FALSE)</f>
        <v>47134236</v>
      </c>
      <c r="N148" s="8">
        <f t="shared" si="35"/>
        <v>0</v>
      </c>
      <c r="O148" s="8">
        <f t="shared" si="36"/>
        <v>3.2824865016381509E-2</v>
      </c>
      <c r="P148" s="8">
        <f t="shared" si="37"/>
        <v>9.5919983195178471E-2</v>
      </c>
      <c r="Q148" s="8">
        <f t="shared" si="28"/>
        <v>0.2078999982984768</v>
      </c>
      <c r="R148" s="8">
        <f t="shared" si="29"/>
        <v>0.34339999722426545</v>
      </c>
      <c r="S148" s="8">
        <f t="shared" si="30"/>
        <v>0.67999980980954799</v>
      </c>
      <c r="T148" s="8">
        <f t="shared" si="31"/>
        <v>0.74100003845763895</v>
      </c>
      <c r="U148" s="23">
        <f t="shared" si="32"/>
        <v>1</v>
      </c>
      <c r="V148" s="8" t="str">
        <f t="shared" si="38"/>
        <v>Moderate</v>
      </c>
    </row>
    <row r="149" spans="2:22" x14ac:dyDescent="0.3">
      <c r="B149" s="3">
        <v>43612</v>
      </c>
      <c r="C149" s="4">
        <v>21065820</v>
      </c>
      <c r="D149" s="4">
        <v>5055796</v>
      </c>
      <c r="E149" s="4">
        <v>1941425</v>
      </c>
      <c r="F149" s="4">
        <v>1445585</v>
      </c>
      <c r="G149" s="4">
        <v>1126111</v>
      </c>
      <c r="H149" s="8">
        <f t="shared" si="26"/>
        <v>5.3456784497351632E-2</v>
      </c>
      <c r="I149" s="10">
        <f t="shared" si="27"/>
        <v>43605</v>
      </c>
      <c r="J149" s="11">
        <f t="shared" si="33"/>
        <v>1310666</v>
      </c>
      <c r="K149" s="8">
        <f t="shared" si="34"/>
        <v>-0.14081009196851069</v>
      </c>
      <c r="L149">
        <f>'Channel wise traffic'!G149</f>
        <v>21065819</v>
      </c>
      <c r="M149">
        <f>VLOOKUP(I149,'Channel wise traffic'!B141:G507, 6,FALSE)</f>
        <v>22368858</v>
      </c>
      <c r="N149" s="8">
        <f t="shared" si="35"/>
        <v>-5.8252370326638991E-2</v>
      </c>
      <c r="O149" s="8">
        <f t="shared" si="36"/>
        <v>5.8593330192061643E-2</v>
      </c>
      <c r="P149" s="8">
        <f t="shared" si="37"/>
        <v>-8.7664341280365043E-2</v>
      </c>
      <c r="Q149" s="8">
        <f t="shared" si="28"/>
        <v>0.2399999620237902</v>
      </c>
      <c r="R149" s="8">
        <f t="shared" si="29"/>
        <v>0.383999868665587</v>
      </c>
      <c r="S149" s="8">
        <f t="shared" si="30"/>
        <v>0.74459997167029368</v>
      </c>
      <c r="T149" s="8">
        <f t="shared" si="31"/>
        <v>0.77900019715201807</v>
      </c>
      <c r="U149" s="23">
        <f t="shared" si="32"/>
        <v>2</v>
      </c>
      <c r="V149" s="8" t="str">
        <f t="shared" si="38"/>
        <v>Moderate</v>
      </c>
    </row>
    <row r="150" spans="2:22" x14ac:dyDescent="0.3">
      <c r="B150" s="3">
        <v>43613</v>
      </c>
      <c r="C150" s="4">
        <v>22586034</v>
      </c>
      <c r="D150" s="4">
        <v>5477113</v>
      </c>
      <c r="E150" s="4">
        <v>2125119</v>
      </c>
      <c r="F150" s="4">
        <v>1582364</v>
      </c>
      <c r="G150" s="4">
        <v>1232661</v>
      </c>
      <c r="H150" s="8">
        <f t="shared" si="26"/>
        <v>5.457624831344892E-2</v>
      </c>
      <c r="I150" s="10">
        <f t="shared" si="27"/>
        <v>43606</v>
      </c>
      <c r="J150" s="11">
        <f t="shared" si="33"/>
        <v>1234793</v>
      </c>
      <c r="K150" s="8">
        <f t="shared" si="34"/>
        <v>-1.7266051880761024E-3</v>
      </c>
      <c r="L150">
        <f>'Channel wise traffic'!G150</f>
        <v>22586032</v>
      </c>
      <c r="M150">
        <f>VLOOKUP(I150,'Channel wise traffic'!B142:G508, 6,FALSE)</f>
        <v>22368858</v>
      </c>
      <c r="N150" s="8">
        <f t="shared" si="35"/>
        <v>9.7087656419474477E-3</v>
      </c>
      <c r="O150" s="8">
        <f t="shared" si="36"/>
        <v>5.5201427341402286E-2</v>
      </c>
      <c r="P150" s="8">
        <f t="shared" si="37"/>
        <v>-1.1325414179724769E-2</v>
      </c>
      <c r="Q150" s="8">
        <f t="shared" si="28"/>
        <v>0.24249998915258872</v>
      </c>
      <c r="R150" s="8">
        <f t="shared" si="29"/>
        <v>0.38799984590421999</v>
      </c>
      <c r="S150" s="8">
        <f t="shared" si="30"/>
        <v>0.74460018474259559</v>
      </c>
      <c r="T150" s="8">
        <f t="shared" si="31"/>
        <v>0.778999648626991</v>
      </c>
      <c r="U150" s="23">
        <f t="shared" si="32"/>
        <v>3</v>
      </c>
      <c r="V150" s="8" t="str">
        <f t="shared" si="38"/>
        <v>Moderate</v>
      </c>
    </row>
    <row r="151" spans="2:22" x14ac:dyDescent="0.3">
      <c r="B151" s="3">
        <v>43614</v>
      </c>
      <c r="C151" s="4">
        <v>20631473</v>
      </c>
      <c r="D151" s="4">
        <v>5261025</v>
      </c>
      <c r="E151" s="4">
        <v>2146498</v>
      </c>
      <c r="F151" s="4">
        <v>1535605</v>
      </c>
      <c r="G151" s="4">
        <v>1271788</v>
      </c>
      <c r="H151" s="8">
        <f t="shared" si="26"/>
        <v>6.1643102264196066E-2</v>
      </c>
      <c r="I151" s="10">
        <f t="shared" si="27"/>
        <v>43607</v>
      </c>
      <c r="J151" s="11">
        <f t="shared" si="33"/>
        <v>1476099</v>
      </c>
      <c r="K151" s="8">
        <f t="shared" si="34"/>
        <v>-0.13841280293530445</v>
      </c>
      <c r="L151">
        <f>'Channel wise traffic'!G151</f>
        <v>20631472</v>
      </c>
      <c r="M151">
        <f>VLOOKUP(I151,'Channel wise traffic'!B143:G509, 6,FALSE)</f>
        <v>21934511</v>
      </c>
      <c r="N151" s="8">
        <f t="shared" si="35"/>
        <v>-5.9405883267696247E-2</v>
      </c>
      <c r="O151" s="8">
        <f t="shared" si="36"/>
        <v>6.7295727058084218E-2</v>
      </c>
      <c r="P151" s="8">
        <f t="shared" si="37"/>
        <v>-8.3996786140808966E-2</v>
      </c>
      <c r="Q151" s="8">
        <f t="shared" si="28"/>
        <v>0.25499997019117343</v>
      </c>
      <c r="R151" s="8">
        <f t="shared" si="29"/>
        <v>0.40799996198459426</v>
      </c>
      <c r="S151" s="8">
        <f t="shared" si="30"/>
        <v>0.71540015411148761</v>
      </c>
      <c r="T151" s="8">
        <f t="shared" si="31"/>
        <v>0.82819996027624287</v>
      </c>
      <c r="U151" s="23">
        <f t="shared" si="32"/>
        <v>4</v>
      </c>
      <c r="V151" s="8" t="str">
        <f t="shared" si="38"/>
        <v>Moderate</v>
      </c>
    </row>
    <row r="152" spans="2:22" x14ac:dyDescent="0.3">
      <c r="B152" s="3">
        <v>43615</v>
      </c>
      <c r="C152" s="4">
        <v>21500167</v>
      </c>
      <c r="D152" s="4">
        <v>5428792</v>
      </c>
      <c r="E152" s="4">
        <v>2128086</v>
      </c>
      <c r="F152" s="4">
        <v>1569038</v>
      </c>
      <c r="G152" s="4">
        <v>1260879</v>
      </c>
      <c r="H152" s="8">
        <f t="shared" si="26"/>
        <v>5.8645079361476588E-2</v>
      </c>
      <c r="I152" s="10">
        <f t="shared" si="27"/>
        <v>43608</v>
      </c>
      <c r="J152" s="11">
        <f t="shared" si="33"/>
        <v>1310678</v>
      </c>
      <c r="K152" s="8">
        <f t="shared" si="34"/>
        <v>-3.7994839312172735E-2</v>
      </c>
      <c r="L152">
        <f>'Channel wise traffic'!G152</f>
        <v>21500166</v>
      </c>
      <c r="M152">
        <f>VLOOKUP(I152,'Channel wise traffic'!B144:G510, 6,FALSE)</f>
        <v>21065819</v>
      </c>
      <c r="N152" s="8">
        <f t="shared" si="35"/>
        <v>2.0618566978098496E-2</v>
      </c>
      <c r="O152" s="8">
        <f t="shared" si="36"/>
        <v>6.2218228390824568E-2</v>
      </c>
      <c r="P152" s="8">
        <f t="shared" si="37"/>
        <v>-5.7429295590083362E-2</v>
      </c>
      <c r="Q152" s="8">
        <f t="shared" si="28"/>
        <v>0.25249999220936281</v>
      </c>
      <c r="R152" s="8">
        <f t="shared" si="29"/>
        <v>0.39199991452978861</v>
      </c>
      <c r="S152" s="8">
        <f t="shared" si="30"/>
        <v>0.73730009031589894</v>
      </c>
      <c r="T152" s="8">
        <f t="shared" si="31"/>
        <v>0.80360004027945786</v>
      </c>
      <c r="U152" s="23">
        <f t="shared" si="32"/>
        <v>5</v>
      </c>
      <c r="V152" s="8" t="str">
        <f t="shared" si="38"/>
        <v>Moderate</v>
      </c>
    </row>
    <row r="153" spans="2:22" x14ac:dyDescent="0.3">
      <c r="B153" s="3">
        <v>43616</v>
      </c>
      <c r="C153" s="4">
        <v>22368860</v>
      </c>
      <c r="D153" s="4">
        <v>5368526</v>
      </c>
      <c r="E153" s="4">
        <v>2211832</v>
      </c>
      <c r="F153" s="4">
        <v>1598491</v>
      </c>
      <c r="G153" s="4">
        <v>1297655</v>
      </c>
      <c r="H153" s="8">
        <f t="shared" si="26"/>
        <v>5.8011673370927261E-2</v>
      </c>
      <c r="I153" s="10">
        <f t="shared" si="27"/>
        <v>43609</v>
      </c>
      <c r="J153" s="11">
        <f t="shared" si="33"/>
        <v>1295850</v>
      </c>
      <c r="K153" s="8">
        <f t="shared" si="34"/>
        <v>1.3929081297989754E-3</v>
      </c>
      <c r="L153">
        <f>'Channel wise traffic'!G153</f>
        <v>22368858</v>
      </c>
      <c r="M153">
        <f>VLOOKUP(I153,'Channel wise traffic'!B145:G511, 6,FALSE)</f>
        <v>22368858</v>
      </c>
      <c r="N153" s="8">
        <f t="shared" si="35"/>
        <v>0</v>
      </c>
      <c r="O153" s="8">
        <f t="shared" si="36"/>
        <v>5.7930980836752521E-2</v>
      </c>
      <c r="P153" s="8">
        <f t="shared" si="37"/>
        <v>1.3929081297989754E-3</v>
      </c>
      <c r="Q153" s="8">
        <f t="shared" si="28"/>
        <v>0.23999998211799797</v>
      </c>
      <c r="R153" s="8">
        <f t="shared" si="29"/>
        <v>0.41199986737514172</v>
      </c>
      <c r="S153" s="8">
        <f t="shared" si="30"/>
        <v>0.72270000614874907</v>
      </c>
      <c r="T153" s="8">
        <f t="shared" si="31"/>
        <v>0.81180000387865803</v>
      </c>
      <c r="U153" s="23">
        <f t="shared" si="32"/>
        <v>6</v>
      </c>
      <c r="V153" s="8" t="str">
        <f t="shared" si="38"/>
        <v>Moderate</v>
      </c>
    </row>
    <row r="154" spans="2:22" x14ac:dyDescent="0.3">
      <c r="B154" s="3">
        <v>43617</v>
      </c>
      <c r="C154" s="4">
        <v>46685340</v>
      </c>
      <c r="D154" s="4">
        <v>10196078</v>
      </c>
      <c r="E154" s="4">
        <v>3570666</v>
      </c>
      <c r="F154" s="4">
        <v>2355211</v>
      </c>
      <c r="G154" s="4">
        <v>1781953</v>
      </c>
      <c r="H154" s="8">
        <f t="shared" si="26"/>
        <v>3.8169433916514263E-2</v>
      </c>
      <c r="I154" s="10">
        <f t="shared" si="27"/>
        <v>43610</v>
      </c>
      <c r="J154" s="11">
        <f t="shared" si="33"/>
        <v>1853429</v>
      </c>
      <c r="K154" s="8">
        <f t="shared" si="34"/>
        <v>-3.8564196416479901E-2</v>
      </c>
      <c r="L154">
        <f>'Channel wise traffic'!G154</f>
        <v>46685339</v>
      </c>
      <c r="M154">
        <f>VLOOKUP(I154,'Channel wise traffic'!B146:G512, 6,FALSE)</f>
        <v>47134236</v>
      </c>
      <c r="N154" s="8">
        <f t="shared" si="35"/>
        <v>-9.5237992188946796E-3</v>
      </c>
      <c r="O154" s="8">
        <f t="shared" si="36"/>
        <v>3.9322349923212929E-2</v>
      </c>
      <c r="P154" s="8">
        <f t="shared" si="37"/>
        <v>-2.9319611085045327E-2</v>
      </c>
      <c r="Q154" s="8">
        <f t="shared" si="28"/>
        <v>0.2183999945164799</v>
      </c>
      <c r="R154" s="8">
        <f t="shared" si="29"/>
        <v>0.35019994943153632</v>
      </c>
      <c r="S154" s="8">
        <f t="shared" si="30"/>
        <v>0.65959991777444316</v>
      </c>
      <c r="T154" s="8">
        <f t="shared" si="31"/>
        <v>0.75660015174861195</v>
      </c>
      <c r="U154" s="23">
        <f t="shared" si="32"/>
        <v>7</v>
      </c>
      <c r="V154" s="8" t="str">
        <f t="shared" si="38"/>
        <v>Moderate</v>
      </c>
    </row>
    <row r="155" spans="2:22" x14ac:dyDescent="0.3">
      <c r="B155" s="3">
        <v>43618</v>
      </c>
      <c r="C155" s="4">
        <v>43543058</v>
      </c>
      <c r="D155" s="4">
        <v>9144042</v>
      </c>
      <c r="E155" s="4">
        <v>3046794</v>
      </c>
      <c r="F155" s="4">
        <v>2175411</v>
      </c>
      <c r="G155" s="4">
        <v>1713789</v>
      </c>
      <c r="H155" s="8">
        <f t="shared" si="26"/>
        <v>3.935848970460458E-2</v>
      </c>
      <c r="I155" s="10">
        <f t="shared" si="27"/>
        <v>43611</v>
      </c>
      <c r="J155" s="11">
        <f t="shared" si="33"/>
        <v>1695580</v>
      </c>
      <c r="K155" s="8">
        <f t="shared" si="34"/>
        <v>1.0739098125715163E-2</v>
      </c>
      <c r="L155">
        <f>'Channel wise traffic'!G155</f>
        <v>43543056</v>
      </c>
      <c r="M155">
        <f>VLOOKUP(I155,'Channel wise traffic'!B147:G513, 6,FALSE)</f>
        <v>47134236</v>
      </c>
      <c r="N155" s="8">
        <f t="shared" si="35"/>
        <v>-7.6190478615162038E-2</v>
      </c>
      <c r="O155" s="8">
        <f t="shared" si="36"/>
        <v>3.5973425517136823E-2</v>
      </c>
      <c r="P155" s="8">
        <f t="shared" si="37"/>
        <v>9.4099022787118125E-2</v>
      </c>
      <c r="Q155" s="8">
        <f t="shared" si="28"/>
        <v>0.2099999958661608</v>
      </c>
      <c r="R155" s="8">
        <f t="shared" si="29"/>
        <v>0.33319991312375863</v>
      </c>
      <c r="S155" s="8">
        <f t="shared" si="30"/>
        <v>0.71400002756996372</v>
      </c>
      <c r="T155" s="8">
        <f t="shared" si="31"/>
        <v>0.78780009846415233</v>
      </c>
      <c r="U155" s="23">
        <f t="shared" si="32"/>
        <v>1</v>
      </c>
      <c r="V155" s="8" t="str">
        <f t="shared" si="38"/>
        <v>Moderate</v>
      </c>
    </row>
    <row r="156" spans="2:22" x14ac:dyDescent="0.3">
      <c r="B156" s="3">
        <v>43619</v>
      </c>
      <c r="C156" s="4">
        <v>21500167</v>
      </c>
      <c r="D156" s="4">
        <v>5375041</v>
      </c>
      <c r="E156" s="4">
        <v>2150016</v>
      </c>
      <c r="F156" s="4">
        <v>1506731</v>
      </c>
      <c r="G156" s="4">
        <v>1186099</v>
      </c>
      <c r="H156" s="8">
        <f t="shared" si="26"/>
        <v>5.5166966842629638E-2</v>
      </c>
      <c r="I156" s="10">
        <f t="shared" si="27"/>
        <v>43612</v>
      </c>
      <c r="J156" s="11">
        <f t="shared" si="33"/>
        <v>1126111</v>
      </c>
      <c r="K156" s="8">
        <f t="shared" si="34"/>
        <v>5.3270059523439439E-2</v>
      </c>
      <c r="L156">
        <f>'Channel wise traffic'!G156</f>
        <v>21500166</v>
      </c>
      <c r="M156">
        <f>VLOOKUP(I156,'Channel wise traffic'!B148:G514, 6,FALSE)</f>
        <v>21065819</v>
      </c>
      <c r="N156" s="8">
        <f t="shared" si="35"/>
        <v>2.0618566978098496E-2</v>
      </c>
      <c r="O156" s="8">
        <f t="shared" si="36"/>
        <v>5.3456784497351632E-2</v>
      </c>
      <c r="P156" s="8">
        <f t="shared" si="37"/>
        <v>3.1991867100849225E-2</v>
      </c>
      <c r="Q156" s="8">
        <f t="shared" si="28"/>
        <v>0.24999996511655004</v>
      </c>
      <c r="R156" s="8">
        <f t="shared" si="29"/>
        <v>0.39999992558196301</v>
      </c>
      <c r="S156" s="8">
        <f t="shared" si="30"/>
        <v>0.70079990102399237</v>
      </c>
      <c r="T156" s="8">
        <f t="shared" si="31"/>
        <v>0.78720023680404794</v>
      </c>
      <c r="U156" s="23">
        <f t="shared" si="32"/>
        <v>2</v>
      </c>
      <c r="V156" s="8" t="str">
        <f t="shared" si="38"/>
        <v>Moderate</v>
      </c>
    </row>
    <row r="157" spans="2:22" x14ac:dyDescent="0.3">
      <c r="B157" s="3">
        <v>43620</v>
      </c>
      <c r="C157" s="4">
        <v>22368860</v>
      </c>
      <c r="D157" s="4">
        <v>5759981</v>
      </c>
      <c r="E157" s="4">
        <v>2280952</v>
      </c>
      <c r="F157" s="4">
        <v>1715048</v>
      </c>
      <c r="G157" s="4">
        <v>1392276</v>
      </c>
      <c r="H157" s="8">
        <f t="shared" si="26"/>
        <v>6.2241705656881932E-2</v>
      </c>
      <c r="I157" s="10">
        <f t="shared" si="27"/>
        <v>43613</v>
      </c>
      <c r="J157" s="11">
        <f t="shared" si="33"/>
        <v>1232661</v>
      </c>
      <c r="K157" s="8">
        <f t="shared" si="34"/>
        <v>0.12948815611104747</v>
      </c>
      <c r="L157">
        <f>'Channel wise traffic'!G157</f>
        <v>22368858</v>
      </c>
      <c r="M157">
        <f>VLOOKUP(I157,'Channel wise traffic'!B149:G515, 6,FALSE)</f>
        <v>22586032</v>
      </c>
      <c r="N157" s="8">
        <f t="shared" si="35"/>
        <v>-9.6154118616319506E-3</v>
      </c>
      <c r="O157" s="8">
        <f t="shared" si="36"/>
        <v>5.457624831344892E-2</v>
      </c>
      <c r="P157" s="8">
        <f t="shared" si="37"/>
        <v>0.14045409093362049</v>
      </c>
      <c r="Q157" s="8">
        <f t="shared" si="28"/>
        <v>0.2574999798827477</v>
      </c>
      <c r="R157" s="8">
        <f t="shared" si="29"/>
        <v>0.3959999173608385</v>
      </c>
      <c r="S157" s="8">
        <f t="shared" si="30"/>
        <v>0.75190008382464868</v>
      </c>
      <c r="T157" s="8">
        <f t="shared" si="31"/>
        <v>0.81180001959128845</v>
      </c>
      <c r="U157" s="23">
        <f t="shared" si="32"/>
        <v>3</v>
      </c>
      <c r="V157" s="8" t="str">
        <f t="shared" si="38"/>
        <v>Moderate</v>
      </c>
    </row>
    <row r="158" spans="2:22" x14ac:dyDescent="0.3">
      <c r="B158" s="3">
        <v>43621</v>
      </c>
      <c r="C158" s="4">
        <v>22368860</v>
      </c>
      <c r="D158" s="4">
        <v>5536293</v>
      </c>
      <c r="E158" s="4">
        <v>2170226</v>
      </c>
      <c r="F158" s="4">
        <v>1536737</v>
      </c>
      <c r="G158" s="4">
        <v>1247523</v>
      </c>
      <c r="H158" s="8">
        <f t="shared" si="26"/>
        <v>5.5770522056108357E-2</v>
      </c>
      <c r="I158" s="10">
        <f t="shared" si="27"/>
        <v>43614</v>
      </c>
      <c r="J158" s="11">
        <f t="shared" si="33"/>
        <v>1271788</v>
      </c>
      <c r="K158" s="8">
        <f t="shared" si="34"/>
        <v>-1.9079437767929863E-2</v>
      </c>
      <c r="L158">
        <f>'Channel wise traffic'!G158</f>
        <v>22368858</v>
      </c>
      <c r="M158">
        <f>VLOOKUP(I158,'Channel wise traffic'!B150:G516, 6,FALSE)</f>
        <v>20631472</v>
      </c>
      <c r="N158" s="8">
        <f t="shared" si="35"/>
        <v>8.4210472233876565E-2</v>
      </c>
      <c r="O158" s="8">
        <f t="shared" si="36"/>
        <v>6.1643102264196066E-2</v>
      </c>
      <c r="P158" s="8">
        <f t="shared" si="37"/>
        <v>-9.5267434512274041E-2</v>
      </c>
      <c r="Q158" s="8">
        <f t="shared" si="28"/>
        <v>0.24750000670575076</v>
      </c>
      <c r="R158" s="8">
        <f t="shared" si="29"/>
        <v>0.39199984538390581</v>
      </c>
      <c r="S158" s="8">
        <f t="shared" si="30"/>
        <v>0.70809998590008594</v>
      </c>
      <c r="T158" s="8">
        <f t="shared" si="31"/>
        <v>0.81179993713953658</v>
      </c>
      <c r="U158" s="23">
        <f t="shared" si="32"/>
        <v>4</v>
      </c>
      <c r="V158" s="8" t="str">
        <f t="shared" si="38"/>
        <v>Moderate</v>
      </c>
    </row>
    <row r="159" spans="2:22" x14ac:dyDescent="0.3">
      <c r="B159" s="3">
        <v>43622</v>
      </c>
      <c r="C159" s="4">
        <v>22368860</v>
      </c>
      <c r="D159" s="4">
        <v>5815903</v>
      </c>
      <c r="E159" s="4">
        <v>2326361</v>
      </c>
      <c r="F159" s="4">
        <v>1766173</v>
      </c>
      <c r="G159" s="4">
        <v>1477227</v>
      </c>
      <c r="H159" s="8">
        <f t="shared" si="26"/>
        <v>6.6039440543684394E-2</v>
      </c>
      <c r="I159" s="10">
        <f t="shared" si="27"/>
        <v>43615</v>
      </c>
      <c r="J159" s="11">
        <f t="shared" si="33"/>
        <v>1260879</v>
      </c>
      <c r="K159" s="8">
        <f t="shared" si="34"/>
        <v>0.17158506089799253</v>
      </c>
      <c r="L159">
        <f>'Channel wise traffic'!G159</f>
        <v>22368858</v>
      </c>
      <c r="M159">
        <f>VLOOKUP(I159,'Channel wise traffic'!B151:G517, 6,FALSE)</f>
        <v>21500166</v>
      </c>
      <c r="N159" s="8">
        <f t="shared" si="35"/>
        <v>4.0403967113556316E-2</v>
      </c>
      <c r="O159" s="8">
        <f t="shared" si="36"/>
        <v>5.8645079361476588E-2</v>
      </c>
      <c r="P159" s="8">
        <f t="shared" si="37"/>
        <v>0.12608664294970828</v>
      </c>
      <c r="Q159" s="8">
        <f t="shared" si="28"/>
        <v>0.25999997317699697</v>
      </c>
      <c r="R159" s="8">
        <f t="shared" si="29"/>
        <v>0.39999996561153101</v>
      </c>
      <c r="S159" s="8">
        <f t="shared" si="30"/>
        <v>0.75919988342308009</v>
      </c>
      <c r="T159" s="8">
        <f t="shared" si="31"/>
        <v>0.83639994496575365</v>
      </c>
      <c r="U159" s="23">
        <f t="shared" si="32"/>
        <v>5</v>
      </c>
      <c r="V159" s="8" t="str">
        <f t="shared" si="38"/>
        <v>Moderate</v>
      </c>
    </row>
    <row r="160" spans="2:22" x14ac:dyDescent="0.3">
      <c r="B160" s="3">
        <v>43623</v>
      </c>
      <c r="C160" s="4">
        <v>21065820</v>
      </c>
      <c r="D160" s="4">
        <v>5477113</v>
      </c>
      <c r="E160" s="4">
        <v>2278479</v>
      </c>
      <c r="F160" s="4">
        <v>1596758</v>
      </c>
      <c r="G160" s="4">
        <v>1348621</v>
      </c>
      <c r="H160" s="8">
        <f t="shared" si="26"/>
        <v>6.4019392551536089E-2</v>
      </c>
      <c r="I160" s="10">
        <f t="shared" si="27"/>
        <v>43616</v>
      </c>
      <c r="J160" s="11">
        <f t="shared" si="33"/>
        <v>1297655</v>
      </c>
      <c r="K160" s="8">
        <f t="shared" si="34"/>
        <v>3.9275462276182838E-2</v>
      </c>
      <c r="L160">
        <f>'Channel wise traffic'!G160</f>
        <v>21065819</v>
      </c>
      <c r="M160">
        <f>VLOOKUP(I160,'Channel wise traffic'!B152:G518, 6,FALSE)</f>
        <v>22368858</v>
      </c>
      <c r="N160" s="8">
        <f t="shared" si="35"/>
        <v>-5.8252370326638991E-2</v>
      </c>
      <c r="O160" s="8">
        <f t="shared" si="36"/>
        <v>5.8011673370927261E-2</v>
      </c>
      <c r="P160" s="8">
        <f t="shared" si="37"/>
        <v>0.10356052207278021</v>
      </c>
      <c r="Q160" s="8">
        <f t="shared" si="28"/>
        <v>0.25999999050594758</v>
      </c>
      <c r="R160" s="8">
        <f t="shared" si="29"/>
        <v>0.41599999853937647</v>
      </c>
      <c r="S160" s="8">
        <f t="shared" si="30"/>
        <v>0.7007999634844122</v>
      </c>
      <c r="T160" s="8">
        <f t="shared" si="31"/>
        <v>0.84459949472618889</v>
      </c>
      <c r="U160" s="23">
        <f t="shared" si="32"/>
        <v>6</v>
      </c>
      <c r="V160" s="8" t="str">
        <f t="shared" si="38"/>
        <v>Moderate</v>
      </c>
    </row>
    <row r="161" spans="2:22" x14ac:dyDescent="0.3">
      <c r="B161" s="3">
        <v>43624</v>
      </c>
      <c r="C161" s="4">
        <v>42645263</v>
      </c>
      <c r="D161" s="4">
        <v>8597285</v>
      </c>
      <c r="E161" s="4">
        <v>2776923</v>
      </c>
      <c r="F161" s="4">
        <v>1926073</v>
      </c>
      <c r="G161" s="4">
        <v>1427220</v>
      </c>
      <c r="H161" s="8">
        <f t="shared" si="26"/>
        <v>3.3467257547456095E-2</v>
      </c>
      <c r="I161" s="10">
        <f t="shared" si="27"/>
        <v>43617</v>
      </c>
      <c r="J161" s="11">
        <f t="shared" si="33"/>
        <v>1781953</v>
      </c>
      <c r="K161" s="8">
        <f t="shared" si="34"/>
        <v>-0.19906978466884373</v>
      </c>
      <c r="L161">
        <f>'Channel wise traffic'!G161</f>
        <v>42645261</v>
      </c>
      <c r="M161">
        <f>VLOOKUP(I161,'Channel wise traffic'!B153:G519, 6,FALSE)</f>
        <v>46685339</v>
      </c>
      <c r="N161" s="8">
        <f t="shared" si="35"/>
        <v>-8.6538474102115903E-2</v>
      </c>
      <c r="O161" s="8">
        <f t="shared" si="36"/>
        <v>3.8169433916514263E-2</v>
      </c>
      <c r="P161" s="8">
        <f t="shared" si="37"/>
        <v>-0.12319219560193007</v>
      </c>
      <c r="Q161" s="8">
        <f t="shared" si="28"/>
        <v>0.20159999951225532</v>
      </c>
      <c r="R161" s="8">
        <f t="shared" si="29"/>
        <v>0.32299999360263154</v>
      </c>
      <c r="S161" s="8">
        <f t="shared" si="30"/>
        <v>0.69359971450414726</v>
      </c>
      <c r="T161" s="8">
        <f t="shared" si="31"/>
        <v>0.7409999517152257</v>
      </c>
      <c r="U161" s="23">
        <f t="shared" si="32"/>
        <v>7</v>
      </c>
      <c r="V161" s="8" t="str">
        <f t="shared" si="38"/>
        <v>Moderate</v>
      </c>
    </row>
    <row r="162" spans="2:22" x14ac:dyDescent="0.3">
      <c r="B162" s="3">
        <v>43625</v>
      </c>
      <c r="C162" s="4">
        <v>44889750</v>
      </c>
      <c r="D162" s="4">
        <v>9803921</v>
      </c>
      <c r="E162" s="4">
        <v>3333333</v>
      </c>
      <c r="F162" s="4">
        <v>2153333</v>
      </c>
      <c r="G162" s="4">
        <v>1646008</v>
      </c>
      <c r="H162" s="8">
        <f t="shared" si="26"/>
        <v>3.6667791645086018E-2</v>
      </c>
      <c r="I162" s="10">
        <f t="shared" si="27"/>
        <v>43618</v>
      </c>
      <c r="J162" s="11">
        <f t="shared" si="33"/>
        <v>1713789</v>
      </c>
      <c r="K162" s="8">
        <f t="shared" si="34"/>
        <v>-3.9550376388225117E-2</v>
      </c>
      <c r="L162">
        <f>'Channel wise traffic'!G162</f>
        <v>44889749</v>
      </c>
      <c r="M162">
        <f>VLOOKUP(I162,'Channel wise traffic'!B154:G520, 6,FALSE)</f>
        <v>43543056</v>
      </c>
      <c r="N162" s="8">
        <f t="shared" si="35"/>
        <v>3.0927847599856007E-2</v>
      </c>
      <c r="O162" s="8">
        <f t="shared" si="36"/>
        <v>3.935848970460458E-2</v>
      </c>
      <c r="P162" s="8">
        <f t="shared" si="37"/>
        <v>-6.8363854398706181E-2</v>
      </c>
      <c r="Q162" s="8">
        <f t="shared" si="28"/>
        <v>0.21839999108927985</v>
      </c>
      <c r="R162" s="8">
        <f t="shared" si="29"/>
        <v>0.33999998571999918</v>
      </c>
      <c r="S162" s="8">
        <f t="shared" si="30"/>
        <v>0.64599996459999642</v>
      </c>
      <c r="T162" s="8">
        <f t="shared" si="31"/>
        <v>0.76440011832819166</v>
      </c>
      <c r="U162" s="23">
        <f t="shared" si="32"/>
        <v>1</v>
      </c>
      <c r="V162" s="8" t="str">
        <f t="shared" si="38"/>
        <v>Moderate</v>
      </c>
    </row>
    <row r="163" spans="2:22" x14ac:dyDescent="0.3">
      <c r="B163" s="3">
        <v>43626</v>
      </c>
      <c r="C163" s="4">
        <v>21934513</v>
      </c>
      <c r="D163" s="4">
        <v>5319119</v>
      </c>
      <c r="E163" s="4">
        <v>2212753</v>
      </c>
      <c r="F163" s="4">
        <v>1647616</v>
      </c>
      <c r="G163" s="4">
        <v>1310514</v>
      </c>
      <c r="H163" s="8">
        <f t="shared" si="26"/>
        <v>5.9746664993200443E-2</v>
      </c>
      <c r="I163" s="10">
        <f t="shared" si="27"/>
        <v>43619</v>
      </c>
      <c r="J163" s="11">
        <f t="shared" si="33"/>
        <v>1186099</v>
      </c>
      <c r="K163" s="8">
        <f t="shared" si="34"/>
        <v>0.10489427948257268</v>
      </c>
      <c r="L163">
        <f>'Channel wise traffic'!G163</f>
        <v>21934511</v>
      </c>
      <c r="M163">
        <f>VLOOKUP(I163,'Channel wise traffic'!B155:G521, 6,FALSE)</f>
        <v>21500166</v>
      </c>
      <c r="N163" s="8">
        <f t="shared" si="35"/>
        <v>2.0201937045509322E-2</v>
      </c>
      <c r="O163" s="8">
        <f t="shared" si="36"/>
        <v>5.5166966842629638E-2</v>
      </c>
      <c r="P163" s="8">
        <f t="shared" si="37"/>
        <v>8.3015224738292037E-2</v>
      </c>
      <c r="Q163" s="8">
        <f t="shared" si="28"/>
        <v>0.24249998164992312</v>
      </c>
      <c r="R163" s="8">
        <f t="shared" si="29"/>
        <v>0.41599990524746672</v>
      </c>
      <c r="S163" s="8">
        <f t="shared" si="30"/>
        <v>0.74460005251376904</v>
      </c>
      <c r="T163" s="8">
        <f t="shared" si="31"/>
        <v>0.79540014178060903</v>
      </c>
      <c r="U163" s="23">
        <f t="shared" si="32"/>
        <v>2</v>
      </c>
      <c r="V163" s="8" t="str">
        <f t="shared" si="38"/>
        <v>Moderate</v>
      </c>
    </row>
    <row r="164" spans="2:22" x14ac:dyDescent="0.3">
      <c r="B164" s="3">
        <v>43627</v>
      </c>
      <c r="C164" s="4">
        <v>22368860</v>
      </c>
      <c r="D164" s="4">
        <v>5759981</v>
      </c>
      <c r="E164" s="4">
        <v>2350072</v>
      </c>
      <c r="F164" s="4">
        <v>1681241</v>
      </c>
      <c r="G164" s="4">
        <v>1309687</v>
      </c>
      <c r="H164" s="8">
        <f t="shared" si="26"/>
        <v>5.8549563992085427E-2</v>
      </c>
      <c r="I164" s="10">
        <f t="shared" si="27"/>
        <v>43620</v>
      </c>
      <c r="J164" s="11">
        <f t="shared" si="33"/>
        <v>1392276</v>
      </c>
      <c r="K164" s="8">
        <f t="shared" si="34"/>
        <v>-5.9319416552465198E-2</v>
      </c>
      <c r="L164">
        <f>'Channel wise traffic'!G164</f>
        <v>22368858</v>
      </c>
      <c r="M164">
        <f>VLOOKUP(I164,'Channel wise traffic'!B156:G522, 6,FALSE)</f>
        <v>22368858</v>
      </c>
      <c r="N164" s="8">
        <f t="shared" si="35"/>
        <v>0</v>
      </c>
      <c r="O164" s="8">
        <f t="shared" si="36"/>
        <v>6.2241705656881932E-2</v>
      </c>
      <c r="P164" s="8">
        <f t="shared" si="37"/>
        <v>-5.9319416552465198E-2</v>
      </c>
      <c r="Q164" s="8">
        <f t="shared" si="28"/>
        <v>0.2574999798827477</v>
      </c>
      <c r="R164" s="8">
        <f t="shared" si="29"/>
        <v>0.40799995694430241</v>
      </c>
      <c r="S164" s="8">
        <f t="shared" si="30"/>
        <v>0.71539978349599498</v>
      </c>
      <c r="T164" s="8">
        <f t="shared" si="31"/>
        <v>0.77900015524246669</v>
      </c>
      <c r="U164" s="23">
        <f t="shared" si="32"/>
        <v>3</v>
      </c>
      <c r="V164" s="8" t="str">
        <f t="shared" si="38"/>
        <v>Moderate</v>
      </c>
    </row>
    <row r="165" spans="2:22" x14ac:dyDescent="0.3">
      <c r="B165" s="3">
        <v>43628</v>
      </c>
      <c r="C165" s="4">
        <v>21934513</v>
      </c>
      <c r="D165" s="4">
        <v>5757809</v>
      </c>
      <c r="E165" s="4">
        <v>2418280</v>
      </c>
      <c r="F165" s="4">
        <v>1853611</v>
      </c>
      <c r="G165" s="4">
        <v>1443963</v>
      </c>
      <c r="H165" s="8">
        <f t="shared" si="26"/>
        <v>6.5830638683430087E-2</v>
      </c>
      <c r="I165" s="10">
        <f t="shared" si="27"/>
        <v>43621</v>
      </c>
      <c r="J165" s="11">
        <f t="shared" si="33"/>
        <v>1247523</v>
      </c>
      <c r="K165" s="8">
        <f t="shared" si="34"/>
        <v>0.1574640307232813</v>
      </c>
      <c r="L165">
        <f>'Channel wise traffic'!G165</f>
        <v>21934511</v>
      </c>
      <c r="M165">
        <f>VLOOKUP(I165,'Channel wise traffic'!B157:G523, 6,FALSE)</f>
        <v>22368858</v>
      </c>
      <c r="N165" s="8">
        <f t="shared" si="35"/>
        <v>-1.9417486578885645E-2</v>
      </c>
      <c r="O165" s="8">
        <f t="shared" si="36"/>
        <v>5.5770522056108357E-2</v>
      </c>
      <c r="P165" s="8">
        <f t="shared" si="37"/>
        <v>0.1803841215113724</v>
      </c>
      <c r="Q165" s="8">
        <f t="shared" si="28"/>
        <v>0.26249996979645729</v>
      </c>
      <c r="R165" s="8">
        <f t="shared" si="29"/>
        <v>0.42000003820897847</v>
      </c>
      <c r="S165" s="8">
        <f t="shared" si="30"/>
        <v>0.76649974361943196</v>
      </c>
      <c r="T165" s="8">
        <f t="shared" si="31"/>
        <v>0.77900001672411312</v>
      </c>
      <c r="U165" s="23">
        <f t="shared" si="32"/>
        <v>4</v>
      </c>
      <c r="V165" s="8" t="str">
        <f t="shared" si="38"/>
        <v>Moderate</v>
      </c>
    </row>
    <row r="166" spans="2:22" x14ac:dyDescent="0.3">
      <c r="B166" s="3">
        <v>43629</v>
      </c>
      <c r="C166" s="4">
        <v>21717340</v>
      </c>
      <c r="D166" s="4">
        <v>5483628</v>
      </c>
      <c r="E166" s="4">
        <v>2105713</v>
      </c>
      <c r="F166" s="4">
        <v>1583285</v>
      </c>
      <c r="G166" s="4">
        <v>1350226</v>
      </c>
      <c r="H166" s="8">
        <f t="shared" si="26"/>
        <v>6.2172715443051495E-2</v>
      </c>
      <c r="I166" s="10">
        <f t="shared" si="27"/>
        <v>43622</v>
      </c>
      <c r="J166" s="11">
        <f t="shared" si="33"/>
        <v>1477227</v>
      </c>
      <c r="K166" s="8">
        <f t="shared" si="34"/>
        <v>-8.5972568873978084E-2</v>
      </c>
      <c r="L166">
        <f>'Channel wise traffic'!G166</f>
        <v>21717338</v>
      </c>
      <c r="M166">
        <f>VLOOKUP(I166,'Channel wise traffic'!B158:G524, 6,FALSE)</f>
        <v>22368858</v>
      </c>
      <c r="N166" s="8">
        <f t="shared" si="35"/>
        <v>-2.9126207515823954E-2</v>
      </c>
      <c r="O166" s="8">
        <f t="shared" si="36"/>
        <v>6.6039440543684394E-2</v>
      </c>
      <c r="P166" s="8">
        <f t="shared" si="37"/>
        <v>-5.8551754357687225E-2</v>
      </c>
      <c r="Q166" s="8">
        <f t="shared" si="28"/>
        <v>0.25249998388384581</v>
      </c>
      <c r="R166" s="8">
        <f t="shared" si="29"/>
        <v>0.38399997228112481</v>
      </c>
      <c r="S166" s="8">
        <f t="shared" si="30"/>
        <v>0.75189971282886126</v>
      </c>
      <c r="T166" s="8">
        <f t="shared" si="31"/>
        <v>0.85280034864222176</v>
      </c>
      <c r="U166" s="23">
        <f t="shared" si="32"/>
        <v>5</v>
      </c>
      <c r="V166" s="8" t="str">
        <f t="shared" si="38"/>
        <v>Moderate</v>
      </c>
    </row>
    <row r="167" spans="2:22" x14ac:dyDescent="0.3">
      <c r="B167" s="3">
        <v>43630</v>
      </c>
      <c r="C167" s="4">
        <v>22368860</v>
      </c>
      <c r="D167" s="4">
        <v>5815903</v>
      </c>
      <c r="E167" s="4">
        <v>2279834</v>
      </c>
      <c r="F167" s="4">
        <v>1647636</v>
      </c>
      <c r="G167" s="4">
        <v>1283508</v>
      </c>
      <c r="H167" s="8">
        <f t="shared" si="26"/>
        <v>5.7379231664018641E-2</v>
      </c>
      <c r="I167" s="10">
        <f t="shared" si="27"/>
        <v>43623</v>
      </c>
      <c r="J167" s="11">
        <f t="shared" si="33"/>
        <v>1348621</v>
      </c>
      <c r="K167" s="8">
        <f t="shared" si="34"/>
        <v>-4.8281170173087862E-2</v>
      </c>
      <c r="L167">
        <f>'Channel wise traffic'!G167</f>
        <v>22368858</v>
      </c>
      <c r="M167">
        <f>VLOOKUP(I167,'Channel wise traffic'!B159:G525, 6,FALSE)</f>
        <v>21065819</v>
      </c>
      <c r="N167" s="8">
        <f t="shared" si="35"/>
        <v>6.1855605993766494E-2</v>
      </c>
      <c r="O167" s="8">
        <f t="shared" si="36"/>
        <v>6.4019392551536089E-2</v>
      </c>
      <c r="P167" s="8">
        <f t="shared" si="37"/>
        <v>-0.1037210854847157</v>
      </c>
      <c r="Q167" s="8">
        <f t="shared" si="28"/>
        <v>0.25999997317699697</v>
      </c>
      <c r="R167" s="8">
        <f t="shared" si="29"/>
        <v>0.39200000412661629</v>
      </c>
      <c r="S167" s="8">
        <f t="shared" si="30"/>
        <v>0.72269998605161601</v>
      </c>
      <c r="T167" s="8">
        <f t="shared" si="31"/>
        <v>0.77899973052300386</v>
      </c>
      <c r="U167" s="23">
        <f t="shared" si="32"/>
        <v>6</v>
      </c>
      <c r="V167" s="8" t="str">
        <f t="shared" si="38"/>
        <v>Moderate</v>
      </c>
    </row>
    <row r="168" spans="2:22" x14ac:dyDescent="0.3">
      <c r="B168" s="3">
        <v>43631</v>
      </c>
      <c r="C168" s="4">
        <v>44440853</v>
      </c>
      <c r="D168" s="4">
        <v>8865950</v>
      </c>
      <c r="E168" s="4">
        <v>3135000</v>
      </c>
      <c r="F168" s="4">
        <v>2110482</v>
      </c>
      <c r="G168" s="4">
        <v>1613252</v>
      </c>
      <c r="H168" s="8">
        <f t="shared" si="26"/>
        <v>3.6301103401413112E-2</v>
      </c>
      <c r="I168" s="10">
        <f t="shared" si="27"/>
        <v>43624</v>
      </c>
      <c r="J168" s="11">
        <f t="shared" si="33"/>
        <v>1427220</v>
      </c>
      <c r="K168" s="8">
        <f t="shared" si="34"/>
        <v>0.13034570703885873</v>
      </c>
      <c r="L168">
        <f>'Channel wise traffic'!G168</f>
        <v>44440851</v>
      </c>
      <c r="M168">
        <f>VLOOKUP(I168,'Channel wise traffic'!B160:G526, 6,FALSE)</f>
        <v>42645261</v>
      </c>
      <c r="N168" s="8">
        <f t="shared" si="35"/>
        <v>4.2105264638900852E-2</v>
      </c>
      <c r="O168" s="8">
        <f t="shared" si="36"/>
        <v>3.3467257547456095E-2</v>
      </c>
      <c r="P168" s="8">
        <f t="shared" si="37"/>
        <v>8.4675173934962045E-2</v>
      </c>
      <c r="Q168" s="8">
        <f t="shared" si="28"/>
        <v>0.19949999609593452</v>
      </c>
      <c r="R168" s="8">
        <f t="shared" si="29"/>
        <v>0.3536000090232857</v>
      </c>
      <c r="S168" s="8">
        <f t="shared" si="30"/>
        <v>0.67320000000000002</v>
      </c>
      <c r="T168" s="8">
        <f t="shared" si="31"/>
        <v>0.76439979113775902</v>
      </c>
      <c r="U168" s="23">
        <f t="shared" si="32"/>
        <v>7</v>
      </c>
      <c r="V168" s="8" t="str">
        <f t="shared" si="38"/>
        <v>Moderate</v>
      </c>
    </row>
    <row r="169" spans="2:22" x14ac:dyDescent="0.3">
      <c r="B169" s="3">
        <v>43632</v>
      </c>
      <c r="C169" s="4">
        <v>45787545</v>
      </c>
      <c r="D169" s="4">
        <v>9230769</v>
      </c>
      <c r="E169" s="4">
        <v>3201230</v>
      </c>
      <c r="F169" s="4">
        <v>2133300</v>
      </c>
      <c r="G169" s="4">
        <v>1697253</v>
      </c>
      <c r="H169" s="8">
        <f t="shared" si="26"/>
        <v>3.7068006157569708E-2</v>
      </c>
      <c r="I169" s="10">
        <f t="shared" si="27"/>
        <v>43625</v>
      </c>
      <c r="J169" s="11">
        <f t="shared" si="33"/>
        <v>1646008</v>
      </c>
      <c r="K169" s="8">
        <f t="shared" si="34"/>
        <v>3.113289850353107E-2</v>
      </c>
      <c r="L169">
        <f>'Channel wise traffic'!G169</f>
        <v>45787544</v>
      </c>
      <c r="M169">
        <f>VLOOKUP(I169,'Channel wise traffic'!B161:G527, 6,FALSE)</f>
        <v>44889749</v>
      </c>
      <c r="N169" s="8">
        <f t="shared" si="35"/>
        <v>2.000000044553607E-2</v>
      </c>
      <c r="O169" s="8">
        <f t="shared" si="36"/>
        <v>3.6667791645086018E-2</v>
      </c>
      <c r="P169" s="8">
        <f t="shared" si="37"/>
        <v>1.0914606376010827E-2</v>
      </c>
      <c r="Q169" s="8">
        <f t="shared" si="28"/>
        <v>0.20159999842751997</v>
      </c>
      <c r="R169" s="8">
        <f t="shared" si="29"/>
        <v>0.34679992533666482</v>
      </c>
      <c r="S169" s="8">
        <f t="shared" si="30"/>
        <v>0.66640010246061665</v>
      </c>
      <c r="T169" s="8">
        <f t="shared" si="31"/>
        <v>0.79559977499648427</v>
      </c>
      <c r="U169" s="23">
        <f t="shared" si="32"/>
        <v>1</v>
      </c>
      <c r="V169" s="8" t="str">
        <f t="shared" si="38"/>
        <v>Moderate</v>
      </c>
    </row>
    <row r="170" spans="2:22" x14ac:dyDescent="0.3">
      <c r="B170" s="3">
        <v>43633</v>
      </c>
      <c r="C170" s="4">
        <v>22586034</v>
      </c>
      <c r="D170" s="4">
        <v>5928833</v>
      </c>
      <c r="E170" s="4">
        <v>2252956</v>
      </c>
      <c r="F170" s="4">
        <v>1611765</v>
      </c>
      <c r="G170" s="4">
        <v>1361297</v>
      </c>
      <c r="H170" s="8">
        <f t="shared" si="26"/>
        <v>6.0271626262494778E-2</v>
      </c>
      <c r="I170" s="10">
        <f t="shared" si="27"/>
        <v>43626</v>
      </c>
      <c r="J170" s="11">
        <f t="shared" si="33"/>
        <v>1310514</v>
      </c>
      <c r="K170" s="8">
        <f t="shared" si="34"/>
        <v>3.8750444482088753E-2</v>
      </c>
      <c r="L170">
        <f>'Channel wise traffic'!G170</f>
        <v>22586032</v>
      </c>
      <c r="M170">
        <f>VLOOKUP(I170,'Channel wise traffic'!B162:G528, 6,FALSE)</f>
        <v>21934511</v>
      </c>
      <c r="N170" s="8">
        <f t="shared" si="35"/>
        <v>2.9703010019234144E-2</v>
      </c>
      <c r="O170" s="8">
        <f t="shared" si="36"/>
        <v>5.9746664993200443E-2</v>
      </c>
      <c r="P170" s="8">
        <f t="shared" si="37"/>
        <v>8.786453090797286E-3</v>
      </c>
      <c r="Q170" s="8">
        <f t="shared" si="28"/>
        <v>0.26249995904548801</v>
      </c>
      <c r="R170" s="8">
        <f t="shared" si="29"/>
        <v>0.37999990891968116</v>
      </c>
      <c r="S170" s="8">
        <f t="shared" si="30"/>
        <v>0.71540012321589952</v>
      </c>
      <c r="T170" s="8">
        <f t="shared" si="31"/>
        <v>0.84460017434303392</v>
      </c>
      <c r="U170" s="23">
        <f t="shared" si="32"/>
        <v>2</v>
      </c>
      <c r="V170" s="8" t="str">
        <f t="shared" si="38"/>
        <v>Moderate</v>
      </c>
    </row>
    <row r="171" spans="2:22" x14ac:dyDescent="0.3">
      <c r="B171" s="3">
        <v>43634</v>
      </c>
      <c r="C171" s="4">
        <v>21065820</v>
      </c>
      <c r="D171" s="4">
        <v>5529777</v>
      </c>
      <c r="E171" s="4">
        <v>2101315</v>
      </c>
      <c r="F171" s="4">
        <v>1579979</v>
      </c>
      <c r="G171" s="4">
        <v>1256715</v>
      </c>
      <c r="H171" s="8">
        <f t="shared" si="26"/>
        <v>5.965659062880059E-2</v>
      </c>
      <c r="I171" s="10">
        <f t="shared" si="27"/>
        <v>43627</v>
      </c>
      <c r="J171" s="11">
        <f t="shared" si="33"/>
        <v>1309687</v>
      </c>
      <c r="K171" s="8">
        <f t="shared" si="34"/>
        <v>-4.0446305109541392E-2</v>
      </c>
      <c r="L171">
        <f>'Channel wise traffic'!G171</f>
        <v>21065819</v>
      </c>
      <c r="M171">
        <f>VLOOKUP(I171,'Channel wise traffic'!B163:G529, 6,FALSE)</f>
        <v>22368858</v>
      </c>
      <c r="N171" s="8">
        <f t="shared" si="35"/>
        <v>-5.8252370326638991E-2</v>
      </c>
      <c r="O171" s="8">
        <f t="shared" si="36"/>
        <v>5.8549563992085427E-2</v>
      </c>
      <c r="P171" s="8">
        <f t="shared" si="37"/>
        <v>1.8907512904191792E-2</v>
      </c>
      <c r="Q171" s="8">
        <f t="shared" si="28"/>
        <v>0.26249996439730333</v>
      </c>
      <c r="R171" s="8">
        <f t="shared" si="29"/>
        <v>0.37999995298182909</v>
      </c>
      <c r="S171" s="8">
        <f t="shared" si="30"/>
        <v>0.75190011968695791</v>
      </c>
      <c r="T171" s="8">
        <f t="shared" si="31"/>
        <v>0.795399812275986</v>
      </c>
      <c r="U171" s="23">
        <f t="shared" si="32"/>
        <v>3</v>
      </c>
      <c r="V171" s="8" t="str">
        <f t="shared" si="38"/>
        <v>Moderate</v>
      </c>
    </row>
    <row r="172" spans="2:22" x14ac:dyDescent="0.3">
      <c r="B172" s="3">
        <v>43635</v>
      </c>
      <c r="C172" s="4">
        <v>22151687</v>
      </c>
      <c r="D172" s="4">
        <v>5261025</v>
      </c>
      <c r="E172" s="4">
        <v>2146498</v>
      </c>
      <c r="F172" s="4">
        <v>1519935</v>
      </c>
      <c r="G172" s="4">
        <v>1296201</v>
      </c>
      <c r="H172" s="8">
        <f t="shared" si="26"/>
        <v>5.8514775872374865E-2</v>
      </c>
      <c r="I172" s="10">
        <f t="shared" si="27"/>
        <v>43628</v>
      </c>
      <c r="J172" s="11">
        <f t="shared" si="33"/>
        <v>1443963</v>
      </c>
      <c r="K172" s="8">
        <f t="shared" si="34"/>
        <v>-0.10233087689920028</v>
      </c>
      <c r="L172">
        <f>'Channel wise traffic'!G172</f>
        <v>22151685</v>
      </c>
      <c r="M172">
        <f>VLOOKUP(I172,'Channel wise traffic'!B164:G530, 6,FALSE)</f>
        <v>21934511</v>
      </c>
      <c r="N172" s="8">
        <f t="shared" si="35"/>
        <v>9.9010185364971637E-3</v>
      </c>
      <c r="O172" s="8">
        <f t="shared" si="36"/>
        <v>6.5830638683430087E-2</v>
      </c>
      <c r="P172" s="8">
        <f t="shared" si="37"/>
        <v>-0.11113157881144275</v>
      </c>
      <c r="Q172" s="8">
        <f t="shared" si="28"/>
        <v>0.23749997009257129</v>
      </c>
      <c r="R172" s="8">
        <f t="shared" si="29"/>
        <v>0.40799996198459426</v>
      </c>
      <c r="S172" s="8">
        <f t="shared" si="30"/>
        <v>0.70809989107839844</v>
      </c>
      <c r="T172" s="8">
        <f t="shared" si="31"/>
        <v>0.85280028422268062</v>
      </c>
      <c r="U172" s="23">
        <f t="shared" si="32"/>
        <v>4</v>
      </c>
      <c r="V172" s="8" t="str">
        <f t="shared" si="38"/>
        <v>Moderate</v>
      </c>
    </row>
    <row r="173" spans="2:22" x14ac:dyDescent="0.3">
      <c r="B173" s="3">
        <v>43636</v>
      </c>
      <c r="C173" s="4">
        <v>10207150</v>
      </c>
      <c r="D173" s="4">
        <v>2526269</v>
      </c>
      <c r="E173" s="4">
        <v>1040823</v>
      </c>
      <c r="F173" s="4">
        <v>729408</v>
      </c>
      <c r="G173" s="4">
        <v>616058</v>
      </c>
      <c r="H173" s="8">
        <f t="shared" si="26"/>
        <v>6.035553509059826E-2</v>
      </c>
      <c r="I173" s="10">
        <f t="shared" si="27"/>
        <v>43629</v>
      </c>
      <c r="J173" s="11">
        <f t="shared" si="33"/>
        <v>1350226</v>
      </c>
      <c r="K173" s="8">
        <f t="shared" si="34"/>
        <v>-0.54373712252615491</v>
      </c>
      <c r="L173">
        <f>'Channel wise traffic'!G173</f>
        <v>10207149</v>
      </c>
      <c r="M173">
        <f>VLOOKUP(I173,'Channel wise traffic'!B165:G531, 6,FALSE)</f>
        <v>21717338</v>
      </c>
      <c r="N173" s="8">
        <f t="shared" si="35"/>
        <v>-0.52999999355353777</v>
      </c>
      <c r="O173" s="8">
        <f t="shared" si="36"/>
        <v>6.2172715443051495E-2</v>
      </c>
      <c r="P173" s="8">
        <f t="shared" si="37"/>
        <v>-2.9227939289827587E-2</v>
      </c>
      <c r="Q173" s="8">
        <f t="shared" si="28"/>
        <v>0.24749993876841234</v>
      </c>
      <c r="R173" s="8">
        <f t="shared" si="29"/>
        <v>0.41200006808459433</v>
      </c>
      <c r="S173" s="8">
        <f t="shared" si="30"/>
        <v>0.70079927134584841</v>
      </c>
      <c r="T173" s="8">
        <f t="shared" si="31"/>
        <v>0.84460000438711946</v>
      </c>
      <c r="U173" s="23">
        <f t="shared" si="32"/>
        <v>5</v>
      </c>
      <c r="V173" s="8" t="str">
        <f t="shared" si="38"/>
        <v>Low</v>
      </c>
    </row>
    <row r="174" spans="2:22" x14ac:dyDescent="0.3">
      <c r="B174" s="3">
        <v>43637</v>
      </c>
      <c r="C174" s="4">
        <v>21065820</v>
      </c>
      <c r="D174" s="4">
        <v>5108461</v>
      </c>
      <c r="E174" s="4">
        <v>2104686</v>
      </c>
      <c r="F174" s="4">
        <v>1613241</v>
      </c>
      <c r="G174" s="4">
        <v>1336086</v>
      </c>
      <c r="H174" s="8">
        <f t="shared" si="26"/>
        <v>6.342435281417956E-2</v>
      </c>
      <c r="I174" s="10">
        <f t="shared" si="27"/>
        <v>43630</v>
      </c>
      <c r="J174" s="11">
        <f t="shared" si="33"/>
        <v>1283508</v>
      </c>
      <c r="K174" s="8">
        <f t="shared" si="34"/>
        <v>4.0964294729756157E-2</v>
      </c>
      <c r="L174">
        <f>'Channel wise traffic'!G174</f>
        <v>21065819</v>
      </c>
      <c r="M174">
        <f>VLOOKUP(I174,'Channel wise traffic'!B166:G532, 6,FALSE)</f>
        <v>22368858</v>
      </c>
      <c r="N174" s="8">
        <f t="shared" si="35"/>
        <v>-5.8252370326638991E-2</v>
      </c>
      <c r="O174" s="8">
        <f t="shared" si="36"/>
        <v>5.7379231664018641E-2</v>
      </c>
      <c r="P174" s="8">
        <f t="shared" si="37"/>
        <v>0.10535381835640178</v>
      </c>
      <c r="Q174" s="8">
        <f t="shared" si="28"/>
        <v>0.24249998338540821</v>
      </c>
      <c r="R174" s="8">
        <f t="shared" si="29"/>
        <v>0.41200001331124969</v>
      </c>
      <c r="S174" s="8">
        <f t="shared" si="30"/>
        <v>0.76649961086831953</v>
      </c>
      <c r="T174" s="8">
        <f t="shared" si="31"/>
        <v>0.82819987838146936</v>
      </c>
      <c r="U174" s="23">
        <f t="shared" si="32"/>
        <v>6</v>
      </c>
      <c r="V174" s="8" t="str">
        <f t="shared" si="38"/>
        <v>Moderate</v>
      </c>
    </row>
    <row r="175" spans="2:22" x14ac:dyDescent="0.3">
      <c r="B175" s="3">
        <v>43638</v>
      </c>
      <c r="C175" s="4">
        <v>44889750</v>
      </c>
      <c r="D175" s="4">
        <v>9332579</v>
      </c>
      <c r="E175" s="4">
        <v>3014423</v>
      </c>
      <c r="F175" s="4">
        <v>2131800</v>
      </c>
      <c r="G175" s="4">
        <v>1579663</v>
      </c>
      <c r="H175" s="8">
        <f t="shared" si="26"/>
        <v>3.51898373236652E-2</v>
      </c>
      <c r="I175" s="10">
        <f t="shared" si="27"/>
        <v>43631</v>
      </c>
      <c r="J175" s="11">
        <f t="shared" si="33"/>
        <v>1613252</v>
      </c>
      <c r="K175" s="8">
        <f t="shared" si="34"/>
        <v>-2.0820677736646198E-2</v>
      </c>
      <c r="L175">
        <f>'Channel wise traffic'!G175</f>
        <v>44889749</v>
      </c>
      <c r="M175">
        <f>VLOOKUP(I175,'Channel wise traffic'!B167:G533, 6,FALSE)</f>
        <v>44440851</v>
      </c>
      <c r="N175" s="8">
        <f t="shared" si="35"/>
        <v>1.0101021692856316E-2</v>
      </c>
      <c r="O175" s="8">
        <f t="shared" si="36"/>
        <v>3.6301103401413112E-2</v>
      </c>
      <c r="P175" s="8">
        <f t="shared" si="37"/>
        <v>-3.0612460052788726E-2</v>
      </c>
      <c r="Q175" s="8">
        <f t="shared" si="28"/>
        <v>0.20789999944307999</v>
      </c>
      <c r="R175" s="8">
        <f t="shared" si="29"/>
        <v>0.32299999817842423</v>
      </c>
      <c r="S175" s="8">
        <f t="shared" si="30"/>
        <v>0.7072000180465714</v>
      </c>
      <c r="T175" s="8">
        <f t="shared" si="31"/>
        <v>0.74099962473027492</v>
      </c>
      <c r="U175" s="23">
        <f t="shared" si="32"/>
        <v>7</v>
      </c>
      <c r="V175" s="8" t="str">
        <f t="shared" si="38"/>
        <v>Moderate</v>
      </c>
    </row>
    <row r="176" spans="2:22" x14ac:dyDescent="0.3">
      <c r="B176" s="3">
        <v>43639</v>
      </c>
      <c r="C176" s="4">
        <v>43543058</v>
      </c>
      <c r="D176" s="4">
        <v>8869720</v>
      </c>
      <c r="E176" s="4">
        <v>3136333</v>
      </c>
      <c r="F176" s="4">
        <v>2068725</v>
      </c>
      <c r="G176" s="4">
        <v>1662014</v>
      </c>
      <c r="H176" s="8">
        <f t="shared" si="26"/>
        <v>3.8169436790590136E-2</v>
      </c>
      <c r="I176" s="10">
        <f t="shared" si="27"/>
        <v>43632</v>
      </c>
      <c r="J176" s="11">
        <f t="shared" si="33"/>
        <v>1697253</v>
      </c>
      <c r="K176" s="8">
        <f t="shared" si="34"/>
        <v>-2.0762373081679608E-2</v>
      </c>
      <c r="L176">
        <f>'Channel wise traffic'!G176</f>
        <v>43543056</v>
      </c>
      <c r="M176">
        <f>VLOOKUP(I176,'Channel wise traffic'!B168:G534, 6,FALSE)</f>
        <v>45787544</v>
      </c>
      <c r="N176" s="8">
        <f t="shared" si="35"/>
        <v>-4.9019619833725936E-2</v>
      </c>
      <c r="O176" s="8">
        <f t="shared" si="36"/>
        <v>3.7068006157569708E-2</v>
      </c>
      <c r="P176" s="8">
        <f t="shared" si="37"/>
        <v>2.9713781430229513E-2</v>
      </c>
      <c r="Q176" s="8">
        <f t="shared" si="28"/>
        <v>0.20369997899550371</v>
      </c>
      <c r="R176" s="8">
        <f t="shared" si="29"/>
        <v>0.35360000090194504</v>
      </c>
      <c r="S176" s="8">
        <f t="shared" si="30"/>
        <v>0.65959992130937628</v>
      </c>
      <c r="T176" s="8">
        <f t="shared" si="31"/>
        <v>0.80340016193549169</v>
      </c>
      <c r="U176" s="23">
        <f t="shared" si="32"/>
        <v>1</v>
      </c>
      <c r="V176" s="8" t="str">
        <f t="shared" si="38"/>
        <v>Moderate</v>
      </c>
    </row>
    <row r="177" spans="2:22" x14ac:dyDescent="0.3">
      <c r="B177" s="3">
        <v>43640</v>
      </c>
      <c r="C177" s="4">
        <v>21282993</v>
      </c>
      <c r="D177" s="4">
        <v>5054710</v>
      </c>
      <c r="E177" s="4">
        <v>2042103</v>
      </c>
      <c r="F177" s="4">
        <v>1460920</v>
      </c>
      <c r="G177" s="4">
        <v>1233893</v>
      </c>
      <c r="H177" s="8">
        <f t="shared" si="26"/>
        <v>5.7975539436582062E-2</v>
      </c>
      <c r="I177" s="10">
        <f t="shared" si="27"/>
        <v>43633</v>
      </c>
      <c r="J177" s="11">
        <f t="shared" si="33"/>
        <v>1361297</v>
      </c>
      <c r="K177" s="8">
        <f t="shared" si="34"/>
        <v>-9.3590157034063814E-2</v>
      </c>
      <c r="L177">
        <f>'Channel wise traffic'!G177</f>
        <v>21282992</v>
      </c>
      <c r="M177">
        <f>VLOOKUP(I177,'Channel wise traffic'!B169:G535, 6,FALSE)</f>
        <v>22586032</v>
      </c>
      <c r="N177" s="8">
        <f t="shared" si="35"/>
        <v>-5.7692294069183969E-2</v>
      </c>
      <c r="O177" s="8">
        <f t="shared" si="36"/>
        <v>6.0271626262494778E-2</v>
      </c>
      <c r="P177" s="8">
        <f t="shared" si="37"/>
        <v>-3.8095650777910106E-2</v>
      </c>
      <c r="Q177" s="8">
        <f t="shared" si="28"/>
        <v>0.2374999606493316</v>
      </c>
      <c r="R177" s="8">
        <f t="shared" si="29"/>
        <v>0.40400003165364579</v>
      </c>
      <c r="S177" s="8">
        <f t="shared" si="30"/>
        <v>0.7153997619121073</v>
      </c>
      <c r="T177" s="8">
        <f t="shared" si="31"/>
        <v>0.8445999780959943</v>
      </c>
      <c r="U177" s="23">
        <f t="shared" si="32"/>
        <v>2</v>
      </c>
      <c r="V177" s="8" t="str">
        <f t="shared" si="38"/>
        <v>Moderate</v>
      </c>
    </row>
    <row r="178" spans="2:22" x14ac:dyDescent="0.3">
      <c r="B178" s="3">
        <v>43641</v>
      </c>
      <c r="C178" s="4">
        <v>22586034</v>
      </c>
      <c r="D178" s="4">
        <v>5646508</v>
      </c>
      <c r="E178" s="4">
        <v>2236017</v>
      </c>
      <c r="F178" s="4">
        <v>1632292</v>
      </c>
      <c r="G178" s="4">
        <v>1271556</v>
      </c>
      <c r="H178" s="8">
        <f t="shared" si="26"/>
        <v>5.6298330198210095E-2</v>
      </c>
      <c r="I178" s="10">
        <f t="shared" si="27"/>
        <v>43634</v>
      </c>
      <c r="J178" s="11">
        <f t="shared" si="33"/>
        <v>1256715</v>
      </c>
      <c r="K178" s="8">
        <f t="shared" si="34"/>
        <v>1.1809360117449152E-2</v>
      </c>
      <c r="L178">
        <f>'Channel wise traffic'!G178</f>
        <v>22586032</v>
      </c>
      <c r="M178">
        <f>VLOOKUP(I178,'Channel wise traffic'!B170:G536, 6,FALSE)</f>
        <v>21065819</v>
      </c>
      <c r="N178" s="8">
        <f t="shared" si="35"/>
        <v>7.2164913217948046E-2</v>
      </c>
      <c r="O178" s="8">
        <f t="shared" si="36"/>
        <v>5.965659062880059E-2</v>
      </c>
      <c r="P178" s="8">
        <f t="shared" si="37"/>
        <v>-5.6293200720880954E-2</v>
      </c>
      <c r="Q178" s="8">
        <f t="shared" si="28"/>
        <v>0.24999997786242595</v>
      </c>
      <c r="R178" s="8">
        <f t="shared" si="29"/>
        <v>0.39599997024709788</v>
      </c>
      <c r="S178" s="8">
        <f t="shared" si="30"/>
        <v>0.72999981663824565</v>
      </c>
      <c r="T178" s="8">
        <f t="shared" si="31"/>
        <v>0.77900032592207769</v>
      </c>
      <c r="U178" s="23">
        <f t="shared" si="32"/>
        <v>3</v>
      </c>
      <c r="V178" s="8" t="str">
        <f t="shared" si="38"/>
        <v>Moderate</v>
      </c>
    </row>
    <row r="179" spans="2:22" x14ac:dyDescent="0.3">
      <c r="B179" s="3">
        <v>43642</v>
      </c>
      <c r="C179" s="4">
        <v>22368860</v>
      </c>
      <c r="D179" s="4">
        <v>5759981</v>
      </c>
      <c r="E179" s="4">
        <v>2234872</v>
      </c>
      <c r="F179" s="4">
        <v>1615142</v>
      </c>
      <c r="G179" s="4">
        <v>1324416</v>
      </c>
      <c r="H179" s="8">
        <f t="shared" si="26"/>
        <v>5.9208024011952333E-2</v>
      </c>
      <c r="I179" s="10">
        <f t="shared" si="27"/>
        <v>43635</v>
      </c>
      <c r="J179" s="11">
        <f t="shared" si="33"/>
        <v>1296201</v>
      </c>
      <c r="K179" s="8">
        <f t="shared" si="34"/>
        <v>2.1767457361936859E-2</v>
      </c>
      <c r="L179">
        <f>'Channel wise traffic'!G179</f>
        <v>22368858</v>
      </c>
      <c r="M179">
        <f>VLOOKUP(I179,'Channel wise traffic'!B171:G537, 6,FALSE)</f>
        <v>22151685</v>
      </c>
      <c r="N179" s="8">
        <f t="shared" si="35"/>
        <v>9.8039043079567456E-3</v>
      </c>
      <c r="O179" s="8">
        <f t="shared" si="36"/>
        <v>5.8514775872374865E-2</v>
      </c>
      <c r="P179" s="8">
        <f t="shared" si="37"/>
        <v>1.1847403142917212E-2</v>
      </c>
      <c r="Q179" s="8">
        <f t="shared" si="28"/>
        <v>0.2574999798827477</v>
      </c>
      <c r="R179" s="8">
        <f t="shared" si="29"/>
        <v>0.3879998909718626</v>
      </c>
      <c r="S179" s="8">
        <f t="shared" si="30"/>
        <v>0.72270000250573629</v>
      </c>
      <c r="T179" s="8">
        <f t="shared" si="31"/>
        <v>0.81999972757813244</v>
      </c>
      <c r="U179" s="23">
        <f t="shared" si="32"/>
        <v>4</v>
      </c>
      <c r="V179" s="8" t="str">
        <f t="shared" si="38"/>
        <v>Moderate</v>
      </c>
    </row>
    <row r="180" spans="2:22" x14ac:dyDescent="0.3">
      <c r="B180" s="3">
        <v>43643</v>
      </c>
      <c r="C180" s="4">
        <v>22368860</v>
      </c>
      <c r="D180" s="4">
        <v>5759981</v>
      </c>
      <c r="E180" s="4">
        <v>2234872</v>
      </c>
      <c r="F180" s="4">
        <v>1680400</v>
      </c>
      <c r="G180" s="4">
        <v>1322811</v>
      </c>
      <c r="H180" s="8">
        <f t="shared" si="26"/>
        <v>5.9136272478794182E-2</v>
      </c>
      <c r="I180" s="10">
        <f t="shared" si="27"/>
        <v>43636</v>
      </c>
      <c r="J180" s="11">
        <f t="shared" si="33"/>
        <v>616058</v>
      </c>
      <c r="K180" s="8">
        <f t="shared" si="34"/>
        <v>1.1472182813955829</v>
      </c>
      <c r="L180">
        <f>'Channel wise traffic'!G180</f>
        <v>22368858</v>
      </c>
      <c r="M180">
        <f>VLOOKUP(I180,'Channel wise traffic'!B172:G538, 6,FALSE)</f>
        <v>10207149</v>
      </c>
      <c r="N180" s="8">
        <f t="shared" si="35"/>
        <v>1.1914893179280521</v>
      </c>
      <c r="O180" s="8">
        <f t="shared" si="36"/>
        <v>6.035553509059826E-2</v>
      </c>
      <c r="P180" s="8">
        <f t="shared" si="37"/>
        <v>-2.0201338783159994E-2</v>
      </c>
      <c r="Q180" s="8">
        <f t="shared" si="28"/>
        <v>0.2574999798827477</v>
      </c>
      <c r="R180" s="8">
        <f t="shared" si="29"/>
        <v>0.3879998909718626</v>
      </c>
      <c r="S180" s="8">
        <f t="shared" si="30"/>
        <v>0.75189988509409045</v>
      </c>
      <c r="T180" s="8">
        <f t="shared" si="31"/>
        <v>0.78720007141156867</v>
      </c>
      <c r="U180" s="23">
        <f t="shared" si="32"/>
        <v>5</v>
      </c>
      <c r="V180" s="8" t="str">
        <f t="shared" si="38"/>
        <v>High</v>
      </c>
    </row>
    <row r="181" spans="2:22" x14ac:dyDescent="0.3">
      <c r="B181" s="3">
        <v>43644</v>
      </c>
      <c r="C181" s="4">
        <v>21282993</v>
      </c>
      <c r="D181" s="4">
        <v>5373955</v>
      </c>
      <c r="E181" s="4">
        <v>2063599</v>
      </c>
      <c r="F181" s="4">
        <v>1461234</v>
      </c>
      <c r="G181" s="4">
        <v>1234158</v>
      </c>
      <c r="H181" s="8">
        <f t="shared" si="26"/>
        <v>5.7987990692850391E-2</v>
      </c>
      <c r="I181" s="10">
        <f t="shared" si="27"/>
        <v>43637</v>
      </c>
      <c r="J181" s="11">
        <f t="shared" si="33"/>
        <v>1336086</v>
      </c>
      <c r="K181" s="8">
        <f t="shared" si="34"/>
        <v>-7.6288502386822388E-2</v>
      </c>
      <c r="L181">
        <f>'Channel wise traffic'!G181</f>
        <v>21282992</v>
      </c>
      <c r="M181">
        <f>VLOOKUP(I181,'Channel wise traffic'!B173:G539, 6,FALSE)</f>
        <v>21065819</v>
      </c>
      <c r="N181" s="8">
        <f t="shared" si="35"/>
        <v>1.0309259753916944E-2</v>
      </c>
      <c r="O181" s="8">
        <f t="shared" si="36"/>
        <v>6.342435281417956E-2</v>
      </c>
      <c r="P181" s="8">
        <f t="shared" si="37"/>
        <v>-8.5714112641505413E-2</v>
      </c>
      <c r="Q181" s="8">
        <f t="shared" si="28"/>
        <v>0.25249996558284826</v>
      </c>
      <c r="R181" s="8">
        <f t="shared" si="29"/>
        <v>0.38400005210315308</v>
      </c>
      <c r="S181" s="8">
        <f t="shared" si="30"/>
        <v>0.70809978101365623</v>
      </c>
      <c r="T181" s="8">
        <f t="shared" si="31"/>
        <v>0.84459983821893003</v>
      </c>
      <c r="U181" s="23">
        <f t="shared" si="32"/>
        <v>6</v>
      </c>
      <c r="V181" s="8" t="str">
        <f t="shared" si="38"/>
        <v>Moderate</v>
      </c>
    </row>
    <row r="182" spans="2:22" x14ac:dyDescent="0.3">
      <c r="B182" s="3">
        <v>43645</v>
      </c>
      <c r="C182" s="4">
        <v>46685340</v>
      </c>
      <c r="D182" s="4">
        <v>9999999</v>
      </c>
      <c r="E182" s="4">
        <v>3502000</v>
      </c>
      <c r="F182" s="4">
        <v>2286105</v>
      </c>
      <c r="G182" s="4">
        <v>1729667</v>
      </c>
      <c r="H182" s="8">
        <f t="shared" si="26"/>
        <v>3.7049467777250843E-2</v>
      </c>
      <c r="I182" s="10">
        <f t="shared" si="27"/>
        <v>43638</v>
      </c>
      <c r="J182" s="11">
        <f t="shared" si="33"/>
        <v>1579663</v>
      </c>
      <c r="K182" s="8">
        <f t="shared" si="34"/>
        <v>9.4959494525097998E-2</v>
      </c>
      <c r="L182">
        <f>'Channel wise traffic'!G182</f>
        <v>46685339</v>
      </c>
      <c r="M182">
        <f>VLOOKUP(I182,'Channel wise traffic'!B174:G540, 6,FALSE)</f>
        <v>44889749</v>
      </c>
      <c r="N182" s="8">
        <f t="shared" si="35"/>
        <v>4.0000000891072141E-2</v>
      </c>
      <c r="O182" s="8">
        <f t="shared" si="36"/>
        <v>3.51898373236652E-2</v>
      </c>
      <c r="P182" s="8">
        <f t="shared" si="37"/>
        <v>5.2845667812594366E-2</v>
      </c>
      <c r="Q182" s="8">
        <f t="shared" si="28"/>
        <v>0.2141999822642397</v>
      </c>
      <c r="R182" s="8">
        <f t="shared" si="29"/>
        <v>0.35020003502000352</v>
      </c>
      <c r="S182" s="8">
        <f t="shared" si="30"/>
        <v>0.65279982866933184</v>
      </c>
      <c r="T182" s="8">
        <f t="shared" si="31"/>
        <v>0.75659998119071525</v>
      </c>
      <c r="U182" s="23">
        <f t="shared" si="32"/>
        <v>7</v>
      </c>
      <c r="V182" s="8" t="str">
        <f t="shared" si="38"/>
        <v>Moderate</v>
      </c>
    </row>
    <row r="183" spans="2:22" x14ac:dyDescent="0.3">
      <c r="B183" s="3">
        <v>43646</v>
      </c>
      <c r="C183" s="4">
        <v>43991955</v>
      </c>
      <c r="D183" s="4">
        <v>8776395</v>
      </c>
      <c r="E183" s="4">
        <v>3133173</v>
      </c>
      <c r="F183" s="4">
        <v>2066640</v>
      </c>
      <c r="G183" s="4">
        <v>1692578</v>
      </c>
      <c r="H183" s="8">
        <f t="shared" si="26"/>
        <v>3.8474716570336555E-2</v>
      </c>
      <c r="I183" s="10">
        <f t="shared" si="27"/>
        <v>43639</v>
      </c>
      <c r="J183" s="11">
        <f t="shared" si="33"/>
        <v>1662014</v>
      </c>
      <c r="K183" s="8">
        <f t="shared" si="34"/>
        <v>1.8389736789220734E-2</v>
      </c>
      <c r="L183">
        <f>'Channel wise traffic'!G183</f>
        <v>43991955</v>
      </c>
      <c r="M183">
        <f>VLOOKUP(I183,'Channel wise traffic'!B175:G541, 6,FALSE)</f>
        <v>43543056</v>
      </c>
      <c r="N183" s="8">
        <f t="shared" si="35"/>
        <v>1.0309313154317934E-2</v>
      </c>
      <c r="O183" s="8">
        <f t="shared" si="36"/>
        <v>3.8169436790590136E-2</v>
      </c>
      <c r="P183" s="8">
        <f t="shared" si="37"/>
        <v>7.9980163558943662E-3</v>
      </c>
      <c r="Q183" s="8">
        <f t="shared" si="28"/>
        <v>0.19949999948854286</v>
      </c>
      <c r="R183" s="8">
        <f t="shared" si="29"/>
        <v>0.35699999829086998</v>
      </c>
      <c r="S183" s="8">
        <f t="shared" si="30"/>
        <v>0.65959970930427403</v>
      </c>
      <c r="T183" s="8">
        <f t="shared" si="31"/>
        <v>0.81899992257964616</v>
      </c>
      <c r="U183" s="23">
        <f t="shared" si="32"/>
        <v>1</v>
      </c>
      <c r="V183" s="8" t="str">
        <f t="shared" si="38"/>
        <v>Moderate</v>
      </c>
    </row>
    <row r="184" spans="2:22" x14ac:dyDescent="0.3">
      <c r="B184" s="3">
        <v>43647</v>
      </c>
      <c r="C184" s="4">
        <v>21500167</v>
      </c>
      <c r="D184" s="4">
        <v>5213790</v>
      </c>
      <c r="E184" s="4">
        <v>2189792</v>
      </c>
      <c r="F184" s="4">
        <v>1582562</v>
      </c>
      <c r="G184" s="4">
        <v>1297701</v>
      </c>
      <c r="H184" s="8">
        <f t="shared" si="26"/>
        <v>6.0357717221452278E-2</v>
      </c>
      <c r="I184" s="10">
        <f t="shared" si="27"/>
        <v>43640</v>
      </c>
      <c r="J184" s="11">
        <f t="shared" si="33"/>
        <v>1233893</v>
      </c>
      <c r="K184" s="8">
        <f t="shared" si="34"/>
        <v>5.171274980893803E-2</v>
      </c>
      <c r="L184">
        <f>'Channel wise traffic'!G184</f>
        <v>21500166</v>
      </c>
      <c r="M184">
        <f>VLOOKUP(I184,'Channel wise traffic'!B176:G542, 6,FALSE)</f>
        <v>21282992</v>
      </c>
      <c r="N184" s="8">
        <f t="shared" si="35"/>
        <v>1.0204110399515187E-2</v>
      </c>
      <c r="O184" s="8">
        <f t="shared" si="36"/>
        <v>5.7975539436582062E-2</v>
      </c>
      <c r="P184" s="8">
        <f t="shared" si="37"/>
        <v>4.1089359547503923E-2</v>
      </c>
      <c r="Q184" s="8">
        <f t="shared" si="28"/>
        <v>0.24249997686064484</v>
      </c>
      <c r="R184" s="8">
        <f t="shared" si="29"/>
        <v>0.4200000383598112</v>
      </c>
      <c r="S184" s="8">
        <f t="shared" si="30"/>
        <v>0.72269969019888647</v>
      </c>
      <c r="T184" s="8">
        <f t="shared" si="31"/>
        <v>0.82000010110188415</v>
      </c>
      <c r="U184" s="23">
        <f t="shared" si="32"/>
        <v>2</v>
      </c>
      <c r="V184" s="8" t="str">
        <f t="shared" si="38"/>
        <v>Moderate</v>
      </c>
    </row>
    <row r="185" spans="2:22" x14ac:dyDescent="0.3">
      <c r="B185" s="3">
        <v>43648</v>
      </c>
      <c r="C185" s="4">
        <v>21934513</v>
      </c>
      <c r="D185" s="4">
        <v>5264283</v>
      </c>
      <c r="E185" s="4">
        <v>2105713</v>
      </c>
      <c r="F185" s="4">
        <v>1583285</v>
      </c>
      <c r="G185" s="4">
        <v>1311277</v>
      </c>
      <c r="H185" s="8">
        <f t="shared" si="26"/>
        <v>5.9781450356340256E-2</v>
      </c>
      <c r="I185" s="10">
        <f t="shared" si="27"/>
        <v>43641</v>
      </c>
      <c r="J185" s="11">
        <f t="shared" si="33"/>
        <v>1271556</v>
      </c>
      <c r="K185" s="8">
        <f t="shared" si="34"/>
        <v>3.1238105124744786E-2</v>
      </c>
      <c r="L185">
        <f>'Channel wise traffic'!G185</f>
        <v>21934511</v>
      </c>
      <c r="M185">
        <f>VLOOKUP(I185,'Channel wise traffic'!B177:G543, 6,FALSE)</f>
        <v>22586032</v>
      </c>
      <c r="N185" s="8">
        <f t="shared" si="35"/>
        <v>-2.8846191309743974E-2</v>
      </c>
      <c r="O185" s="8">
        <f t="shared" si="36"/>
        <v>5.6298330198210095E-2</v>
      </c>
      <c r="P185" s="8">
        <f t="shared" si="37"/>
        <v>6.1868978100542371E-2</v>
      </c>
      <c r="Q185" s="8">
        <f t="shared" si="28"/>
        <v>0.23999999452916962</v>
      </c>
      <c r="R185" s="8">
        <f t="shared" si="29"/>
        <v>0.39999996200812155</v>
      </c>
      <c r="S185" s="8">
        <f t="shared" si="30"/>
        <v>0.75189971282886126</v>
      </c>
      <c r="T185" s="8">
        <f t="shared" si="31"/>
        <v>0.82820022927015668</v>
      </c>
      <c r="U185" s="23">
        <f t="shared" si="32"/>
        <v>3</v>
      </c>
      <c r="V185" s="8" t="str">
        <f t="shared" si="38"/>
        <v>Moderate</v>
      </c>
    </row>
    <row r="186" spans="2:22" x14ac:dyDescent="0.3">
      <c r="B186" s="3">
        <v>43649</v>
      </c>
      <c r="C186" s="4">
        <v>22151687</v>
      </c>
      <c r="D186" s="4">
        <v>5814817</v>
      </c>
      <c r="E186" s="4">
        <v>2302667</v>
      </c>
      <c r="F186" s="4">
        <v>1731375</v>
      </c>
      <c r="G186" s="4">
        <v>1462320</v>
      </c>
      <c r="H186" s="8">
        <f t="shared" si="26"/>
        <v>6.6013933837183597E-2</v>
      </c>
      <c r="I186" s="10">
        <f t="shared" si="27"/>
        <v>43642</v>
      </c>
      <c r="J186" s="11">
        <f t="shared" si="33"/>
        <v>1324416</v>
      </c>
      <c r="K186" s="8">
        <f t="shared" si="34"/>
        <v>0.10412438387938527</v>
      </c>
      <c r="L186">
        <f>'Channel wise traffic'!G186</f>
        <v>22151685</v>
      </c>
      <c r="M186">
        <f>VLOOKUP(I186,'Channel wise traffic'!B178:G544, 6,FALSE)</f>
        <v>22368858</v>
      </c>
      <c r="N186" s="8">
        <f t="shared" si="35"/>
        <v>-9.7087209369383087E-3</v>
      </c>
      <c r="O186" s="8">
        <f t="shared" si="36"/>
        <v>5.9208024011952333E-2</v>
      </c>
      <c r="P186" s="8">
        <f t="shared" si="37"/>
        <v>0.11494911270569252</v>
      </c>
      <c r="Q186" s="8">
        <f t="shared" si="28"/>
        <v>0.26249996219249577</v>
      </c>
      <c r="R186" s="8">
        <f t="shared" si="29"/>
        <v>0.39599990850958855</v>
      </c>
      <c r="S186" s="8">
        <f t="shared" si="30"/>
        <v>0.75189986220326255</v>
      </c>
      <c r="T186" s="8">
        <f t="shared" si="31"/>
        <v>0.8446003898635478</v>
      </c>
      <c r="U186" s="23">
        <f t="shared" si="32"/>
        <v>4</v>
      </c>
      <c r="V186" s="8" t="str">
        <f t="shared" si="38"/>
        <v>Moderate</v>
      </c>
    </row>
    <row r="187" spans="2:22" x14ac:dyDescent="0.3">
      <c r="B187" s="3">
        <v>43650</v>
      </c>
      <c r="C187" s="4">
        <v>22368860</v>
      </c>
      <c r="D187" s="4">
        <v>5759981</v>
      </c>
      <c r="E187" s="4">
        <v>2373112</v>
      </c>
      <c r="F187" s="4">
        <v>1645753</v>
      </c>
      <c r="G187" s="4">
        <v>1349517</v>
      </c>
      <c r="H187" s="8">
        <f t="shared" si="26"/>
        <v>6.0330164344539687E-2</v>
      </c>
      <c r="I187" s="10">
        <f t="shared" si="27"/>
        <v>43643</v>
      </c>
      <c r="J187" s="11">
        <f t="shared" si="33"/>
        <v>1322811</v>
      </c>
      <c r="K187" s="8">
        <f t="shared" si="34"/>
        <v>2.0188825160964097E-2</v>
      </c>
      <c r="L187">
        <f>'Channel wise traffic'!G187</f>
        <v>22368858</v>
      </c>
      <c r="M187">
        <f>VLOOKUP(I187,'Channel wise traffic'!B179:G545, 6,FALSE)</f>
        <v>22368858</v>
      </c>
      <c r="N187" s="8">
        <f t="shared" si="35"/>
        <v>0</v>
      </c>
      <c r="O187" s="8">
        <f t="shared" si="36"/>
        <v>5.9136272478794182E-2</v>
      </c>
      <c r="P187" s="8">
        <f t="shared" si="37"/>
        <v>2.0188825160964097E-2</v>
      </c>
      <c r="Q187" s="8">
        <f t="shared" si="28"/>
        <v>0.2574999798827477</v>
      </c>
      <c r="R187" s="8">
        <f t="shared" si="29"/>
        <v>0.41199997013879036</v>
      </c>
      <c r="S187" s="8">
        <f t="shared" si="30"/>
        <v>0.69349992752133061</v>
      </c>
      <c r="T187" s="8">
        <f t="shared" si="31"/>
        <v>0.81999972049268632</v>
      </c>
      <c r="U187" s="23">
        <f t="shared" si="32"/>
        <v>5</v>
      </c>
      <c r="V187" s="8" t="str">
        <f t="shared" si="38"/>
        <v>Moderate</v>
      </c>
    </row>
    <row r="188" spans="2:22" x14ac:dyDescent="0.3">
      <c r="B188" s="3">
        <v>43651</v>
      </c>
      <c r="C188" s="4">
        <v>20631473</v>
      </c>
      <c r="D188" s="4">
        <v>4899974</v>
      </c>
      <c r="E188" s="4">
        <v>2038389</v>
      </c>
      <c r="F188" s="4">
        <v>1562425</v>
      </c>
      <c r="G188" s="4">
        <v>1255565</v>
      </c>
      <c r="H188" s="8">
        <f t="shared" si="26"/>
        <v>6.0856779348716403E-2</v>
      </c>
      <c r="I188" s="10">
        <f t="shared" si="27"/>
        <v>43644</v>
      </c>
      <c r="J188" s="11">
        <f t="shared" si="33"/>
        <v>1234158</v>
      </c>
      <c r="K188" s="8">
        <f t="shared" si="34"/>
        <v>1.7345429029346215E-2</v>
      </c>
      <c r="L188">
        <f>'Channel wise traffic'!G188</f>
        <v>20631472</v>
      </c>
      <c r="M188">
        <f>VLOOKUP(I188,'Channel wise traffic'!B180:G546, 6,FALSE)</f>
        <v>21282992</v>
      </c>
      <c r="N188" s="8">
        <f t="shared" si="35"/>
        <v>-3.0612237226795957E-2</v>
      </c>
      <c r="O188" s="8">
        <f t="shared" si="36"/>
        <v>5.7987990692850391E-2</v>
      </c>
      <c r="P188" s="8">
        <f t="shared" si="37"/>
        <v>4.9472116926095211E-2</v>
      </c>
      <c r="Q188" s="8">
        <f t="shared" si="28"/>
        <v>0.23749995940667931</v>
      </c>
      <c r="R188" s="8">
        <f t="shared" si="29"/>
        <v>0.41599996244878035</v>
      </c>
      <c r="S188" s="8">
        <f t="shared" si="30"/>
        <v>0.7664999173366811</v>
      </c>
      <c r="T188" s="8">
        <f t="shared" si="31"/>
        <v>0.80360017280829477</v>
      </c>
      <c r="U188" s="23">
        <f t="shared" si="32"/>
        <v>6</v>
      </c>
      <c r="V188" s="8" t="str">
        <f t="shared" si="38"/>
        <v>Moderate</v>
      </c>
    </row>
    <row r="189" spans="2:22" x14ac:dyDescent="0.3">
      <c r="B189" s="3">
        <v>43652</v>
      </c>
      <c r="C189" s="4">
        <v>44889750</v>
      </c>
      <c r="D189" s="4">
        <v>9332579</v>
      </c>
      <c r="E189" s="4">
        <v>3204807</v>
      </c>
      <c r="F189" s="4">
        <v>2179269</v>
      </c>
      <c r="G189" s="4">
        <v>1750824</v>
      </c>
      <c r="H189" s="8">
        <f t="shared" si="26"/>
        <v>3.9002756754047414E-2</v>
      </c>
      <c r="I189" s="10">
        <f t="shared" si="27"/>
        <v>43645</v>
      </c>
      <c r="J189" s="11">
        <f t="shared" si="33"/>
        <v>1729667</v>
      </c>
      <c r="K189" s="8">
        <f t="shared" si="34"/>
        <v>1.2231834220112869E-2</v>
      </c>
      <c r="L189">
        <f>'Channel wise traffic'!G189</f>
        <v>44889749</v>
      </c>
      <c r="M189">
        <f>VLOOKUP(I189,'Channel wise traffic'!B181:G547, 6,FALSE)</f>
        <v>46685339</v>
      </c>
      <c r="N189" s="8">
        <f t="shared" si="35"/>
        <v>-3.8461539285384649E-2</v>
      </c>
      <c r="O189" s="8">
        <f t="shared" si="36"/>
        <v>3.7049467777250843E-2</v>
      </c>
      <c r="P189" s="8">
        <f t="shared" si="37"/>
        <v>5.2721107588917349E-2</v>
      </c>
      <c r="Q189" s="8">
        <f t="shared" si="28"/>
        <v>0.20789999944307999</v>
      </c>
      <c r="R189" s="8">
        <f t="shared" si="29"/>
        <v>0.34339993264455626</v>
      </c>
      <c r="S189" s="8">
        <f t="shared" si="30"/>
        <v>0.68000007488750491</v>
      </c>
      <c r="T189" s="8">
        <f t="shared" si="31"/>
        <v>0.80339967209188035</v>
      </c>
      <c r="U189" s="23">
        <f t="shared" si="32"/>
        <v>7</v>
      </c>
      <c r="V189" s="8" t="str">
        <f t="shared" si="38"/>
        <v>Moderate</v>
      </c>
    </row>
    <row r="190" spans="2:22" x14ac:dyDescent="0.3">
      <c r="B190" s="3">
        <v>43653</v>
      </c>
      <c r="C190" s="4">
        <v>43543058</v>
      </c>
      <c r="D190" s="4">
        <v>9144042</v>
      </c>
      <c r="E190" s="4">
        <v>3140064</v>
      </c>
      <c r="F190" s="4">
        <v>2135243</v>
      </c>
      <c r="G190" s="4">
        <v>1632180</v>
      </c>
      <c r="H190" s="8">
        <f t="shared" si="26"/>
        <v>3.748427590914722E-2</v>
      </c>
      <c r="I190" s="10">
        <f t="shared" si="27"/>
        <v>43646</v>
      </c>
      <c r="J190" s="11">
        <f t="shared" si="33"/>
        <v>1692578</v>
      </c>
      <c r="K190" s="8">
        <f t="shared" si="34"/>
        <v>-3.5684027560325182E-2</v>
      </c>
      <c r="L190">
        <f>'Channel wise traffic'!G190</f>
        <v>43543056</v>
      </c>
      <c r="M190">
        <f>VLOOKUP(I190,'Channel wise traffic'!B182:G548, 6,FALSE)</f>
        <v>43991955</v>
      </c>
      <c r="N190" s="8">
        <f t="shared" si="35"/>
        <v>-1.0204115729796515E-2</v>
      </c>
      <c r="O190" s="8">
        <f t="shared" si="36"/>
        <v>3.8474716570336555E-2</v>
      </c>
      <c r="P190" s="8">
        <f t="shared" si="37"/>
        <v>-2.5742636969883437E-2</v>
      </c>
      <c r="Q190" s="8">
        <f t="shared" si="28"/>
        <v>0.2099999958661608</v>
      </c>
      <c r="R190" s="8">
        <f t="shared" si="29"/>
        <v>0.34339999750657313</v>
      </c>
      <c r="S190" s="8">
        <f t="shared" si="30"/>
        <v>0.67999983439827982</v>
      </c>
      <c r="T190" s="8">
        <f t="shared" si="31"/>
        <v>0.76440011745735736</v>
      </c>
      <c r="U190" s="23">
        <f t="shared" si="32"/>
        <v>1</v>
      </c>
      <c r="V190" s="8" t="str">
        <f t="shared" si="38"/>
        <v>Moderate</v>
      </c>
    </row>
    <row r="191" spans="2:22" x14ac:dyDescent="0.3">
      <c r="B191" s="3">
        <v>43654</v>
      </c>
      <c r="C191" s="4">
        <v>21282993</v>
      </c>
      <c r="D191" s="4">
        <v>5267540</v>
      </c>
      <c r="E191" s="4">
        <v>2022735</v>
      </c>
      <c r="F191" s="4">
        <v>1535660</v>
      </c>
      <c r="G191" s="4">
        <v>1284426</v>
      </c>
      <c r="H191" s="8">
        <f t="shared" si="26"/>
        <v>6.0349876542270156E-2</v>
      </c>
      <c r="I191" s="10">
        <f t="shared" si="27"/>
        <v>43647</v>
      </c>
      <c r="J191" s="11">
        <f t="shared" si="33"/>
        <v>1297701</v>
      </c>
      <c r="K191" s="8">
        <f t="shared" si="34"/>
        <v>-1.0229629167273546E-2</v>
      </c>
      <c r="L191">
        <f>'Channel wise traffic'!G191</f>
        <v>21282992</v>
      </c>
      <c r="M191">
        <f>VLOOKUP(I191,'Channel wise traffic'!B183:G549, 6,FALSE)</f>
        <v>21500166</v>
      </c>
      <c r="N191" s="8">
        <f t="shared" si="35"/>
        <v>-1.0101038289657804E-2</v>
      </c>
      <c r="O191" s="8">
        <f t="shared" si="36"/>
        <v>6.0357717221452278E-2</v>
      </c>
      <c r="P191" s="8">
        <f t="shared" si="37"/>
        <v>-1.2990350767172476E-4</v>
      </c>
      <c r="Q191" s="8">
        <f t="shared" si="28"/>
        <v>0.2474999639383427</v>
      </c>
      <c r="R191" s="8">
        <f t="shared" si="29"/>
        <v>0.38399993165690244</v>
      </c>
      <c r="S191" s="8">
        <f t="shared" si="30"/>
        <v>0.75919979631538481</v>
      </c>
      <c r="T191" s="8">
        <f t="shared" si="31"/>
        <v>0.83639998437154062</v>
      </c>
      <c r="U191" s="23">
        <f t="shared" si="32"/>
        <v>2</v>
      </c>
      <c r="V191" s="8" t="str">
        <f t="shared" si="38"/>
        <v>Moderate</v>
      </c>
    </row>
    <row r="192" spans="2:22" x14ac:dyDescent="0.3">
      <c r="B192" s="3">
        <v>43655</v>
      </c>
      <c r="C192" s="4">
        <v>22803207</v>
      </c>
      <c r="D192" s="4">
        <v>5643793</v>
      </c>
      <c r="E192" s="4">
        <v>2234942</v>
      </c>
      <c r="F192" s="4">
        <v>1647823</v>
      </c>
      <c r="G192" s="4">
        <v>1351214</v>
      </c>
      <c r="H192" s="8">
        <f t="shared" si="26"/>
        <v>5.9255437184778437E-2</v>
      </c>
      <c r="I192" s="10">
        <f t="shared" si="27"/>
        <v>43648</v>
      </c>
      <c r="J192" s="11">
        <f t="shared" si="33"/>
        <v>1311277</v>
      </c>
      <c r="K192" s="8">
        <f t="shared" si="34"/>
        <v>3.0456570198363897E-2</v>
      </c>
      <c r="L192">
        <f>'Channel wise traffic'!G192</f>
        <v>22803205</v>
      </c>
      <c r="M192">
        <f>VLOOKUP(I192,'Channel wise traffic'!B184:G550, 6,FALSE)</f>
        <v>21934511</v>
      </c>
      <c r="N192" s="8">
        <f t="shared" si="35"/>
        <v>3.9603982965473961E-2</v>
      </c>
      <c r="O192" s="8">
        <f t="shared" si="36"/>
        <v>5.9781450356340256E-2</v>
      </c>
      <c r="P192" s="8">
        <f t="shared" si="37"/>
        <v>-8.7989362657882042E-3</v>
      </c>
      <c r="Q192" s="8">
        <f t="shared" si="28"/>
        <v>0.24749996787732534</v>
      </c>
      <c r="R192" s="8">
        <f t="shared" si="29"/>
        <v>0.39599999503879751</v>
      </c>
      <c r="S192" s="8">
        <f t="shared" si="30"/>
        <v>0.73730011785540739</v>
      </c>
      <c r="T192" s="8">
        <f t="shared" si="31"/>
        <v>0.81999947809928619</v>
      </c>
      <c r="U192" s="23">
        <f t="shared" si="32"/>
        <v>3</v>
      </c>
      <c r="V192" s="8" t="str">
        <f t="shared" si="38"/>
        <v>Moderate</v>
      </c>
    </row>
    <row r="193" spans="2:22" x14ac:dyDescent="0.3">
      <c r="B193" s="3">
        <v>43656</v>
      </c>
      <c r="C193" s="4">
        <v>22803207</v>
      </c>
      <c r="D193" s="4">
        <v>5814817</v>
      </c>
      <c r="E193" s="4">
        <v>2395704</v>
      </c>
      <c r="F193" s="4">
        <v>1818819</v>
      </c>
      <c r="G193" s="4">
        <v>1506346</v>
      </c>
      <c r="H193" s="8">
        <f t="shared" si="26"/>
        <v>6.6058515365843062E-2</v>
      </c>
      <c r="I193" s="10">
        <f t="shared" si="27"/>
        <v>43649</v>
      </c>
      <c r="J193" s="11">
        <f t="shared" si="33"/>
        <v>1462320</v>
      </c>
      <c r="K193" s="8">
        <f t="shared" si="34"/>
        <v>3.0106953334427589E-2</v>
      </c>
      <c r="L193">
        <f>'Channel wise traffic'!G193</f>
        <v>22803205</v>
      </c>
      <c r="M193">
        <f>VLOOKUP(I193,'Channel wise traffic'!B185:G551, 6,FALSE)</f>
        <v>22151685</v>
      </c>
      <c r="N193" s="8">
        <f t="shared" si="35"/>
        <v>2.9411758067162896E-2</v>
      </c>
      <c r="O193" s="8">
        <f t="shared" si="36"/>
        <v>6.6013933837183597E-2</v>
      </c>
      <c r="P193" s="8">
        <f t="shared" si="37"/>
        <v>6.7533513105622056E-4</v>
      </c>
      <c r="Q193" s="8">
        <f t="shared" si="28"/>
        <v>0.25499996557501758</v>
      </c>
      <c r="R193" s="8">
        <f t="shared" si="29"/>
        <v>0.41199989612742755</v>
      </c>
      <c r="S193" s="8">
        <f t="shared" si="30"/>
        <v>0.75920021839091978</v>
      </c>
      <c r="T193" s="8">
        <f t="shared" si="31"/>
        <v>0.82820005728992274</v>
      </c>
      <c r="U193" s="23">
        <f t="shared" si="32"/>
        <v>4</v>
      </c>
      <c r="V193" s="8" t="str">
        <f t="shared" si="38"/>
        <v>Moderate</v>
      </c>
    </row>
    <row r="194" spans="2:22" x14ac:dyDescent="0.3">
      <c r="B194" s="3">
        <v>43657</v>
      </c>
      <c r="C194" s="4">
        <v>21500167</v>
      </c>
      <c r="D194" s="4">
        <v>5321291</v>
      </c>
      <c r="E194" s="4">
        <v>2149801</v>
      </c>
      <c r="F194" s="4">
        <v>1600742</v>
      </c>
      <c r="G194" s="4">
        <v>1338860</v>
      </c>
      <c r="H194" s="8">
        <f t="shared" si="26"/>
        <v>6.2272074444817103E-2</v>
      </c>
      <c r="I194" s="10">
        <f t="shared" si="27"/>
        <v>43650</v>
      </c>
      <c r="J194" s="11">
        <f t="shared" si="33"/>
        <v>1349517</v>
      </c>
      <c r="K194" s="8">
        <f t="shared" si="34"/>
        <v>-7.8968994091960232E-3</v>
      </c>
      <c r="L194">
        <f>'Channel wise traffic'!G194</f>
        <v>21500166</v>
      </c>
      <c r="M194">
        <f>VLOOKUP(I194,'Channel wise traffic'!B186:G552, 6,FALSE)</f>
        <v>22368858</v>
      </c>
      <c r="N194" s="8">
        <f t="shared" si="35"/>
        <v>-3.8834883747753235E-2</v>
      </c>
      <c r="O194" s="8">
        <f t="shared" si="36"/>
        <v>6.0330164344539687E-2</v>
      </c>
      <c r="P194" s="8">
        <f t="shared" si="37"/>
        <v>3.2188045919904207E-2</v>
      </c>
      <c r="Q194" s="8">
        <f t="shared" si="28"/>
        <v>0.24749998453500385</v>
      </c>
      <c r="R194" s="8">
        <f t="shared" si="29"/>
        <v>0.40399989401068276</v>
      </c>
      <c r="S194" s="8">
        <f t="shared" si="30"/>
        <v>0.74460008158894708</v>
      </c>
      <c r="T194" s="8">
        <f t="shared" si="31"/>
        <v>0.83639961967637511</v>
      </c>
      <c r="U194" s="23">
        <f t="shared" si="32"/>
        <v>5</v>
      </c>
      <c r="V194" s="8" t="str">
        <f t="shared" si="38"/>
        <v>Moderate</v>
      </c>
    </row>
    <row r="195" spans="2:22" x14ac:dyDescent="0.3">
      <c r="B195" s="3">
        <v>43658</v>
      </c>
      <c r="C195" s="4">
        <v>20848646</v>
      </c>
      <c r="D195" s="4">
        <v>5160040</v>
      </c>
      <c r="E195" s="4">
        <v>2125936</v>
      </c>
      <c r="F195" s="4">
        <v>1598491</v>
      </c>
      <c r="G195" s="4">
        <v>1376301</v>
      </c>
      <c r="H195" s="8">
        <f t="shared" si="26"/>
        <v>6.6013927235370584E-2</v>
      </c>
      <c r="I195" s="10">
        <f t="shared" si="27"/>
        <v>43651</v>
      </c>
      <c r="J195" s="11">
        <f t="shared" si="33"/>
        <v>1255565</v>
      </c>
      <c r="K195" s="8">
        <f t="shared" si="34"/>
        <v>9.6160692596560127E-2</v>
      </c>
      <c r="L195">
        <f>'Channel wise traffic'!G195</f>
        <v>20848645</v>
      </c>
      <c r="M195">
        <f>VLOOKUP(I195,'Channel wise traffic'!B187:G553, 6,FALSE)</f>
        <v>20631472</v>
      </c>
      <c r="N195" s="8">
        <f t="shared" si="35"/>
        <v>1.0526296911824717E-2</v>
      </c>
      <c r="O195" s="8">
        <f t="shared" si="36"/>
        <v>6.0856779348716403E-2</v>
      </c>
      <c r="P195" s="8">
        <f t="shared" si="37"/>
        <v>8.4742372860435511E-2</v>
      </c>
      <c r="Q195" s="8">
        <f t="shared" si="28"/>
        <v>0.24750000551594573</v>
      </c>
      <c r="R195" s="8">
        <f t="shared" si="29"/>
        <v>0.4119999069774653</v>
      </c>
      <c r="S195" s="8">
        <f t="shared" si="30"/>
        <v>0.75189986904591677</v>
      </c>
      <c r="T195" s="8">
        <f t="shared" si="31"/>
        <v>0.86100015577191236</v>
      </c>
      <c r="U195" s="23">
        <f t="shared" si="32"/>
        <v>6</v>
      </c>
      <c r="V195" s="8" t="str">
        <f t="shared" si="38"/>
        <v>Moderate</v>
      </c>
    </row>
    <row r="196" spans="2:22" x14ac:dyDescent="0.3">
      <c r="B196" s="3">
        <v>43659</v>
      </c>
      <c r="C196" s="4">
        <v>44889750</v>
      </c>
      <c r="D196" s="4">
        <v>9898190</v>
      </c>
      <c r="E196" s="4">
        <v>3466346</v>
      </c>
      <c r="F196" s="4">
        <v>2404257</v>
      </c>
      <c r="G196" s="4">
        <v>1912827</v>
      </c>
      <c r="H196" s="8">
        <f t="shared" ref="H196:H259" si="39">G196/C196</f>
        <v>4.2611665246520644E-2</v>
      </c>
      <c r="I196" s="10">
        <f t="shared" ref="I196:I259" si="40">B196-7</f>
        <v>43652</v>
      </c>
      <c r="J196" s="11">
        <f t="shared" si="33"/>
        <v>1750824</v>
      </c>
      <c r="K196" s="8">
        <f t="shared" si="34"/>
        <v>9.2529574645995316E-2</v>
      </c>
      <c r="L196">
        <f>'Channel wise traffic'!G196</f>
        <v>44889749</v>
      </c>
      <c r="M196">
        <f>VLOOKUP(I196,'Channel wise traffic'!B188:G554, 6,FALSE)</f>
        <v>44889749</v>
      </c>
      <c r="N196" s="8">
        <f t="shared" si="35"/>
        <v>0</v>
      </c>
      <c r="O196" s="8">
        <f t="shared" si="36"/>
        <v>3.9002756754047414E-2</v>
      </c>
      <c r="P196" s="8">
        <f t="shared" si="37"/>
        <v>9.2529574645995316E-2</v>
      </c>
      <c r="Q196" s="8">
        <f t="shared" ref="Q196:Q259" si="41">D196/C196</f>
        <v>0.22050000278460005</v>
      </c>
      <c r="R196" s="8">
        <f t="shared" ref="R196:R259" si="42">E196/D196</f>
        <v>0.35019998605805708</v>
      </c>
      <c r="S196" s="8">
        <f t="shared" ref="S196:S259" si="43">F196/E196</f>
        <v>0.6935998310612963</v>
      </c>
      <c r="T196" s="8">
        <f t="shared" ref="T196:T259" si="44">G196/F196</f>
        <v>0.79560005440350179</v>
      </c>
      <c r="U196" s="23">
        <f t="shared" ref="U196:U259" si="45">WEEKDAY(B196,1)</f>
        <v>7</v>
      </c>
      <c r="V196" s="8" t="str">
        <f t="shared" si="38"/>
        <v>Moderate</v>
      </c>
    </row>
    <row r="197" spans="2:22" x14ac:dyDescent="0.3">
      <c r="B197" s="3">
        <v>43660</v>
      </c>
      <c r="C197" s="4">
        <v>43094160</v>
      </c>
      <c r="D197" s="4">
        <v>9230769</v>
      </c>
      <c r="E197" s="4">
        <v>3232615</v>
      </c>
      <c r="F197" s="4">
        <v>2264123</v>
      </c>
      <c r="G197" s="4">
        <v>1801336</v>
      </c>
      <c r="H197" s="8">
        <f t="shared" si="39"/>
        <v>4.1800002598960044E-2</v>
      </c>
      <c r="I197" s="10">
        <f t="shared" si="40"/>
        <v>43653</v>
      </c>
      <c r="J197" s="11">
        <f t="shared" si="33"/>
        <v>1632180</v>
      </c>
      <c r="K197" s="8">
        <f t="shared" si="34"/>
        <v>0.10363807913342882</v>
      </c>
      <c r="L197">
        <f>'Channel wise traffic'!G197</f>
        <v>43094158</v>
      </c>
      <c r="M197">
        <f>VLOOKUP(I197,'Channel wise traffic'!B189:G555, 6,FALSE)</f>
        <v>43543056</v>
      </c>
      <c r="N197" s="8">
        <f t="shared" si="35"/>
        <v>-1.0309290188543541E-2</v>
      </c>
      <c r="O197" s="8">
        <f t="shared" si="36"/>
        <v>3.748427590914722E-2</v>
      </c>
      <c r="P197" s="8">
        <f t="shared" si="37"/>
        <v>0.11513432192936301</v>
      </c>
      <c r="Q197" s="8">
        <f t="shared" si="41"/>
        <v>0.21419999832923997</v>
      </c>
      <c r="R197" s="8">
        <f t="shared" si="42"/>
        <v>0.35019996708833251</v>
      </c>
      <c r="S197" s="8">
        <f t="shared" si="43"/>
        <v>0.70039983109649617</v>
      </c>
      <c r="T197" s="8">
        <f t="shared" si="44"/>
        <v>0.79559988569525597</v>
      </c>
      <c r="U197" s="23">
        <f t="shared" si="45"/>
        <v>1</v>
      </c>
      <c r="V197" s="8" t="str">
        <f t="shared" si="38"/>
        <v>Moderate</v>
      </c>
    </row>
    <row r="198" spans="2:22" x14ac:dyDescent="0.3">
      <c r="B198" s="3">
        <v>43661</v>
      </c>
      <c r="C198" s="4">
        <v>21500167</v>
      </c>
      <c r="D198" s="4">
        <v>5590043</v>
      </c>
      <c r="E198" s="4">
        <v>2236017</v>
      </c>
      <c r="F198" s="4">
        <v>1599646</v>
      </c>
      <c r="G198" s="4">
        <v>1298593</v>
      </c>
      <c r="H198" s="8">
        <f t="shared" si="39"/>
        <v>6.0399205271289287E-2</v>
      </c>
      <c r="I198" s="10">
        <f t="shared" si="40"/>
        <v>43654</v>
      </c>
      <c r="J198" s="11">
        <f t="shared" si="33"/>
        <v>1284426</v>
      </c>
      <c r="K198" s="8">
        <f t="shared" si="34"/>
        <v>1.1029829667104307E-2</v>
      </c>
      <c r="L198">
        <f>'Channel wise traffic'!G198</f>
        <v>21500166</v>
      </c>
      <c r="M198">
        <f>VLOOKUP(I198,'Channel wise traffic'!B190:G556, 6,FALSE)</f>
        <v>21282992</v>
      </c>
      <c r="N198" s="8">
        <f t="shared" si="35"/>
        <v>1.0204110399515187E-2</v>
      </c>
      <c r="O198" s="8">
        <f t="shared" si="36"/>
        <v>6.0349876542270156E-2</v>
      </c>
      <c r="P198" s="8">
        <f t="shared" si="37"/>
        <v>8.1737912064450136E-4</v>
      </c>
      <c r="Q198" s="8">
        <f t="shared" si="41"/>
        <v>0.25999998046526801</v>
      </c>
      <c r="R198" s="8">
        <f t="shared" si="42"/>
        <v>0.39999996422209988</v>
      </c>
      <c r="S198" s="8">
        <f t="shared" si="43"/>
        <v>0.71539974874967405</v>
      </c>
      <c r="T198" s="8">
        <f t="shared" si="44"/>
        <v>0.8118002358021712</v>
      </c>
      <c r="U198" s="23">
        <f t="shared" si="45"/>
        <v>2</v>
      </c>
      <c r="V198" s="8" t="str">
        <f t="shared" si="38"/>
        <v>Moderate</v>
      </c>
    </row>
    <row r="199" spans="2:22" x14ac:dyDescent="0.3">
      <c r="B199" s="3">
        <v>43662</v>
      </c>
      <c r="C199" s="4">
        <v>20631473</v>
      </c>
      <c r="D199" s="4">
        <v>2063147</v>
      </c>
      <c r="E199" s="4">
        <v>817006</v>
      </c>
      <c r="F199" s="4">
        <v>596414</v>
      </c>
      <c r="G199" s="4">
        <v>498841</v>
      </c>
      <c r="H199" s="8">
        <f t="shared" si="39"/>
        <v>2.4178642019404045E-2</v>
      </c>
      <c r="I199" s="10">
        <f t="shared" si="40"/>
        <v>43655</v>
      </c>
      <c r="J199" s="11">
        <f t="shared" si="33"/>
        <v>1351214</v>
      </c>
      <c r="K199" s="8">
        <f t="shared" si="34"/>
        <v>-0.63082013655867986</v>
      </c>
      <c r="L199">
        <f>'Channel wise traffic'!G199</f>
        <v>20631472</v>
      </c>
      <c r="M199">
        <f>VLOOKUP(I199,'Channel wise traffic'!B191:G557, 6,FALSE)</f>
        <v>22803205</v>
      </c>
      <c r="N199" s="8">
        <f t="shared" si="35"/>
        <v>-9.5238059737655312E-2</v>
      </c>
      <c r="O199" s="8">
        <f t="shared" si="36"/>
        <v>5.9255437184778437E-2</v>
      </c>
      <c r="P199" s="8">
        <f t="shared" si="37"/>
        <v>-0.59195909830169868</v>
      </c>
      <c r="Q199" s="8">
        <f t="shared" si="41"/>
        <v>9.9999985459109E-2</v>
      </c>
      <c r="R199" s="8">
        <f t="shared" si="42"/>
        <v>0.39599989724435536</v>
      </c>
      <c r="S199" s="8">
        <f t="shared" si="43"/>
        <v>0.72999953488713665</v>
      </c>
      <c r="T199" s="8">
        <f t="shared" si="44"/>
        <v>0.83640055397760615</v>
      </c>
      <c r="U199" s="23">
        <f t="shared" si="45"/>
        <v>3</v>
      </c>
      <c r="V199" s="8" t="str">
        <f t="shared" si="38"/>
        <v>Low</v>
      </c>
    </row>
    <row r="200" spans="2:22" x14ac:dyDescent="0.3">
      <c r="B200" s="3">
        <v>43663</v>
      </c>
      <c r="C200" s="4">
        <v>21500167</v>
      </c>
      <c r="D200" s="4">
        <v>5267540</v>
      </c>
      <c r="E200" s="4">
        <v>2064876</v>
      </c>
      <c r="F200" s="4">
        <v>1552580</v>
      </c>
      <c r="G200" s="4">
        <v>1285847</v>
      </c>
      <c r="H200" s="8">
        <f t="shared" si="39"/>
        <v>5.9806372666779753E-2</v>
      </c>
      <c r="I200" s="10">
        <f t="shared" si="40"/>
        <v>43656</v>
      </c>
      <c r="J200" s="11">
        <f t="shared" si="33"/>
        <v>1506346</v>
      </c>
      <c r="K200" s="8">
        <f t="shared" si="34"/>
        <v>-0.14638004814298977</v>
      </c>
      <c r="L200">
        <f>'Channel wise traffic'!G200</f>
        <v>21500166</v>
      </c>
      <c r="M200">
        <f>VLOOKUP(I200,'Channel wise traffic'!B192:G558, 6,FALSE)</f>
        <v>22803205</v>
      </c>
      <c r="N200" s="8">
        <f t="shared" si="35"/>
        <v>-5.714280075980549E-2</v>
      </c>
      <c r="O200" s="8">
        <f t="shared" si="36"/>
        <v>6.6058515365843062E-2</v>
      </c>
      <c r="P200" s="8">
        <f t="shared" si="37"/>
        <v>-9.4645522449875008E-2</v>
      </c>
      <c r="Q200" s="8">
        <f t="shared" si="41"/>
        <v>0.24499995744219102</v>
      </c>
      <c r="R200" s="8">
        <f t="shared" si="42"/>
        <v>0.39200006074942001</v>
      </c>
      <c r="S200" s="8">
        <f t="shared" si="43"/>
        <v>0.75189987195357011</v>
      </c>
      <c r="T200" s="8">
        <f t="shared" si="44"/>
        <v>0.82820015715776318</v>
      </c>
      <c r="U200" s="23">
        <f t="shared" si="45"/>
        <v>4</v>
      </c>
      <c r="V200" s="8" t="str">
        <f t="shared" si="38"/>
        <v>Moderate</v>
      </c>
    </row>
    <row r="201" spans="2:22" x14ac:dyDescent="0.3">
      <c r="B201" s="3">
        <v>43664</v>
      </c>
      <c r="C201" s="4">
        <v>22151687</v>
      </c>
      <c r="D201" s="4">
        <v>5759438</v>
      </c>
      <c r="E201" s="4">
        <v>2211624</v>
      </c>
      <c r="F201" s="4">
        <v>1695210</v>
      </c>
      <c r="G201" s="4">
        <v>1445675</v>
      </c>
      <c r="H201" s="8">
        <f t="shared" si="39"/>
        <v>6.5262523797848901E-2</v>
      </c>
      <c r="I201" s="10">
        <f t="shared" si="40"/>
        <v>43657</v>
      </c>
      <c r="J201" s="11">
        <f t="shared" si="33"/>
        <v>1338860</v>
      </c>
      <c r="K201" s="8">
        <f t="shared" si="34"/>
        <v>7.9780559580538757E-2</v>
      </c>
      <c r="L201">
        <f>'Channel wise traffic'!G201</f>
        <v>22151685</v>
      </c>
      <c r="M201">
        <f>VLOOKUP(I201,'Channel wise traffic'!B193:G559, 6,FALSE)</f>
        <v>21500166</v>
      </c>
      <c r="N201" s="8">
        <f t="shared" si="35"/>
        <v>3.0302975335167126E-2</v>
      </c>
      <c r="O201" s="8">
        <f t="shared" si="36"/>
        <v>6.2272074444817103E-2</v>
      </c>
      <c r="P201" s="8">
        <f t="shared" si="37"/>
        <v>4.8022317863873454E-2</v>
      </c>
      <c r="Q201" s="8">
        <f t="shared" si="41"/>
        <v>0.25999997201116104</v>
      </c>
      <c r="R201" s="8">
        <f t="shared" si="42"/>
        <v>0.38399996666341402</v>
      </c>
      <c r="S201" s="8">
        <f t="shared" si="43"/>
        <v>0.76650009223991056</v>
      </c>
      <c r="T201" s="8">
        <f t="shared" si="44"/>
        <v>0.85279994808902737</v>
      </c>
      <c r="U201" s="23">
        <f t="shared" si="45"/>
        <v>5</v>
      </c>
      <c r="V201" s="8" t="str">
        <f t="shared" si="38"/>
        <v>Moderate</v>
      </c>
    </row>
    <row r="202" spans="2:22" x14ac:dyDescent="0.3">
      <c r="B202" s="3">
        <v>43665</v>
      </c>
      <c r="C202" s="4">
        <v>22586034</v>
      </c>
      <c r="D202" s="4">
        <v>5872368</v>
      </c>
      <c r="E202" s="4">
        <v>2442905</v>
      </c>
      <c r="F202" s="4">
        <v>1783320</v>
      </c>
      <c r="G202" s="4">
        <v>1491569</v>
      </c>
      <c r="H202" s="8">
        <f t="shared" si="39"/>
        <v>6.6039438353807489E-2</v>
      </c>
      <c r="I202" s="10">
        <f t="shared" si="40"/>
        <v>43658</v>
      </c>
      <c r="J202" s="11">
        <f t="shared" si="33"/>
        <v>1376301</v>
      </c>
      <c r="K202" s="8">
        <f t="shared" si="34"/>
        <v>8.3752028081066632E-2</v>
      </c>
      <c r="L202">
        <f>'Channel wise traffic'!G202</f>
        <v>22586032</v>
      </c>
      <c r="M202">
        <f>VLOOKUP(I202,'Channel wise traffic'!B194:G560, 6,FALSE)</f>
        <v>20848645</v>
      </c>
      <c r="N202" s="8">
        <f t="shared" si="35"/>
        <v>8.3333329336271023E-2</v>
      </c>
      <c r="O202" s="8">
        <f t="shared" si="36"/>
        <v>6.6013927235370584E-2</v>
      </c>
      <c r="P202" s="8">
        <f t="shared" si="37"/>
        <v>3.8645054922947786E-4</v>
      </c>
      <c r="Q202" s="8">
        <f t="shared" si="41"/>
        <v>0.25999996280887561</v>
      </c>
      <c r="R202" s="8">
        <f t="shared" si="42"/>
        <v>0.41599998501456315</v>
      </c>
      <c r="S202" s="8">
        <f t="shared" si="43"/>
        <v>0.72999973392334128</v>
      </c>
      <c r="T202" s="8">
        <f t="shared" si="44"/>
        <v>0.83640008523428211</v>
      </c>
      <c r="U202" s="23">
        <f t="shared" si="45"/>
        <v>6</v>
      </c>
      <c r="V202" s="8" t="str">
        <f t="shared" si="38"/>
        <v>Moderate</v>
      </c>
    </row>
    <row r="203" spans="2:22" x14ac:dyDescent="0.3">
      <c r="B203" s="3">
        <v>43666</v>
      </c>
      <c r="C203" s="4">
        <v>44440853</v>
      </c>
      <c r="D203" s="4">
        <v>9332579</v>
      </c>
      <c r="E203" s="4">
        <v>3331730</v>
      </c>
      <c r="F203" s="4">
        <v>2152298</v>
      </c>
      <c r="G203" s="4">
        <v>1729156</v>
      </c>
      <c r="H203" s="8">
        <f t="shared" si="39"/>
        <v>3.8909154151474099E-2</v>
      </c>
      <c r="I203" s="10">
        <f t="shared" si="40"/>
        <v>43659</v>
      </c>
      <c r="J203" s="11">
        <f t="shared" ref="J203:J266" si="46">VLOOKUP(I203,B:G, 6,FALSE)</f>
        <v>1912827</v>
      </c>
      <c r="K203" s="8">
        <f t="shared" ref="K203:K266" si="47">G203/J203-1</f>
        <v>-9.6020706524949762E-2</v>
      </c>
      <c r="L203">
        <f>'Channel wise traffic'!G203</f>
        <v>44440851</v>
      </c>
      <c r="M203">
        <f>VLOOKUP(I203,'Channel wise traffic'!B195:G561, 6,FALSE)</f>
        <v>44889749</v>
      </c>
      <c r="N203" s="8">
        <f t="shared" ref="N203:N266" si="48">L203/M203-1</f>
        <v>-1.0000011361168459E-2</v>
      </c>
      <c r="O203" s="8">
        <f t="shared" ref="O203:O266" si="49">VLOOKUP(I203,B195:H561,7,FALSE)</f>
        <v>4.2611665246520644E-2</v>
      </c>
      <c r="P203" s="8">
        <f t="shared" ref="P203:P266" si="50">H203/O203-1</f>
        <v>-8.6889612823776385E-2</v>
      </c>
      <c r="Q203" s="8">
        <f t="shared" si="41"/>
        <v>0.20999999707476361</v>
      </c>
      <c r="R203" s="8">
        <f t="shared" si="42"/>
        <v>0.35699992467248337</v>
      </c>
      <c r="S203" s="8">
        <f t="shared" si="43"/>
        <v>0.64600012606063517</v>
      </c>
      <c r="T203" s="8">
        <f t="shared" si="44"/>
        <v>0.803399900943085</v>
      </c>
      <c r="U203" s="23">
        <f t="shared" si="45"/>
        <v>7</v>
      </c>
      <c r="V203" s="8" t="str">
        <f t="shared" ref="V203:V266" si="51">IF(K203&gt;0.2,"High", IF(K203&lt;-0.2,"Low","Moderate"))</f>
        <v>Moderate</v>
      </c>
    </row>
    <row r="204" spans="2:22" x14ac:dyDescent="0.3">
      <c r="B204" s="3">
        <v>43667</v>
      </c>
      <c r="C204" s="4">
        <v>42645263</v>
      </c>
      <c r="D204" s="4">
        <v>9134615</v>
      </c>
      <c r="E204" s="4">
        <v>2950480</v>
      </c>
      <c r="F204" s="4">
        <v>1926073</v>
      </c>
      <c r="G204" s="4">
        <v>1547407</v>
      </c>
      <c r="H204" s="8">
        <f t="shared" si="39"/>
        <v>3.6285554154045198E-2</v>
      </c>
      <c r="I204" s="10">
        <f t="shared" si="40"/>
        <v>43660</v>
      </c>
      <c r="J204" s="11">
        <f t="shared" si="46"/>
        <v>1801336</v>
      </c>
      <c r="K204" s="8">
        <f t="shared" si="47"/>
        <v>-0.14096703779861175</v>
      </c>
      <c r="L204">
        <f>'Channel wise traffic'!G204</f>
        <v>42645261</v>
      </c>
      <c r="M204">
        <f>VLOOKUP(I204,'Channel wise traffic'!B196:G562, 6,FALSE)</f>
        <v>43094158</v>
      </c>
      <c r="N204" s="8">
        <f t="shared" si="48"/>
        <v>-1.0416655547603404E-2</v>
      </c>
      <c r="O204" s="8">
        <f t="shared" si="49"/>
        <v>4.1800002598960044E-2</v>
      </c>
      <c r="P204" s="8">
        <f t="shared" si="50"/>
        <v>-0.13192459574277737</v>
      </c>
      <c r="Q204" s="8">
        <f t="shared" si="41"/>
        <v>0.2141999921538765</v>
      </c>
      <c r="R204" s="8">
        <f t="shared" si="42"/>
        <v>0.3229999293894707</v>
      </c>
      <c r="S204" s="8">
        <f t="shared" si="43"/>
        <v>0.65279988340880124</v>
      </c>
      <c r="T204" s="8">
        <f t="shared" si="44"/>
        <v>0.80339997497498794</v>
      </c>
      <c r="U204" s="23">
        <f t="shared" si="45"/>
        <v>1</v>
      </c>
      <c r="V204" s="8" t="str">
        <f t="shared" si="51"/>
        <v>Moderate</v>
      </c>
    </row>
    <row r="205" spans="2:22" x14ac:dyDescent="0.3">
      <c r="B205" s="3">
        <v>43668</v>
      </c>
      <c r="C205" s="4">
        <v>21500167</v>
      </c>
      <c r="D205" s="4">
        <v>5321291</v>
      </c>
      <c r="E205" s="4">
        <v>2128516</v>
      </c>
      <c r="F205" s="4">
        <v>1553817</v>
      </c>
      <c r="G205" s="4">
        <v>1286871</v>
      </c>
      <c r="H205" s="8">
        <f t="shared" si="39"/>
        <v>5.9854000203812367E-2</v>
      </c>
      <c r="I205" s="10">
        <f t="shared" si="40"/>
        <v>43661</v>
      </c>
      <c r="J205" s="11">
        <f t="shared" si="46"/>
        <v>1298593</v>
      </c>
      <c r="K205" s="8">
        <f t="shared" si="47"/>
        <v>-9.0266927359072824E-3</v>
      </c>
      <c r="L205">
        <f>'Channel wise traffic'!G205</f>
        <v>21500166</v>
      </c>
      <c r="M205">
        <f>VLOOKUP(I205,'Channel wise traffic'!B197:G563, 6,FALSE)</f>
        <v>21500166</v>
      </c>
      <c r="N205" s="8">
        <f t="shared" si="48"/>
        <v>0</v>
      </c>
      <c r="O205" s="8">
        <f t="shared" si="49"/>
        <v>6.0399205271289287E-2</v>
      </c>
      <c r="P205" s="8">
        <f t="shared" si="50"/>
        <v>-9.0266927359072824E-3</v>
      </c>
      <c r="Q205" s="8">
        <f t="shared" si="41"/>
        <v>0.24749998453500385</v>
      </c>
      <c r="R205" s="8">
        <f t="shared" si="42"/>
        <v>0.39999992483027147</v>
      </c>
      <c r="S205" s="8">
        <f t="shared" si="43"/>
        <v>0.7300001503394854</v>
      </c>
      <c r="T205" s="8">
        <f t="shared" si="44"/>
        <v>0.82819984592780227</v>
      </c>
      <c r="U205" s="23">
        <f t="shared" si="45"/>
        <v>2</v>
      </c>
      <c r="V205" s="8" t="str">
        <f t="shared" si="51"/>
        <v>Moderate</v>
      </c>
    </row>
    <row r="206" spans="2:22" x14ac:dyDescent="0.3">
      <c r="B206" s="3">
        <v>43669</v>
      </c>
      <c r="C206" s="4">
        <v>21282993</v>
      </c>
      <c r="D206" s="4">
        <v>5054710</v>
      </c>
      <c r="E206" s="4">
        <v>2001665</v>
      </c>
      <c r="F206" s="4">
        <v>1505052</v>
      </c>
      <c r="G206" s="4">
        <v>1172435</v>
      </c>
      <c r="H206" s="8">
        <f t="shared" si="39"/>
        <v>5.5087881671529941E-2</v>
      </c>
      <c r="I206" s="10">
        <f t="shared" si="40"/>
        <v>43662</v>
      </c>
      <c r="J206" s="11">
        <f t="shared" si="46"/>
        <v>498841</v>
      </c>
      <c r="K206" s="8">
        <f t="shared" si="47"/>
        <v>1.3503180372102532</v>
      </c>
      <c r="L206">
        <f>'Channel wise traffic'!G206</f>
        <v>21282992</v>
      </c>
      <c r="M206">
        <f>VLOOKUP(I206,'Channel wise traffic'!B198:G564, 6,FALSE)</f>
        <v>20631472</v>
      </c>
      <c r="N206" s="8">
        <f t="shared" si="48"/>
        <v>3.1578939205113343E-2</v>
      </c>
      <c r="O206" s="8">
        <f t="shared" si="49"/>
        <v>2.4178642019404045E-2</v>
      </c>
      <c r="P206" s="8">
        <f t="shared" si="50"/>
        <v>1.2783695472773182</v>
      </c>
      <c r="Q206" s="8">
        <f t="shared" si="41"/>
        <v>0.2374999606493316</v>
      </c>
      <c r="R206" s="8">
        <f t="shared" si="42"/>
        <v>0.3959999683463542</v>
      </c>
      <c r="S206" s="8">
        <f t="shared" si="43"/>
        <v>0.75190004321402437</v>
      </c>
      <c r="T206" s="8">
        <f t="shared" si="44"/>
        <v>0.77899966247013397</v>
      </c>
      <c r="U206" s="23">
        <f t="shared" si="45"/>
        <v>3</v>
      </c>
      <c r="V206" s="8" t="str">
        <f t="shared" si="51"/>
        <v>High</v>
      </c>
    </row>
    <row r="207" spans="2:22" x14ac:dyDescent="0.3">
      <c r="B207" s="3">
        <v>43670</v>
      </c>
      <c r="C207" s="4">
        <v>21934513</v>
      </c>
      <c r="D207" s="4">
        <v>5593301</v>
      </c>
      <c r="E207" s="4">
        <v>2192574</v>
      </c>
      <c r="F207" s="4">
        <v>1536555</v>
      </c>
      <c r="G207" s="4">
        <v>1297775</v>
      </c>
      <c r="H207" s="8">
        <f t="shared" si="39"/>
        <v>5.9165890758550235E-2</v>
      </c>
      <c r="I207" s="10">
        <f t="shared" si="40"/>
        <v>43663</v>
      </c>
      <c r="J207" s="11">
        <f t="shared" si="46"/>
        <v>1285847</v>
      </c>
      <c r="K207" s="8">
        <f t="shared" si="47"/>
        <v>9.2763758052085699E-3</v>
      </c>
      <c r="L207">
        <f>'Channel wise traffic'!G207</f>
        <v>21934511</v>
      </c>
      <c r="M207">
        <f>VLOOKUP(I207,'Channel wise traffic'!B199:G565, 6,FALSE)</f>
        <v>21500166</v>
      </c>
      <c r="N207" s="8">
        <f t="shared" si="48"/>
        <v>2.0201937045509322E-2</v>
      </c>
      <c r="O207" s="8">
        <f t="shared" si="49"/>
        <v>5.9806372666779753E-2</v>
      </c>
      <c r="P207" s="8">
        <f t="shared" si="50"/>
        <v>-1.0709258556743761E-2</v>
      </c>
      <c r="Q207" s="8">
        <f t="shared" si="41"/>
        <v>0.25500000843419685</v>
      </c>
      <c r="R207" s="8">
        <f t="shared" si="42"/>
        <v>0.39200000143028241</v>
      </c>
      <c r="S207" s="8">
        <f t="shared" si="43"/>
        <v>0.70079960813181219</v>
      </c>
      <c r="T207" s="8">
        <f t="shared" si="44"/>
        <v>0.84460042107181321</v>
      </c>
      <c r="U207" s="23">
        <f t="shared" si="45"/>
        <v>4</v>
      </c>
      <c r="V207" s="8" t="str">
        <f t="shared" si="51"/>
        <v>Moderate</v>
      </c>
    </row>
    <row r="208" spans="2:22" x14ac:dyDescent="0.3">
      <c r="B208" s="3">
        <v>43671</v>
      </c>
      <c r="C208" s="4">
        <v>20631473</v>
      </c>
      <c r="D208" s="4">
        <v>5415761</v>
      </c>
      <c r="E208" s="4">
        <v>2122978</v>
      </c>
      <c r="F208" s="4">
        <v>1580769</v>
      </c>
      <c r="G208" s="4">
        <v>1296231</v>
      </c>
      <c r="H208" s="8">
        <f t="shared" si="39"/>
        <v>6.2827845592992801E-2</v>
      </c>
      <c r="I208" s="10">
        <f t="shared" si="40"/>
        <v>43664</v>
      </c>
      <c r="J208" s="11">
        <f t="shared" si="46"/>
        <v>1445675</v>
      </c>
      <c r="K208" s="8">
        <f t="shared" si="47"/>
        <v>-0.10337316478461622</v>
      </c>
      <c r="L208">
        <f>'Channel wise traffic'!G208</f>
        <v>20631472</v>
      </c>
      <c r="M208">
        <f>VLOOKUP(I208,'Channel wise traffic'!B200:G566, 6,FALSE)</f>
        <v>22151685</v>
      </c>
      <c r="N208" s="8">
        <f t="shared" si="48"/>
        <v>-6.8627420442282427E-2</v>
      </c>
      <c r="O208" s="8">
        <f t="shared" si="49"/>
        <v>6.5262523797848901E-2</v>
      </c>
      <c r="P208" s="8">
        <f t="shared" si="50"/>
        <v>-3.730591560322627E-2</v>
      </c>
      <c r="Q208" s="8">
        <f t="shared" si="41"/>
        <v>0.2624999678888657</v>
      </c>
      <c r="R208" s="8">
        <f t="shared" si="42"/>
        <v>0.39199994239036767</v>
      </c>
      <c r="S208" s="8">
        <f t="shared" si="43"/>
        <v>0.74459980272993875</v>
      </c>
      <c r="T208" s="8">
        <f t="shared" si="44"/>
        <v>0.8200002656934694</v>
      </c>
      <c r="U208" s="23">
        <f t="shared" si="45"/>
        <v>5</v>
      </c>
      <c r="V208" s="8" t="str">
        <f t="shared" si="51"/>
        <v>Moderate</v>
      </c>
    </row>
    <row r="209" spans="2:22" x14ac:dyDescent="0.3">
      <c r="B209" s="3">
        <v>43672</v>
      </c>
      <c r="C209" s="4">
        <v>21065820</v>
      </c>
      <c r="D209" s="4">
        <v>5319119</v>
      </c>
      <c r="E209" s="4">
        <v>2063818</v>
      </c>
      <c r="F209" s="4">
        <v>1566850</v>
      </c>
      <c r="G209" s="4">
        <v>1246273</v>
      </c>
      <c r="H209" s="8">
        <f t="shared" si="39"/>
        <v>5.916090615034212E-2</v>
      </c>
      <c r="I209" s="10">
        <f t="shared" si="40"/>
        <v>43665</v>
      </c>
      <c r="J209" s="11">
        <f t="shared" si="46"/>
        <v>1491569</v>
      </c>
      <c r="K209" s="8">
        <f t="shared" si="47"/>
        <v>-0.16445501347909486</v>
      </c>
      <c r="L209">
        <f>'Channel wise traffic'!G209</f>
        <v>21065819</v>
      </c>
      <c r="M209">
        <f>VLOOKUP(I209,'Channel wise traffic'!B201:G567, 6,FALSE)</f>
        <v>22586032</v>
      </c>
      <c r="N209" s="8">
        <f t="shared" si="48"/>
        <v>-6.7307661655664042E-2</v>
      </c>
      <c r="O209" s="8">
        <f t="shared" si="49"/>
        <v>6.6039438353807489E-2</v>
      </c>
      <c r="P209" s="8">
        <f t="shared" si="50"/>
        <v>-0.10415794523589839</v>
      </c>
      <c r="Q209" s="8">
        <f t="shared" si="41"/>
        <v>0.25249997389135576</v>
      </c>
      <c r="R209" s="8">
        <f t="shared" si="42"/>
        <v>0.387999967663818</v>
      </c>
      <c r="S209" s="8">
        <f t="shared" si="43"/>
        <v>0.75919969687249556</v>
      </c>
      <c r="T209" s="8">
        <f t="shared" si="44"/>
        <v>0.79540032549382522</v>
      </c>
      <c r="U209" s="23">
        <f t="shared" si="45"/>
        <v>6</v>
      </c>
      <c r="V209" s="8" t="str">
        <f t="shared" si="51"/>
        <v>Moderate</v>
      </c>
    </row>
    <row r="210" spans="2:22" x14ac:dyDescent="0.3">
      <c r="B210" s="3">
        <v>43673</v>
      </c>
      <c r="C210" s="4">
        <v>44889750</v>
      </c>
      <c r="D210" s="4">
        <v>9615384</v>
      </c>
      <c r="E210" s="4">
        <v>3171153</v>
      </c>
      <c r="F210" s="4">
        <v>2156384</v>
      </c>
      <c r="G210" s="4">
        <v>1698799</v>
      </c>
      <c r="H210" s="8">
        <f t="shared" si="39"/>
        <v>3.7843806214113464E-2</v>
      </c>
      <c r="I210" s="10">
        <f t="shared" si="40"/>
        <v>43666</v>
      </c>
      <c r="J210" s="11">
        <f t="shared" si="46"/>
        <v>1729156</v>
      </c>
      <c r="K210" s="8">
        <f t="shared" si="47"/>
        <v>-1.7555963718715928E-2</v>
      </c>
      <c r="L210">
        <f>'Channel wise traffic'!G210</f>
        <v>44889749</v>
      </c>
      <c r="M210">
        <f>VLOOKUP(I210,'Channel wise traffic'!B202:G568, 6,FALSE)</f>
        <v>44440851</v>
      </c>
      <c r="N210" s="8">
        <f t="shared" si="48"/>
        <v>1.0101021692856316E-2</v>
      </c>
      <c r="O210" s="8">
        <f t="shared" si="49"/>
        <v>3.8909154151474099E-2</v>
      </c>
      <c r="P210" s="8">
        <f t="shared" si="50"/>
        <v>-2.7380393138674131E-2</v>
      </c>
      <c r="Q210" s="8">
        <f t="shared" si="41"/>
        <v>0.21419998997543982</v>
      </c>
      <c r="R210" s="8">
        <f t="shared" si="42"/>
        <v>0.32979993310719574</v>
      </c>
      <c r="S210" s="8">
        <f t="shared" si="43"/>
        <v>0.6799999873862913</v>
      </c>
      <c r="T210" s="8">
        <f t="shared" si="44"/>
        <v>0.78779985382937356</v>
      </c>
      <c r="U210" s="23">
        <f t="shared" si="45"/>
        <v>7</v>
      </c>
      <c r="V210" s="8" t="str">
        <f t="shared" si="51"/>
        <v>Moderate</v>
      </c>
    </row>
    <row r="211" spans="2:22" x14ac:dyDescent="0.3">
      <c r="B211" s="3">
        <v>43674</v>
      </c>
      <c r="C211" s="4">
        <v>43543058</v>
      </c>
      <c r="D211" s="4">
        <v>8778280</v>
      </c>
      <c r="E211" s="4">
        <v>3074153</v>
      </c>
      <c r="F211" s="4">
        <v>2027711</v>
      </c>
      <c r="G211" s="4">
        <v>1660696</v>
      </c>
      <c r="H211" s="8">
        <f t="shared" si="39"/>
        <v>3.8139167901344917E-2</v>
      </c>
      <c r="I211" s="10">
        <f t="shared" si="40"/>
        <v>43667</v>
      </c>
      <c r="J211" s="11">
        <f t="shared" si="46"/>
        <v>1547407</v>
      </c>
      <c r="K211" s="8">
        <f t="shared" si="47"/>
        <v>7.3212154268398777E-2</v>
      </c>
      <c r="L211">
        <f>'Channel wise traffic'!G211</f>
        <v>43543056</v>
      </c>
      <c r="M211">
        <f>VLOOKUP(I211,'Channel wise traffic'!B203:G569, 6,FALSE)</f>
        <v>42645261</v>
      </c>
      <c r="N211" s="8">
        <f t="shared" si="48"/>
        <v>2.1052632319450426E-2</v>
      </c>
      <c r="O211" s="8">
        <f t="shared" si="49"/>
        <v>3.6285554154045198E-2</v>
      </c>
      <c r="P211" s="8">
        <f t="shared" si="50"/>
        <v>5.1084068867474519E-2</v>
      </c>
      <c r="Q211" s="8">
        <f t="shared" si="41"/>
        <v>0.2015999886824669</v>
      </c>
      <c r="R211" s="8">
        <f t="shared" si="42"/>
        <v>0.35019992527009847</v>
      </c>
      <c r="S211" s="8">
        <f t="shared" si="43"/>
        <v>0.65959989629663851</v>
      </c>
      <c r="T211" s="8">
        <f t="shared" si="44"/>
        <v>0.8190003407783456</v>
      </c>
      <c r="U211" s="23">
        <f t="shared" si="45"/>
        <v>1</v>
      </c>
      <c r="V211" s="8" t="str">
        <f t="shared" si="51"/>
        <v>Moderate</v>
      </c>
    </row>
    <row r="212" spans="2:22" x14ac:dyDescent="0.3">
      <c r="B212" s="3">
        <v>43675</v>
      </c>
      <c r="C212" s="4">
        <v>21500167</v>
      </c>
      <c r="D212" s="4">
        <v>5536293</v>
      </c>
      <c r="E212" s="4">
        <v>2214517</v>
      </c>
      <c r="F212" s="4">
        <v>1551933</v>
      </c>
      <c r="G212" s="4">
        <v>1298037</v>
      </c>
      <c r="H212" s="8">
        <f t="shared" si="39"/>
        <v>6.0373345007041106E-2</v>
      </c>
      <c r="I212" s="10">
        <f t="shared" si="40"/>
        <v>43668</v>
      </c>
      <c r="J212" s="11">
        <f t="shared" si="46"/>
        <v>1286871</v>
      </c>
      <c r="K212" s="8">
        <f t="shared" si="47"/>
        <v>8.6768603846072434E-3</v>
      </c>
      <c r="L212">
        <f>'Channel wise traffic'!G212</f>
        <v>21500166</v>
      </c>
      <c r="M212">
        <f>VLOOKUP(I212,'Channel wise traffic'!B204:G570, 6,FALSE)</f>
        <v>21500166</v>
      </c>
      <c r="N212" s="8">
        <f t="shared" si="48"/>
        <v>0</v>
      </c>
      <c r="O212" s="8">
        <f t="shared" si="49"/>
        <v>5.9854000203812367E-2</v>
      </c>
      <c r="P212" s="8">
        <f t="shared" si="50"/>
        <v>8.6768603846072434E-3</v>
      </c>
      <c r="Q212" s="8">
        <f t="shared" si="41"/>
        <v>0.25749999988372185</v>
      </c>
      <c r="R212" s="8">
        <f t="shared" si="42"/>
        <v>0.39999996387474435</v>
      </c>
      <c r="S212" s="8">
        <f t="shared" si="43"/>
        <v>0.70079976807583777</v>
      </c>
      <c r="T212" s="8">
        <f t="shared" si="44"/>
        <v>0.83640015387262212</v>
      </c>
      <c r="U212" s="23">
        <f t="shared" si="45"/>
        <v>2</v>
      </c>
      <c r="V212" s="8" t="str">
        <f t="shared" si="51"/>
        <v>Moderate</v>
      </c>
    </row>
    <row r="213" spans="2:22" x14ac:dyDescent="0.3">
      <c r="B213" s="3">
        <v>43676</v>
      </c>
      <c r="C213" s="4">
        <v>20848646</v>
      </c>
      <c r="D213" s="4">
        <v>5212161</v>
      </c>
      <c r="E213" s="4">
        <v>2043167</v>
      </c>
      <c r="F213" s="4">
        <v>1416936</v>
      </c>
      <c r="G213" s="4">
        <v>1208363</v>
      </c>
      <c r="H213" s="8">
        <f t="shared" si="39"/>
        <v>5.7958823800835793E-2</v>
      </c>
      <c r="I213" s="10">
        <f t="shared" si="40"/>
        <v>43669</v>
      </c>
      <c r="J213" s="11">
        <f t="shared" si="46"/>
        <v>1172435</v>
      </c>
      <c r="K213" s="8">
        <f t="shared" si="47"/>
        <v>3.064391629386698E-2</v>
      </c>
      <c r="L213">
        <f>'Channel wise traffic'!G213</f>
        <v>20848645</v>
      </c>
      <c r="M213">
        <f>VLOOKUP(I213,'Channel wise traffic'!B205:G571, 6,FALSE)</f>
        <v>21282992</v>
      </c>
      <c r="N213" s="8">
        <f t="shared" si="48"/>
        <v>-2.0408173813155628E-2</v>
      </c>
      <c r="O213" s="8">
        <f t="shared" si="49"/>
        <v>5.5087881671529941E-2</v>
      </c>
      <c r="P213" s="8">
        <f t="shared" si="50"/>
        <v>5.2115674848858706E-2</v>
      </c>
      <c r="Q213" s="8">
        <f t="shared" si="41"/>
        <v>0.24999997601762725</v>
      </c>
      <c r="R213" s="8">
        <f t="shared" si="42"/>
        <v>0.39199997851179197</v>
      </c>
      <c r="S213" s="8">
        <f t="shared" si="43"/>
        <v>0.69349984607229853</v>
      </c>
      <c r="T213" s="8">
        <f t="shared" si="44"/>
        <v>0.85279998532043788</v>
      </c>
      <c r="U213" s="23">
        <f t="shared" si="45"/>
        <v>3</v>
      </c>
      <c r="V213" s="8" t="str">
        <f t="shared" si="51"/>
        <v>Moderate</v>
      </c>
    </row>
    <row r="214" spans="2:22" x14ac:dyDescent="0.3">
      <c r="B214" s="3">
        <v>43677</v>
      </c>
      <c r="C214" s="4">
        <v>22368860</v>
      </c>
      <c r="D214" s="4">
        <v>5592215</v>
      </c>
      <c r="E214" s="4">
        <v>2214517</v>
      </c>
      <c r="F214" s="4">
        <v>1535767</v>
      </c>
      <c r="G214" s="4">
        <v>1322295</v>
      </c>
      <c r="H214" s="8">
        <f t="shared" si="39"/>
        <v>5.9113204696171373E-2</v>
      </c>
      <c r="I214" s="10">
        <f t="shared" si="40"/>
        <v>43670</v>
      </c>
      <c r="J214" s="11">
        <f t="shared" si="46"/>
        <v>1297775</v>
      </c>
      <c r="K214" s="8">
        <f t="shared" si="47"/>
        <v>1.8893876057097803E-2</v>
      </c>
      <c r="L214">
        <f>'Channel wise traffic'!G214</f>
        <v>22368858</v>
      </c>
      <c r="M214">
        <f>VLOOKUP(I214,'Channel wise traffic'!B206:G572, 6,FALSE)</f>
        <v>21934511</v>
      </c>
      <c r="N214" s="8">
        <f t="shared" si="48"/>
        <v>1.980199148273698E-2</v>
      </c>
      <c r="O214" s="8">
        <f t="shared" si="49"/>
        <v>5.9165890758550235E-2</v>
      </c>
      <c r="P214" s="8">
        <f t="shared" si="50"/>
        <v>-8.9048033763017287E-4</v>
      </c>
      <c r="Q214" s="8">
        <f t="shared" si="41"/>
        <v>0.25</v>
      </c>
      <c r="R214" s="8">
        <f t="shared" si="42"/>
        <v>0.39599997496519718</v>
      </c>
      <c r="S214" s="8">
        <f t="shared" si="43"/>
        <v>0.69349975638028516</v>
      </c>
      <c r="T214" s="8">
        <f t="shared" si="44"/>
        <v>0.86099974800864976</v>
      </c>
      <c r="U214" s="23">
        <f t="shared" si="45"/>
        <v>4</v>
      </c>
      <c r="V214" s="8" t="str">
        <f t="shared" si="51"/>
        <v>Moderate</v>
      </c>
    </row>
    <row r="215" spans="2:22" x14ac:dyDescent="0.3">
      <c r="B215" s="3">
        <v>43678</v>
      </c>
      <c r="C215" s="4">
        <v>22151687</v>
      </c>
      <c r="D215" s="4">
        <v>5704059</v>
      </c>
      <c r="E215" s="4">
        <v>2327256</v>
      </c>
      <c r="F215" s="4">
        <v>1749863</v>
      </c>
      <c r="G215" s="4">
        <v>1506632</v>
      </c>
      <c r="H215" s="8">
        <f t="shared" si="39"/>
        <v>6.8014323243191371E-2</v>
      </c>
      <c r="I215" s="10">
        <f t="shared" si="40"/>
        <v>43671</v>
      </c>
      <c r="J215" s="11">
        <f t="shared" si="46"/>
        <v>1296231</v>
      </c>
      <c r="K215" s="8">
        <f t="shared" si="47"/>
        <v>0.16231751902245817</v>
      </c>
      <c r="L215">
        <f>'Channel wise traffic'!G215</f>
        <v>22151685</v>
      </c>
      <c r="M215">
        <f>VLOOKUP(I215,'Channel wise traffic'!B207:G573, 6,FALSE)</f>
        <v>20631472</v>
      </c>
      <c r="N215" s="8">
        <f t="shared" si="48"/>
        <v>7.3684175322051626E-2</v>
      </c>
      <c r="O215" s="8">
        <f t="shared" si="49"/>
        <v>6.2827845592992801E-2</v>
      </c>
      <c r="P215" s="8">
        <f t="shared" si="50"/>
        <v>8.2550620688114362E-2</v>
      </c>
      <c r="Q215" s="8">
        <f t="shared" si="41"/>
        <v>0.25749998182982631</v>
      </c>
      <c r="R215" s="8">
        <f t="shared" si="42"/>
        <v>0.40799998737740967</v>
      </c>
      <c r="S215" s="8">
        <f t="shared" si="43"/>
        <v>0.75189966209132131</v>
      </c>
      <c r="T215" s="8">
        <f t="shared" si="44"/>
        <v>0.86099997542664763</v>
      </c>
      <c r="U215" s="23">
        <f t="shared" si="45"/>
        <v>5</v>
      </c>
      <c r="V215" s="8" t="str">
        <f t="shared" si="51"/>
        <v>Moderate</v>
      </c>
    </row>
    <row r="216" spans="2:22" x14ac:dyDescent="0.3">
      <c r="B216" s="3">
        <v>43679</v>
      </c>
      <c r="C216" s="4">
        <v>22803207</v>
      </c>
      <c r="D216" s="4">
        <v>5814817</v>
      </c>
      <c r="E216" s="4">
        <v>2256149</v>
      </c>
      <c r="F216" s="4">
        <v>1581109</v>
      </c>
      <c r="G216" s="4">
        <v>1322439</v>
      </c>
      <c r="H216" s="8">
        <f t="shared" si="39"/>
        <v>5.7993553275203794E-2</v>
      </c>
      <c r="I216" s="10">
        <f t="shared" si="40"/>
        <v>43672</v>
      </c>
      <c r="J216" s="11">
        <f t="shared" si="46"/>
        <v>1246273</v>
      </c>
      <c r="K216" s="8">
        <f t="shared" si="47"/>
        <v>6.1115020545257748E-2</v>
      </c>
      <c r="L216">
        <f>'Channel wise traffic'!G216</f>
        <v>22803205</v>
      </c>
      <c r="M216">
        <f>VLOOKUP(I216,'Channel wise traffic'!B208:G574, 6,FALSE)</f>
        <v>21065819</v>
      </c>
      <c r="N216" s="8">
        <f t="shared" si="48"/>
        <v>8.247417297186499E-2</v>
      </c>
      <c r="O216" s="8">
        <f t="shared" si="49"/>
        <v>5.916090615034212E-2</v>
      </c>
      <c r="P216" s="8">
        <f t="shared" si="50"/>
        <v>-1.9731828856234923E-2</v>
      </c>
      <c r="Q216" s="8">
        <f t="shared" si="41"/>
        <v>0.25499996557501758</v>
      </c>
      <c r="R216" s="8">
        <f t="shared" si="42"/>
        <v>0.38800000068789781</v>
      </c>
      <c r="S216" s="8">
        <f t="shared" si="43"/>
        <v>0.7007999028432963</v>
      </c>
      <c r="T216" s="8">
        <f t="shared" si="44"/>
        <v>0.83639964101146724</v>
      </c>
      <c r="U216" s="23">
        <f t="shared" si="45"/>
        <v>6</v>
      </c>
      <c r="V216" s="8" t="str">
        <f t="shared" si="51"/>
        <v>Moderate</v>
      </c>
    </row>
    <row r="217" spans="2:22" x14ac:dyDescent="0.3">
      <c r="B217" s="3">
        <v>43680</v>
      </c>
      <c r="C217" s="4">
        <v>45338648</v>
      </c>
      <c r="D217" s="4">
        <v>9045060</v>
      </c>
      <c r="E217" s="4">
        <v>3167580</v>
      </c>
      <c r="F217" s="4">
        <v>2240112</v>
      </c>
      <c r="G217" s="4">
        <v>1782233</v>
      </c>
      <c r="H217" s="8">
        <f t="shared" si="39"/>
        <v>3.930935479152356E-2</v>
      </c>
      <c r="I217" s="10">
        <f t="shared" si="40"/>
        <v>43673</v>
      </c>
      <c r="J217" s="11">
        <f t="shared" si="46"/>
        <v>1698799</v>
      </c>
      <c r="K217" s="8">
        <f t="shared" si="47"/>
        <v>4.9113520787332776E-2</v>
      </c>
      <c r="L217">
        <f>'Channel wise traffic'!G217</f>
        <v>45338647</v>
      </c>
      <c r="M217">
        <f>VLOOKUP(I217,'Channel wise traffic'!B209:G575, 6,FALSE)</f>
        <v>44889749</v>
      </c>
      <c r="N217" s="8">
        <f t="shared" si="48"/>
        <v>1.0000011361168459E-2</v>
      </c>
      <c r="O217" s="8">
        <f t="shared" si="49"/>
        <v>3.7843806214113464E-2</v>
      </c>
      <c r="P217" s="8">
        <f t="shared" si="50"/>
        <v>3.8726246750083293E-2</v>
      </c>
      <c r="Q217" s="8">
        <f t="shared" si="41"/>
        <v>0.19949999391247838</v>
      </c>
      <c r="R217" s="8">
        <f t="shared" si="42"/>
        <v>0.35019999867330898</v>
      </c>
      <c r="S217" s="8">
        <f t="shared" si="43"/>
        <v>0.70719981815771027</v>
      </c>
      <c r="T217" s="8">
        <f t="shared" si="44"/>
        <v>0.79559995214524992</v>
      </c>
      <c r="U217" s="23">
        <f t="shared" si="45"/>
        <v>7</v>
      </c>
      <c r="V217" s="8" t="str">
        <f t="shared" si="51"/>
        <v>Moderate</v>
      </c>
    </row>
    <row r="218" spans="2:22" x14ac:dyDescent="0.3">
      <c r="B218" s="3">
        <v>43681</v>
      </c>
      <c r="C218" s="4">
        <v>43991955</v>
      </c>
      <c r="D218" s="4">
        <v>9053544</v>
      </c>
      <c r="E218" s="4">
        <v>2924294</v>
      </c>
      <c r="F218" s="4">
        <v>2068061</v>
      </c>
      <c r="G218" s="4">
        <v>1677611</v>
      </c>
      <c r="H218" s="8">
        <f t="shared" si="39"/>
        <v>3.8134495273056179E-2</v>
      </c>
      <c r="I218" s="10">
        <f t="shared" si="40"/>
        <v>43674</v>
      </c>
      <c r="J218" s="11">
        <f t="shared" si="46"/>
        <v>1660696</v>
      </c>
      <c r="K218" s="8">
        <f t="shared" si="47"/>
        <v>1.0185488493980932E-2</v>
      </c>
      <c r="L218">
        <f>'Channel wise traffic'!G218</f>
        <v>43991955</v>
      </c>
      <c r="M218">
        <f>VLOOKUP(I218,'Channel wise traffic'!B210:G576, 6,FALSE)</f>
        <v>43543056</v>
      </c>
      <c r="N218" s="8">
        <f t="shared" si="48"/>
        <v>1.0309313154317934E-2</v>
      </c>
      <c r="O218" s="8">
        <f t="shared" si="49"/>
        <v>3.8139167901344917E-2</v>
      </c>
      <c r="P218" s="8">
        <f t="shared" si="50"/>
        <v>-1.2251521325334913E-4</v>
      </c>
      <c r="Q218" s="8">
        <f t="shared" si="41"/>
        <v>0.20579999229404558</v>
      </c>
      <c r="R218" s="8">
        <f t="shared" si="42"/>
        <v>0.3229999213567637</v>
      </c>
      <c r="S218" s="8">
        <f t="shared" si="43"/>
        <v>0.70720009684388774</v>
      </c>
      <c r="T218" s="8">
        <f t="shared" si="44"/>
        <v>0.81119995976907833</v>
      </c>
      <c r="U218" s="23">
        <f t="shared" si="45"/>
        <v>1</v>
      </c>
      <c r="V218" s="8" t="str">
        <f t="shared" si="51"/>
        <v>Moderate</v>
      </c>
    </row>
    <row r="219" spans="2:22" x14ac:dyDescent="0.3">
      <c r="B219" s="3">
        <v>43682</v>
      </c>
      <c r="C219" s="4">
        <v>22368860</v>
      </c>
      <c r="D219" s="4">
        <v>5592215</v>
      </c>
      <c r="E219" s="4">
        <v>2214517</v>
      </c>
      <c r="F219" s="4">
        <v>1551933</v>
      </c>
      <c r="G219" s="4">
        <v>1208956</v>
      </c>
      <c r="H219" s="8">
        <f t="shared" si="39"/>
        <v>5.4046384125073878E-2</v>
      </c>
      <c r="I219" s="10">
        <f t="shared" si="40"/>
        <v>43675</v>
      </c>
      <c r="J219" s="11">
        <f t="shared" si="46"/>
        <v>1298037</v>
      </c>
      <c r="K219" s="8">
        <f t="shared" si="47"/>
        <v>-6.8627473639041092E-2</v>
      </c>
      <c r="L219">
        <f>'Channel wise traffic'!G219</f>
        <v>22368858</v>
      </c>
      <c r="M219">
        <f>VLOOKUP(I219,'Channel wise traffic'!B211:G577, 6,FALSE)</f>
        <v>21500166</v>
      </c>
      <c r="N219" s="8">
        <f t="shared" si="48"/>
        <v>4.0403967113556316E-2</v>
      </c>
      <c r="O219" s="8">
        <f t="shared" si="49"/>
        <v>6.0373345007041106E-2</v>
      </c>
      <c r="P219" s="8">
        <f t="shared" si="50"/>
        <v>-0.10479725582919641</v>
      </c>
      <c r="Q219" s="8">
        <f t="shared" si="41"/>
        <v>0.25</v>
      </c>
      <c r="R219" s="8">
        <f t="shared" si="42"/>
        <v>0.39599997496519718</v>
      </c>
      <c r="S219" s="8">
        <f t="shared" si="43"/>
        <v>0.70079976807583777</v>
      </c>
      <c r="T219" s="8">
        <f t="shared" si="44"/>
        <v>0.77900012436103883</v>
      </c>
      <c r="U219" s="23">
        <f t="shared" si="45"/>
        <v>2</v>
      </c>
      <c r="V219" s="8" t="str">
        <f t="shared" si="51"/>
        <v>Moderate</v>
      </c>
    </row>
    <row r="220" spans="2:22" x14ac:dyDescent="0.3">
      <c r="B220" s="3">
        <v>43683</v>
      </c>
      <c r="C220" s="4">
        <v>22586034</v>
      </c>
      <c r="D220" s="4">
        <v>5420648</v>
      </c>
      <c r="E220" s="4">
        <v>2124894</v>
      </c>
      <c r="F220" s="4">
        <v>1535660</v>
      </c>
      <c r="G220" s="4">
        <v>1221464</v>
      </c>
      <c r="H220" s="8">
        <f t="shared" si="39"/>
        <v>5.4080499480342589E-2</v>
      </c>
      <c r="I220" s="10">
        <f t="shared" si="40"/>
        <v>43676</v>
      </c>
      <c r="J220" s="11">
        <f t="shared" si="46"/>
        <v>1208363</v>
      </c>
      <c r="K220" s="8">
        <f t="shared" si="47"/>
        <v>1.0841940708214315E-2</v>
      </c>
      <c r="L220">
        <f>'Channel wise traffic'!G220</f>
        <v>22586032</v>
      </c>
      <c r="M220">
        <f>VLOOKUP(I220,'Channel wise traffic'!B212:G578, 6,FALSE)</f>
        <v>20848645</v>
      </c>
      <c r="N220" s="8">
        <f t="shared" si="48"/>
        <v>8.3333329336271023E-2</v>
      </c>
      <c r="O220" s="8">
        <f t="shared" si="49"/>
        <v>5.7958823800835793E-2</v>
      </c>
      <c r="P220" s="8">
        <f t="shared" si="50"/>
        <v>-6.6915166081014887E-2</v>
      </c>
      <c r="Q220" s="8">
        <f t="shared" si="41"/>
        <v>0.23999999291597632</v>
      </c>
      <c r="R220" s="8">
        <f t="shared" si="42"/>
        <v>0.39199999704832339</v>
      </c>
      <c r="S220" s="8">
        <f t="shared" si="43"/>
        <v>0.72269957936725315</v>
      </c>
      <c r="T220" s="8">
        <f t="shared" si="44"/>
        <v>0.79540002344268912</v>
      </c>
      <c r="U220" s="23">
        <f t="shared" si="45"/>
        <v>3</v>
      </c>
      <c r="V220" s="8" t="str">
        <f t="shared" si="51"/>
        <v>Moderate</v>
      </c>
    </row>
    <row r="221" spans="2:22" x14ac:dyDescent="0.3">
      <c r="B221" s="3">
        <v>43684</v>
      </c>
      <c r="C221" s="4">
        <v>22586034</v>
      </c>
      <c r="D221" s="4">
        <v>5364183</v>
      </c>
      <c r="E221" s="4">
        <v>2124216</v>
      </c>
      <c r="F221" s="4">
        <v>1488650</v>
      </c>
      <c r="G221" s="4">
        <v>1184072</v>
      </c>
      <c r="H221" s="8">
        <f t="shared" si="39"/>
        <v>5.2424963143152974E-2</v>
      </c>
      <c r="I221" s="10">
        <f t="shared" si="40"/>
        <v>43677</v>
      </c>
      <c r="J221" s="11">
        <f t="shared" si="46"/>
        <v>1322295</v>
      </c>
      <c r="K221" s="8">
        <f t="shared" si="47"/>
        <v>-0.10453264967348441</v>
      </c>
      <c r="L221">
        <f>'Channel wise traffic'!G221</f>
        <v>22586032</v>
      </c>
      <c r="M221">
        <f>VLOOKUP(I221,'Channel wise traffic'!B213:G579, 6,FALSE)</f>
        <v>22368858</v>
      </c>
      <c r="N221" s="8">
        <f t="shared" si="48"/>
        <v>9.7087656419474477E-3</v>
      </c>
      <c r="O221" s="8">
        <f t="shared" si="49"/>
        <v>5.9113204696171373E-2</v>
      </c>
      <c r="P221" s="8">
        <f t="shared" si="50"/>
        <v>-0.1131429362930747</v>
      </c>
      <c r="Q221" s="8">
        <f t="shared" si="41"/>
        <v>0.23749999667936389</v>
      </c>
      <c r="R221" s="8">
        <f t="shared" si="42"/>
        <v>0.39599991275465435</v>
      </c>
      <c r="S221" s="8">
        <f t="shared" si="43"/>
        <v>0.70079973034757292</v>
      </c>
      <c r="T221" s="8">
        <f t="shared" si="44"/>
        <v>0.79539985893258991</v>
      </c>
      <c r="U221" s="23">
        <f t="shared" si="45"/>
        <v>4</v>
      </c>
      <c r="V221" s="8" t="str">
        <f t="shared" si="51"/>
        <v>Moderate</v>
      </c>
    </row>
    <row r="222" spans="2:22" x14ac:dyDescent="0.3">
      <c r="B222" s="3">
        <v>43685</v>
      </c>
      <c r="C222" s="4">
        <v>20848646</v>
      </c>
      <c r="D222" s="4">
        <v>5264283</v>
      </c>
      <c r="E222" s="4">
        <v>2168884</v>
      </c>
      <c r="F222" s="4">
        <v>1519954</v>
      </c>
      <c r="G222" s="4">
        <v>1233898</v>
      </c>
      <c r="H222" s="8">
        <f t="shared" si="39"/>
        <v>5.9183603577901416E-2</v>
      </c>
      <c r="I222" s="10">
        <f t="shared" si="40"/>
        <v>43678</v>
      </c>
      <c r="J222" s="11">
        <f t="shared" si="46"/>
        <v>1506632</v>
      </c>
      <c r="K222" s="8">
        <f t="shared" si="47"/>
        <v>-0.18102230670794195</v>
      </c>
      <c r="L222">
        <f>'Channel wise traffic'!G222</f>
        <v>20848645</v>
      </c>
      <c r="M222">
        <f>VLOOKUP(I222,'Channel wise traffic'!B214:G580, 6,FALSE)</f>
        <v>22151685</v>
      </c>
      <c r="N222" s="8">
        <f t="shared" si="48"/>
        <v>-5.8823516134325682E-2</v>
      </c>
      <c r="O222" s="8">
        <f t="shared" si="49"/>
        <v>6.8014323243191371E-2</v>
      </c>
      <c r="P222" s="8">
        <f t="shared" si="50"/>
        <v>-0.12983617632590294</v>
      </c>
      <c r="Q222" s="8">
        <f t="shared" si="41"/>
        <v>0.25249999448405425</v>
      </c>
      <c r="R222" s="8">
        <f t="shared" si="42"/>
        <v>0.41199988678420213</v>
      </c>
      <c r="S222" s="8">
        <f t="shared" si="43"/>
        <v>0.70080004278698171</v>
      </c>
      <c r="T222" s="8">
        <f t="shared" si="44"/>
        <v>0.8117995676184937</v>
      </c>
      <c r="U222" s="23">
        <f t="shared" si="45"/>
        <v>5</v>
      </c>
      <c r="V222" s="8" t="str">
        <f t="shared" si="51"/>
        <v>Moderate</v>
      </c>
    </row>
    <row r="223" spans="2:22" x14ac:dyDescent="0.3">
      <c r="B223" s="3">
        <v>43686</v>
      </c>
      <c r="C223" s="4">
        <v>22586034</v>
      </c>
      <c r="D223" s="4">
        <v>5590043</v>
      </c>
      <c r="E223" s="4">
        <v>2124216</v>
      </c>
      <c r="F223" s="4">
        <v>1566184</v>
      </c>
      <c r="G223" s="4">
        <v>1322799</v>
      </c>
      <c r="H223" s="8">
        <f t="shared" si="39"/>
        <v>5.8567121611523297E-2</v>
      </c>
      <c r="I223" s="10">
        <f t="shared" si="40"/>
        <v>43679</v>
      </c>
      <c r="J223" s="11">
        <f t="shared" si="46"/>
        <v>1322439</v>
      </c>
      <c r="K223" s="8">
        <f t="shared" si="47"/>
        <v>2.7222427650719361E-4</v>
      </c>
      <c r="L223">
        <f>'Channel wise traffic'!G223</f>
        <v>22586032</v>
      </c>
      <c r="M223">
        <f>VLOOKUP(I223,'Channel wise traffic'!B215:G581, 6,FALSE)</f>
        <v>22803205</v>
      </c>
      <c r="N223" s="8">
        <f t="shared" si="48"/>
        <v>-9.5237928177200892E-3</v>
      </c>
      <c r="O223" s="8">
        <f t="shared" si="49"/>
        <v>5.7993553275203794E-2</v>
      </c>
      <c r="P223" s="8">
        <f t="shared" si="50"/>
        <v>9.8902085477963197E-3</v>
      </c>
      <c r="Q223" s="8">
        <f t="shared" si="41"/>
        <v>0.24749998162581355</v>
      </c>
      <c r="R223" s="8">
        <f t="shared" si="42"/>
        <v>0.37999993917756986</v>
      </c>
      <c r="S223" s="8">
        <f t="shared" si="43"/>
        <v>0.7372997849559555</v>
      </c>
      <c r="T223" s="8">
        <f t="shared" si="44"/>
        <v>0.84459999591363466</v>
      </c>
      <c r="U223" s="23">
        <f t="shared" si="45"/>
        <v>6</v>
      </c>
      <c r="V223" s="8" t="str">
        <f t="shared" si="51"/>
        <v>Moderate</v>
      </c>
    </row>
    <row r="224" spans="2:22" x14ac:dyDescent="0.3">
      <c r="B224" s="3">
        <v>43687</v>
      </c>
      <c r="C224" s="4">
        <v>46685340</v>
      </c>
      <c r="D224" s="4">
        <v>9411764</v>
      </c>
      <c r="E224" s="4">
        <v>3328000</v>
      </c>
      <c r="F224" s="4">
        <v>2330931</v>
      </c>
      <c r="G224" s="4">
        <v>1890851</v>
      </c>
      <c r="H224" s="8">
        <f t="shared" si="39"/>
        <v>4.0502029116634898E-2</v>
      </c>
      <c r="I224" s="10">
        <f t="shared" si="40"/>
        <v>43680</v>
      </c>
      <c r="J224" s="11">
        <f t="shared" si="46"/>
        <v>1782233</v>
      </c>
      <c r="K224" s="8">
        <f t="shared" si="47"/>
        <v>6.0944893288363611E-2</v>
      </c>
      <c r="L224">
        <f>'Channel wise traffic'!G224</f>
        <v>46685339</v>
      </c>
      <c r="M224">
        <f>VLOOKUP(I224,'Channel wise traffic'!B216:G582, 6,FALSE)</f>
        <v>45338647</v>
      </c>
      <c r="N224" s="8">
        <f t="shared" si="48"/>
        <v>2.9702959596478395E-2</v>
      </c>
      <c r="O224" s="8">
        <f t="shared" si="49"/>
        <v>3.930935479152356E-2</v>
      </c>
      <c r="P224" s="8">
        <f t="shared" si="50"/>
        <v>3.034072503699603E-2</v>
      </c>
      <c r="Q224" s="8">
        <f t="shared" si="41"/>
        <v>0.2015999883475198</v>
      </c>
      <c r="R224" s="8">
        <f t="shared" si="42"/>
        <v>0.353600026520002</v>
      </c>
      <c r="S224" s="8">
        <f t="shared" si="43"/>
        <v>0.70039993990384619</v>
      </c>
      <c r="T224" s="8">
        <f t="shared" si="44"/>
        <v>0.81119990252821728</v>
      </c>
      <c r="U224" s="23">
        <f t="shared" si="45"/>
        <v>7</v>
      </c>
      <c r="V224" s="8" t="str">
        <f t="shared" si="51"/>
        <v>Moderate</v>
      </c>
    </row>
    <row r="225" spans="2:22" x14ac:dyDescent="0.3">
      <c r="B225" s="3">
        <v>43688</v>
      </c>
      <c r="C225" s="4">
        <v>43991955</v>
      </c>
      <c r="D225" s="4">
        <v>9700226</v>
      </c>
      <c r="E225" s="4">
        <v>3166153</v>
      </c>
      <c r="F225" s="4">
        <v>1033432</v>
      </c>
      <c r="G225" s="4">
        <v>765773</v>
      </c>
      <c r="H225" s="8">
        <f t="shared" si="39"/>
        <v>1.7407114550830941E-2</v>
      </c>
      <c r="I225" s="10">
        <f t="shared" si="40"/>
        <v>43681</v>
      </c>
      <c r="J225" s="11">
        <f t="shared" si="46"/>
        <v>1677611</v>
      </c>
      <c r="K225" s="8">
        <f t="shared" si="47"/>
        <v>-0.54353363205176886</v>
      </c>
      <c r="L225">
        <f>'Channel wise traffic'!G225</f>
        <v>43991955</v>
      </c>
      <c r="M225">
        <f>VLOOKUP(I225,'Channel wise traffic'!B217:G583, 6,FALSE)</f>
        <v>43991955</v>
      </c>
      <c r="N225" s="8">
        <f t="shared" si="48"/>
        <v>0</v>
      </c>
      <c r="O225" s="8">
        <f t="shared" si="49"/>
        <v>3.8134495273056179E-2</v>
      </c>
      <c r="P225" s="8">
        <f t="shared" si="50"/>
        <v>-0.54353363205176897</v>
      </c>
      <c r="Q225" s="8">
        <f t="shared" si="41"/>
        <v>0.22049999823831426</v>
      </c>
      <c r="R225" s="8">
        <f t="shared" si="42"/>
        <v>0.32639992099153153</v>
      </c>
      <c r="S225" s="8">
        <f t="shared" si="43"/>
        <v>0.32639989286683241</v>
      </c>
      <c r="T225" s="8">
        <f t="shared" si="44"/>
        <v>0.74099989162325142</v>
      </c>
      <c r="U225" s="23">
        <f t="shared" si="45"/>
        <v>1</v>
      </c>
      <c r="V225" s="8" t="str">
        <f t="shared" si="51"/>
        <v>Low</v>
      </c>
    </row>
    <row r="226" spans="2:22" x14ac:dyDescent="0.3">
      <c r="B226" s="3">
        <v>43689</v>
      </c>
      <c r="C226" s="4">
        <v>20631473</v>
      </c>
      <c r="D226" s="4">
        <v>5157868</v>
      </c>
      <c r="E226" s="4">
        <v>2063147</v>
      </c>
      <c r="F226" s="4">
        <v>1445853</v>
      </c>
      <c r="G226" s="4">
        <v>1244880</v>
      </c>
      <c r="H226" s="8">
        <f t="shared" si="39"/>
        <v>6.0338881281040861E-2</v>
      </c>
      <c r="I226" s="10">
        <f t="shared" si="40"/>
        <v>43682</v>
      </c>
      <c r="J226" s="11">
        <f t="shared" si="46"/>
        <v>1208956</v>
      </c>
      <c r="K226" s="8">
        <f t="shared" si="47"/>
        <v>2.971489450401843E-2</v>
      </c>
      <c r="L226">
        <f>'Channel wise traffic'!G226</f>
        <v>20631472</v>
      </c>
      <c r="M226">
        <f>VLOOKUP(I226,'Channel wise traffic'!B218:G584, 6,FALSE)</f>
        <v>22368858</v>
      </c>
      <c r="N226" s="8">
        <f t="shared" si="48"/>
        <v>-7.7669856905524637E-2</v>
      </c>
      <c r="O226" s="8">
        <f t="shared" si="49"/>
        <v>5.4046384125073878E-2</v>
      </c>
      <c r="P226" s="8">
        <f t="shared" si="50"/>
        <v>0.11642771774342786</v>
      </c>
      <c r="Q226" s="8">
        <f t="shared" si="41"/>
        <v>0.24999998788259084</v>
      </c>
      <c r="R226" s="8">
        <f t="shared" si="42"/>
        <v>0.39999996122428877</v>
      </c>
      <c r="S226" s="8">
        <f t="shared" si="43"/>
        <v>0.70079979759076794</v>
      </c>
      <c r="T226" s="8">
        <f t="shared" si="44"/>
        <v>0.86100039215604907</v>
      </c>
      <c r="U226" s="23">
        <f t="shared" si="45"/>
        <v>2</v>
      </c>
      <c r="V226" s="8" t="str">
        <f t="shared" si="51"/>
        <v>Moderate</v>
      </c>
    </row>
    <row r="227" spans="2:22" x14ac:dyDescent="0.3">
      <c r="B227" s="3">
        <v>43690</v>
      </c>
      <c r="C227" s="4">
        <v>20848646</v>
      </c>
      <c r="D227" s="4">
        <v>5316404</v>
      </c>
      <c r="E227" s="4">
        <v>2211624</v>
      </c>
      <c r="F227" s="4">
        <v>1549906</v>
      </c>
      <c r="G227" s="4">
        <v>1334469</v>
      </c>
      <c r="H227" s="8">
        <f t="shared" si="39"/>
        <v>6.4007466000429961E-2</v>
      </c>
      <c r="I227" s="10">
        <f t="shared" si="40"/>
        <v>43683</v>
      </c>
      <c r="J227" s="11">
        <f t="shared" si="46"/>
        <v>1221464</v>
      </c>
      <c r="K227" s="8">
        <f t="shared" si="47"/>
        <v>9.2516029944394562E-2</v>
      </c>
      <c r="L227">
        <f>'Channel wise traffic'!G227</f>
        <v>20848645</v>
      </c>
      <c r="M227">
        <f>VLOOKUP(I227,'Channel wise traffic'!B219:G585, 6,FALSE)</f>
        <v>22586032</v>
      </c>
      <c r="N227" s="8">
        <f t="shared" si="48"/>
        <v>-7.6923073517295992E-2</v>
      </c>
      <c r="O227" s="8">
        <f t="shared" si="49"/>
        <v>5.4080499480342589E-2</v>
      </c>
      <c r="P227" s="8">
        <f t="shared" si="50"/>
        <v>0.18355907610830524</v>
      </c>
      <c r="Q227" s="8">
        <f t="shared" si="41"/>
        <v>0.25499996498573574</v>
      </c>
      <c r="R227" s="8">
        <f t="shared" si="42"/>
        <v>0.41599998796178772</v>
      </c>
      <c r="S227" s="8">
        <f t="shared" si="43"/>
        <v>0.70079995514608273</v>
      </c>
      <c r="T227" s="8">
        <f t="shared" si="44"/>
        <v>0.86099995741677238</v>
      </c>
      <c r="U227" s="23">
        <f t="shared" si="45"/>
        <v>3</v>
      </c>
      <c r="V227" s="8" t="str">
        <f t="shared" si="51"/>
        <v>Moderate</v>
      </c>
    </row>
    <row r="228" spans="2:22" x14ac:dyDescent="0.3">
      <c r="B228" s="3">
        <v>43691</v>
      </c>
      <c r="C228" s="4">
        <v>22586034</v>
      </c>
      <c r="D228" s="4">
        <v>5477113</v>
      </c>
      <c r="E228" s="4">
        <v>2147028</v>
      </c>
      <c r="F228" s="4">
        <v>1551657</v>
      </c>
      <c r="G228" s="4">
        <v>1335977</v>
      </c>
      <c r="H228" s="8">
        <f t="shared" si="39"/>
        <v>5.9150579512985767E-2</v>
      </c>
      <c r="I228" s="10">
        <f t="shared" si="40"/>
        <v>43684</v>
      </c>
      <c r="J228" s="11">
        <f t="shared" si="46"/>
        <v>1184072</v>
      </c>
      <c r="K228" s="8">
        <f t="shared" si="47"/>
        <v>0.12829034045226972</v>
      </c>
      <c r="L228">
        <f>'Channel wise traffic'!G228</f>
        <v>22586032</v>
      </c>
      <c r="M228">
        <f>VLOOKUP(I228,'Channel wise traffic'!B220:G586, 6,FALSE)</f>
        <v>22586032</v>
      </c>
      <c r="N228" s="8">
        <f t="shared" si="48"/>
        <v>0</v>
      </c>
      <c r="O228" s="8">
        <f t="shared" si="49"/>
        <v>5.2424963143152974E-2</v>
      </c>
      <c r="P228" s="8">
        <f t="shared" si="50"/>
        <v>0.12829034045226972</v>
      </c>
      <c r="Q228" s="8">
        <f t="shared" si="41"/>
        <v>0.24249998915258872</v>
      </c>
      <c r="R228" s="8">
        <f t="shared" si="42"/>
        <v>0.39199994595693022</v>
      </c>
      <c r="S228" s="8">
        <f t="shared" si="43"/>
        <v>0.72269993684292888</v>
      </c>
      <c r="T228" s="8">
        <f t="shared" si="44"/>
        <v>0.86100020816456213</v>
      </c>
      <c r="U228" s="23">
        <f t="shared" si="45"/>
        <v>4</v>
      </c>
      <c r="V228" s="8" t="str">
        <f t="shared" si="51"/>
        <v>Moderate</v>
      </c>
    </row>
    <row r="229" spans="2:22" x14ac:dyDescent="0.3">
      <c r="B229" s="3">
        <v>43692</v>
      </c>
      <c r="C229" s="4">
        <v>21934513</v>
      </c>
      <c r="D229" s="4">
        <v>5702973</v>
      </c>
      <c r="E229" s="4">
        <v>2235565</v>
      </c>
      <c r="F229" s="4">
        <v>1615643</v>
      </c>
      <c r="G229" s="4">
        <v>1298330</v>
      </c>
      <c r="H229" s="8">
        <f t="shared" si="39"/>
        <v>5.9191193349038565E-2</v>
      </c>
      <c r="I229" s="10">
        <f t="shared" si="40"/>
        <v>43685</v>
      </c>
      <c r="J229" s="11">
        <f t="shared" si="46"/>
        <v>1233898</v>
      </c>
      <c r="K229" s="8">
        <f t="shared" si="47"/>
        <v>5.2218254669348596E-2</v>
      </c>
      <c r="L229">
        <f>'Channel wise traffic'!G229</f>
        <v>21934511</v>
      </c>
      <c r="M229">
        <f>VLOOKUP(I229,'Channel wise traffic'!B221:G587, 6,FALSE)</f>
        <v>20848645</v>
      </c>
      <c r="N229" s="8">
        <f t="shared" si="48"/>
        <v>5.2083288866014987E-2</v>
      </c>
      <c r="O229" s="8">
        <f t="shared" si="49"/>
        <v>5.9183603577901416E-2</v>
      </c>
      <c r="P229" s="8">
        <f t="shared" si="50"/>
        <v>1.282411120364646E-4</v>
      </c>
      <c r="Q229" s="8">
        <f t="shared" si="41"/>
        <v>0.25999998267570379</v>
      </c>
      <c r="R229" s="8">
        <f t="shared" si="42"/>
        <v>0.39199992705559011</v>
      </c>
      <c r="S229" s="8">
        <f t="shared" si="43"/>
        <v>0.7227000780563303</v>
      </c>
      <c r="T229" s="8">
        <f t="shared" si="44"/>
        <v>0.8035995575755287</v>
      </c>
      <c r="U229" s="23">
        <f t="shared" si="45"/>
        <v>5</v>
      </c>
      <c r="V229" s="8" t="str">
        <f t="shared" si="51"/>
        <v>Moderate</v>
      </c>
    </row>
    <row r="230" spans="2:22" x14ac:dyDescent="0.3">
      <c r="B230" s="3">
        <v>43693</v>
      </c>
      <c r="C230" s="4">
        <v>21282993</v>
      </c>
      <c r="D230" s="4">
        <v>5480370</v>
      </c>
      <c r="E230" s="4">
        <v>2279834</v>
      </c>
      <c r="F230" s="4">
        <v>1581065</v>
      </c>
      <c r="G230" s="4">
        <v>1257579</v>
      </c>
      <c r="H230" s="8">
        <f t="shared" si="39"/>
        <v>5.9088446817606902E-2</v>
      </c>
      <c r="I230" s="10">
        <f t="shared" si="40"/>
        <v>43686</v>
      </c>
      <c r="J230" s="11">
        <f t="shared" si="46"/>
        <v>1322799</v>
      </c>
      <c r="K230" s="8">
        <f t="shared" si="47"/>
        <v>-4.9304542867056877E-2</v>
      </c>
      <c r="L230">
        <f>'Channel wise traffic'!G230</f>
        <v>21282992</v>
      </c>
      <c r="M230">
        <f>VLOOKUP(I230,'Channel wise traffic'!B222:G588, 6,FALSE)</f>
        <v>22586032</v>
      </c>
      <c r="N230" s="8">
        <f t="shared" si="48"/>
        <v>-5.7692294069183969E-2</v>
      </c>
      <c r="O230" s="8">
        <f t="shared" si="49"/>
        <v>5.8567121611523297E-2</v>
      </c>
      <c r="P230" s="8">
        <f t="shared" si="50"/>
        <v>8.9013287957289133E-3</v>
      </c>
      <c r="Q230" s="8">
        <f t="shared" si="41"/>
        <v>0.2574999672273538</v>
      </c>
      <c r="R230" s="8">
        <f t="shared" si="42"/>
        <v>0.41600001459755453</v>
      </c>
      <c r="S230" s="8">
        <f t="shared" si="43"/>
        <v>0.69350005307403961</v>
      </c>
      <c r="T230" s="8">
        <f t="shared" si="44"/>
        <v>0.79539993611900839</v>
      </c>
      <c r="U230" s="23">
        <f t="shared" si="45"/>
        <v>6</v>
      </c>
      <c r="V230" s="8" t="str">
        <f t="shared" si="51"/>
        <v>Moderate</v>
      </c>
    </row>
    <row r="231" spans="2:22" x14ac:dyDescent="0.3">
      <c r="B231" s="3">
        <v>43694</v>
      </c>
      <c r="C231" s="4">
        <v>46685340</v>
      </c>
      <c r="D231" s="4">
        <v>10098039</v>
      </c>
      <c r="E231" s="4">
        <v>3399000</v>
      </c>
      <c r="F231" s="4">
        <v>2357546</v>
      </c>
      <c r="G231" s="4">
        <v>1857275</v>
      </c>
      <c r="H231" s="8">
        <f t="shared" si="39"/>
        <v>3.9782831184264698E-2</v>
      </c>
      <c r="I231" s="10">
        <f t="shared" si="40"/>
        <v>43687</v>
      </c>
      <c r="J231" s="11">
        <f t="shared" si="46"/>
        <v>1890851</v>
      </c>
      <c r="K231" s="8">
        <f t="shared" si="47"/>
        <v>-1.7757083979647259E-2</v>
      </c>
      <c r="L231">
        <f>'Channel wise traffic'!G231</f>
        <v>46685339</v>
      </c>
      <c r="M231">
        <f>VLOOKUP(I231,'Channel wise traffic'!B223:G589, 6,FALSE)</f>
        <v>46685339</v>
      </c>
      <c r="N231" s="8">
        <f t="shared" si="48"/>
        <v>0</v>
      </c>
      <c r="O231" s="8">
        <f t="shared" si="49"/>
        <v>4.0502029116634898E-2</v>
      </c>
      <c r="P231" s="8">
        <f t="shared" si="50"/>
        <v>-1.7757083979647148E-2</v>
      </c>
      <c r="Q231" s="8">
        <f t="shared" si="41"/>
        <v>0.21629999910035999</v>
      </c>
      <c r="R231" s="8">
        <f t="shared" si="42"/>
        <v>0.33660000718951472</v>
      </c>
      <c r="S231" s="8">
        <f t="shared" si="43"/>
        <v>0.69359988231832892</v>
      </c>
      <c r="T231" s="8">
        <f t="shared" si="44"/>
        <v>0.78780011079317225</v>
      </c>
      <c r="U231" s="23">
        <f t="shared" si="45"/>
        <v>7</v>
      </c>
      <c r="V231" s="8" t="str">
        <f t="shared" si="51"/>
        <v>Moderate</v>
      </c>
    </row>
    <row r="232" spans="2:22" x14ac:dyDescent="0.3">
      <c r="B232" s="3">
        <v>43695</v>
      </c>
      <c r="C232" s="4">
        <v>45338648</v>
      </c>
      <c r="D232" s="4">
        <v>9521116</v>
      </c>
      <c r="E232" s="4">
        <v>3140064</v>
      </c>
      <c r="F232" s="4">
        <v>2028481</v>
      </c>
      <c r="G232" s="4">
        <v>1582215</v>
      </c>
      <c r="H232" s="8">
        <f t="shared" si="39"/>
        <v>3.4897710227265712E-2</v>
      </c>
      <c r="I232" s="10">
        <f t="shared" si="40"/>
        <v>43688</v>
      </c>
      <c r="J232" s="11">
        <f t="shared" si="46"/>
        <v>765773</v>
      </c>
      <c r="K232" s="8">
        <f t="shared" si="47"/>
        <v>1.0661671278564273</v>
      </c>
      <c r="L232">
        <f>'Channel wise traffic'!G232</f>
        <v>45338647</v>
      </c>
      <c r="M232">
        <f>VLOOKUP(I232,'Channel wise traffic'!B224:G590, 6,FALSE)</f>
        <v>43991955</v>
      </c>
      <c r="N232" s="8">
        <f t="shared" si="48"/>
        <v>3.0612233532244737E-2</v>
      </c>
      <c r="O232" s="8">
        <f t="shared" si="49"/>
        <v>1.7407114550830941E-2</v>
      </c>
      <c r="P232" s="8">
        <f t="shared" si="50"/>
        <v>1.0047958049198824</v>
      </c>
      <c r="Q232" s="8">
        <f t="shared" si="41"/>
        <v>0.20999999823550097</v>
      </c>
      <c r="R232" s="8">
        <f t="shared" si="42"/>
        <v>0.32979999403431276</v>
      </c>
      <c r="S232" s="8">
        <f t="shared" si="43"/>
        <v>0.64599989044809281</v>
      </c>
      <c r="T232" s="8">
        <f t="shared" si="44"/>
        <v>0.77999991126364998</v>
      </c>
      <c r="U232" s="23">
        <f t="shared" si="45"/>
        <v>1</v>
      </c>
      <c r="V232" s="8" t="str">
        <f t="shared" si="51"/>
        <v>High</v>
      </c>
    </row>
    <row r="233" spans="2:22" x14ac:dyDescent="0.3">
      <c r="B233" s="3">
        <v>43696</v>
      </c>
      <c r="C233" s="4">
        <v>21065820</v>
      </c>
      <c r="D233" s="4">
        <v>5003132</v>
      </c>
      <c r="E233" s="4">
        <v>2041277</v>
      </c>
      <c r="F233" s="4">
        <v>1534836</v>
      </c>
      <c r="G233" s="4">
        <v>1233394</v>
      </c>
      <c r="H233" s="8">
        <f t="shared" si="39"/>
        <v>5.8549536642770135E-2</v>
      </c>
      <c r="I233" s="10">
        <f t="shared" si="40"/>
        <v>43689</v>
      </c>
      <c r="J233" s="11">
        <f t="shared" si="46"/>
        <v>1244880</v>
      </c>
      <c r="K233" s="8">
        <f t="shared" si="47"/>
        <v>-9.2265921213289248E-3</v>
      </c>
      <c r="L233">
        <f>'Channel wise traffic'!G233</f>
        <v>21065819</v>
      </c>
      <c r="M233">
        <f>VLOOKUP(I233,'Channel wise traffic'!B225:G591, 6,FALSE)</f>
        <v>20631472</v>
      </c>
      <c r="N233" s="8">
        <f t="shared" si="48"/>
        <v>2.1052642293288626E-2</v>
      </c>
      <c r="O233" s="8">
        <f t="shared" si="49"/>
        <v>6.0338881281040861E-2</v>
      </c>
      <c r="P233" s="8">
        <f t="shared" si="50"/>
        <v>-2.9654919022056192E-2</v>
      </c>
      <c r="Q233" s="8">
        <f t="shared" si="41"/>
        <v>0.23749998813243445</v>
      </c>
      <c r="R233" s="8">
        <f t="shared" si="42"/>
        <v>0.40799982890717257</v>
      </c>
      <c r="S233" s="8">
        <f t="shared" si="43"/>
        <v>0.75189991363249575</v>
      </c>
      <c r="T233" s="8">
        <f t="shared" si="44"/>
        <v>0.80359986343817846</v>
      </c>
      <c r="U233" s="23">
        <f t="shared" si="45"/>
        <v>2</v>
      </c>
      <c r="V233" s="8" t="str">
        <f t="shared" si="51"/>
        <v>Moderate</v>
      </c>
    </row>
    <row r="234" spans="2:22" x14ac:dyDescent="0.3">
      <c r="B234" s="3">
        <v>43697</v>
      </c>
      <c r="C234" s="4">
        <v>21934513</v>
      </c>
      <c r="D234" s="4">
        <v>5757809</v>
      </c>
      <c r="E234" s="4">
        <v>2303123</v>
      </c>
      <c r="F234" s="4">
        <v>1714906</v>
      </c>
      <c r="G234" s="4">
        <v>1392160</v>
      </c>
      <c r="H234" s="8">
        <f t="shared" si="39"/>
        <v>6.3468926800426345E-2</v>
      </c>
      <c r="I234" s="10">
        <f t="shared" si="40"/>
        <v>43690</v>
      </c>
      <c r="J234" s="11">
        <f t="shared" si="46"/>
        <v>1334469</v>
      </c>
      <c r="K234" s="8">
        <f t="shared" si="47"/>
        <v>4.3231427631514885E-2</v>
      </c>
      <c r="L234">
        <f>'Channel wise traffic'!G234</f>
        <v>21934511</v>
      </c>
      <c r="M234">
        <f>VLOOKUP(I234,'Channel wise traffic'!B226:G592, 6,FALSE)</f>
        <v>20848645</v>
      </c>
      <c r="N234" s="8">
        <f t="shared" si="48"/>
        <v>5.2083288866014987E-2</v>
      </c>
      <c r="O234" s="8">
        <f t="shared" si="49"/>
        <v>6.4007466000429961E-2</v>
      </c>
      <c r="P234" s="8">
        <f t="shared" si="50"/>
        <v>-8.4136934900688187E-3</v>
      </c>
      <c r="Q234" s="8">
        <f t="shared" si="41"/>
        <v>0.26249996979645729</v>
      </c>
      <c r="R234" s="8">
        <f t="shared" si="42"/>
        <v>0.39999989579369516</v>
      </c>
      <c r="S234" s="8">
        <f t="shared" si="43"/>
        <v>0.74460026668137136</v>
      </c>
      <c r="T234" s="8">
        <f t="shared" si="44"/>
        <v>0.81179959717908734</v>
      </c>
      <c r="U234" s="23">
        <f t="shared" si="45"/>
        <v>3</v>
      </c>
      <c r="V234" s="8" t="str">
        <f t="shared" si="51"/>
        <v>Moderate</v>
      </c>
    </row>
    <row r="235" spans="2:22" x14ac:dyDescent="0.3">
      <c r="B235" s="3">
        <v>43698</v>
      </c>
      <c r="C235" s="4">
        <v>22368860</v>
      </c>
      <c r="D235" s="4">
        <v>5592215</v>
      </c>
      <c r="E235" s="4">
        <v>2259254</v>
      </c>
      <c r="F235" s="4">
        <v>1599778</v>
      </c>
      <c r="G235" s="4">
        <v>1351172</v>
      </c>
      <c r="H235" s="8">
        <f t="shared" si="39"/>
        <v>6.0404151127951985E-2</v>
      </c>
      <c r="I235" s="10">
        <f t="shared" si="40"/>
        <v>43691</v>
      </c>
      <c r="J235" s="11">
        <f t="shared" si="46"/>
        <v>1335977</v>
      </c>
      <c r="K235" s="8">
        <f t="shared" si="47"/>
        <v>1.1373698798706755E-2</v>
      </c>
      <c r="L235">
        <f>'Channel wise traffic'!G235</f>
        <v>22368858</v>
      </c>
      <c r="M235">
        <f>VLOOKUP(I235,'Channel wise traffic'!B227:G593, 6,FALSE)</f>
        <v>22586032</v>
      </c>
      <c r="N235" s="8">
        <f t="shared" si="48"/>
        <v>-9.6154118616319506E-3</v>
      </c>
      <c r="O235" s="8">
        <f t="shared" si="49"/>
        <v>5.9150579512985767E-2</v>
      </c>
      <c r="P235" s="8">
        <f t="shared" si="50"/>
        <v>2.1192888138839239E-2</v>
      </c>
      <c r="Q235" s="8">
        <f t="shared" si="41"/>
        <v>0.25</v>
      </c>
      <c r="R235" s="8">
        <f t="shared" si="42"/>
        <v>0.40399984621478252</v>
      </c>
      <c r="S235" s="8">
        <f t="shared" si="43"/>
        <v>0.70810010738057783</v>
      </c>
      <c r="T235" s="8">
        <f t="shared" si="44"/>
        <v>0.8445996882067387</v>
      </c>
      <c r="U235" s="23">
        <f t="shared" si="45"/>
        <v>4</v>
      </c>
      <c r="V235" s="8" t="str">
        <f t="shared" si="51"/>
        <v>Moderate</v>
      </c>
    </row>
    <row r="236" spans="2:22" x14ac:dyDescent="0.3">
      <c r="B236" s="3">
        <v>43699</v>
      </c>
      <c r="C236" s="4">
        <v>21934513</v>
      </c>
      <c r="D236" s="4">
        <v>5483628</v>
      </c>
      <c r="E236" s="4">
        <v>2193451</v>
      </c>
      <c r="F236" s="4">
        <v>1617231</v>
      </c>
      <c r="G236" s="4">
        <v>1392436</v>
      </c>
      <c r="H236" s="8">
        <f t="shared" si="39"/>
        <v>6.3481509710290804E-2</v>
      </c>
      <c r="I236" s="10">
        <f t="shared" si="40"/>
        <v>43692</v>
      </c>
      <c r="J236" s="11">
        <f t="shared" si="46"/>
        <v>1298330</v>
      </c>
      <c r="K236" s="8">
        <f t="shared" si="47"/>
        <v>7.2482342701778446E-2</v>
      </c>
      <c r="L236">
        <f>'Channel wise traffic'!G236</f>
        <v>21934511</v>
      </c>
      <c r="M236">
        <f>VLOOKUP(I236,'Channel wise traffic'!B228:G594, 6,FALSE)</f>
        <v>21934511</v>
      </c>
      <c r="N236" s="8">
        <f t="shared" si="48"/>
        <v>0</v>
      </c>
      <c r="O236" s="8">
        <f t="shared" si="49"/>
        <v>5.9191193349038565E-2</v>
      </c>
      <c r="P236" s="8">
        <f t="shared" si="50"/>
        <v>7.2482342701778446E-2</v>
      </c>
      <c r="Q236" s="8">
        <f t="shared" si="41"/>
        <v>0.24999998860243672</v>
      </c>
      <c r="R236" s="8">
        <f t="shared" si="42"/>
        <v>0.39999996352779582</v>
      </c>
      <c r="S236" s="8">
        <f t="shared" si="43"/>
        <v>0.7372998074723347</v>
      </c>
      <c r="T236" s="8">
        <f t="shared" si="44"/>
        <v>0.86100006739915325</v>
      </c>
      <c r="U236" s="23">
        <f t="shared" si="45"/>
        <v>5</v>
      </c>
      <c r="V236" s="8" t="str">
        <f t="shared" si="51"/>
        <v>Moderate</v>
      </c>
    </row>
    <row r="237" spans="2:22" x14ac:dyDescent="0.3">
      <c r="B237" s="3">
        <v>43700</v>
      </c>
      <c r="C237" s="4">
        <v>20848646</v>
      </c>
      <c r="D237" s="4">
        <v>5420648</v>
      </c>
      <c r="E237" s="4">
        <v>2146576</v>
      </c>
      <c r="F237" s="4">
        <v>1519990</v>
      </c>
      <c r="G237" s="4">
        <v>1296248</v>
      </c>
      <c r="H237" s="8">
        <f t="shared" si="39"/>
        <v>6.2174205461592087E-2</v>
      </c>
      <c r="I237" s="10">
        <f t="shared" si="40"/>
        <v>43693</v>
      </c>
      <c r="J237" s="11">
        <f t="shared" si="46"/>
        <v>1257579</v>
      </c>
      <c r="K237" s="8">
        <f t="shared" si="47"/>
        <v>3.0748764093547987E-2</v>
      </c>
      <c r="L237">
        <f>'Channel wise traffic'!G237</f>
        <v>20848645</v>
      </c>
      <c r="M237">
        <f>VLOOKUP(I237,'Channel wise traffic'!B229:G595, 6,FALSE)</f>
        <v>21282992</v>
      </c>
      <c r="N237" s="8">
        <f t="shared" si="48"/>
        <v>-2.0408173813155628E-2</v>
      </c>
      <c r="O237" s="8">
        <f t="shared" si="49"/>
        <v>5.9088446817606902E-2</v>
      </c>
      <c r="P237" s="8">
        <f t="shared" si="50"/>
        <v>5.2222706978747313E-2</v>
      </c>
      <c r="Q237" s="8">
        <f t="shared" si="41"/>
        <v>0.2600000019185898</v>
      </c>
      <c r="R237" s="8">
        <f t="shared" si="42"/>
        <v>0.3959998878362882</v>
      </c>
      <c r="S237" s="8">
        <f t="shared" si="43"/>
        <v>0.70809978309642896</v>
      </c>
      <c r="T237" s="8">
        <f t="shared" si="44"/>
        <v>0.85280034737070642</v>
      </c>
      <c r="U237" s="23">
        <f t="shared" si="45"/>
        <v>6</v>
      </c>
      <c r="V237" s="8" t="str">
        <f t="shared" si="51"/>
        <v>Moderate</v>
      </c>
    </row>
    <row r="238" spans="2:22" x14ac:dyDescent="0.3">
      <c r="B238" s="3">
        <v>43701</v>
      </c>
      <c r="C238" s="4">
        <v>43094160</v>
      </c>
      <c r="D238" s="4">
        <v>9321266</v>
      </c>
      <c r="E238" s="4">
        <v>3264307</v>
      </c>
      <c r="F238" s="4">
        <v>2108742</v>
      </c>
      <c r="G238" s="4">
        <v>1628371</v>
      </c>
      <c r="H238" s="8">
        <f t="shared" si="39"/>
        <v>3.7786349704925212E-2</v>
      </c>
      <c r="I238" s="10">
        <f t="shared" si="40"/>
        <v>43694</v>
      </c>
      <c r="J238" s="11">
        <f t="shared" si="46"/>
        <v>1857275</v>
      </c>
      <c r="K238" s="8">
        <f t="shared" si="47"/>
        <v>-0.12324723048552311</v>
      </c>
      <c r="L238">
        <f>'Channel wise traffic'!G238</f>
        <v>43094158</v>
      </c>
      <c r="M238">
        <f>VLOOKUP(I238,'Channel wise traffic'!B230:G596, 6,FALSE)</f>
        <v>46685339</v>
      </c>
      <c r="N238" s="8">
        <f t="shared" si="48"/>
        <v>-7.6923099990770072E-2</v>
      </c>
      <c r="O238" s="8">
        <f t="shared" si="49"/>
        <v>3.9782831184264698E-2</v>
      </c>
      <c r="P238" s="8">
        <f t="shared" si="50"/>
        <v>-5.0184499692650153E-2</v>
      </c>
      <c r="Q238" s="8">
        <f t="shared" si="41"/>
        <v>0.21629998125035968</v>
      </c>
      <c r="R238" s="8">
        <f t="shared" si="42"/>
        <v>0.35019996210815141</v>
      </c>
      <c r="S238" s="8">
        <f t="shared" si="43"/>
        <v>0.64599990135731722</v>
      </c>
      <c r="T238" s="8">
        <f t="shared" si="44"/>
        <v>0.77220020277492463</v>
      </c>
      <c r="U238" s="23">
        <f t="shared" si="45"/>
        <v>7</v>
      </c>
      <c r="V238" s="8" t="str">
        <f t="shared" si="51"/>
        <v>Moderate</v>
      </c>
    </row>
    <row r="239" spans="2:22" x14ac:dyDescent="0.3">
      <c r="B239" s="3">
        <v>43702</v>
      </c>
      <c r="C239" s="4">
        <v>44440853</v>
      </c>
      <c r="D239" s="4">
        <v>9332579</v>
      </c>
      <c r="E239" s="4">
        <v>3331730</v>
      </c>
      <c r="F239" s="4">
        <v>2288232</v>
      </c>
      <c r="G239" s="4">
        <v>1784821</v>
      </c>
      <c r="H239" s="8">
        <f t="shared" si="39"/>
        <v>4.0161717868016616E-2</v>
      </c>
      <c r="I239" s="10">
        <f t="shared" si="40"/>
        <v>43695</v>
      </c>
      <c r="J239" s="11">
        <f t="shared" si="46"/>
        <v>1582215</v>
      </c>
      <c r="K239" s="8">
        <f t="shared" si="47"/>
        <v>0.12805212945143363</v>
      </c>
      <c r="L239">
        <f>'Channel wise traffic'!G239</f>
        <v>44440851</v>
      </c>
      <c r="M239">
        <f>VLOOKUP(I239,'Channel wise traffic'!B231:G597, 6,FALSE)</f>
        <v>45338647</v>
      </c>
      <c r="N239" s="8">
        <f t="shared" si="48"/>
        <v>-1.9802002472636637E-2</v>
      </c>
      <c r="O239" s="8">
        <f t="shared" si="49"/>
        <v>3.4897710227265712E-2</v>
      </c>
      <c r="P239" s="8">
        <f t="shared" si="50"/>
        <v>0.15084106110314699</v>
      </c>
      <c r="Q239" s="8">
        <f t="shared" si="41"/>
        <v>0.20999999707476361</v>
      </c>
      <c r="R239" s="8">
        <f t="shared" si="42"/>
        <v>0.35699992467248337</v>
      </c>
      <c r="S239" s="8">
        <f t="shared" si="43"/>
        <v>0.68679995077632339</v>
      </c>
      <c r="T239" s="8">
        <f t="shared" si="44"/>
        <v>0.78000001748074499</v>
      </c>
      <c r="U239" s="23">
        <f t="shared" si="45"/>
        <v>1</v>
      </c>
      <c r="V239" s="8" t="str">
        <f t="shared" si="51"/>
        <v>Moderate</v>
      </c>
    </row>
    <row r="240" spans="2:22" x14ac:dyDescent="0.3">
      <c r="B240" s="3">
        <v>43703</v>
      </c>
      <c r="C240" s="4">
        <v>22368860</v>
      </c>
      <c r="D240" s="4">
        <v>5424448</v>
      </c>
      <c r="E240" s="4">
        <v>2169779</v>
      </c>
      <c r="F240" s="4">
        <v>1568099</v>
      </c>
      <c r="G240" s="4">
        <v>1260124</v>
      </c>
      <c r="H240" s="8">
        <f t="shared" si="39"/>
        <v>5.6333849825158724E-2</v>
      </c>
      <c r="I240" s="10">
        <f t="shared" si="40"/>
        <v>43696</v>
      </c>
      <c r="J240" s="11">
        <f t="shared" si="46"/>
        <v>1233394</v>
      </c>
      <c r="K240" s="8">
        <f t="shared" si="47"/>
        <v>2.1671906949441988E-2</v>
      </c>
      <c r="L240">
        <f>'Channel wise traffic'!G240</f>
        <v>22368858</v>
      </c>
      <c r="M240">
        <f>VLOOKUP(I240,'Channel wise traffic'!B232:G598, 6,FALSE)</f>
        <v>21065819</v>
      </c>
      <c r="N240" s="8">
        <f t="shared" si="48"/>
        <v>6.1855605993766494E-2</v>
      </c>
      <c r="O240" s="8">
        <f t="shared" si="49"/>
        <v>5.8549536642770135E-2</v>
      </c>
      <c r="P240" s="8">
        <f t="shared" si="50"/>
        <v>-3.7842943679128327E-2</v>
      </c>
      <c r="Q240" s="8">
        <f t="shared" si="41"/>
        <v>0.24249997541224722</v>
      </c>
      <c r="R240" s="8">
        <f t="shared" si="42"/>
        <v>0.399999963129889</v>
      </c>
      <c r="S240" s="8">
        <f t="shared" si="43"/>
        <v>0.72269986943370734</v>
      </c>
      <c r="T240" s="8">
        <f t="shared" si="44"/>
        <v>0.80359977271843164</v>
      </c>
      <c r="U240" s="23">
        <f t="shared" si="45"/>
        <v>2</v>
      </c>
      <c r="V240" s="8" t="str">
        <f t="shared" si="51"/>
        <v>Moderate</v>
      </c>
    </row>
    <row r="241" spans="2:22" x14ac:dyDescent="0.3">
      <c r="B241" s="3">
        <v>43704</v>
      </c>
      <c r="C241" s="4">
        <v>20848646</v>
      </c>
      <c r="D241" s="4">
        <v>5003675</v>
      </c>
      <c r="E241" s="4">
        <v>1961440</v>
      </c>
      <c r="F241" s="4">
        <v>1446170</v>
      </c>
      <c r="G241" s="4">
        <v>1150283</v>
      </c>
      <c r="H241" s="8">
        <f t="shared" si="39"/>
        <v>5.5173031380551046E-2</v>
      </c>
      <c r="I241" s="10">
        <f t="shared" si="40"/>
        <v>43697</v>
      </c>
      <c r="J241" s="11">
        <f t="shared" si="46"/>
        <v>1392160</v>
      </c>
      <c r="K241" s="8">
        <f t="shared" si="47"/>
        <v>-0.17374224227100332</v>
      </c>
      <c r="L241">
        <f>'Channel wise traffic'!G241</f>
        <v>20848645</v>
      </c>
      <c r="M241">
        <f>VLOOKUP(I241,'Channel wise traffic'!B233:G599, 6,FALSE)</f>
        <v>21934511</v>
      </c>
      <c r="N241" s="8">
        <f t="shared" si="48"/>
        <v>-4.950491032145643E-2</v>
      </c>
      <c r="O241" s="8">
        <f t="shared" si="49"/>
        <v>6.3468926800426345E-2</v>
      </c>
      <c r="P241" s="8">
        <f t="shared" si="50"/>
        <v>-0.13070798323030053</v>
      </c>
      <c r="Q241" s="8">
        <f t="shared" si="41"/>
        <v>0.23999999808141018</v>
      </c>
      <c r="R241" s="8">
        <f t="shared" si="42"/>
        <v>0.39199988008813524</v>
      </c>
      <c r="S241" s="8">
        <f t="shared" si="43"/>
        <v>0.73730014683089973</v>
      </c>
      <c r="T241" s="8">
        <f t="shared" si="44"/>
        <v>0.79539957266434791</v>
      </c>
      <c r="U241" s="23">
        <f t="shared" si="45"/>
        <v>3</v>
      </c>
      <c r="V241" s="8" t="str">
        <f t="shared" si="51"/>
        <v>Moderate</v>
      </c>
    </row>
    <row r="242" spans="2:22" x14ac:dyDescent="0.3">
      <c r="B242" s="3">
        <v>43705</v>
      </c>
      <c r="C242" s="4">
        <v>21934513</v>
      </c>
      <c r="D242" s="4">
        <v>5593301</v>
      </c>
      <c r="E242" s="4">
        <v>2304440</v>
      </c>
      <c r="F242" s="4">
        <v>1699063</v>
      </c>
      <c r="G242" s="4">
        <v>1421096</v>
      </c>
      <c r="H242" s="8">
        <f t="shared" si="39"/>
        <v>6.4788126365057666E-2</v>
      </c>
      <c r="I242" s="10">
        <f t="shared" si="40"/>
        <v>43698</v>
      </c>
      <c r="J242" s="11">
        <f t="shared" si="46"/>
        <v>1351172</v>
      </c>
      <c r="K242" s="8">
        <f t="shared" si="47"/>
        <v>5.1750628343393723E-2</v>
      </c>
      <c r="L242">
        <f>'Channel wise traffic'!G242</f>
        <v>21934511</v>
      </c>
      <c r="M242">
        <f>VLOOKUP(I242,'Channel wise traffic'!B234:G600, 6,FALSE)</f>
        <v>22368858</v>
      </c>
      <c r="N242" s="8">
        <f t="shared" si="48"/>
        <v>-1.9417486578885645E-2</v>
      </c>
      <c r="O242" s="8">
        <f t="shared" si="49"/>
        <v>6.0404151127951985E-2</v>
      </c>
      <c r="P242" s="8">
        <f t="shared" si="50"/>
        <v>7.2577383428818587E-2</v>
      </c>
      <c r="Q242" s="8">
        <f t="shared" si="41"/>
        <v>0.25500000843419685</v>
      </c>
      <c r="R242" s="8">
        <f t="shared" si="42"/>
        <v>0.41199999785457642</v>
      </c>
      <c r="S242" s="8">
        <f t="shared" si="43"/>
        <v>0.73729973442571728</v>
      </c>
      <c r="T242" s="8">
        <f t="shared" si="44"/>
        <v>0.83639982743429764</v>
      </c>
      <c r="U242" s="23">
        <f t="shared" si="45"/>
        <v>4</v>
      </c>
      <c r="V242" s="8" t="str">
        <f t="shared" si="51"/>
        <v>Moderate</v>
      </c>
    </row>
    <row r="243" spans="2:22" x14ac:dyDescent="0.3">
      <c r="B243" s="3">
        <v>43706</v>
      </c>
      <c r="C243" s="4">
        <v>21282993</v>
      </c>
      <c r="D243" s="4">
        <v>5214333</v>
      </c>
      <c r="E243" s="4">
        <v>2044018</v>
      </c>
      <c r="F243" s="4">
        <v>1566740</v>
      </c>
      <c r="G243" s="4">
        <v>1310421</v>
      </c>
      <c r="H243" s="8">
        <f t="shared" si="39"/>
        <v>6.1571274303383924E-2</v>
      </c>
      <c r="I243" s="10">
        <f t="shared" si="40"/>
        <v>43699</v>
      </c>
      <c r="J243" s="11">
        <f t="shared" si="46"/>
        <v>1392436</v>
      </c>
      <c r="K243" s="8">
        <f t="shared" si="47"/>
        <v>-5.8900373158981778E-2</v>
      </c>
      <c r="L243">
        <f>'Channel wise traffic'!G243</f>
        <v>21282992</v>
      </c>
      <c r="M243">
        <f>VLOOKUP(I243,'Channel wise traffic'!B235:G601, 6,FALSE)</f>
        <v>21934511</v>
      </c>
      <c r="N243" s="8">
        <f t="shared" si="48"/>
        <v>-2.970291883871945E-2</v>
      </c>
      <c r="O243" s="8">
        <f t="shared" si="49"/>
        <v>6.3481509710290804E-2</v>
      </c>
      <c r="P243" s="8">
        <f t="shared" si="50"/>
        <v>-3.0091209481699188E-2</v>
      </c>
      <c r="Q243" s="8">
        <f t="shared" si="41"/>
        <v>0.24499998660902628</v>
      </c>
      <c r="R243" s="8">
        <f t="shared" si="42"/>
        <v>0.39199989720641165</v>
      </c>
      <c r="S243" s="8">
        <f t="shared" si="43"/>
        <v>0.76650009931419394</v>
      </c>
      <c r="T243" s="8">
        <f t="shared" si="44"/>
        <v>0.83639978554195338</v>
      </c>
      <c r="U243" s="23">
        <f t="shared" si="45"/>
        <v>5</v>
      </c>
      <c r="V243" s="8" t="str">
        <f t="shared" si="51"/>
        <v>Moderate</v>
      </c>
    </row>
    <row r="244" spans="2:22" x14ac:dyDescent="0.3">
      <c r="B244" s="3">
        <v>43707</v>
      </c>
      <c r="C244" s="4">
        <v>21934513</v>
      </c>
      <c r="D244" s="4">
        <v>5319119</v>
      </c>
      <c r="E244" s="4">
        <v>2127647</v>
      </c>
      <c r="F244" s="4">
        <v>1522119</v>
      </c>
      <c r="G244" s="4">
        <v>1210693</v>
      </c>
      <c r="H244" s="8">
        <f t="shared" si="39"/>
        <v>5.5195800335298077E-2</v>
      </c>
      <c r="I244" s="10">
        <f t="shared" si="40"/>
        <v>43700</v>
      </c>
      <c r="J244" s="11">
        <f t="shared" si="46"/>
        <v>1296248</v>
      </c>
      <c r="K244" s="8">
        <f t="shared" si="47"/>
        <v>-6.6002030475649676E-2</v>
      </c>
      <c r="L244">
        <f>'Channel wise traffic'!G244</f>
        <v>21934511</v>
      </c>
      <c r="M244">
        <f>VLOOKUP(I244,'Channel wise traffic'!B236:G602, 6,FALSE)</f>
        <v>20848645</v>
      </c>
      <c r="N244" s="8">
        <f t="shared" si="48"/>
        <v>5.2083288866014987E-2</v>
      </c>
      <c r="O244" s="8">
        <f t="shared" si="49"/>
        <v>6.2174205461592087E-2</v>
      </c>
      <c r="P244" s="8">
        <f t="shared" si="50"/>
        <v>-0.11223955456262158</v>
      </c>
      <c r="Q244" s="8">
        <f t="shared" si="41"/>
        <v>0.24249998164992312</v>
      </c>
      <c r="R244" s="8">
        <f t="shared" si="42"/>
        <v>0.39999988719936513</v>
      </c>
      <c r="S244" s="8">
        <f t="shared" si="43"/>
        <v>0.71540015801493384</v>
      </c>
      <c r="T244" s="8">
        <f t="shared" si="44"/>
        <v>0.79539970265136961</v>
      </c>
      <c r="U244" s="23">
        <f t="shared" si="45"/>
        <v>6</v>
      </c>
      <c r="V244" s="8" t="str">
        <f t="shared" si="51"/>
        <v>Moderate</v>
      </c>
    </row>
    <row r="245" spans="2:22" x14ac:dyDescent="0.3">
      <c r="B245" s="3">
        <v>43708</v>
      </c>
      <c r="C245" s="4">
        <v>45338648</v>
      </c>
      <c r="D245" s="4">
        <v>9235482</v>
      </c>
      <c r="E245" s="4">
        <v>3265666</v>
      </c>
      <c r="F245" s="4">
        <v>2176240</v>
      </c>
      <c r="G245" s="4">
        <v>1663518</v>
      </c>
      <c r="H245" s="8">
        <f t="shared" si="39"/>
        <v>3.6690948525858115E-2</v>
      </c>
      <c r="I245" s="10">
        <f t="shared" si="40"/>
        <v>43701</v>
      </c>
      <c r="J245" s="11">
        <f t="shared" si="46"/>
        <v>1628371</v>
      </c>
      <c r="K245" s="8">
        <f t="shared" si="47"/>
        <v>2.158414759290106E-2</v>
      </c>
      <c r="L245">
        <f>'Channel wise traffic'!G245</f>
        <v>45338647</v>
      </c>
      <c r="M245">
        <f>VLOOKUP(I245,'Channel wise traffic'!B237:G603, 6,FALSE)</f>
        <v>43094158</v>
      </c>
      <c r="N245" s="8">
        <f t="shared" si="48"/>
        <v>5.2083370558023256E-2</v>
      </c>
      <c r="O245" s="8">
        <f t="shared" si="49"/>
        <v>3.7786349704925212E-2</v>
      </c>
      <c r="P245" s="8">
        <f t="shared" si="50"/>
        <v>-2.8989335768633939E-2</v>
      </c>
      <c r="Q245" s="8">
        <f t="shared" si="41"/>
        <v>0.20369998681919232</v>
      </c>
      <c r="R245" s="8">
        <f t="shared" si="42"/>
        <v>0.35359995287739177</v>
      </c>
      <c r="S245" s="8">
        <f t="shared" si="43"/>
        <v>0.66640005438400618</v>
      </c>
      <c r="T245" s="8">
        <f t="shared" si="44"/>
        <v>0.76440006616917255</v>
      </c>
      <c r="U245" s="23">
        <f t="shared" si="45"/>
        <v>7</v>
      </c>
      <c r="V245" s="8" t="str">
        <f t="shared" si="51"/>
        <v>Moderate</v>
      </c>
    </row>
    <row r="246" spans="2:22" x14ac:dyDescent="0.3">
      <c r="B246" s="3">
        <v>43709</v>
      </c>
      <c r="C246" s="4">
        <v>42645263</v>
      </c>
      <c r="D246" s="4">
        <v>9224170</v>
      </c>
      <c r="E246" s="4">
        <v>3261666</v>
      </c>
      <c r="F246" s="4">
        <v>2217933</v>
      </c>
      <c r="G246" s="4">
        <v>1660788</v>
      </c>
      <c r="H246" s="8">
        <f t="shared" si="39"/>
        <v>3.8944255074707827E-2</v>
      </c>
      <c r="I246" s="10">
        <f t="shared" si="40"/>
        <v>43702</v>
      </c>
      <c r="J246" s="11">
        <f t="shared" si="46"/>
        <v>1784821</v>
      </c>
      <c r="K246" s="8">
        <f t="shared" si="47"/>
        <v>-6.9493243300028373E-2</v>
      </c>
      <c r="L246">
        <f>'Channel wise traffic'!G246</f>
        <v>42645261</v>
      </c>
      <c r="M246">
        <f>VLOOKUP(I246,'Channel wise traffic'!B238:G604, 6,FALSE)</f>
        <v>44440851</v>
      </c>
      <c r="N246" s="8">
        <f t="shared" si="48"/>
        <v>-4.0404041767787002E-2</v>
      </c>
      <c r="O246" s="8">
        <f t="shared" si="49"/>
        <v>4.0161717868016616E-2</v>
      </c>
      <c r="P246" s="8">
        <f t="shared" si="50"/>
        <v>-3.0314011898338933E-2</v>
      </c>
      <c r="Q246" s="8">
        <f t="shared" si="41"/>
        <v>0.21629999092748003</v>
      </c>
      <c r="R246" s="8">
        <f t="shared" si="42"/>
        <v>0.3535999444936509</v>
      </c>
      <c r="S246" s="8">
        <f t="shared" si="43"/>
        <v>0.68000003679101417</v>
      </c>
      <c r="T246" s="8">
        <f t="shared" si="44"/>
        <v>0.74879989611949505</v>
      </c>
      <c r="U246" s="23">
        <f t="shared" si="45"/>
        <v>1</v>
      </c>
      <c r="V246" s="8" t="str">
        <f t="shared" si="51"/>
        <v>Moderate</v>
      </c>
    </row>
    <row r="247" spans="2:22" x14ac:dyDescent="0.3">
      <c r="B247" s="3">
        <v>43710</v>
      </c>
      <c r="C247" s="4">
        <v>22803207</v>
      </c>
      <c r="D247" s="4">
        <v>5529777</v>
      </c>
      <c r="E247" s="4">
        <v>2278268</v>
      </c>
      <c r="F247" s="4">
        <v>1696398</v>
      </c>
      <c r="G247" s="4">
        <v>1335405</v>
      </c>
      <c r="H247" s="8">
        <f t="shared" si="39"/>
        <v>5.8562157507055915E-2</v>
      </c>
      <c r="I247" s="10">
        <f t="shared" si="40"/>
        <v>43703</v>
      </c>
      <c r="J247" s="11">
        <f t="shared" si="46"/>
        <v>1260124</v>
      </c>
      <c r="K247" s="8">
        <f t="shared" si="47"/>
        <v>5.9740946129111183E-2</v>
      </c>
      <c r="L247">
        <f>'Channel wise traffic'!G247</f>
        <v>22803205</v>
      </c>
      <c r="M247">
        <f>VLOOKUP(I247,'Channel wise traffic'!B239:G605, 6,FALSE)</f>
        <v>22368858</v>
      </c>
      <c r="N247" s="8">
        <f t="shared" si="48"/>
        <v>1.9417486578885645E-2</v>
      </c>
      <c r="O247" s="8">
        <f t="shared" si="49"/>
        <v>5.6333849825158724E-2</v>
      </c>
      <c r="P247" s="8">
        <f t="shared" si="50"/>
        <v>3.9555395003414651E-2</v>
      </c>
      <c r="Q247" s="8">
        <f t="shared" si="41"/>
        <v>0.24249996941219715</v>
      </c>
      <c r="R247" s="8">
        <f t="shared" si="42"/>
        <v>0.41199997757594925</v>
      </c>
      <c r="S247" s="8">
        <f t="shared" si="43"/>
        <v>0.7445998451455228</v>
      </c>
      <c r="T247" s="8">
        <f t="shared" si="44"/>
        <v>0.78720029144104153</v>
      </c>
      <c r="U247" s="23">
        <f t="shared" si="45"/>
        <v>2</v>
      </c>
      <c r="V247" s="8" t="str">
        <f t="shared" si="51"/>
        <v>Moderate</v>
      </c>
    </row>
    <row r="248" spans="2:22" x14ac:dyDescent="0.3">
      <c r="B248" s="3">
        <v>43711</v>
      </c>
      <c r="C248" s="4">
        <v>22586034</v>
      </c>
      <c r="D248" s="4">
        <v>5702973</v>
      </c>
      <c r="E248" s="4">
        <v>2167129</v>
      </c>
      <c r="F248" s="4">
        <v>1502904</v>
      </c>
      <c r="G248" s="4">
        <v>1170762</v>
      </c>
      <c r="H248" s="8">
        <f t="shared" si="39"/>
        <v>5.1835660922143305E-2</v>
      </c>
      <c r="I248" s="10">
        <f t="shared" si="40"/>
        <v>43704</v>
      </c>
      <c r="J248" s="11">
        <f t="shared" si="46"/>
        <v>1150283</v>
      </c>
      <c r="K248" s="8">
        <f t="shared" si="47"/>
        <v>1.7803444891387521E-2</v>
      </c>
      <c r="L248">
        <f>'Channel wise traffic'!G248</f>
        <v>22586032</v>
      </c>
      <c r="M248">
        <f>VLOOKUP(I248,'Channel wise traffic'!B240:G606, 6,FALSE)</f>
        <v>20848645</v>
      </c>
      <c r="N248" s="8">
        <f t="shared" si="48"/>
        <v>8.3333329336271023E-2</v>
      </c>
      <c r="O248" s="8">
        <f t="shared" si="49"/>
        <v>5.5173031380551046E-2</v>
      </c>
      <c r="P248" s="8">
        <f t="shared" si="50"/>
        <v>-6.048916245671776E-2</v>
      </c>
      <c r="Q248" s="8">
        <f t="shared" si="41"/>
        <v>0.25249997409903835</v>
      </c>
      <c r="R248" s="8">
        <f t="shared" si="42"/>
        <v>0.37999987024311704</v>
      </c>
      <c r="S248" s="8">
        <f t="shared" si="43"/>
        <v>0.6935000177654399</v>
      </c>
      <c r="T248" s="8">
        <f t="shared" si="44"/>
        <v>0.77899985627824531</v>
      </c>
      <c r="U248" s="23">
        <f t="shared" si="45"/>
        <v>3</v>
      </c>
      <c r="V248" s="8" t="str">
        <f t="shared" si="51"/>
        <v>Moderate</v>
      </c>
    </row>
    <row r="249" spans="2:22" x14ac:dyDescent="0.3">
      <c r="B249" s="3">
        <v>43712</v>
      </c>
      <c r="C249" s="4">
        <v>22368860</v>
      </c>
      <c r="D249" s="4">
        <v>5592215</v>
      </c>
      <c r="E249" s="4">
        <v>2259254</v>
      </c>
      <c r="F249" s="4">
        <v>1566793</v>
      </c>
      <c r="G249" s="4">
        <v>1310465</v>
      </c>
      <c r="H249" s="8">
        <f t="shared" si="39"/>
        <v>5.8584344486039969E-2</v>
      </c>
      <c r="I249" s="10">
        <f t="shared" si="40"/>
        <v>43705</v>
      </c>
      <c r="J249" s="11">
        <f t="shared" si="46"/>
        <v>1421096</v>
      </c>
      <c r="K249" s="8">
        <f t="shared" si="47"/>
        <v>-7.7849068606202554E-2</v>
      </c>
      <c r="L249">
        <f>'Channel wise traffic'!G249</f>
        <v>22368858</v>
      </c>
      <c r="M249">
        <f>VLOOKUP(I249,'Channel wise traffic'!B241:G607, 6,FALSE)</f>
        <v>21934511</v>
      </c>
      <c r="N249" s="8">
        <f t="shared" si="48"/>
        <v>1.980199148273698E-2</v>
      </c>
      <c r="O249" s="8">
        <f t="shared" si="49"/>
        <v>6.4788126365057666E-2</v>
      </c>
      <c r="P249" s="8">
        <f t="shared" si="50"/>
        <v>-9.575492033928612E-2</v>
      </c>
      <c r="Q249" s="8">
        <f t="shared" si="41"/>
        <v>0.25</v>
      </c>
      <c r="R249" s="8">
        <f t="shared" si="42"/>
        <v>0.40399984621478252</v>
      </c>
      <c r="S249" s="8">
        <f t="shared" si="43"/>
        <v>0.69350015536101739</v>
      </c>
      <c r="T249" s="8">
        <f t="shared" si="44"/>
        <v>0.83639957543849119</v>
      </c>
      <c r="U249" s="23">
        <f t="shared" si="45"/>
        <v>4</v>
      </c>
      <c r="V249" s="8" t="str">
        <f t="shared" si="51"/>
        <v>Moderate</v>
      </c>
    </row>
    <row r="250" spans="2:22" x14ac:dyDescent="0.3">
      <c r="B250" s="3">
        <v>43713</v>
      </c>
      <c r="C250" s="4">
        <v>20631473</v>
      </c>
      <c r="D250" s="4">
        <v>5261025</v>
      </c>
      <c r="E250" s="4">
        <v>2146498</v>
      </c>
      <c r="F250" s="4">
        <v>1598282</v>
      </c>
      <c r="G250" s="4">
        <v>1284380</v>
      </c>
      <c r="H250" s="8">
        <f t="shared" si="39"/>
        <v>6.22534319289757E-2</v>
      </c>
      <c r="I250" s="10">
        <f t="shared" si="40"/>
        <v>43706</v>
      </c>
      <c r="J250" s="11">
        <f t="shared" si="46"/>
        <v>1310421</v>
      </c>
      <c r="K250" s="8">
        <f t="shared" si="47"/>
        <v>-1.9872239532180869E-2</v>
      </c>
      <c r="L250">
        <f>'Channel wise traffic'!G250</f>
        <v>20631472</v>
      </c>
      <c r="M250">
        <f>VLOOKUP(I250,'Channel wise traffic'!B242:G608, 6,FALSE)</f>
        <v>21282992</v>
      </c>
      <c r="N250" s="8">
        <f t="shared" si="48"/>
        <v>-3.0612237226795957E-2</v>
      </c>
      <c r="O250" s="8">
        <f t="shared" si="49"/>
        <v>6.1571274303383924E-2</v>
      </c>
      <c r="P250" s="8">
        <f t="shared" si="50"/>
        <v>1.1079153928673646E-2</v>
      </c>
      <c r="Q250" s="8">
        <f t="shared" si="41"/>
        <v>0.25499997019117343</v>
      </c>
      <c r="R250" s="8">
        <f t="shared" si="42"/>
        <v>0.40799996198459426</v>
      </c>
      <c r="S250" s="8">
        <f t="shared" si="43"/>
        <v>0.74459980861850328</v>
      </c>
      <c r="T250" s="8">
        <f t="shared" si="44"/>
        <v>0.80360036589287742</v>
      </c>
      <c r="U250" s="23">
        <f t="shared" si="45"/>
        <v>5</v>
      </c>
      <c r="V250" s="8" t="str">
        <f t="shared" si="51"/>
        <v>Moderate</v>
      </c>
    </row>
    <row r="251" spans="2:22" x14ac:dyDescent="0.3">
      <c r="B251" s="3">
        <v>43714</v>
      </c>
      <c r="C251" s="4">
        <v>20848646</v>
      </c>
      <c r="D251" s="4">
        <v>5264283</v>
      </c>
      <c r="E251" s="4">
        <v>2084656</v>
      </c>
      <c r="F251" s="4">
        <v>1460927</v>
      </c>
      <c r="G251" s="4">
        <v>1233898</v>
      </c>
      <c r="H251" s="8">
        <f t="shared" si="39"/>
        <v>5.9183603577901416E-2</v>
      </c>
      <c r="I251" s="10">
        <f t="shared" si="40"/>
        <v>43707</v>
      </c>
      <c r="J251" s="11">
        <f t="shared" si="46"/>
        <v>1210693</v>
      </c>
      <c r="K251" s="8">
        <f t="shared" si="47"/>
        <v>1.9166708653638898E-2</v>
      </c>
      <c r="L251">
        <f>'Channel wise traffic'!G251</f>
        <v>20848645</v>
      </c>
      <c r="M251">
        <f>VLOOKUP(I251,'Channel wise traffic'!B243:G609, 6,FALSE)</f>
        <v>21934511</v>
      </c>
      <c r="N251" s="8">
        <f t="shared" si="48"/>
        <v>-4.950491032145643E-2</v>
      </c>
      <c r="O251" s="8">
        <f t="shared" si="49"/>
        <v>5.5195800335298077E-2</v>
      </c>
      <c r="P251" s="8">
        <f t="shared" si="50"/>
        <v>7.2248309081100803E-2</v>
      </c>
      <c r="Q251" s="8">
        <f t="shared" si="41"/>
        <v>0.25249999448405425</v>
      </c>
      <c r="R251" s="8">
        <f t="shared" si="42"/>
        <v>0.3959999870827613</v>
      </c>
      <c r="S251" s="8">
        <f t="shared" si="43"/>
        <v>0.70080003607309793</v>
      </c>
      <c r="T251" s="8">
        <f t="shared" si="44"/>
        <v>0.84459935369802874</v>
      </c>
      <c r="U251" s="23">
        <f t="shared" si="45"/>
        <v>6</v>
      </c>
      <c r="V251" s="8" t="str">
        <f t="shared" si="51"/>
        <v>Moderate</v>
      </c>
    </row>
    <row r="252" spans="2:22" x14ac:dyDescent="0.3">
      <c r="B252" s="3">
        <v>43715</v>
      </c>
      <c r="C252" s="4">
        <v>46685340</v>
      </c>
      <c r="D252" s="4">
        <v>9313725</v>
      </c>
      <c r="E252" s="4">
        <v>3135000</v>
      </c>
      <c r="F252" s="4">
        <v>2025210</v>
      </c>
      <c r="G252" s="4">
        <v>1500680</v>
      </c>
      <c r="H252" s="8">
        <f t="shared" si="39"/>
        <v>3.2144566152886536E-2</v>
      </c>
      <c r="I252" s="10">
        <f t="shared" si="40"/>
        <v>43708</v>
      </c>
      <c r="J252" s="11">
        <f t="shared" si="46"/>
        <v>1663518</v>
      </c>
      <c r="K252" s="8">
        <f t="shared" si="47"/>
        <v>-9.7887729498568721E-2</v>
      </c>
      <c r="L252">
        <f>'Channel wise traffic'!G252</f>
        <v>46685339</v>
      </c>
      <c r="M252">
        <f>VLOOKUP(I252,'Channel wise traffic'!B244:G610, 6,FALSE)</f>
        <v>45338647</v>
      </c>
      <c r="N252" s="8">
        <f t="shared" si="48"/>
        <v>2.9702959596478395E-2</v>
      </c>
      <c r="O252" s="8">
        <f t="shared" si="49"/>
        <v>3.6690948525858115E-2</v>
      </c>
      <c r="P252" s="8">
        <f t="shared" si="50"/>
        <v>-0.12391018917833363</v>
      </c>
      <c r="Q252" s="8">
        <f t="shared" si="41"/>
        <v>0.19949999293139989</v>
      </c>
      <c r="R252" s="8">
        <f t="shared" si="42"/>
        <v>0.3366000177157904</v>
      </c>
      <c r="S252" s="8">
        <f t="shared" si="43"/>
        <v>0.64600000000000002</v>
      </c>
      <c r="T252" s="8">
        <f t="shared" si="44"/>
        <v>0.74099969879666805</v>
      </c>
      <c r="U252" s="23">
        <f t="shared" si="45"/>
        <v>7</v>
      </c>
      <c r="V252" s="8" t="str">
        <f t="shared" si="51"/>
        <v>Moderate</v>
      </c>
    </row>
    <row r="253" spans="2:22" x14ac:dyDescent="0.3">
      <c r="B253" s="3">
        <v>43716</v>
      </c>
      <c r="C253" s="4">
        <v>43094160</v>
      </c>
      <c r="D253" s="4">
        <v>9230769</v>
      </c>
      <c r="E253" s="4">
        <v>3169846</v>
      </c>
      <c r="F253" s="4">
        <v>2133940</v>
      </c>
      <c r="G253" s="4">
        <v>1697763</v>
      </c>
      <c r="H253" s="8">
        <f t="shared" si="39"/>
        <v>3.9396591092621364E-2</v>
      </c>
      <c r="I253" s="10">
        <f t="shared" si="40"/>
        <v>43709</v>
      </c>
      <c r="J253" s="11">
        <f t="shared" si="46"/>
        <v>1660788</v>
      </c>
      <c r="K253" s="8">
        <f t="shared" si="47"/>
        <v>2.2263527915664216E-2</v>
      </c>
      <c r="L253">
        <f>'Channel wise traffic'!G253</f>
        <v>43094158</v>
      </c>
      <c r="M253">
        <f>VLOOKUP(I253,'Channel wise traffic'!B245:G611, 6,FALSE)</f>
        <v>42645261</v>
      </c>
      <c r="N253" s="8">
        <f t="shared" si="48"/>
        <v>1.0526304435092948E-2</v>
      </c>
      <c r="O253" s="8">
        <f t="shared" si="49"/>
        <v>3.8944255074707827E-2</v>
      </c>
      <c r="P253" s="8">
        <f t="shared" si="50"/>
        <v>1.1614961360688625E-2</v>
      </c>
      <c r="Q253" s="8">
        <f t="shared" si="41"/>
        <v>0.21419999832923997</v>
      </c>
      <c r="R253" s="8">
        <f t="shared" si="42"/>
        <v>0.34339999191833315</v>
      </c>
      <c r="S253" s="8">
        <f t="shared" si="43"/>
        <v>0.67319989677731973</v>
      </c>
      <c r="T253" s="8">
        <f t="shared" si="44"/>
        <v>0.79560015745522372</v>
      </c>
      <c r="U253" s="23">
        <f t="shared" si="45"/>
        <v>1</v>
      </c>
      <c r="V253" s="8" t="str">
        <f t="shared" si="51"/>
        <v>Moderate</v>
      </c>
    </row>
    <row r="254" spans="2:22" x14ac:dyDescent="0.3">
      <c r="B254" s="3">
        <v>43717</v>
      </c>
      <c r="C254" s="4">
        <v>21717340</v>
      </c>
      <c r="D254" s="4">
        <v>5375041</v>
      </c>
      <c r="E254" s="4">
        <v>2257517</v>
      </c>
      <c r="F254" s="4">
        <v>1697427</v>
      </c>
      <c r="G254" s="4">
        <v>1419728</v>
      </c>
      <c r="H254" s="8">
        <f t="shared" si="39"/>
        <v>6.5373015295611708E-2</v>
      </c>
      <c r="I254" s="10">
        <f t="shared" si="40"/>
        <v>43710</v>
      </c>
      <c r="J254" s="11">
        <f t="shared" si="46"/>
        <v>1335405</v>
      </c>
      <c r="K254" s="8">
        <f t="shared" si="47"/>
        <v>6.3144139792796983E-2</v>
      </c>
      <c r="L254">
        <f>'Channel wise traffic'!G254</f>
        <v>21717338</v>
      </c>
      <c r="M254">
        <f>VLOOKUP(I254,'Channel wise traffic'!B246:G612, 6,FALSE)</f>
        <v>22803205</v>
      </c>
      <c r="N254" s="8">
        <f t="shared" si="48"/>
        <v>-4.7619051795569911E-2</v>
      </c>
      <c r="O254" s="8">
        <f t="shared" si="49"/>
        <v>5.8562157507055915E-2</v>
      </c>
      <c r="P254" s="8">
        <f t="shared" si="50"/>
        <v>0.11630134678243675</v>
      </c>
      <c r="Q254" s="8">
        <f t="shared" si="41"/>
        <v>0.24749997006999935</v>
      </c>
      <c r="R254" s="8">
        <f t="shared" si="42"/>
        <v>0.41999995907007964</v>
      </c>
      <c r="S254" s="8">
        <f t="shared" si="43"/>
        <v>0.75189998569224503</v>
      </c>
      <c r="T254" s="8">
        <f t="shared" si="44"/>
        <v>0.83640003369806182</v>
      </c>
      <c r="U254" s="23">
        <f t="shared" si="45"/>
        <v>2</v>
      </c>
      <c r="V254" s="8" t="str">
        <f t="shared" si="51"/>
        <v>Moderate</v>
      </c>
    </row>
    <row r="255" spans="2:22" x14ac:dyDescent="0.3">
      <c r="B255" s="3">
        <v>43718</v>
      </c>
      <c r="C255" s="4">
        <v>22368860</v>
      </c>
      <c r="D255" s="4">
        <v>5480370</v>
      </c>
      <c r="E255" s="4">
        <v>2126383</v>
      </c>
      <c r="F255" s="4">
        <v>1505692</v>
      </c>
      <c r="G255" s="4">
        <v>1185281</v>
      </c>
      <c r="H255" s="8">
        <f t="shared" si="39"/>
        <v>5.2987993129734817E-2</v>
      </c>
      <c r="I255" s="10">
        <f t="shared" si="40"/>
        <v>43711</v>
      </c>
      <c r="J255" s="11">
        <f t="shared" si="46"/>
        <v>1170762</v>
      </c>
      <c r="K255" s="8">
        <f t="shared" si="47"/>
        <v>1.2401324949050219E-2</v>
      </c>
      <c r="L255">
        <f>'Channel wise traffic'!G255</f>
        <v>22368858</v>
      </c>
      <c r="M255">
        <f>VLOOKUP(I255,'Channel wise traffic'!B247:G613, 6,FALSE)</f>
        <v>22586032</v>
      </c>
      <c r="N255" s="8">
        <f t="shared" si="48"/>
        <v>-9.6154118616319506E-3</v>
      </c>
      <c r="O255" s="8">
        <f t="shared" si="49"/>
        <v>5.1835660922143305E-2</v>
      </c>
      <c r="P255" s="8">
        <f t="shared" si="50"/>
        <v>2.2230491269751518E-2</v>
      </c>
      <c r="Q255" s="8">
        <f t="shared" si="41"/>
        <v>0.24499996870649643</v>
      </c>
      <c r="R255" s="8">
        <f t="shared" si="42"/>
        <v>0.38799989781711819</v>
      </c>
      <c r="S255" s="8">
        <f t="shared" si="43"/>
        <v>0.70810009297478393</v>
      </c>
      <c r="T255" s="8">
        <f t="shared" si="44"/>
        <v>0.7872001710841261</v>
      </c>
      <c r="U255" s="23">
        <f t="shared" si="45"/>
        <v>3</v>
      </c>
      <c r="V255" s="8" t="str">
        <f t="shared" si="51"/>
        <v>Moderate</v>
      </c>
    </row>
    <row r="256" spans="2:22" x14ac:dyDescent="0.3">
      <c r="B256" s="3">
        <v>43719</v>
      </c>
      <c r="C256" s="4">
        <v>21065820</v>
      </c>
      <c r="D256" s="4">
        <v>5055796</v>
      </c>
      <c r="E256" s="4">
        <v>1981872</v>
      </c>
      <c r="F256" s="4">
        <v>1504637</v>
      </c>
      <c r="G256" s="4">
        <v>1246140</v>
      </c>
      <c r="H256" s="8">
        <f t="shared" si="39"/>
        <v>5.9154592605462311E-2</v>
      </c>
      <c r="I256" s="10">
        <f t="shared" si="40"/>
        <v>43712</v>
      </c>
      <c r="J256" s="11">
        <f t="shared" si="46"/>
        <v>1310465</v>
      </c>
      <c r="K256" s="8">
        <f t="shared" si="47"/>
        <v>-4.9085629909993767E-2</v>
      </c>
      <c r="L256">
        <f>'Channel wise traffic'!G256</f>
        <v>21065819</v>
      </c>
      <c r="M256">
        <f>VLOOKUP(I256,'Channel wise traffic'!B248:G614, 6,FALSE)</f>
        <v>22368858</v>
      </c>
      <c r="N256" s="8">
        <f t="shared" si="48"/>
        <v>-5.8252370326638991E-2</v>
      </c>
      <c r="O256" s="8">
        <f t="shared" si="49"/>
        <v>5.8584344486039969E-2</v>
      </c>
      <c r="P256" s="8">
        <f t="shared" si="50"/>
        <v>9.7337970480873004E-3</v>
      </c>
      <c r="Q256" s="8">
        <f t="shared" si="41"/>
        <v>0.2399999620237902</v>
      </c>
      <c r="R256" s="8">
        <f t="shared" si="42"/>
        <v>0.39199999367063071</v>
      </c>
      <c r="S256" s="8">
        <f t="shared" si="43"/>
        <v>0.75919988778286385</v>
      </c>
      <c r="T256" s="8">
        <f t="shared" si="44"/>
        <v>0.82819975847995231</v>
      </c>
      <c r="U256" s="23">
        <f t="shared" si="45"/>
        <v>4</v>
      </c>
      <c r="V256" s="8" t="str">
        <f t="shared" si="51"/>
        <v>Moderate</v>
      </c>
    </row>
    <row r="257" spans="2:22" x14ac:dyDescent="0.3">
      <c r="B257" s="3">
        <v>43720</v>
      </c>
      <c r="C257" s="4">
        <v>20848646</v>
      </c>
      <c r="D257" s="4">
        <v>5160040</v>
      </c>
      <c r="E257" s="4">
        <v>2022735</v>
      </c>
      <c r="F257" s="4">
        <v>1535660</v>
      </c>
      <c r="G257" s="4">
        <v>1309611</v>
      </c>
      <c r="H257" s="8">
        <f t="shared" si="39"/>
        <v>6.2815158356087003E-2</v>
      </c>
      <c r="I257" s="10">
        <f t="shared" si="40"/>
        <v>43713</v>
      </c>
      <c r="J257" s="11">
        <f t="shared" si="46"/>
        <v>1284380</v>
      </c>
      <c r="K257" s="8">
        <f t="shared" si="47"/>
        <v>1.9644497734315314E-2</v>
      </c>
      <c r="L257">
        <f>'Channel wise traffic'!G257</f>
        <v>20848645</v>
      </c>
      <c r="M257">
        <f>VLOOKUP(I257,'Channel wise traffic'!B249:G615, 6,FALSE)</f>
        <v>20631472</v>
      </c>
      <c r="N257" s="8">
        <f t="shared" si="48"/>
        <v>1.0526296911824717E-2</v>
      </c>
      <c r="O257" s="8">
        <f t="shared" si="49"/>
        <v>6.22534319289757E-2</v>
      </c>
      <c r="P257" s="8">
        <f t="shared" si="50"/>
        <v>9.0232202419324725E-3</v>
      </c>
      <c r="Q257" s="8">
        <f t="shared" si="41"/>
        <v>0.24750000551594573</v>
      </c>
      <c r="R257" s="8">
        <f t="shared" si="42"/>
        <v>0.39199986821807581</v>
      </c>
      <c r="S257" s="8">
        <f t="shared" si="43"/>
        <v>0.75919979631538481</v>
      </c>
      <c r="T257" s="8">
        <f t="shared" si="44"/>
        <v>0.852800098980243</v>
      </c>
      <c r="U257" s="23">
        <f t="shared" si="45"/>
        <v>5</v>
      </c>
      <c r="V257" s="8" t="str">
        <f t="shared" si="51"/>
        <v>Moderate</v>
      </c>
    </row>
    <row r="258" spans="2:22" x14ac:dyDescent="0.3">
      <c r="B258" s="3">
        <v>43721</v>
      </c>
      <c r="C258" s="4">
        <v>22803207</v>
      </c>
      <c r="D258" s="4">
        <v>5985841</v>
      </c>
      <c r="E258" s="4">
        <v>2322506</v>
      </c>
      <c r="F258" s="4">
        <v>1610658</v>
      </c>
      <c r="G258" s="4">
        <v>1360362</v>
      </c>
      <c r="H258" s="8">
        <f t="shared" si="39"/>
        <v>5.9656608826995257E-2</v>
      </c>
      <c r="I258" s="10">
        <f t="shared" si="40"/>
        <v>43714</v>
      </c>
      <c r="J258" s="11">
        <f t="shared" si="46"/>
        <v>1233898</v>
      </c>
      <c r="K258" s="8">
        <f t="shared" si="47"/>
        <v>0.10249145391272219</v>
      </c>
      <c r="L258">
        <f>'Channel wise traffic'!G258</f>
        <v>22803205</v>
      </c>
      <c r="M258">
        <f>VLOOKUP(I258,'Channel wise traffic'!B250:G616, 6,FALSE)</f>
        <v>20848645</v>
      </c>
      <c r="N258" s="8">
        <f t="shared" si="48"/>
        <v>9.3749977516524474E-2</v>
      </c>
      <c r="O258" s="8">
        <f t="shared" si="49"/>
        <v>5.9183603577901416E-2</v>
      </c>
      <c r="P258" s="8">
        <f t="shared" si="50"/>
        <v>7.9921670952536328E-3</v>
      </c>
      <c r="Q258" s="8">
        <f t="shared" si="41"/>
        <v>0.26249996327270986</v>
      </c>
      <c r="R258" s="8">
        <f t="shared" si="42"/>
        <v>0.387999948545242</v>
      </c>
      <c r="S258" s="8">
        <f t="shared" si="43"/>
        <v>0.69350003832067608</v>
      </c>
      <c r="T258" s="8">
        <f t="shared" si="44"/>
        <v>0.84460015720283266</v>
      </c>
      <c r="U258" s="23">
        <f t="shared" si="45"/>
        <v>6</v>
      </c>
      <c r="V258" s="8" t="str">
        <f t="shared" si="51"/>
        <v>Moderate</v>
      </c>
    </row>
    <row r="259" spans="2:22" x14ac:dyDescent="0.3">
      <c r="B259" s="3">
        <v>43722</v>
      </c>
      <c r="C259" s="4">
        <v>44440853</v>
      </c>
      <c r="D259" s="4">
        <v>9332579</v>
      </c>
      <c r="E259" s="4">
        <v>1396153</v>
      </c>
      <c r="F259" s="4">
        <v>939890</v>
      </c>
      <c r="G259" s="4">
        <v>696459</v>
      </c>
      <c r="H259" s="8">
        <f t="shared" si="39"/>
        <v>1.5671593882322647E-2</v>
      </c>
      <c r="I259" s="10">
        <f t="shared" si="40"/>
        <v>43715</v>
      </c>
      <c r="J259" s="11">
        <f t="shared" si="46"/>
        <v>1500680</v>
      </c>
      <c r="K259" s="8">
        <f t="shared" si="47"/>
        <v>-0.53590439000986212</v>
      </c>
      <c r="L259">
        <f>'Channel wise traffic'!G259</f>
        <v>44440851</v>
      </c>
      <c r="M259">
        <f>VLOOKUP(I259,'Channel wise traffic'!B251:G617, 6,FALSE)</f>
        <v>46685339</v>
      </c>
      <c r="N259" s="8">
        <f t="shared" si="48"/>
        <v>-4.8076934816731254E-2</v>
      </c>
      <c r="O259" s="8">
        <f t="shared" si="49"/>
        <v>3.2144566152886536E-2</v>
      </c>
      <c r="P259" s="8">
        <f t="shared" si="50"/>
        <v>-0.51246522327334754</v>
      </c>
      <c r="Q259" s="8">
        <f t="shared" si="41"/>
        <v>0.20999999707476361</v>
      </c>
      <c r="R259" s="8">
        <f t="shared" si="42"/>
        <v>0.14959991230719827</v>
      </c>
      <c r="S259" s="8">
        <f t="shared" si="43"/>
        <v>0.67319985703572605</v>
      </c>
      <c r="T259" s="8">
        <f t="shared" si="44"/>
        <v>0.74100054261668924</v>
      </c>
      <c r="U259" s="23">
        <f t="shared" si="45"/>
        <v>7</v>
      </c>
      <c r="V259" s="8" t="str">
        <f t="shared" si="51"/>
        <v>Low</v>
      </c>
    </row>
    <row r="260" spans="2:22" x14ac:dyDescent="0.3">
      <c r="B260" s="3">
        <v>43723</v>
      </c>
      <c r="C260" s="4">
        <v>46236443</v>
      </c>
      <c r="D260" s="4">
        <v>9515460</v>
      </c>
      <c r="E260" s="4">
        <v>3364666</v>
      </c>
      <c r="F260" s="4">
        <v>2333732</v>
      </c>
      <c r="G260" s="4">
        <v>1856717</v>
      </c>
      <c r="H260" s="8">
        <f t="shared" ref="H260:H323" si="52">G260/C260</f>
        <v>4.0157003426928843E-2</v>
      </c>
      <c r="I260" s="10">
        <f t="shared" ref="I260:I323" si="53">B260-7</f>
        <v>43716</v>
      </c>
      <c r="J260" s="11">
        <f t="shared" si="46"/>
        <v>1697763</v>
      </c>
      <c r="K260" s="8">
        <f t="shared" si="47"/>
        <v>9.3625553154356611E-2</v>
      </c>
      <c r="L260">
        <f>'Channel wise traffic'!G260</f>
        <v>46236441</v>
      </c>
      <c r="M260">
        <f>VLOOKUP(I260,'Channel wise traffic'!B252:G618, 6,FALSE)</f>
        <v>43094158</v>
      </c>
      <c r="N260" s="8">
        <f t="shared" si="48"/>
        <v>7.2916681653230064E-2</v>
      </c>
      <c r="O260" s="8">
        <f t="shared" si="49"/>
        <v>3.9396591092621364E-2</v>
      </c>
      <c r="P260" s="8">
        <f t="shared" si="50"/>
        <v>1.9301475412422109E-2</v>
      </c>
      <c r="Q260" s="8">
        <f t="shared" ref="Q260:Q323" si="54">D260/C260</f>
        <v>0.20580000066181561</v>
      </c>
      <c r="R260" s="8">
        <f t="shared" ref="R260:R323" si="55">E260/D260</f>
        <v>0.35359993105955989</v>
      </c>
      <c r="S260" s="8">
        <f t="shared" ref="S260:S323" si="56">F260/E260</f>
        <v>0.69359989966314639</v>
      </c>
      <c r="T260" s="8">
        <f t="shared" ref="T260:T323" si="57">G260/F260</f>
        <v>0.79559992321311956</v>
      </c>
      <c r="U260" s="23">
        <f t="shared" ref="U260:U323" si="58">WEEKDAY(B260,1)</f>
        <v>1</v>
      </c>
      <c r="V260" s="8" t="str">
        <f t="shared" si="51"/>
        <v>Moderate</v>
      </c>
    </row>
    <row r="261" spans="2:22" x14ac:dyDescent="0.3">
      <c r="B261" s="3">
        <v>43724</v>
      </c>
      <c r="C261" s="4">
        <v>20631473</v>
      </c>
      <c r="D261" s="4">
        <v>5106289</v>
      </c>
      <c r="E261" s="4">
        <v>1960815</v>
      </c>
      <c r="F261" s="4">
        <v>1445709</v>
      </c>
      <c r="G261" s="4">
        <v>1161771</v>
      </c>
      <c r="H261" s="8">
        <f t="shared" si="52"/>
        <v>5.631061824814932E-2</v>
      </c>
      <c r="I261" s="10">
        <f t="shared" si="53"/>
        <v>43717</v>
      </c>
      <c r="J261" s="11">
        <f t="shared" si="46"/>
        <v>1419728</v>
      </c>
      <c r="K261" s="8">
        <f t="shared" si="47"/>
        <v>-0.18169466263960421</v>
      </c>
      <c r="L261">
        <f>'Channel wise traffic'!G261</f>
        <v>20631472</v>
      </c>
      <c r="M261">
        <f>VLOOKUP(I261,'Channel wise traffic'!B253:G619, 6,FALSE)</f>
        <v>21717338</v>
      </c>
      <c r="N261" s="8">
        <f t="shared" si="48"/>
        <v>-4.9999958558456847E-2</v>
      </c>
      <c r="O261" s="8">
        <f t="shared" si="49"/>
        <v>6.5373015295611708E-2</v>
      </c>
      <c r="P261" s="8">
        <f t="shared" si="50"/>
        <v>-0.1386259606732676</v>
      </c>
      <c r="Q261" s="8">
        <f t="shared" si="54"/>
        <v>0.24749997249348119</v>
      </c>
      <c r="R261" s="8">
        <f t="shared" si="55"/>
        <v>0.38400000470008649</v>
      </c>
      <c r="S261" s="8">
        <f t="shared" si="56"/>
        <v>0.73730005125419784</v>
      </c>
      <c r="T261" s="8">
        <f t="shared" si="57"/>
        <v>0.80359947956331457</v>
      </c>
      <c r="U261" s="23">
        <f t="shared" si="58"/>
        <v>2</v>
      </c>
      <c r="V261" s="8" t="str">
        <f t="shared" si="51"/>
        <v>Moderate</v>
      </c>
    </row>
    <row r="262" spans="2:22" x14ac:dyDescent="0.3">
      <c r="B262" s="3">
        <v>43725</v>
      </c>
      <c r="C262" s="4">
        <v>22368860</v>
      </c>
      <c r="D262" s="4">
        <v>5312604</v>
      </c>
      <c r="E262" s="4">
        <v>2188793</v>
      </c>
      <c r="F262" s="4">
        <v>1581840</v>
      </c>
      <c r="G262" s="4">
        <v>1361964</v>
      </c>
      <c r="H262" s="8">
        <f t="shared" si="52"/>
        <v>6.0886607542807281E-2</v>
      </c>
      <c r="I262" s="10">
        <f t="shared" si="53"/>
        <v>43718</v>
      </c>
      <c r="J262" s="11">
        <f t="shared" si="46"/>
        <v>1185281</v>
      </c>
      <c r="K262" s="8">
        <f t="shared" si="47"/>
        <v>0.14906423033862848</v>
      </c>
      <c r="L262">
        <f>'Channel wise traffic'!G262</f>
        <v>22368858</v>
      </c>
      <c r="M262">
        <f>VLOOKUP(I262,'Channel wise traffic'!B254:G620, 6,FALSE)</f>
        <v>22368858</v>
      </c>
      <c r="N262" s="8">
        <f t="shared" si="48"/>
        <v>0</v>
      </c>
      <c r="O262" s="8">
        <f t="shared" si="49"/>
        <v>5.2987993129734817E-2</v>
      </c>
      <c r="P262" s="8">
        <f t="shared" si="50"/>
        <v>0.1490642303386287</v>
      </c>
      <c r="Q262" s="8">
        <f t="shared" si="54"/>
        <v>0.23749998882374873</v>
      </c>
      <c r="R262" s="8">
        <f t="shared" si="55"/>
        <v>0.41200002861120461</v>
      </c>
      <c r="S262" s="8">
        <f t="shared" si="56"/>
        <v>0.72269967968647564</v>
      </c>
      <c r="T262" s="8">
        <f t="shared" si="57"/>
        <v>0.86099984827795484</v>
      </c>
      <c r="U262" s="23">
        <f t="shared" si="58"/>
        <v>3</v>
      </c>
      <c r="V262" s="8" t="str">
        <f t="shared" si="51"/>
        <v>Moderate</v>
      </c>
    </row>
    <row r="263" spans="2:22" x14ac:dyDescent="0.3">
      <c r="B263" s="3">
        <v>43726</v>
      </c>
      <c r="C263" s="4">
        <v>21500167</v>
      </c>
      <c r="D263" s="4">
        <v>5643793</v>
      </c>
      <c r="E263" s="4">
        <v>2144641</v>
      </c>
      <c r="F263" s="4">
        <v>1502964</v>
      </c>
      <c r="G263" s="4">
        <v>1195458</v>
      </c>
      <c r="H263" s="8">
        <f t="shared" si="52"/>
        <v>5.5602265787051797E-2</v>
      </c>
      <c r="I263" s="10">
        <f t="shared" si="53"/>
        <v>43719</v>
      </c>
      <c r="J263" s="11">
        <f t="shared" si="46"/>
        <v>1246140</v>
      </c>
      <c r="K263" s="8">
        <f t="shared" si="47"/>
        <v>-4.0671192642881215E-2</v>
      </c>
      <c r="L263">
        <f>'Channel wise traffic'!G263</f>
        <v>21500166</v>
      </c>
      <c r="M263">
        <f>VLOOKUP(I263,'Channel wise traffic'!B255:G621, 6,FALSE)</f>
        <v>21065819</v>
      </c>
      <c r="N263" s="8">
        <f t="shared" si="48"/>
        <v>2.0618566978098496E-2</v>
      </c>
      <c r="O263" s="8">
        <f t="shared" si="49"/>
        <v>5.9154592605462311E-2</v>
      </c>
      <c r="P263" s="8">
        <f t="shared" si="50"/>
        <v>-6.0051581152846811E-2</v>
      </c>
      <c r="Q263" s="8">
        <f t="shared" si="54"/>
        <v>0.26249996104681417</v>
      </c>
      <c r="R263" s="8">
        <f t="shared" si="55"/>
        <v>0.37999993975682667</v>
      </c>
      <c r="S263" s="8">
        <f t="shared" si="56"/>
        <v>0.70079980752023296</v>
      </c>
      <c r="T263" s="8">
        <f t="shared" si="57"/>
        <v>0.79540028902887894</v>
      </c>
      <c r="U263" s="23">
        <f t="shared" si="58"/>
        <v>4</v>
      </c>
      <c r="V263" s="8" t="str">
        <f t="shared" si="51"/>
        <v>Moderate</v>
      </c>
    </row>
    <row r="264" spans="2:22" x14ac:dyDescent="0.3">
      <c r="B264" s="3">
        <v>43727</v>
      </c>
      <c r="C264" s="4">
        <v>21282993</v>
      </c>
      <c r="D264" s="4">
        <v>5054710</v>
      </c>
      <c r="E264" s="4">
        <v>2062322</v>
      </c>
      <c r="F264" s="4">
        <v>1535605</v>
      </c>
      <c r="G264" s="4">
        <v>1259196</v>
      </c>
      <c r="H264" s="8">
        <f t="shared" si="52"/>
        <v>5.9164422973780051E-2</v>
      </c>
      <c r="I264" s="10">
        <f t="shared" si="53"/>
        <v>43720</v>
      </c>
      <c r="J264" s="11">
        <f t="shared" si="46"/>
        <v>1309611</v>
      </c>
      <c r="K264" s="8">
        <f t="shared" si="47"/>
        <v>-3.849616412812662E-2</v>
      </c>
      <c r="L264">
        <f>'Channel wise traffic'!G264</f>
        <v>21282992</v>
      </c>
      <c r="M264">
        <f>VLOOKUP(I264,'Channel wise traffic'!B256:G622, 6,FALSE)</f>
        <v>20848645</v>
      </c>
      <c r="N264" s="8">
        <f t="shared" si="48"/>
        <v>2.0833344325254632E-2</v>
      </c>
      <c r="O264" s="8">
        <f t="shared" si="49"/>
        <v>6.2815158356087003E-2</v>
      </c>
      <c r="P264" s="8">
        <f t="shared" si="50"/>
        <v>-5.8118700610633511E-2</v>
      </c>
      <c r="Q264" s="8">
        <f t="shared" si="54"/>
        <v>0.2374999606493316</v>
      </c>
      <c r="R264" s="8">
        <f t="shared" si="55"/>
        <v>0.4080000633072916</v>
      </c>
      <c r="S264" s="8">
        <f t="shared" si="56"/>
        <v>0.74460001881374493</v>
      </c>
      <c r="T264" s="8">
        <f t="shared" si="57"/>
        <v>0.81999993487908673</v>
      </c>
      <c r="U264" s="23">
        <f t="shared" si="58"/>
        <v>5</v>
      </c>
      <c r="V264" s="8" t="str">
        <f t="shared" si="51"/>
        <v>Moderate</v>
      </c>
    </row>
    <row r="265" spans="2:22" x14ac:dyDescent="0.3">
      <c r="B265" s="3">
        <v>43728</v>
      </c>
      <c r="C265" s="4">
        <v>21282993</v>
      </c>
      <c r="D265" s="4">
        <v>5107918</v>
      </c>
      <c r="E265" s="4">
        <v>2043167</v>
      </c>
      <c r="F265" s="4">
        <v>1506427</v>
      </c>
      <c r="G265" s="4">
        <v>1235270</v>
      </c>
      <c r="H265" s="8">
        <f t="shared" si="52"/>
        <v>5.8040238983304654E-2</v>
      </c>
      <c r="I265" s="10">
        <f t="shared" si="53"/>
        <v>43721</v>
      </c>
      <c r="J265" s="11">
        <f t="shared" si="46"/>
        <v>1360362</v>
      </c>
      <c r="K265" s="8">
        <f t="shared" si="47"/>
        <v>-9.1954935524514836E-2</v>
      </c>
      <c r="L265">
        <f>'Channel wise traffic'!G265</f>
        <v>21282992</v>
      </c>
      <c r="M265">
        <f>VLOOKUP(I265,'Channel wise traffic'!B257:G623, 6,FALSE)</f>
        <v>22803205</v>
      </c>
      <c r="N265" s="8">
        <f t="shared" si="48"/>
        <v>-6.6666637431010201E-2</v>
      </c>
      <c r="O265" s="8">
        <f t="shared" si="49"/>
        <v>5.9656608826995257E-2</v>
      </c>
      <c r="P265" s="8">
        <f t="shared" si="50"/>
        <v>-2.7094564633703744E-2</v>
      </c>
      <c r="Q265" s="8">
        <f t="shared" si="54"/>
        <v>0.23999998496452074</v>
      </c>
      <c r="R265" s="8">
        <f t="shared" si="55"/>
        <v>0.39999996084510364</v>
      </c>
      <c r="S265" s="8">
        <f t="shared" si="56"/>
        <v>0.73729998575740507</v>
      </c>
      <c r="T265" s="8">
        <f t="shared" si="57"/>
        <v>0.8199999070648627</v>
      </c>
      <c r="U265" s="23">
        <f t="shared" si="58"/>
        <v>6</v>
      </c>
      <c r="V265" s="8" t="str">
        <f t="shared" si="51"/>
        <v>Moderate</v>
      </c>
    </row>
    <row r="266" spans="2:22" x14ac:dyDescent="0.3">
      <c r="B266" s="3">
        <v>43729</v>
      </c>
      <c r="C266" s="4">
        <v>43991955</v>
      </c>
      <c r="D266" s="4">
        <v>8868778</v>
      </c>
      <c r="E266" s="4">
        <v>3045538</v>
      </c>
      <c r="F266" s="4">
        <v>1967417</v>
      </c>
      <c r="G266" s="4">
        <v>1473202</v>
      </c>
      <c r="H266" s="8">
        <f t="shared" si="52"/>
        <v>3.3487986610279082E-2</v>
      </c>
      <c r="I266" s="10">
        <f t="shared" si="53"/>
        <v>43722</v>
      </c>
      <c r="J266" s="11">
        <f t="shared" si="46"/>
        <v>696459</v>
      </c>
      <c r="K266" s="8">
        <f t="shared" si="47"/>
        <v>1.1152745531323451</v>
      </c>
      <c r="L266">
        <f>'Channel wise traffic'!G266</f>
        <v>43991955</v>
      </c>
      <c r="M266">
        <f>VLOOKUP(I266,'Channel wise traffic'!B258:G624, 6,FALSE)</f>
        <v>44440851</v>
      </c>
      <c r="N266" s="8">
        <f t="shared" si="48"/>
        <v>-1.0100976689217722E-2</v>
      </c>
      <c r="O266" s="8">
        <f t="shared" si="49"/>
        <v>1.5671593882322647E-2</v>
      </c>
      <c r="P266" s="8">
        <f t="shared" si="50"/>
        <v>1.1368590113895878</v>
      </c>
      <c r="Q266" s="8">
        <f t="shared" si="54"/>
        <v>0.2015999970903771</v>
      </c>
      <c r="R266" s="8">
        <f t="shared" si="55"/>
        <v>0.34339995882183544</v>
      </c>
      <c r="S266" s="8">
        <f t="shared" si="56"/>
        <v>0.6459998200646323</v>
      </c>
      <c r="T266" s="8">
        <f t="shared" si="57"/>
        <v>0.74880007644541036</v>
      </c>
      <c r="U266" s="23">
        <f t="shared" si="58"/>
        <v>7</v>
      </c>
      <c r="V266" s="8" t="str">
        <f t="shared" si="51"/>
        <v>High</v>
      </c>
    </row>
    <row r="267" spans="2:22" x14ac:dyDescent="0.3">
      <c r="B267" s="3">
        <v>43730</v>
      </c>
      <c r="C267" s="4">
        <v>45787545</v>
      </c>
      <c r="D267" s="4">
        <v>9423076</v>
      </c>
      <c r="E267" s="4">
        <v>3364038</v>
      </c>
      <c r="F267" s="4">
        <v>2401923</v>
      </c>
      <c r="G267" s="4">
        <v>1892235</v>
      </c>
      <c r="H267" s="8">
        <f t="shared" si="52"/>
        <v>4.1326413110814308E-2</v>
      </c>
      <c r="I267" s="10">
        <f t="shared" si="53"/>
        <v>43723</v>
      </c>
      <c r="J267" s="11">
        <f t="shared" ref="J267:J330" si="59">VLOOKUP(I267,B:G, 6,FALSE)</f>
        <v>1856717</v>
      </c>
      <c r="K267" s="8">
        <f t="shared" ref="K267:K330" si="60">G267/J267-1</f>
        <v>1.9129463456197149E-2</v>
      </c>
      <c r="L267">
        <f>'Channel wise traffic'!G267</f>
        <v>45787544</v>
      </c>
      <c r="M267">
        <f>VLOOKUP(I267,'Channel wise traffic'!B259:G625, 6,FALSE)</f>
        <v>46236441</v>
      </c>
      <c r="N267" s="8">
        <f t="shared" ref="N267:N330" si="61">L267/M267-1</f>
        <v>-9.7087273650668937E-3</v>
      </c>
      <c r="O267" s="8">
        <f t="shared" ref="O267:O330" si="62">VLOOKUP(I267,B259:H625,7,FALSE)</f>
        <v>4.0157003426928843E-2</v>
      </c>
      <c r="P267" s="8">
        <f t="shared" ref="P267:P330" si="63">H267/O267-1</f>
        <v>2.9120939913092947E-2</v>
      </c>
      <c r="Q267" s="8">
        <f t="shared" si="54"/>
        <v>0.20579998337975972</v>
      </c>
      <c r="R267" s="8">
        <f t="shared" si="55"/>
        <v>0.35699998599183536</v>
      </c>
      <c r="S267" s="8">
        <f t="shared" si="56"/>
        <v>0.71399996076144201</v>
      </c>
      <c r="T267" s="8">
        <f t="shared" si="57"/>
        <v>0.78780002522978465</v>
      </c>
      <c r="U267" s="23">
        <f t="shared" si="58"/>
        <v>1</v>
      </c>
      <c r="V267" s="8" t="str">
        <f t="shared" ref="V267:V330" si="64">IF(K267&gt;0.2,"High", IF(K267&lt;-0.2,"Low","Moderate"))</f>
        <v>Moderate</v>
      </c>
    </row>
    <row r="268" spans="2:22" x14ac:dyDescent="0.3">
      <c r="B268" s="3">
        <v>43731</v>
      </c>
      <c r="C268" s="4">
        <v>20848646</v>
      </c>
      <c r="D268" s="4">
        <v>5264283</v>
      </c>
      <c r="E268" s="4">
        <v>2189941</v>
      </c>
      <c r="F268" s="4">
        <v>1518724</v>
      </c>
      <c r="G268" s="4">
        <v>1220447</v>
      </c>
      <c r="H268" s="8">
        <f t="shared" si="52"/>
        <v>5.8538429785799997E-2</v>
      </c>
      <c r="I268" s="10">
        <f t="shared" si="53"/>
        <v>43724</v>
      </c>
      <c r="J268" s="11">
        <f t="shared" si="59"/>
        <v>1161771</v>
      </c>
      <c r="K268" s="8">
        <f t="shared" si="60"/>
        <v>5.0505650425083815E-2</v>
      </c>
      <c r="L268">
        <f>'Channel wise traffic'!G268</f>
        <v>20848645</v>
      </c>
      <c r="M268">
        <f>VLOOKUP(I268,'Channel wise traffic'!B260:G626, 6,FALSE)</f>
        <v>20631472</v>
      </c>
      <c r="N268" s="8">
        <f t="shared" si="61"/>
        <v>1.0526296911824717E-2</v>
      </c>
      <c r="O268" s="8">
        <f t="shared" si="62"/>
        <v>5.631061824814932E-2</v>
      </c>
      <c r="P268" s="8">
        <f t="shared" si="63"/>
        <v>3.9562903178103515E-2</v>
      </c>
      <c r="Q268" s="8">
        <f t="shared" si="54"/>
        <v>0.25249999448405425</v>
      </c>
      <c r="R268" s="8">
        <f t="shared" si="55"/>
        <v>0.41599986170956232</v>
      </c>
      <c r="S268" s="8">
        <f t="shared" si="56"/>
        <v>0.69349996187111895</v>
      </c>
      <c r="T268" s="8">
        <f t="shared" si="57"/>
        <v>0.80360025916493061</v>
      </c>
      <c r="U268" s="23">
        <f t="shared" si="58"/>
        <v>2</v>
      </c>
      <c r="V268" s="8" t="str">
        <f t="shared" si="64"/>
        <v>Moderate</v>
      </c>
    </row>
    <row r="269" spans="2:22" x14ac:dyDescent="0.3">
      <c r="B269" s="3">
        <v>43732</v>
      </c>
      <c r="C269" s="4">
        <v>21934513</v>
      </c>
      <c r="D269" s="4">
        <v>5702973</v>
      </c>
      <c r="E269" s="4">
        <v>2235565</v>
      </c>
      <c r="F269" s="4">
        <v>1615643</v>
      </c>
      <c r="G269" s="4">
        <v>1338075</v>
      </c>
      <c r="H269" s="8">
        <f t="shared" si="52"/>
        <v>6.1003177959775085E-2</v>
      </c>
      <c r="I269" s="10">
        <f t="shared" si="53"/>
        <v>43725</v>
      </c>
      <c r="J269" s="11">
        <f t="shared" si="59"/>
        <v>1361964</v>
      </c>
      <c r="K269" s="8">
        <f t="shared" si="60"/>
        <v>-1.7540111192366314E-2</v>
      </c>
      <c r="L269">
        <f>'Channel wise traffic'!G269</f>
        <v>21934511</v>
      </c>
      <c r="M269">
        <f>VLOOKUP(I269,'Channel wise traffic'!B261:G627, 6,FALSE)</f>
        <v>22368858</v>
      </c>
      <c r="N269" s="8">
        <f t="shared" si="61"/>
        <v>-1.9417486578885645E-2</v>
      </c>
      <c r="O269" s="8">
        <f t="shared" si="62"/>
        <v>6.0886607542807281E-2</v>
      </c>
      <c r="P269" s="8">
        <f t="shared" si="63"/>
        <v>1.9145493840471151E-3</v>
      </c>
      <c r="Q269" s="8">
        <f t="shared" si="54"/>
        <v>0.25999998267570379</v>
      </c>
      <c r="R269" s="8">
        <f t="shared" si="55"/>
        <v>0.39199992705559011</v>
      </c>
      <c r="S269" s="8">
        <f t="shared" si="56"/>
        <v>0.7227000780563303</v>
      </c>
      <c r="T269" s="8">
        <f t="shared" si="57"/>
        <v>0.82819967034796671</v>
      </c>
      <c r="U269" s="23">
        <f t="shared" si="58"/>
        <v>3</v>
      </c>
      <c r="V269" s="8" t="str">
        <f t="shared" si="64"/>
        <v>Moderate</v>
      </c>
    </row>
    <row r="270" spans="2:22" x14ac:dyDescent="0.3">
      <c r="B270" s="3">
        <v>43733</v>
      </c>
      <c r="C270" s="4">
        <v>21282993</v>
      </c>
      <c r="D270" s="4">
        <v>5586785</v>
      </c>
      <c r="E270" s="4">
        <v>2279408</v>
      </c>
      <c r="F270" s="4">
        <v>1747166</v>
      </c>
      <c r="G270" s="4">
        <v>1404023</v>
      </c>
      <c r="H270" s="8">
        <f t="shared" si="52"/>
        <v>6.5969245960847703E-2</v>
      </c>
      <c r="I270" s="10">
        <f t="shared" si="53"/>
        <v>43726</v>
      </c>
      <c r="J270" s="11">
        <f t="shared" si="59"/>
        <v>1195458</v>
      </c>
      <c r="K270" s="8">
        <f t="shared" si="60"/>
        <v>0.17446451485539427</v>
      </c>
      <c r="L270">
        <f>'Channel wise traffic'!G270</f>
        <v>21282992</v>
      </c>
      <c r="M270">
        <f>VLOOKUP(I270,'Channel wise traffic'!B262:G628, 6,FALSE)</f>
        <v>21500166</v>
      </c>
      <c r="N270" s="8">
        <f t="shared" si="61"/>
        <v>-1.0101038289657804E-2</v>
      </c>
      <c r="O270" s="8">
        <f t="shared" si="62"/>
        <v>5.5602265787051797E-2</v>
      </c>
      <c r="P270" s="8">
        <f t="shared" si="63"/>
        <v>0.18644887986219594</v>
      </c>
      <c r="Q270" s="8">
        <f t="shared" si="54"/>
        <v>0.26249996887185933</v>
      </c>
      <c r="R270" s="8">
        <f t="shared" si="55"/>
        <v>0.40799994988172983</v>
      </c>
      <c r="S270" s="8">
        <f t="shared" si="56"/>
        <v>0.76649989821918674</v>
      </c>
      <c r="T270" s="8">
        <f t="shared" si="57"/>
        <v>0.80360023031583716</v>
      </c>
      <c r="U270" s="23">
        <f t="shared" si="58"/>
        <v>4</v>
      </c>
      <c r="V270" s="8" t="str">
        <f t="shared" si="64"/>
        <v>Moderate</v>
      </c>
    </row>
    <row r="271" spans="2:22" x14ac:dyDescent="0.3">
      <c r="B271" s="3">
        <v>43734</v>
      </c>
      <c r="C271" s="4">
        <v>22368860</v>
      </c>
      <c r="D271" s="4">
        <v>5424448</v>
      </c>
      <c r="E271" s="4">
        <v>2213175</v>
      </c>
      <c r="F271" s="4">
        <v>1647930</v>
      </c>
      <c r="G271" s="4">
        <v>1337789</v>
      </c>
      <c r="H271" s="8">
        <f t="shared" si="52"/>
        <v>5.9805864044926743E-2</v>
      </c>
      <c r="I271" s="10">
        <f t="shared" si="53"/>
        <v>43727</v>
      </c>
      <c r="J271" s="11">
        <f t="shared" si="59"/>
        <v>1259196</v>
      </c>
      <c r="K271" s="8">
        <f t="shared" si="60"/>
        <v>6.2415223682413146E-2</v>
      </c>
      <c r="L271">
        <f>'Channel wise traffic'!G271</f>
        <v>22368858</v>
      </c>
      <c r="M271">
        <f>VLOOKUP(I271,'Channel wise traffic'!B263:G629, 6,FALSE)</f>
        <v>21282992</v>
      </c>
      <c r="N271" s="8">
        <f t="shared" si="61"/>
        <v>5.1020364054076506E-2</v>
      </c>
      <c r="O271" s="8">
        <f t="shared" si="62"/>
        <v>5.9164422973780051E-2</v>
      </c>
      <c r="P271" s="8">
        <f t="shared" si="63"/>
        <v>1.0841668673604143E-2</v>
      </c>
      <c r="Q271" s="8">
        <f t="shared" si="54"/>
        <v>0.24249997541224722</v>
      </c>
      <c r="R271" s="8">
        <f t="shared" si="55"/>
        <v>0.40800003981971988</v>
      </c>
      <c r="S271" s="8">
        <f t="shared" si="56"/>
        <v>0.74459995255684708</v>
      </c>
      <c r="T271" s="8">
        <f t="shared" si="57"/>
        <v>0.81179965168423418</v>
      </c>
      <c r="U271" s="23">
        <f t="shared" si="58"/>
        <v>5</v>
      </c>
      <c r="V271" s="8" t="str">
        <f t="shared" si="64"/>
        <v>Moderate</v>
      </c>
    </row>
    <row r="272" spans="2:22" x14ac:dyDescent="0.3">
      <c r="B272" s="3">
        <v>43735</v>
      </c>
      <c r="C272" s="4">
        <v>20848646</v>
      </c>
      <c r="D272" s="4">
        <v>5055796</v>
      </c>
      <c r="E272" s="4">
        <v>1961649</v>
      </c>
      <c r="F272" s="4">
        <v>1474964</v>
      </c>
      <c r="G272" s="4">
        <v>1197375</v>
      </c>
      <c r="H272" s="8">
        <f t="shared" si="52"/>
        <v>5.7431787176970631E-2</v>
      </c>
      <c r="I272" s="10">
        <f t="shared" si="53"/>
        <v>43728</v>
      </c>
      <c r="J272" s="11">
        <f t="shared" si="59"/>
        <v>1235270</v>
      </c>
      <c r="K272" s="8">
        <f t="shared" si="60"/>
        <v>-3.0677503703643749E-2</v>
      </c>
      <c r="L272">
        <f>'Channel wise traffic'!G272</f>
        <v>20848645</v>
      </c>
      <c r="M272">
        <f>VLOOKUP(I272,'Channel wise traffic'!B264:G630, 6,FALSE)</f>
        <v>21282992</v>
      </c>
      <c r="N272" s="8">
        <f t="shared" si="61"/>
        <v>-2.0408173813155628E-2</v>
      </c>
      <c r="O272" s="8">
        <f t="shared" si="62"/>
        <v>5.8040238983304654E-2</v>
      </c>
      <c r="P272" s="8">
        <f t="shared" si="63"/>
        <v>-1.0483275344697396E-2</v>
      </c>
      <c r="Q272" s="8">
        <f t="shared" si="54"/>
        <v>0.24249996858309167</v>
      </c>
      <c r="R272" s="8">
        <f t="shared" si="55"/>
        <v>0.38800003006450418</v>
      </c>
      <c r="S272" s="8">
        <f t="shared" si="56"/>
        <v>0.75190005959272022</v>
      </c>
      <c r="T272" s="8">
        <f t="shared" si="57"/>
        <v>0.81179947442785039</v>
      </c>
      <c r="U272" s="23">
        <f t="shared" si="58"/>
        <v>6</v>
      </c>
      <c r="V272" s="8" t="str">
        <f t="shared" si="64"/>
        <v>Moderate</v>
      </c>
    </row>
    <row r="273" spans="2:22" x14ac:dyDescent="0.3">
      <c r="B273" s="3">
        <v>43736</v>
      </c>
      <c r="C273" s="4">
        <v>43991955</v>
      </c>
      <c r="D273" s="4">
        <v>9238310</v>
      </c>
      <c r="E273" s="4">
        <v>3141025</v>
      </c>
      <c r="F273" s="4">
        <v>2135897</v>
      </c>
      <c r="G273" s="4">
        <v>1582700</v>
      </c>
      <c r="H273" s="8">
        <f t="shared" si="52"/>
        <v>3.5977032618804958E-2</v>
      </c>
      <c r="I273" s="10">
        <f t="shared" si="53"/>
        <v>43729</v>
      </c>
      <c r="J273" s="11">
        <f t="shared" si="59"/>
        <v>1473202</v>
      </c>
      <c r="K273" s="8">
        <f t="shared" si="60"/>
        <v>7.4326534989770598E-2</v>
      </c>
      <c r="L273">
        <f>'Channel wise traffic'!G273</f>
        <v>43991955</v>
      </c>
      <c r="M273">
        <f>VLOOKUP(I273,'Channel wise traffic'!B265:G631, 6,FALSE)</f>
        <v>43991955</v>
      </c>
      <c r="N273" s="8">
        <f t="shared" si="61"/>
        <v>0</v>
      </c>
      <c r="O273" s="8">
        <f t="shared" si="62"/>
        <v>3.3487986610279082E-2</v>
      </c>
      <c r="P273" s="8">
        <f t="shared" si="63"/>
        <v>7.4326534989770598E-2</v>
      </c>
      <c r="Q273" s="8">
        <f t="shared" si="54"/>
        <v>0.20999998749771406</v>
      </c>
      <c r="R273" s="8">
        <f t="shared" si="55"/>
        <v>0.33999995670203748</v>
      </c>
      <c r="S273" s="8">
        <f t="shared" si="56"/>
        <v>0.68</v>
      </c>
      <c r="T273" s="8">
        <f t="shared" si="57"/>
        <v>0.74100015122452068</v>
      </c>
      <c r="U273" s="23">
        <f t="shared" si="58"/>
        <v>7</v>
      </c>
      <c r="V273" s="8" t="str">
        <f t="shared" si="64"/>
        <v>Moderate</v>
      </c>
    </row>
    <row r="274" spans="2:22" x14ac:dyDescent="0.3">
      <c r="B274" s="3">
        <v>43737</v>
      </c>
      <c r="C274" s="4">
        <v>42645263</v>
      </c>
      <c r="D274" s="4">
        <v>8865950</v>
      </c>
      <c r="E274" s="4">
        <v>2984278</v>
      </c>
      <c r="F274" s="4">
        <v>1948137</v>
      </c>
      <c r="G274" s="4">
        <v>1565133</v>
      </c>
      <c r="H274" s="8">
        <f t="shared" si="52"/>
        <v>3.6701215795057938E-2</v>
      </c>
      <c r="I274" s="10">
        <f t="shared" si="53"/>
        <v>43730</v>
      </c>
      <c r="J274" s="11">
        <f t="shared" si="59"/>
        <v>1892235</v>
      </c>
      <c r="K274" s="8">
        <f t="shared" si="60"/>
        <v>-0.17286542104971103</v>
      </c>
      <c r="L274">
        <f>'Channel wise traffic'!G274</f>
        <v>42645261</v>
      </c>
      <c r="M274">
        <f>VLOOKUP(I274,'Channel wise traffic'!B266:G632, 6,FALSE)</f>
        <v>45787544</v>
      </c>
      <c r="N274" s="8">
        <f t="shared" si="61"/>
        <v>-6.8627463399216215E-2</v>
      </c>
      <c r="O274" s="8">
        <f t="shared" si="62"/>
        <v>4.1326413110814308E-2</v>
      </c>
      <c r="P274" s="8">
        <f t="shared" si="63"/>
        <v>-0.11191867301316905</v>
      </c>
      <c r="Q274" s="8">
        <f t="shared" si="54"/>
        <v>0.20789999583306593</v>
      </c>
      <c r="R274" s="8">
        <f t="shared" si="55"/>
        <v>0.33659991315087495</v>
      </c>
      <c r="S274" s="8">
        <f t="shared" si="56"/>
        <v>0.65280010776475916</v>
      </c>
      <c r="T274" s="8">
        <f t="shared" si="57"/>
        <v>0.80339986356195692</v>
      </c>
      <c r="U274" s="23">
        <f t="shared" si="58"/>
        <v>1</v>
      </c>
      <c r="V274" s="8" t="str">
        <f t="shared" si="64"/>
        <v>Moderate</v>
      </c>
    </row>
    <row r="275" spans="2:22" x14ac:dyDescent="0.3">
      <c r="B275" s="3">
        <v>43738</v>
      </c>
      <c r="C275" s="4">
        <v>21717340</v>
      </c>
      <c r="D275" s="4">
        <v>5375041</v>
      </c>
      <c r="E275" s="4">
        <v>2150016</v>
      </c>
      <c r="F275" s="4">
        <v>1553817</v>
      </c>
      <c r="G275" s="4">
        <v>1235906</v>
      </c>
      <c r="H275" s="8">
        <f t="shared" si="52"/>
        <v>5.6908719023600493E-2</v>
      </c>
      <c r="I275" s="10">
        <f t="shared" si="53"/>
        <v>43731</v>
      </c>
      <c r="J275" s="11">
        <f t="shared" si="59"/>
        <v>1220447</v>
      </c>
      <c r="K275" s="8">
        <f t="shared" si="60"/>
        <v>1.2666670490402376E-2</v>
      </c>
      <c r="L275">
        <f>'Channel wise traffic'!G275</f>
        <v>21717338</v>
      </c>
      <c r="M275">
        <f>VLOOKUP(I275,'Channel wise traffic'!B267:G633, 6,FALSE)</f>
        <v>20848645</v>
      </c>
      <c r="N275" s="8">
        <f t="shared" si="61"/>
        <v>4.1666640685761536E-2</v>
      </c>
      <c r="O275" s="8">
        <f t="shared" si="62"/>
        <v>5.8538429785799997E-2</v>
      </c>
      <c r="P275" s="8">
        <f t="shared" si="63"/>
        <v>-2.7840014980976324E-2</v>
      </c>
      <c r="Q275" s="8">
        <f t="shared" si="54"/>
        <v>0.24749997006999935</v>
      </c>
      <c r="R275" s="8">
        <f t="shared" si="55"/>
        <v>0.39999992558196301</v>
      </c>
      <c r="S275" s="8">
        <f t="shared" si="56"/>
        <v>0.72270020316127881</v>
      </c>
      <c r="T275" s="8">
        <f t="shared" si="57"/>
        <v>0.79539997309850519</v>
      </c>
      <c r="U275" s="23">
        <f t="shared" si="58"/>
        <v>2</v>
      </c>
      <c r="V275" s="8" t="str">
        <f t="shared" si="64"/>
        <v>Moderate</v>
      </c>
    </row>
    <row r="276" spans="2:22" x14ac:dyDescent="0.3">
      <c r="B276" s="3">
        <v>43739</v>
      </c>
      <c r="C276" s="4">
        <v>21934513</v>
      </c>
      <c r="D276" s="4">
        <v>5319119</v>
      </c>
      <c r="E276" s="4">
        <v>2085094</v>
      </c>
      <c r="F276" s="4">
        <v>1476455</v>
      </c>
      <c r="G276" s="4">
        <v>1174372</v>
      </c>
      <c r="H276" s="8">
        <f t="shared" si="52"/>
        <v>5.3539916751285978E-2</v>
      </c>
      <c r="I276" s="10">
        <f t="shared" si="53"/>
        <v>43732</v>
      </c>
      <c r="J276" s="11">
        <f t="shared" si="59"/>
        <v>1338075</v>
      </c>
      <c r="K276" s="8">
        <f t="shared" si="60"/>
        <v>-0.12234217065560604</v>
      </c>
      <c r="L276">
        <f>'Channel wise traffic'!G276</f>
        <v>21934511</v>
      </c>
      <c r="M276">
        <f>VLOOKUP(I276,'Channel wise traffic'!B268:G634, 6,FALSE)</f>
        <v>21934511</v>
      </c>
      <c r="N276" s="8">
        <f t="shared" si="61"/>
        <v>0</v>
      </c>
      <c r="O276" s="8">
        <f t="shared" si="62"/>
        <v>6.1003177959775085E-2</v>
      </c>
      <c r="P276" s="8">
        <f t="shared" si="63"/>
        <v>-0.12234217065560604</v>
      </c>
      <c r="Q276" s="8">
        <f t="shared" si="54"/>
        <v>0.24249998164992312</v>
      </c>
      <c r="R276" s="8">
        <f t="shared" si="55"/>
        <v>0.3919998781753144</v>
      </c>
      <c r="S276" s="8">
        <f t="shared" si="56"/>
        <v>0.70809997055288632</v>
      </c>
      <c r="T276" s="8">
        <f t="shared" si="57"/>
        <v>0.79539979206951783</v>
      </c>
      <c r="U276" s="23">
        <f t="shared" si="58"/>
        <v>3</v>
      </c>
      <c r="V276" s="8" t="str">
        <f t="shared" si="64"/>
        <v>Moderate</v>
      </c>
    </row>
    <row r="277" spans="2:22" x14ac:dyDescent="0.3">
      <c r="B277" s="3">
        <v>43740</v>
      </c>
      <c r="C277" s="4">
        <v>21500167</v>
      </c>
      <c r="D277" s="4">
        <v>5267540</v>
      </c>
      <c r="E277" s="4">
        <v>2085946</v>
      </c>
      <c r="F277" s="4">
        <v>1461831</v>
      </c>
      <c r="G277" s="4">
        <v>1150753</v>
      </c>
      <c r="H277" s="8">
        <f t="shared" si="52"/>
        <v>5.3522979612204875E-2</v>
      </c>
      <c r="I277" s="10">
        <f t="shared" si="53"/>
        <v>43733</v>
      </c>
      <c r="J277" s="11">
        <f t="shared" si="59"/>
        <v>1404023</v>
      </c>
      <c r="K277" s="8">
        <f t="shared" si="60"/>
        <v>-0.18038878280484005</v>
      </c>
      <c r="L277">
        <f>'Channel wise traffic'!G277</f>
        <v>21500166</v>
      </c>
      <c r="M277">
        <f>VLOOKUP(I277,'Channel wise traffic'!B269:G635, 6,FALSE)</f>
        <v>21282992</v>
      </c>
      <c r="N277" s="8">
        <f t="shared" si="61"/>
        <v>1.0204110399515187E-2</v>
      </c>
      <c r="O277" s="8">
        <f t="shared" si="62"/>
        <v>6.5969245960847703E-2</v>
      </c>
      <c r="P277" s="8">
        <f t="shared" si="63"/>
        <v>-0.18866770670729816</v>
      </c>
      <c r="Q277" s="8">
        <f t="shared" si="54"/>
        <v>0.24499995744219102</v>
      </c>
      <c r="R277" s="8">
        <f t="shared" si="55"/>
        <v>0.39600003037471004</v>
      </c>
      <c r="S277" s="8">
        <f t="shared" si="56"/>
        <v>0.700800020710028</v>
      </c>
      <c r="T277" s="8">
        <f t="shared" si="57"/>
        <v>0.7871997515444672</v>
      </c>
      <c r="U277" s="23">
        <f t="shared" si="58"/>
        <v>4</v>
      </c>
      <c r="V277" s="8" t="str">
        <f t="shared" si="64"/>
        <v>Moderate</v>
      </c>
    </row>
    <row r="278" spans="2:22" x14ac:dyDescent="0.3">
      <c r="B278" s="3">
        <v>43741</v>
      </c>
      <c r="C278" s="4">
        <v>21282993</v>
      </c>
      <c r="D278" s="4">
        <v>5480370</v>
      </c>
      <c r="E278" s="4">
        <v>2126383</v>
      </c>
      <c r="F278" s="4">
        <v>1567782</v>
      </c>
      <c r="G278" s="4">
        <v>1311293</v>
      </c>
      <c r="H278" s="8">
        <f t="shared" si="52"/>
        <v>6.161224598438763E-2</v>
      </c>
      <c r="I278" s="10">
        <f t="shared" si="53"/>
        <v>43734</v>
      </c>
      <c r="J278" s="11">
        <f t="shared" si="59"/>
        <v>1337789</v>
      </c>
      <c r="K278" s="8">
        <f t="shared" si="60"/>
        <v>-1.9805813921328408E-2</v>
      </c>
      <c r="L278">
        <f>'Channel wise traffic'!G278</f>
        <v>21282992</v>
      </c>
      <c r="M278">
        <f>VLOOKUP(I278,'Channel wise traffic'!B270:G636, 6,FALSE)</f>
        <v>22368858</v>
      </c>
      <c r="N278" s="8">
        <f t="shared" si="61"/>
        <v>-4.8543649389700683E-2</v>
      </c>
      <c r="O278" s="8">
        <f t="shared" si="62"/>
        <v>5.9805864044926743E-2</v>
      </c>
      <c r="P278" s="8">
        <f t="shared" si="63"/>
        <v>3.0204094001616832E-2</v>
      </c>
      <c r="Q278" s="8">
        <f t="shared" si="54"/>
        <v>0.2574999672273538</v>
      </c>
      <c r="R278" s="8">
        <f t="shared" si="55"/>
        <v>0.38799989781711819</v>
      </c>
      <c r="S278" s="8">
        <f t="shared" si="56"/>
        <v>0.73729991257454564</v>
      </c>
      <c r="T278" s="8">
        <f t="shared" si="57"/>
        <v>0.83640008623647932</v>
      </c>
      <c r="U278" s="23">
        <f t="shared" si="58"/>
        <v>5</v>
      </c>
      <c r="V278" s="8" t="str">
        <f t="shared" si="64"/>
        <v>Moderate</v>
      </c>
    </row>
    <row r="279" spans="2:22" x14ac:dyDescent="0.3">
      <c r="B279" s="3">
        <v>43742</v>
      </c>
      <c r="C279" s="4">
        <v>21065820</v>
      </c>
      <c r="D279" s="4">
        <v>5213790</v>
      </c>
      <c r="E279" s="4">
        <v>2064661</v>
      </c>
      <c r="F279" s="4">
        <v>1431842</v>
      </c>
      <c r="G279" s="4">
        <v>1127146</v>
      </c>
      <c r="H279" s="8">
        <f t="shared" si="52"/>
        <v>5.3505916218784741E-2</v>
      </c>
      <c r="I279" s="10">
        <f t="shared" si="53"/>
        <v>43735</v>
      </c>
      <c r="J279" s="11">
        <f t="shared" si="59"/>
        <v>1197375</v>
      </c>
      <c r="K279" s="8">
        <f t="shared" si="60"/>
        <v>-5.8652468942478331E-2</v>
      </c>
      <c r="L279">
        <f>'Channel wise traffic'!G279</f>
        <v>21065819</v>
      </c>
      <c r="M279">
        <f>VLOOKUP(I279,'Channel wise traffic'!B271:G637, 6,FALSE)</f>
        <v>20848645</v>
      </c>
      <c r="N279" s="8">
        <f t="shared" si="61"/>
        <v>1.0416696145001181E-2</v>
      </c>
      <c r="O279" s="8">
        <f t="shared" si="62"/>
        <v>5.7431787176970631E-2</v>
      </c>
      <c r="P279" s="8">
        <f t="shared" si="63"/>
        <v>-6.835710938419326E-2</v>
      </c>
      <c r="Q279" s="8">
        <f t="shared" si="54"/>
        <v>0.247499978638382</v>
      </c>
      <c r="R279" s="8">
        <f t="shared" si="55"/>
        <v>0.39600003068784895</v>
      </c>
      <c r="S279" s="8">
        <f t="shared" si="56"/>
        <v>0.69349980456840132</v>
      </c>
      <c r="T279" s="8">
        <f t="shared" si="57"/>
        <v>0.78719998435581584</v>
      </c>
      <c r="U279" s="23">
        <f t="shared" si="58"/>
        <v>6</v>
      </c>
      <c r="V279" s="8" t="str">
        <f t="shared" si="64"/>
        <v>Moderate</v>
      </c>
    </row>
    <row r="280" spans="2:22" x14ac:dyDescent="0.3">
      <c r="B280" s="3">
        <v>43743</v>
      </c>
      <c r="C280" s="4">
        <v>46236443</v>
      </c>
      <c r="D280" s="4">
        <v>9612556</v>
      </c>
      <c r="E280" s="4">
        <v>3235586</v>
      </c>
      <c r="F280" s="4">
        <v>2178196</v>
      </c>
      <c r="G280" s="4">
        <v>1648023</v>
      </c>
      <c r="H280" s="8">
        <f t="shared" si="52"/>
        <v>3.5643377670726097E-2</v>
      </c>
      <c r="I280" s="10">
        <f t="shared" si="53"/>
        <v>43736</v>
      </c>
      <c r="J280" s="11">
        <f t="shared" si="59"/>
        <v>1582700</v>
      </c>
      <c r="K280" s="8">
        <f t="shared" si="60"/>
        <v>4.1273140835281552E-2</v>
      </c>
      <c r="L280">
        <f>'Channel wise traffic'!G280</f>
        <v>46236441</v>
      </c>
      <c r="M280">
        <f>VLOOKUP(I280,'Channel wise traffic'!B272:G638, 6,FALSE)</f>
        <v>43991955</v>
      </c>
      <c r="N280" s="8">
        <f t="shared" si="61"/>
        <v>5.1020374066121921E-2</v>
      </c>
      <c r="O280" s="8">
        <f t="shared" si="62"/>
        <v>3.5977032618804958E-2</v>
      </c>
      <c r="P280" s="8">
        <f t="shared" si="63"/>
        <v>-9.2741097247820425E-3</v>
      </c>
      <c r="Q280" s="8">
        <f t="shared" si="54"/>
        <v>0.20789998919250774</v>
      </c>
      <c r="R280" s="8">
        <f t="shared" si="55"/>
        <v>0.33659996363090111</v>
      </c>
      <c r="S280" s="8">
        <f t="shared" si="56"/>
        <v>0.67319984695198953</v>
      </c>
      <c r="T280" s="8">
        <f t="shared" si="57"/>
        <v>0.75659995702866045</v>
      </c>
      <c r="U280" s="23">
        <f t="shared" si="58"/>
        <v>7</v>
      </c>
      <c r="V280" s="8" t="str">
        <f t="shared" si="64"/>
        <v>Moderate</v>
      </c>
    </row>
    <row r="281" spans="2:22" x14ac:dyDescent="0.3">
      <c r="B281" s="3">
        <v>43744</v>
      </c>
      <c r="C281" s="4">
        <v>43543058</v>
      </c>
      <c r="D281" s="4">
        <v>9144042</v>
      </c>
      <c r="E281" s="4">
        <v>3140064</v>
      </c>
      <c r="F281" s="4">
        <v>2135243</v>
      </c>
      <c r="G281" s="4">
        <v>1698799</v>
      </c>
      <c r="H281" s="8">
        <f t="shared" si="52"/>
        <v>3.9014232762430233E-2</v>
      </c>
      <c r="I281" s="10">
        <f t="shared" si="53"/>
        <v>43737</v>
      </c>
      <c r="J281" s="11">
        <f t="shared" si="59"/>
        <v>1565133</v>
      </c>
      <c r="K281" s="8">
        <f t="shared" si="60"/>
        <v>8.5402326831010456E-2</v>
      </c>
      <c r="L281">
        <f>'Channel wise traffic'!G281</f>
        <v>43543056</v>
      </c>
      <c r="M281">
        <f>VLOOKUP(I281,'Channel wise traffic'!B273:G639, 6,FALSE)</f>
        <v>42645261</v>
      </c>
      <c r="N281" s="8">
        <f t="shared" si="61"/>
        <v>2.1052632319450426E-2</v>
      </c>
      <c r="O281" s="8">
        <f t="shared" si="62"/>
        <v>3.6701215795057938E-2</v>
      </c>
      <c r="P281" s="8">
        <f t="shared" si="63"/>
        <v>6.3022897668794764E-2</v>
      </c>
      <c r="Q281" s="8">
        <f t="shared" si="54"/>
        <v>0.2099999958661608</v>
      </c>
      <c r="R281" s="8">
        <f t="shared" si="55"/>
        <v>0.34339999750657313</v>
      </c>
      <c r="S281" s="8">
        <f t="shared" si="56"/>
        <v>0.67999983439827982</v>
      </c>
      <c r="T281" s="8">
        <f t="shared" si="57"/>
        <v>0.79559984507618098</v>
      </c>
      <c r="U281" s="23">
        <f t="shared" si="58"/>
        <v>1</v>
      </c>
      <c r="V281" s="8" t="str">
        <f t="shared" si="64"/>
        <v>Moderate</v>
      </c>
    </row>
    <row r="282" spans="2:22" x14ac:dyDescent="0.3">
      <c r="B282" s="3">
        <v>43745</v>
      </c>
      <c r="C282" s="4">
        <v>21500167</v>
      </c>
      <c r="D282" s="4">
        <v>5643793</v>
      </c>
      <c r="E282" s="4">
        <v>2234942</v>
      </c>
      <c r="F282" s="4">
        <v>1631507</v>
      </c>
      <c r="G282" s="4">
        <v>1377971</v>
      </c>
      <c r="H282" s="8">
        <f t="shared" si="52"/>
        <v>6.4091176594116686E-2</v>
      </c>
      <c r="I282" s="10">
        <f t="shared" si="53"/>
        <v>43738</v>
      </c>
      <c r="J282" s="11">
        <f t="shared" si="59"/>
        <v>1235906</v>
      </c>
      <c r="K282" s="8">
        <f t="shared" si="60"/>
        <v>0.11494806239309452</v>
      </c>
      <c r="L282">
        <f>'Channel wise traffic'!G282</f>
        <v>21500166</v>
      </c>
      <c r="M282">
        <f>VLOOKUP(I282,'Channel wise traffic'!B274:G640, 6,FALSE)</f>
        <v>21717338</v>
      </c>
      <c r="N282" s="8">
        <f t="shared" si="61"/>
        <v>-9.9999364563004844E-3</v>
      </c>
      <c r="O282" s="8">
        <f t="shared" si="62"/>
        <v>5.6908719023600493E-2</v>
      </c>
      <c r="P282" s="8">
        <f t="shared" si="63"/>
        <v>0.12621014308084444</v>
      </c>
      <c r="Q282" s="8">
        <f t="shared" si="54"/>
        <v>0.26249996104681417</v>
      </c>
      <c r="R282" s="8">
        <f t="shared" si="55"/>
        <v>0.39599999503879751</v>
      </c>
      <c r="S282" s="8">
        <f t="shared" si="56"/>
        <v>0.72999970469032305</v>
      </c>
      <c r="T282" s="8">
        <f t="shared" si="57"/>
        <v>0.84460011510830169</v>
      </c>
      <c r="U282" s="23">
        <f t="shared" si="58"/>
        <v>2</v>
      </c>
      <c r="V282" s="8" t="str">
        <f t="shared" si="64"/>
        <v>Moderate</v>
      </c>
    </row>
    <row r="283" spans="2:22" x14ac:dyDescent="0.3">
      <c r="B283" s="3">
        <v>43746</v>
      </c>
      <c r="C283" s="4">
        <v>22368860</v>
      </c>
      <c r="D283" s="4">
        <v>5536293</v>
      </c>
      <c r="E283" s="4">
        <v>2303097</v>
      </c>
      <c r="F283" s="4">
        <v>1630823</v>
      </c>
      <c r="G283" s="4">
        <v>1270411</v>
      </c>
      <c r="H283" s="8">
        <f t="shared" si="52"/>
        <v>5.6793730212447123E-2</v>
      </c>
      <c r="I283" s="10">
        <f t="shared" si="53"/>
        <v>43739</v>
      </c>
      <c r="J283" s="11">
        <f t="shared" si="59"/>
        <v>1174372</v>
      </c>
      <c r="K283" s="8">
        <f t="shared" si="60"/>
        <v>8.1779027429128126E-2</v>
      </c>
      <c r="L283">
        <f>'Channel wise traffic'!G283</f>
        <v>22368858</v>
      </c>
      <c r="M283">
        <f>VLOOKUP(I283,'Channel wise traffic'!B275:G641, 6,FALSE)</f>
        <v>21934511</v>
      </c>
      <c r="N283" s="8">
        <f t="shared" si="61"/>
        <v>1.980199148273698E-2</v>
      </c>
      <c r="O283" s="8">
        <f t="shared" si="62"/>
        <v>5.3539916751285978E-2</v>
      </c>
      <c r="P283" s="8">
        <f t="shared" si="63"/>
        <v>6.077359956079853E-2</v>
      </c>
      <c r="Q283" s="8">
        <f t="shared" si="54"/>
        <v>0.24750000670575076</v>
      </c>
      <c r="R283" s="8">
        <f t="shared" si="55"/>
        <v>0.41599983960386488</v>
      </c>
      <c r="S283" s="8">
        <f t="shared" si="56"/>
        <v>0.70810000620903069</v>
      </c>
      <c r="T283" s="8">
        <f t="shared" si="57"/>
        <v>0.77899992825708242</v>
      </c>
      <c r="U283" s="23">
        <f t="shared" si="58"/>
        <v>3</v>
      </c>
      <c r="V283" s="8" t="str">
        <f t="shared" si="64"/>
        <v>Moderate</v>
      </c>
    </row>
    <row r="284" spans="2:22" x14ac:dyDescent="0.3">
      <c r="B284" s="3">
        <v>43747</v>
      </c>
      <c r="C284" s="4">
        <v>20631473</v>
      </c>
      <c r="D284" s="4">
        <v>5415761</v>
      </c>
      <c r="E284" s="4">
        <v>2166304</v>
      </c>
      <c r="F284" s="4">
        <v>1660472</v>
      </c>
      <c r="G284" s="4">
        <v>1402435</v>
      </c>
      <c r="H284" s="8">
        <f t="shared" si="52"/>
        <v>6.7975514884468013E-2</v>
      </c>
      <c r="I284" s="10">
        <f t="shared" si="53"/>
        <v>43740</v>
      </c>
      <c r="J284" s="11">
        <f t="shared" si="59"/>
        <v>1150753</v>
      </c>
      <c r="K284" s="8">
        <f t="shared" si="60"/>
        <v>0.21871070507745793</v>
      </c>
      <c r="L284">
        <f>'Channel wise traffic'!G284</f>
        <v>20631472</v>
      </c>
      <c r="M284">
        <f>VLOOKUP(I284,'Channel wise traffic'!B276:G642, 6,FALSE)</f>
        <v>21500166</v>
      </c>
      <c r="N284" s="8">
        <f t="shared" si="61"/>
        <v>-4.0404060136093878E-2</v>
      </c>
      <c r="O284" s="8">
        <f t="shared" si="62"/>
        <v>5.3522979612204875E-2</v>
      </c>
      <c r="P284" s="8">
        <f t="shared" si="63"/>
        <v>0.27002486365627365</v>
      </c>
      <c r="Q284" s="8">
        <f t="shared" si="54"/>
        <v>0.2624999678888657</v>
      </c>
      <c r="R284" s="8">
        <f t="shared" si="55"/>
        <v>0.39999992614149699</v>
      </c>
      <c r="S284" s="8">
        <f t="shared" si="56"/>
        <v>0.76649999261414836</v>
      </c>
      <c r="T284" s="8">
        <f t="shared" si="57"/>
        <v>0.84460021006075381</v>
      </c>
      <c r="U284" s="23">
        <f t="shared" si="58"/>
        <v>4</v>
      </c>
      <c r="V284" s="8" t="str">
        <f t="shared" si="64"/>
        <v>High</v>
      </c>
    </row>
    <row r="285" spans="2:22" x14ac:dyDescent="0.3">
      <c r="B285" s="3">
        <v>43748</v>
      </c>
      <c r="C285" s="4">
        <v>21282993</v>
      </c>
      <c r="D285" s="4">
        <v>5267540</v>
      </c>
      <c r="E285" s="4">
        <v>2022735</v>
      </c>
      <c r="F285" s="4">
        <v>1402767</v>
      </c>
      <c r="G285" s="4">
        <v>1127263</v>
      </c>
      <c r="H285" s="8">
        <f t="shared" si="52"/>
        <v>5.2965435829443727E-2</v>
      </c>
      <c r="I285" s="10">
        <f t="shared" si="53"/>
        <v>43741</v>
      </c>
      <c r="J285" s="11">
        <f t="shared" si="59"/>
        <v>1311293</v>
      </c>
      <c r="K285" s="8">
        <f t="shared" si="60"/>
        <v>-0.14034239487284683</v>
      </c>
      <c r="L285">
        <f>'Channel wise traffic'!G285</f>
        <v>21282992</v>
      </c>
      <c r="M285">
        <f>VLOOKUP(I285,'Channel wise traffic'!B277:G643, 6,FALSE)</f>
        <v>21282992</v>
      </c>
      <c r="N285" s="8">
        <f t="shared" si="61"/>
        <v>0</v>
      </c>
      <c r="O285" s="8">
        <f t="shared" si="62"/>
        <v>6.161224598438763E-2</v>
      </c>
      <c r="P285" s="8">
        <f t="shared" si="63"/>
        <v>-0.14034239487284683</v>
      </c>
      <c r="Q285" s="8">
        <f t="shared" si="54"/>
        <v>0.2474999639383427</v>
      </c>
      <c r="R285" s="8">
        <f t="shared" si="55"/>
        <v>0.38399993165690244</v>
      </c>
      <c r="S285" s="8">
        <f t="shared" si="56"/>
        <v>0.69350013719048709</v>
      </c>
      <c r="T285" s="8">
        <f t="shared" si="57"/>
        <v>0.80359959993355989</v>
      </c>
      <c r="U285" s="23">
        <f t="shared" si="58"/>
        <v>5</v>
      </c>
      <c r="V285" s="8" t="str">
        <f t="shared" si="64"/>
        <v>Moderate</v>
      </c>
    </row>
    <row r="286" spans="2:22" x14ac:dyDescent="0.3">
      <c r="B286" s="3">
        <v>43749</v>
      </c>
      <c r="C286" s="4">
        <v>21282993</v>
      </c>
      <c r="D286" s="4">
        <v>5267540</v>
      </c>
      <c r="E286" s="4">
        <v>2043805</v>
      </c>
      <c r="F286" s="4">
        <v>1536737</v>
      </c>
      <c r="G286" s="4">
        <v>1234922</v>
      </c>
      <c r="H286" s="8">
        <f t="shared" si="52"/>
        <v>5.8023887899601341E-2</v>
      </c>
      <c r="I286" s="10">
        <f t="shared" si="53"/>
        <v>43742</v>
      </c>
      <c r="J286" s="11">
        <f t="shared" si="59"/>
        <v>1127146</v>
      </c>
      <c r="K286" s="8">
        <f t="shared" si="60"/>
        <v>9.5618491304586994E-2</v>
      </c>
      <c r="L286">
        <f>'Channel wise traffic'!G286</f>
        <v>21282992</v>
      </c>
      <c r="M286">
        <f>VLOOKUP(I286,'Channel wise traffic'!B278:G644, 6,FALSE)</f>
        <v>21065819</v>
      </c>
      <c r="N286" s="8">
        <f t="shared" si="61"/>
        <v>1.0309259753916944E-2</v>
      </c>
      <c r="O286" s="8">
        <f t="shared" si="62"/>
        <v>5.3505916218784741E-2</v>
      </c>
      <c r="P286" s="8">
        <f t="shared" si="63"/>
        <v>8.443873126744883E-2</v>
      </c>
      <c r="Q286" s="8">
        <f t="shared" si="54"/>
        <v>0.2474999639383427</v>
      </c>
      <c r="R286" s="8">
        <f t="shared" si="55"/>
        <v>0.38799990128219247</v>
      </c>
      <c r="S286" s="8">
        <f t="shared" si="56"/>
        <v>0.75190001003031115</v>
      </c>
      <c r="T286" s="8">
        <f t="shared" si="57"/>
        <v>0.80360009552708112</v>
      </c>
      <c r="U286" s="23">
        <f t="shared" si="58"/>
        <v>6</v>
      </c>
      <c r="V286" s="8" t="str">
        <f t="shared" si="64"/>
        <v>Moderate</v>
      </c>
    </row>
    <row r="287" spans="2:22" x14ac:dyDescent="0.3">
      <c r="B287" s="3">
        <v>43750</v>
      </c>
      <c r="C287" s="4">
        <v>45338648</v>
      </c>
      <c r="D287" s="4">
        <v>9045060</v>
      </c>
      <c r="E287" s="4">
        <v>2983060</v>
      </c>
      <c r="F287" s="4">
        <v>2028481</v>
      </c>
      <c r="G287" s="4">
        <v>1645504</v>
      </c>
      <c r="H287" s="8">
        <f t="shared" si="52"/>
        <v>3.6293627458851445E-2</v>
      </c>
      <c r="I287" s="10">
        <f t="shared" si="53"/>
        <v>43743</v>
      </c>
      <c r="J287" s="11">
        <f t="shared" si="59"/>
        <v>1648023</v>
      </c>
      <c r="K287" s="8">
        <f t="shared" si="60"/>
        <v>-1.5284980852815488E-3</v>
      </c>
      <c r="L287">
        <f>'Channel wise traffic'!G287</f>
        <v>45338647</v>
      </c>
      <c r="M287">
        <f>VLOOKUP(I287,'Channel wise traffic'!B279:G645, 6,FALSE)</f>
        <v>46236441</v>
      </c>
      <c r="N287" s="8">
        <f t="shared" si="61"/>
        <v>-1.9417454730133787E-2</v>
      </c>
      <c r="O287" s="8">
        <f t="shared" si="62"/>
        <v>3.5643377670726097E-2</v>
      </c>
      <c r="P287" s="8">
        <f t="shared" si="63"/>
        <v>1.824321460587619E-2</v>
      </c>
      <c r="Q287" s="8">
        <f t="shared" si="54"/>
        <v>0.19949999391247838</v>
      </c>
      <c r="R287" s="8">
        <f t="shared" si="55"/>
        <v>0.3297999128806221</v>
      </c>
      <c r="S287" s="8">
        <f t="shared" si="56"/>
        <v>0.68000006704524885</v>
      </c>
      <c r="T287" s="8">
        <f t="shared" si="57"/>
        <v>0.81120010490608485</v>
      </c>
      <c r="U287" s="23">
        <f t="shared" si="58"/>
        <v>7</v>
      </c>
      <c r="V287" s="8" t="str">
        <f t="shared" si="64"/>
        <v>Moderate</v>
      </c>
    </row>
    <row r="288" spans="2:22" x14ac:dyDescent="0.3">
      <c r="B288" s="3">
        <v>43751</v>
      </c>
      <c r="C288" s="4">
        <v>43543058</v>
      </c>
      <c r="D288" s="4">
        <v>9509803</v>
      </c>
      <c r="E288" s="4">
        <v>3104000</v>
      </c>
      <c r="F288" s="4">
        <v>2089612</v>
      </c>
      <c r="G288" s="4">
        <v>1678794</v>
      </c>
      <c r="H288" s="8">
        <f t="shared" si="52"/>
        <v>3.8554802467020116E-2</v>
      </c>
      <c r="I288" s="10">
        <f t="shared" si="53"/>
        <v>43744</v>
      </c>
      <c r="J288" s="11">
        <f t="shared" si="59"/>
        <v>1698799</v>
      </c>
      <c r="K288" s="8">
        <f t="shared" si="60"/>
        <v>-1.1775966432756357E-2</v>
      </c>
      <c r="L288">
        <f>'Channel wise traffic'!G288</f>
        <v>43543056</v>
      </c>
      <c r="M288">
        <f>VLOOKUP(I288,'Channel wise traffic'!B280:G646, 6,FALSE)</f>
        <v>43543056</v>
      </c>
      <c r="N288" s="8">
        <f t="shared" si="61"/>
        <v>0</v>
      </c>
      <c r="O288" s="8">
        <f t="shared" si="62"/>
        <v>3.9014232762430233E-2</v>
      </c>
      <c r="P288" s="8">
        <f t="shared" si="63"/>
        <v>-1.1775966432756246E-2</v>
      </c>
      <c r="Q288" s="8">
        <f t="shared" si="54"/>
        <v>0.21839998008408137</v>
      </c>
      <c r="R288" s="8">
        <f t="shared" si="55"/>
        <v>0.32640003163051851</v>
      </c>
      <c r="S288" s="8">
        <f t="shared" si="56"/>
        <v>0.67319974226804125</v>
      </c>
      <c r="T288" s="8">
        <f t="shared" si="57"/>
        <v>0.80339986562098609</v>
      </c>
      <c r="U288" s="23">
        <f t="shared" si="58"/>
        <v>1</v>
      </c>
      <c r="V288" s="8" t="str">
        <f t="shared" si="64"/>
        <v>Moderate</v>
      </c>
    </row>
    <row r="289" spans="2:22" x14ac:dyDescent="0.3">
      <c r="B289" s="3">
        <v>43752</v>
      </c>
      <c r="C289" s="4">
        <v>20848646</v>
      </c>
      <c r="D289" s="4">
        <v>5107918</v>
      </c>
      <c r="E289" s="4">
        <v>1981872</v>
      </c>
      <c r="F289" s="4">
        <v>1403363</v>
      </c>
      <c r="G289" s="4">
        <v>1104728</v>
      </c>
      <c r="H289" s="8">
        <f t="shared" si="52"/>
        <v>5.2987997398008482E-2</v>
      </c>
      <c r="I289" s="10">
        <f t="shared" si="53"/>
        <v>43745</v>
      </c>
      <c r="J289" s="11">
        <f t="shared" si="59"/>
        <v>1377971</v>
      </c>
      <c r="K289" s="8">
        <f t="shared" si="60"/>
        <v>-0.19829372316253391</v>
      </c>
      <c r="L289">
        <f>'Channel wise traffic'!G289</f>
        <v>20848645</v>
      </c>
      <c r="M289">
        <f>VLOOKUP(I289,'Channel wise traffic'!B281:G647, 6,FALSE)</f>
        <v>21500166</v>
      </c>
      <c r="N289" s="8">
        <f t="shared" si="61"/>
        <v>-3.0303068357704799E-2</v>
      </c>
      <c r="O289" s="8">
        <f t="shared" si="62"/>
        <v>6.4091176594116686E-2</v>
      </c>
      <c r="P289" s="8">
        <f t="shared" si="63"/>
        <v>-0.17324037076778254</v>
      </c>
      <c r="Q289" s="8">
        <f t="shared" si="54"/>
        <v>0.2449999870495187</v>
      </c>
      <c r="R289" s="8">
        <f t="shared" si="55"/>
        <v>0.38799996397749531</v>
      </c>
      <c r="S289" s="8">
        <f t="shared" si="56"/>
        <v>0.70809971582423081</v>
      </c>
      <c r="T289" s="8">
        <f t="shared" si="57"/>
        <v>0.78720046060783988</v>
      </c>
      <c r="U289" s="23">
        <f t="shared" si="58"/>
        <v>2</v>
      </c>
      <c r="V289" s="8" t="str">
        <f t="shared" si="64"/>
        <v>Moderate</v>
      </c>
    </row>
    <row r="290" spans="2:22" x14ac:dyDescent="0.3">
      <c r="B290" s="3">
        <v>43753</v>
      </c>
      <c r="C290" s="4">
        <v>21934513</v>
      </c>
      <c r="D290" s="4">
        <v>5209447</v>
      </c>
      <c r="E290" s="4">
        <v>2000427</v>
      </c>
      <c r="F290" s="4">
        <v>1416502</v>
      </c>
      <c r="G290" s="4">
        <v>1126686</v>
      </c>
      <c r="H290" s="8">
        <f t="shared" si="52"/>
        <v>5.1365899940427215E-2</v>
      </c>
      <c r="I290" s="10">
        <f t="shared" si="53"/>
        <v>43746</v>
      </c>
      <c r="J290" s="11">
        <f t="shared" si="59"/>
        <v>1270411</v>
      </c>
      <c r="K290" s="8">
        <f t="shared" si="60"/>
        <v>-0.11313267910935909</v>
      </c>
      <c r="L290">
        <f>'Channel wise traffic'!G290</f>
        <v>21934511</v>
      </c>
      <c r="M290">
        <f>VLOOKUP(I290,'Channel wise traffic'!B282:G648, 6,FALSE)</f>
        <v>22368858</v>
      </c>
      <c r="N290" s="8">
        <f t="shared" si="61"/>
        <v>-1.9417486578885645E-2</v>
      </c>
      <c r="O290" s="8">
        <f t="shared" si="62"/>
        <v>5.6793730212447123E-2</v>
      </c>
      <c r="P290" s="8">
        <f t="shared" si="63"/>
        <v>-9.557094157605317E-2</v>
      </c>
      <c r="Q290" s="8">
        <f t="shared" si="54"/>
        <v>0.23750000740841615</v>
      </c>
      <c r="R290" s="8">
        <f t="shared" si="55"/>
        <v>0.38399987561059745</v>
      </c>
      <c r="S290" s="8">
        <f t="shared" si="56"/>
        <v>0.70809982068828303</v>
      </c>
      <c r="T290" s="8">
        <f t="shared" si="57"/>
        <v>0.79540021828419583</v>
      </c>
      <c r="U290" s="23">
        <f t="shared" si="58"/>
        <v>3</v>
      </c>
      <c r="V290" s="8" t="str">
        <f t="shared" si="64"/>
        <v>Moderate</v>
      </c>
    </row>
    <row r="291" spans="2:22" x14ac:dyDescent="0.3">
      <c r="B291" s="3">
        <v>43754</v>
      </c>
      <c r="C291" s="4">
        <v>20631473</v>
      </c>
      <c r="D291" s="4">
        <v>5364183</v>
      </c>
      <c r="E291" s="4">
        <v>2252956</v>
      </c>
      <c r="F291" s="4">
        <v>1644658</v>
      </c>
      <c r="G291" s="4">
        <v>1308161</v>
      </c>
      <c r="H291" s="8">
        <f t="shared" si="52"/>
        <v>6.3406088358305773E-2</v>
      </c>
      <c r="I291" s="10">
        <f t="shared" si="53"/>
        <v>43747</v>
      </c>
      <c r="J291" s="11">
        <f t="shared" si="59"/>
        <v>1402435</v>
      </c>
      <c r="K291" s="8">
        <f t="shared" si="60"/>
        <v>-6.7221653766484701E-2</v>
      </c>
      <c r="L291">
        <f>'Channel wise traffic'!G291</f>
        <v>20631472</v>
      </c>
      <c r="M291">
        <f>VLOOKUP(I291,'Channel wise traffic'!B283:G649, 6,FALSE)</f>
        <v>20631472</v>
      </c>
      <c r="N291" s="8">
        <f t="shared" si="61"/>
        <v>0</v>
      </c>
      <c r="O291" s="8">
        <f t="shared" si="62"/>
        <v>6.7975514884468013E-2</v>
      </c>
      <c r="P291" s="8">
        <f t="shared" si="63"/>
        <v>-6.7221653766484812E-2</v>
      </c>
      <c r="Q291" s="8">
        <f t="shared" si="54"/>
        <v>0.26000000096939274</v>
      </c>
      <c r="R291" s="8">
        <f t="shared" si="55"/>
        <v>0.41999983967735627</v>
      </c>
      <c r="S291" s="8">
        <f t="shared" si="56"/>
        <v>0.73000005326335715</v>
      </c>
      <c r="T291" s="8">
        <f t="shared" si="57"/>
        <v>0.79540001629518109</v>
      </c>
      <c r="U291" s="23">
        <f t="shared" si="58"/>
        <v>4</v>
      </c>
      <c r="V291" s="8" t="str">
        <f t="shared" si="64"/>
        <v>Moderate</v>
      </c>
    </row>
    <row r="292" spans="2:22" x14ac:dyDescent="0.3">
      <c r="B292" s="3">
        <v>43755</v>
      </c>
      <c r="C292" s="4">
        <v>22151687</v>
      </c>
      <c r="D292" s="4">
        <v>5648680</v>
      </c>
      <c r="E292" s="4">
        <v>2146498</v>
      </c>
      <c r="F292" s="4">
        <v>1504266</v>
      </c>
      <c r="G292" s="4">
        <v>1196493</v>
      </c>
      <c r="H292" s="8">
        <f t="shared" si="52"/>
        <v>5.4013628849125576E-2</v>
      </c>
      <c r="I292" s="10">
        <f t="shared" si="53"/>
        <v>43748</v>
      </c>
      <c r="J292" s="11">
        <f t="shared" si="59"/>
        <v>1127263</v>
      </c>
      <c r="K292" s="8">
        <f t="shared" si="60"/>
        <v>6.1414239622874067E-2</v>
      </c>
      <c r="L292">
        <f>'Channel wise traffic'!G292</f>
        <v>22151685</v>
      </c>
      <c r="M292">
        <f>VLOOKUP(I292,'Channel wise traffic'!B284:G650, 6,FALSE)</f>
        <v>21282992</v>
      </c>
      <c r="N292" s="8">
        <f t="shared" si="61"/>
        <v>4.0816300640436287E-2</v>
      </c>
      <c r="O292" s="8">
        <f t="shared" si="62"/>
        <v>5.2965435829443727E-2</v>
      </c>
      <c r="P292" s="8">
        <f t="shared" si="63"/>
        <v>1.9790133004043975E-2</v>
      </c>
      <c r="Q292" s="8">
        <f t="shared" si="54"/>
        <v>0.25499999164849158</v>
      </c>
      <c r="R292" s="8">
        <f t="shared" si="55"/>
        <v>0.37999992918699588</v>
      </c>
      <c r="S292" s="8">
        <f t="shared" si="56"/>
        <v>0.70080009392042297</v>
      </c>
      <c r="T292" s="8">
        <f t="shared" si="57"/>
        <v>0.79539988273350593</v>
      </c>
      <c r="U292" s="23">
        <f t="shared" si="58"/>
        <v>5</v>
      </c>
      <c r="V292" s="8" t="str">
        <f t="shared" si="64"/>
        <v>Moderate</v>
      </c>
    </row>
    <row r="293" spans="2:22" x14ac:dyDescent="0.3">
      <c r="B293" s="3">
        <v>43756</v>
      </c>
      <c r="C293" s="4">
        <v>20848646</v>
      </c>
      <c r="D293" s="4">
        <v>5316404</v>
      </c>
      <c r="E293" s="4">
        <v>2190358</v>
      </c>
      <c r="F293" s="4">
        <v>1566982</v>
      </c>
      <c r="G293" s="4">
        <v>1323473</v>
      </c>
      <c r="H293" s="8">
        <f t="shared" si="52"/>
        <v>6.3480045658600562E-2</v>
      </c>
      <c r="I293" s="10">
        <f t="shared" si="53"/>
        <v>43749</v>
      </c>
      <c r="J293" s="11">
        <f t="shared" si="59"/>
        <v>1234922</v>
      </c>
      <c r="K293" s="8">
        <f t="shared" si="60"/>
        <v>7.1705743358689844E-2</v>
      </c>
      <c r="L293">
        <f>'Channel wise traffic'!G293</f>
        <v>20848645</v>
      </c>
      <c r="M293">
        <f>VLOOKUP(I293,'Channel wise traffic'!B285:G651, 6,FALSE)</f>
        <v>21282992</v>
      </c>
      <c r="N293" s="8">
        <f t="shared" si="61"/>
        <v>-2.0408173813155628E-2</v>
      </c>
      <c r="O293" s="8">
        <f t="shared" si="62"/>
        <v>5.8023887899601341E-2</v>
      </c>
      <c r="P293" s="8">
        <f t="shared" si="63"/>
        <v>9.4032957054515309E-2</v>
      </c>
      <c r="Q293" s="8">
        <f t="shared" si="54"/>
        <v>0.25499996498573574</v>
      </c>
      <c r="R293" s="8">
        <f t="shared" si="55"/>
        <v>0.41199991573251393</v>
      </c>
      <c r="S293" s="8">
        <f t="shared" si="56"/>
        <v>0.7153999483189506</v>
      </c>
      <c r="T293" s="8">
        <f t="shared" si="57"/>
        <v>0.84460000178687433</v>
      </c>
      <c r="U293" s="23">
        <f t="shared" si="58"/>
        <v>6</v>
      </c>
      <c r="V293" s="8" t="str">
        <f t="shared" si="64"/>
        <v>Moderate</v>
      </c>
    </row>
    <row r="294" spans="2:22" x14ac:dyDescent="0.3">
      <c r="B294" s="3">
        <v>43757</v>
      </c>
      <c r="C294" s="4">
        <v>46236443</v>
      </c>
      <c r="D294" s="4">
        <v>9418363</v>
      </c>
      <c r="E294" s="4">
        <v>3202243</v>
      </c>
      <c r="F294" s="4">
        <v>2221076</v>
      </c>
      <c r="G294" s="4">
        <v>1697790</v>
      </c>
      <c r="H294" s="8">
        <f t="shared" si="52"/>
        <v>3.671973642090072E-2</v>
      </c>
      <c r="I294" s="10">
        <f t="shared" si="53"/>
        <v>43750</v>
      </c>
      <c r="J294" s="11">
        <f t="shared" si="59"/>
        <v>1645504</v>
      </c>
      <c r="K294" s="8">
        <f t="shared" si="60"/>
        <v>3.177506709190614E-2</v>
      </c>
      <c r="L294">
        <f>'Channel wise traffic'!G294</f>
        <v>46236441</v>
      </c>
      <c r="M294">
        <f>VLOOKUP(I294,'Channel wise traffic'!B286:G652, 6,FALSE)</f>
        <v>45338647</v>
      </c>
      <c r="N294" s="8">
        <f t="shared" si="61"/>
        <v>1.9801958360160077E-2</v>
      </c>
      <c r="O294" s="8">
        <f t="shared" si="62"/>
        <v>3.6293627458851445E-2</v>
      </c>
      <c r="P294" s="8">
        <f t="shared" si="63"/>
        <v>1.1740599986385547E-2</v>
      </c>
      <c r="Q294" s="8">
        <f t="shared" si="54"/>
        <v>0.2036999905031622</v>
      </c>
      <c r="R294" s="8">
        <f t="shared" si="55"/>
        <v>0.33999995540626327</v>
      </c>
      <c r="S294" s="8">
        <f t="shared" si="56"/>
        <v>0.69360007969413939</v>
      </c>
      <c r="T294" s="8">
        <f t="shared" si="57"/>
        <v>0.76439977740518561</v>
      </c>
      <c r="U294" s="23">
        <f t="shared" si="58"/>
        <v>7</v>
      </c>
      <c r="V294" s="8" t="str">
        <f t="shared" si="64"/>
        <v>Moderate</v>
      </c>
    </row>
    <row r="295" spans="2:22" x14ac:dyDescent="0.3">
      <c r="B295" s="3">
        <v>43758</v>
      </c>
      <c r="C295" s="4">
        <v>43094160</v>
      </c>
      <c r="D295" s="4">
        <v>9140271</v>
      </c>
      <c r="E295" s="4">
        <v>3169846</v>
      </c>
      <c r="F295" s="4">
        <v>2069275</v>
      </c>
      <c r="G295" s="4">
        <v>1694736</v>
      </c>
      <c r="H295" s="8">
        <f t="shared" si="52"/>
        <v>3.9326349556413211E-2</v>
      </c>
      <c r="I295" s="10">
        <f t="shared" si="53"/>
        <v>43751</v>
      </c>
      <c r="J295" s="11">
        <f t="shared" si="59"/>
        <v>1678794</v>
      </c>
      <c r="K295" s="8">
        <f t="shared" si="60"/>
        <v>9.4961025593371939E-3</v>
      </c>
      <c r="L295">
        <f>'Channel wise traffic'!G295</f>
        <v>43094158</v>
      </c>
      <c r="M295">
        <f>VLOOKUP(I295,'Channel wise traffic'!B287:G653, 6,FALSE)</f>
        <v>43543056</v>
      </c>
      <c r="N295" s="8">
        <f t="shared" si="61"/>
        <v>-1.0309290188543541E-2</v>
      </c>
      <c r="O295" s="8">
        <f t="shared" si="62"/>
        <v>3.8554802467020116E-2</v>
      </c>
      <c r="P295" s="8">
        <f t="shared" si="63"/>
        <v>2.0011698673675582E-2</v>
      </c>
      <c r="Q295" s="8">
        <f t="shared" si="54"/>
        <v>0.21209999220311987</v>
      </c>
      <c r="R295" s="8">
        <f t="shared" si="55"/>
        <v>0.34680000188178228</v>
      </c>
      <c r="S295" s="8">
        <f t="shared" si="56"/>
        <v>0.65279985210637992</v>
      </c>
      <c r="T295" s="8">
        <f t="shared" si="57"/>
        <v>0.81899989126626471</v>
      </c>
      <c r="U295" s="23">
        <f t="shared" si="58"/>
        <v>1</v>
      </c>
      <c r="V295" s="8" t="str">
        <f t="shared" si="64"/>
        <v>Moderate</v>
      </c>
    </row>
    <row r="296" spans="2:22" x14ac:dyDescent="0.3">
      <c r="B296" s="3">
        <v>43759</v>
      </c>
      <c r="C296" s="4">
        <v>22803207</v>
      </c>
      <c r="D296" s="4">
        <v>5700801</v>
      </c>
      <c r="E296" s="4">
        <v>2371533</v>
      </c>
      <c r="F296" s="4">
        <v>1748531</v>
      </c>
      <c r="G296" s="4">
        <v>1462471</v>
      </c>
      <c r="H296" s="8">
        <f t="shared" si="52"/>
        <v>6.4134443896422116E-2</v>
      </c>
      <c r="I296" s="10">
        <f t="shared" si="53"/>
        <v>43752</v>
      </c>
      <c r="J296" s="11">
        <f t="shared" si="59"/>
        <v>1104728</v>
      </c>
      <c r="K296" s="8">
        <f t="shared" si="60"/>
        <v>0.32382903302894461</v>
      </c>
      <c r="L296">
        <f>'Channel wise traffic'!G296</f>
        <v>22803205</v>
      </c>
      <c r="M296">
        <f>VLOOKUP(I296,'Channel wise traffic'!B288:G654, 6,FALSE)</f>
        <v>20848645</v>
      </c>
      <c r="N296" s="8">
        <f t="shared" si="61"/>
        <v>9.3749977516524474E-2</v>
      </c>
      <c r="O296" s="8">
        <f t="shared" si="62"/>
        <v>5.2987997398008482E-2</v>
      </c>
      <c r="P296" s="8">
        <f t="shared" si="63"/>
        <v>0.21035794983323086</v>
      </c>
      <c r="Q296" s="8">
        <f t="shared" si="54"/>
        <v>0.24999996710988942</v>
      </c>
      <c r="R296" s="8">
        <f t="shared" si="55"/>
        <v>0.4159999621105876</v>
      </c>
      <c r="S296" s="8">
        <f t="shared" si="56"/>
        <v>0.73729988155340875</v>
      </c>
      <c r="T296" s="8">
        <f t="shared" si="57"/>
        <v>0.83639981218519999</v>
      </c>
      <c r="U296" s="23">
        <f t="shared" si="58"/>
        <v>2</v>
      </c>
      <c r="V296" s="8" t="str">
        <f t="shared" si="64"/>
        <v>High</v>
      </c>
    </row>
    <row r="297" spans="2:22" x14ac:dyDescent="0.3">
      <c r="B297" s="3">
        <v>43760</v>
      </c>
      <c r="C297" s="4">
        <v>21717340</v>
      </c>
      <c r="D297" s="4">
        <v>5429335</v>
      </c>
      <c r="E297" s="4">
        <v>2106582</v>
      </c>
      <c r="F297" s="4">
        <v>1568560</v>
      </c>
      <c r="G297" s="4">
        <v>1350531</v>
      </c>
      <c r="H297" s="8">
        <f t="shared" si="52"/>
        <v>6.2186759520272743E-2</v>
      </c>
      <c r="I297" s="10">
        <f t="shared" si="53"/>
        <v>43753</v>
      </c>
      <c r="J297" s="11">
        <f t="shared" si="59"/>
        <v>1126686</v>
      </c>
      <c r="K297" s="8">
        <f t="shared" si="60"/>
        <v>0.19867558485682779</v>
      </c>
      <c r="L297">
        <f>'Channel wise traffic'!G297</f>
        <v>21717338</v>
      </c>
      <c r="M297">
        <f>VLOOKUP(I297,'Channel wise traffic'!B289:G655, 6,FALSE)</f>
        <v>21934511</v>
      </c>
      <c r="N297" s="8">
        <f t="shared" si="61"/>
        <v>-9.9009729462398166E-3</v>
      </c>
      <c r="O297" s="8">
        <f t="shared" si="62"/>
        <v>5.1365899940427215E-2</v>
      </c>
      <c r="P297" s="8">
        <f t="shared" si="63"/>
        <v>0.21066231862763574</v>
      </c>
      <c r="Q297" s="8">
        <f t="shared" si="54"/>
        <v>0.25</v>
      </c>
      <c r="R297" s="8">
        <f t="shared" si="55"/>
        <v>0.38800000368369236</v>
      </c>
      <c r="S297" s="8">
        <f t="shared" si="56"/>
        <v>0.74459954561464969</v>
      </c>
      <c r="T297" s="8">
        <f t="shared" si="57"/>
        <v>0.86100053552302747</v>
      </c>
      <c r="U297" s="23">
        <f t="shared" si="58"/>
        <v>3</v>
      </c>
      <c r="V297" s="8" t="str">
        <f t="shared" si="64"/>
        <v>Moderate</v>
      </c>
    </row>
    <row r="298" spans="2:22" x14ac:dyDescent="0.3">
      <c r="B298" s="3">
        <v>43761</v>
      </c>
      <c r="C298" s="4">
        <v>21717340</v>
      </c>
      <c r="D298" s="4">
        <v>5320748</v>
      </c>
      <c r="E298" s="4">
        <v>2085733</v>
      </c>
      <c r="F298" s="4">
        <v>1568262</v>
      </c>
      <c r="G298" s="4">
        <v>1324554</v>
      </c>
      <c r="H298" s="8">
        <f t="shared" si="52"/>
        <v>6.0990618556416208E-2</v>
      </c>
      <c r="I298" s="10">
        <f t="shared" si="53"/>
        <v>43754</v>
      </c>
      <c r="J298" s="11">
        <f t="shared" si="59"/>
        <v>1308161</v>
      </c>
      <c r="K298" s="8">
        <f t="shared" si="60"/>
        <v>1.2531332152540875E-2</v>
      </c>
      <c r="L298">
        <f>'Channel wise traffic'!G298</f>
        <v>21717338</v>
      </c>
      <c r="M298">
        <f>VLOOKUP(I298,'Channel wise traffic'!B290:G656, 6,FALSE)</f>
        <v>20631472</v>
      </c>
      <c r="N298" s="8">
        <f t="shared" si="61"/>
        <v>5.2631533028763E-2</v>
      </c>
      <c r="O298" s="8">
        <f t="shared" si="62"/>
        <v>6.3406088358305773E-2</v>
      </c>
      <c r="P298" s="8">
        <f t="shared" si="63"/>
        <v>-3.8095234455086113E-2</v>
      </c>
      <c r="Q298" s="8">
        <f t="shared" si="54"/>
        <v>0.24499998618615354</v>
      </c>
      <c r="R298" s="8">
        <f t="shared" si="55"/>
        <v>0.39199995940420407</v>
      </c>
      <c r="S298" s="8">
        <f t="shared" si="56"/>
        <v>0.75189969185892924</v>
      </c>
      <c r="T298" s="8">
        <f t="shared" si="57"/>
        <v>0.84459994567234298</v>
      </c>
      <c r="U298" s="23">
        <f t="shared" si="58"/>
        <v>4</v>
      </c>
      <c r="V298" s="8" t="str">
        <f t="shared" si="64"/>
        <v>Moderate</v>
      </c>
    </row>
    <row r="299" spans="2:22" x14ac:dyDescent="0.3">
      <c r="B299" s="3">
        <v>43762</v>
      </c>
      <c r="C299" s="4">
        <v>21065820</v>
      </c>
      <c r="D299" s="4">
        <v>5319119</v>
      </c>
      <c r="E299" s="4">
        <v>2234030</v>
      </c>
      <c r="F299" s="4">
        <v>1663458</v>
      </c>
      <c r="G299" s="4">
        <v>1309474</v>
      </c>
      <c r="H299" s="8">
        <f t="shared" si="52"/>
        <v>6.2161074195070498E-2</v>
      </c>
      <c r="I299" s="10">
        <f t="shared" si="53"/>
        <v>43755</v>
      </c>
      <c r="J299" s="11">
        <f t="shared" si="59"/>
        <v>1196493</v>
      </c>
      <c r="K299" s="8">
        <f t="shared" si="60"/>
        <v>9.4426795643601791E-2</v>
      </c>
      <c r="L299">
        <f>'Channel wise traffic'!G299</f>
        <v>21065819</v>
      </c>
      <c r="M299">
        <f>VLOOKUP(I299,'Channel wise traffic'!B291:G657, 6,FALSE)</f>
        <v>22151685</v>
      </c>
      <c r="N299" s="8">
        <f t="shared" si="61"/>
        <v>-4.9019566683076277E-2</v>
      </c>
      <c r="O299" s="8">
        <f t="shared" si="62"/>
        <v>5.4013628849125576E-2</v>
      </c>
      <c r="P299" s="8">
        <f t="shared" si="63"/>
        <v>0.15084054746076969</v>
      </c>
      <c r="Q299" s="8">
        <f t="shared" si="54"/>
        <v>0.25249997389135576</v>
      </c>
      <c r="R299" s="8">
        <f t="shared" si="55"/>
        <v>0.42000000376002117</v>
      </c>
      <c r="S299" s="8">
        <f t="shared" si="56"/>
        <v>0.74459966965528668</v>
      </c>
      <c r="T299" s="8">
        <f t="shared" si="57"/>
        <v>0.7871999172807489</v>
      </c>
      <c r="U299" s="23">
        <f t="shared" si="58"/>
        <v>5</v>
      </c>
      <c r="V299" s="8" t="str">
        <f t="shared" si="64"/>
        <v>Moderate</v>
      </c>
    </row>
    <row r="300" spans="2:22" x14ac:dyDescent="0.3">
      <c r="B300" s="3">
        <v>43763</v>
      </c>
      <c r="C300" s="4">
        <v>21500167</v>
      </c>
      <c r="D300" s="4">
        <v>5321291</v>
      </c>
      <c r="E300" s="4">
        <v>2107231</v>
      </c>
      <c r="F300" s="4">
        <v>1507513</v>
      </c>
      <c r="G300" s="4">
        <v>1186714</v>
      </c>
      <c r="H300" s="8">
        <f t="shared" si="52"/>
        <v>5.5195571271609192E-2</v>
      </c>
      <c r="I300" s="10">
        <f t="shared" si="53"/>
        <v>43756</v>
      </c>
      <c r="J300" s="11">
        <f t="shared" si="59"/>
        <v>1323473</v>
      </c>
      <c r="K300" s="8">
        <f t="shared" si="60"/>
        <v>-0.10333342652249045</v>
      </c>
      <c r="L300">
        <f>'Channel wise traffic'!G300</f>
        <v>21500166</v>
      </c>
      <c r="M300">
        <f>VLOOKUP(I300,'Channel wise traffic'!B292:G658, 6,FALSE)</f>
        <v>20848645</v>
      </c>
      <c r="N300" s="8">
        <f t="shared" si="61"/>
        <v>3.1250040470256035E-2</v>
      </c>
      <c r="O300" s="8">
        <f t="shared" si="62"/>
        <v>6.3480045658600562E-2</v>
      </c>
      <c r="P300" s="8">
        <f t="shared" si="63"/>
        <v>-0.13050517372885584</v>
      </c>
      <c r="Q300" s="8">
        <f t="shared" si="54"/>
        <v>0.24749998453500385</v>
      </c>
      <c r="R300" s="8">
        <f t="shared" si="55"/>
        <v>0.39599995564986018</v>
      </c>
      <c r="S300" s="8">
        <f t="shared" si="56"/>
        <v>0.71539997276046152</v>
      </c>
      <c r="T300" s="8">
        <f t="shared" si="57"/>
        <v>0.78719984504279561</v>
      </c>
      <c r="U300" s="23">
        <f t="shared" si="58"/>
        <v>6</v>
      </c>
      <c r="V300" s="8" t="str">
        <f t="shared" si="64"/>
        <v>Moderate</v>
      </c>
    </row>
    <row r="301" spans="2:22" x14ac:dyDescent="0.3">
      <c r="B301" s="3">
        <v>43764</v>
      </c>
      <c r="C301" s="4">
        <v>43991955</v>
      </c>
      <c r="D301" s="4">
        <v>9330693</v>
      </c>
      <c r="E301" s="4">
        <v>3204160</v>
      </c>
      <c r="F301" s="4">
        <v>2069887</v>
      </c>
      <c r="G301" s="4">
        <v>1582222</v>
      </c>
      <c r="H301" s="8">
        <f t="shared" si="52"/>
        <v>3.5966166995760933E-2</v>
      </c>
      <c r="I301" s="10">
        <f t="shared" si="53"/>
        <v>43757</v>
      </c>
      <c r="J301" s="11">
        <f t="shared" si="59"/>
        <v>1697790</v>
      </c>
      <c r="K301" s="8">
        <f t="shared" si="60"/>
        <v>-6.8069667037737314E-2</v>
      </c>
      <c r="L301">
        <f>'Channel wise traffic'!G301</f>
        <v>43991955</v>
      </c>
      <c r="M301">
        <f>VLOOKUP(I301,'Channel wise traffic'!B293:G659, 6,FALSE)</f>
        <v>46236441</v>
      </c>
      <c r="N301" s="8">
        <f t="shared" si="61"/>
        <v>-4.8543658453296556E-2</v>
      </c>
      <c r="O301" s="8">
        <f t="shared" si="62"/>
        <v>3.671973642090072E-2</v>
      </c>
      <c r="P301" s="8">
        <f t="shared" si="63"/>
        <v>-2.0522190478220792E-2</v>
      </c>
      <c r="Q301" s="8">
        <f t="shared" si="54"/>
        <v>0.2120999850995483</v>
      </c>
      <c r="R301" s="8">
        <f t="shared" si="55"/>
        <v>0.34340000255072156</v>
      </c>
      <c r="S301" s="8">
        <f t="shared" si="56"/>
        <v>0.64599988764606009</v>
      </c>
      <c r="T301" s="8">
        <f t="shared" si="57"/>
        <v>0.76440018223217021</v>
      </c>
      <c r="U301" s="23">
        <f t="shared" si="58"/>
        <v>7</v>
      </c>
      <c r="V301" s="8" t="str">
        <f t="shared" si="64"/>
        <v>Moderate</v>
      </c>
    </row>
    <row r="302" spans="2:22" x14ac:dyDescent="0.3">
      <c r="B302" s="3">
        <v>43765</v>
      </c>
      <c r="C302" s="4">
        <v>43094160</v>
      </c>
      <c r="D302" s="4">
        <v>9321266</v>
      </c>
      <c r="E302" s="4">
        <v>3137538</v>
      </c>
      <c r="F302" s="4">
        <v>2154861</v>
      </c>
      <c r="G302" s="4">
        <v>1613560</v>
      </c>
      <c r="H302" s="8">
        <f t="shared" si="52"/>
        <v>3.7442660444013759E-2</v>
      </c>
      <c r="I302" s="10">
        <f t="shared" si="53"/>
        <v>43758</v>
      </c>
      <c r="J302" s="11">
        <f t="shared" si="59"/>
        <v>1694736</v>
      </c>
      <c r="K302" s="8">
        <f t="shared" si="60"/>
        <v>-4.7898905788276158E-2</v>
      </c>
      <c r="L302">
        <f>'Channel wise traffic'!G302</f>
        <v>43094158</v>
      </c>
      <c r="M302">
        <f>VLOOKUP(I302,'Channel wise traffic'!B294:G660, 6,FALSE)</f>
        <v>43094158</v>
      </c>
      <c r="N302" s="8">
        <f t="shared" si="61"/>
        <v>0</v>
      </c>
      <c r="O302" s="8">
        <f t="shared" si="62"/>
        <v>3.9326349556413211E-2</v>
      </c>
      <c r="P302" s="8">
        <f t="shared" si="63"/>
        <v>-4.7898905788276158E-2</v>
      </c>
      <c r="Q302" s="8">
        <f t="shared" si="54"/>
        <v>0.21629998125035968</v>
      </c>
      <c r="R302" s="8">
        <f t="shared" si="55"/>
        <v>0.33659998545261982</v>
      </c>
      <c r="S302" s="8">
        <f t="shared" si="56"/>
        <v>0.68679996863782999</v>
      </c>
      <c r="T302" s="8">
        <f t="shared" si="57"/>
        <v>0.74880003861037903</v>
      </c>
      <c r="U302" s="23">
        <f t="shared" si="58"/>
        <v>1</v>
      </c>
      <c r="V302" s="8" t="str">
        <f t="shared" si="64"/>
        <v>Moderate</v>
      </c>
    </row>
    <row r="303" spans="2:22" x14ac:dyDescent="0.3">
      <c r="B303" s="3">
        <v>43766</v>
      </c>
      <c r="C303" s="4">
        <v>21065820</v>
      </c>
      <c r="D303" s="4">
        <v>5424448</v>
      </c>
      <c r="E303" s="4">
        <v>2104686</v>
      </c>
      <c r="F303" s="4">
        <v>1490328</v>
      </c>
      <c r="G303" s="4">
        <v>1222069</v>
      </c>
      <c r="H303" s="8">
        <f t="shared" si="52"/>
        <v>5.8011935922741197E-2</v>
      </c>
      <c r="I303" s="10">
        <f t="shared" si="53"/>
        <v>43759</v>
      </c>
      <c r="J303" s="11">
        <f t="shared" si="59"/>
        <v>1462471</v>
      </c>
      <c r="K303" s="8">
        <f t="shared" si="60"/>
        <v>-0.16438069541208</v>
      </c>
      <c r="L303">
        <f>'Channel wise traffic'!G303</f>
        <v>21065819</v>
      </c>
      <c r="M303">
        <f>VLOOKUP(I303,'Channel wise traffic'!B295:G661, 6,FALSE)</f>
        <v>22803205</v>
      </c>
      <c r="N303" s="8">
        <f t="shared" si="61"/>
        <v>-7.6190430248730401E-2</v>
      </c>
      <c r="O303" s="8">
        <f t="shared" si="62"/>
        <v>6.4134443896422116E-2</v>
      </c>
      <c r="P303" s="8">
        <f t="shared" si="63"/>
        <v>-9.5463647951307462E-2</v>
      </c>
      <c r="Q303" s="8">
        <f t="shared" si="54"/>
        <v>0.25749996914432954</v>
      </c>
      <c r="R303" s="8">
        <f t="shared" si="55"/>
        <v>0.3880000324456977</v>
      </c>
      <c r="S303" s="8">
        <f t="shared" si="56"/>
        <v>0.70809992559460178</v>
      </c>
      <c r="T303" s="8">
        <f t="shared" si="57"/>
        <v>0.82000002683972928</v>
      </c>
      <c r="U303" s="23">
        <f t="shared" si="58"/>
        <v>2</v>
      </c>
      <c r="V303" s="8" t="str">
        <f t="shared" si="64"/>
        <v>Moderate</v>
      </c>
    </row>
    <row r="304" spans="2:22" x14ac:dyDescent="0.3">
      <c r="B304" s="3">
        <v>43767</v>
      </c>
      <c r="C304" s="4">
        <v>22151687</v>
      </c>
      <c r="D304" s="4">
        <v>5261025</v>
      </c>
      <c r="E304" s="4">
        <v>2020233</v>
      </c>
      <c r="F304" s="4">
        <v>1430527</v>
      </c>
      <c r="G304" s="4">
        <v>1173032</v>
      </c>
      <c r="H304" s="8">
        <f t="shared" si="52"/>
        <v>5.2954522154452614E-2</v>
      </c>
      <c r="I304" s="10">
        <f t="shared" si="53"/>
        <v>43760</v>
      </c>
      <c r="J304" s="11">
        <f t="shared" si="59"/>
        <v>1350531</v>
      </c>
      <c r="K304" s="8">
        <f t="shared" si="60"/>
        <v>-0.13142904531624966</v>
      </c>
      <c r="L304">
        <f>'Channel wise traffic'!G304</f>
        <v>22151685</v>
      </c>
      <c r="M304">
        <f>VLOOKUP(I304,'Channel wise traffic'!B296:G662, 6,FALSE)</f>
        <v>21717338</v>
      </c>
      <c r="N304" s="8">
        <f t="shared" si="61"/>
        <v>2.000001105107807E-2</v>
      </c>
      <c r="O304" s="8">
        <f t="shared" si="62"/>
        <v>6.2186759520272743E-2</v>
      </c>
      <c r="P304" s="8">
        <f t="shared" si="63"/>
        <v>-0.14845985603752898</v>
      </c>
      <c r="Q304" s="8">
        <f t="shared" si="54"/>
        <v>0.23749997009257129</v>
      </c>
      <c r="R304" s="8">
        <f t="shared" si="55"/>
        <v>0.38399988595378276</v>
      </c>
      <c r="S304" s="8">
        <f t="shared" si="56"/>
        <v>0.70810000628640357</v>
      </c>
      <c r="T304" s="8">
        <f t="shared" si="57"/>
        <v>0.81999990213396878</v>
      </c>
      <c r="U304" s="23">
        <f t="shared" si="58"/>
        <v>3</v>
      </c>
      <c r="V304" s="8" t="str">
        <f t="shared" si="64"/>
        <v>Moderate</v>
      </c>
    </row>
    <row r="305" spans="2:22" x14ac:dyDescent="0.3">
      <c r="B305" s="3">
        <v>43768</v>
      </c>
      <c r="C305" s="4">
        <v>21500167</v>
      </c>
      <c r="D305" s="4">
        <v>5643793</v>
      </c>
      <c r="E305" s="4">
        <v>2325243</v>
      </c>
      <c r="F305" s="4">
        <v>1629530</v>
      </c>
      <c r="G305" s="4">
        <v>1376301</v>
      </c>
      <c r="H305" s="8">
        <f t="shared" si="52"/>
        <v>6.4013502778838882E-2</v>
      </c>
      <c r="I305" s="10">
        <f t="shared" si="53"/>
        <v>43761</v>
      </c>
      <c r="J305" s="11">
        <f t="shared" si="59"/>
        <v>1324554</v>
      </c>
      <c r="K305" s="8">
        <f t="shared" si="60"/>
        <v>3.906748988716191E-2</v>
      </c>
      <c r="L305">
        <f>'Channel wise traffic'!G305</f>
        <v>21500166</v>
      </c>
      <c r="M305">
        <f>VLOOKUP(I305,'Channel wise traffic'!B297:G663, 6,FALSE)</f>
        <v>21717338</v>
      </c>
      <c r="N305" s="8">
        <f t="shared" si="61"/>
        <v>-9.9999364563004844E-3</v>
      </c>
      <c r="O305" s="8">
        <f t="shared" si="62"/>
        <v>6.0990618556416208E-2</v>
      </c>
      <c r="P305" s="8">
        <f t="shared" si="63"/>
        <v>4.9563101571539425E-2</v>
      </c>
      <c r="Q305" s="8">
        <f t="shared" si="54"/>
        <v>0.26249996104681417</v>
      </c>
      <c r="R305" s="8">
        <f t="shared" si="55"/>
        <v>0.41200005032076831</v>
      </c>
      <c r="S305" s="8">
        <f t="shared" si="56"/>
        <v>0.70079987338957694</v>
      </c>
      <c r="T305" s="8">
        <f t="shared" si="57"/>
        <v>0.84459997668039255</v>
      </c>
      <c r="U305" s="23">
        <f t="shared" si="58"/>
        <v>4</v>
      </c>
      <c r="V305" s="8" t="str">
        <f t="shared" si="64"/>
        <v>Moderate</v>
      </c>
    </row>
    <row r="306" spans="2:22" x14ac:dyDescent="0.3">
      <c r="B306" s="3">
        <v>43769</v>
      </c>
      <c r="C306" s="4">
        <v>20631473</v>
      </c>
      <c r="D306" s="4">
        <v>5003132</v>
      </c>
      <c r="E306" s="4">
        <v>1921202</v>
      </c>
      <c r="F306" s="4">
        <v>1332354</v>
      </c>
      <c r="G306" s="4">
        <v>1070679</v>
      </c>
      <c r="H306" s="8">
        <f t="shared" si="52"/>
        <v>5.1895422105828315E-2</v>
      </c>
      <c r="I306" s="10">
        <f t="shared" si="53"/>
        <v>43762</v>
      </c>
      <c r="J306" s="11">
        <f t="shared" si="59"/>
        <v>1309474</v>
      </c>
      <c r="K306" s="8">
        <f t="shared" si="60"/>
        <v>-0.18235948174610572</v>
      </c>
      <c r="L306">
        <f>'Channel wise traffic'!G306</f>
        <v>20631472</v>
      </c>
      <c r="M306">
        <f>VLOOKUP(I306,'Channel wise traffic'!B298:G664, 6,FALSE)</f>
        <v>21065819</v>
      </c>
      <c r="N306" s="8">
        <f t="shared" si="61"/>
        <v>-2.0618566978098496E-2</v>
      </c>
      <c r="O306" s="8">
        <f t="shared" si="62"/>
        <v>6.2161074195070498E-2</v>
      </c>
      <c r="P306" s="8">
        <f t="shared" si="63"/>
        <v>-0.16514598922513912</v>
      </c>
      <c r="Q306" s="8">
        <f t="shared" si="54"/>
        <v>0.24249999018489857</v>
      </c>
      <c r="R306" s="8">
        <f t="shared" si="55"/>
        <v>0.38399986248613871</v>
      </c>
      <c r="S306" s="8">
        <f t="shared" si="56"/>
        <v>0.6935002149695868</v>
      </c>
      <c r="T306" s="8">
        <f t="shared" si="57"/>
        <v>0.80359949382821683</v>
      </c>
      <c r="U306" s="23">
        <f t="shared" si="58"/>
        <v>5</v>
      </c>
      <c r="V306" s="8" t="str">
        <f t="shared" si="64"/>
        <v>Moderate</v>
      </c>
    </row>
    <row r="307" spans="2:22" x14ac:dyDescent="0.3">
      <c r="B307" s="3">
        <v>43770</v>
      </c>
      <c r="C307" s="4">
        <v>21065820</v>
      </c>
      <c r="D307" s="4">
        <v>5055796</v>
      </c>
      <c r="E307" s="4">
        <v>2103211</v>
      </c>
      <c r="F307" s="4">
        <v>1581404</v>
      </c>
      <c r="G307" s="4">
        <v>1270816</v>
      </c>
      <c r="H307" s="8">
        <f t="shared" si="52"/>
        <v>6.0325968796847214E-2</v>
      </c>
      <c r="I307" s="10">
        <f t="shared" si="53"/>
        <v>43763</v>
      </c>
      <c r="J307" s="11">
        <f t="shared" si="59"/>
        <v>1186714</v>
      </c>
      <c r="K307" s="8">
        <f t="shared" si="60"/>
        <v>7.0869645087190403E-2</v>
      </c>
      <c r="L307">
        <f>'Channel wise traffic'!G307</f>
        <v>21065819</v>
      </c>
      <c r="M307">
        <f>VLOOKUP(I307,'Channel wise traffic'!B299:G665, 6,FALSE)</f>
        <v>21500166</v>
      </c>
      <c r="N307" s="8">
        <f t="shared" si="61"/>
        <v>-2.0202030068046883E-2</v>
      </c>
      <c r="O307" s="8">
        <f t="shared" si="62"/>
        <v>5.5195571271609192E-2</v>
      </c>
      <c r="P307" s="8">
        <f t="shared" si="63"/>
        <v>9.2949441541099409E-2</v>
      </c>
      <c r="Q307" s="8">
        <f t="shared" si="54"/>
        <v>0.2399999620237902</v>
      </c>
      <c r="R307" s="8">
        <f t="shared" si="55"/>
        <v>0.41599997310018044</v>
      </c>
      <c r="S307" s="8">
        <f t="shared" si="56"/>
        <v>0.75189983315986841</v>
      </c>
      <c r="T307" s="8">
        <f t="shared" si="57"/>
        <v>0.80359983913029187</v>
      </c>
      <c r="U307" s="23">
        <f t="shared" si="58"/>
        <v>6</v>
      </c>
      <c r="V307" s="8" t="str">
        <f t="shared" si="64"/>
        <v>Moderate</v>
      </c>
    </row>
    <row r="308" spans="2:22" x14ac:dyDescent="0.3">
      <c r="B308" s="3">
        <v>43771</v>
      </c>
      <c r="C308" s="4">
        <v>42645263</v>
      </c>
      <c r="D308" s="4">
        <v>9134615</v>
      </c>
      <c r="E308" s="4">
        <v>2981538</v>
      </c>
      <c r="F308" s="4">
        <v>1926073</v>
      </c>
      <c r="G308" s="4">
        <v>1457267</v>
      </c>
      <c r="H308" s="8">
        <f t="shared" si="52"/>
        <v>3.4171837561419192E-2</v>
      </c>
      <c r="I308" s="10">
        <f t="shared" si="53"/>
        <v>43764</v>
      </c>
      <c r="J308" s="11">
        <f t="shared" si="59"/>
        <v>1582222</v>
      </c>
      <c r="K308" s="8">
        <f t="shared" si="60"/>
        <v>-7.8974379069435274E-2</v>
      </c>
      <c r="L308">
        <f>'Channel wise traffic'!G308</f>
        <v>42645261</v>
      </c>
      <c r="M308">
        <f>VLOOKUP(I308,'Channel wise traffic'!B300:G666, 6,FALSE)</f>
        <v>43991955</v>
      </c>
      <c r="N308" s="8">
        <f t="shared" si="61"/>
        <v>-3.061227899510266E-2</v>
      </c>
      <c r="O308" s="8">
        <f t="shared" si="62"/>
        <v>3.5966166995760933E-2</v>
      </c>
      <c r="P308" s="8">
        <f t="shared" si="63"/>
        <v>-4.9889370600798899E-2</v>
      </c>
      <c r="Q308" s="8">
        <f t="shared" si="54"/>
        <v>0.2141999921538765</v>
      </c>
      <c r="R308" s="8">
        <f t="shared" si="55"/>
        <v>0.32639996321684056</v>
      </c>
      <c r="S308" s="8">
        <f t="shared" si="56"/>
        <v>0.64599981620224189</v>
      </c>
      <c r="T308" s="8">
        <f t="shared" si="57"/>
        <v>0.75660008732794659</v>
      </c>
      <c r="U308" s="23">
        <f t="shared" si="58"/>
        <v>7</v>
      </c>
      <c r="V308" s="8" t="str">
        <f t="shared" si="64"/>
        <v>Moderate</v>
      </c>
    </row>
    <row r="309" spans="2:22" x14ac:dyDescent="0.3">
      <c r="B309" s="3">
        <v>43772</v>
      </c>
      <c r="C309" s="4">
        <v>45787545</v>
      </c>
      <c r="D309" s="4">
        <v>9711538</v>
      </c>
      <c r="E309" s="4">
        <v>3268903</v>
      </c>
      <c r="F309" s="4">
        <v>2156168</v>
      </c>
      <c r="G309" s="4">
        <v>1648175</v>
      </c>
      <c r="H309" s="8">
        <f t="shared" si="52"/>
        <v>3.5996142619133656E-2</v>
      </c>
      <c r="I309" s="10">
        <f t="shared" si="53"/>
        <v>43765</v>
      </c>
      <c r="J309" s="11">
        <f t="shared" si="59"/>
        <v>1613560</v>
      </c>
      <c r="K309" s="8">
        <f t="shared" si="60"/>
        <v>2.14525645157293E-2</v>
      </c>
      <c r="L309">
        <f>'Channel wise traffic'!G309</f>
        <v>45787544</v>
      </c>
      <c r="M309">
        <f>VLOOKUP(I309,'Channel wise traffic'!B301:G667, 6,FALSE)</f>
        <v>43094158</v>
      </c>
      <c r="N309" s="8">
        <f t="shared" si="61"/>
        <v>6.2500026105626771E-2</v>
      </c>
      <c r="O309" s="8">
        <f t="shared" si="62"/>
        <v>3.7442660444013759E-2</v>
      </c>
      <c r="P309" s="8">
        <f t="shared" si="63"/>
        <v>-3.8632880455784169E-2</v>
      </c>
      <c r="Q309" s="8">
        <f t="shared" si="54"/>
        <v>0.2120999935681199</v>
      </c>
      <c r="R309" s="8">
        <f t="shared" si="55"/>
        <v>0.33659992886811541</v>
      </c>
      <c r="S309" s="8">
        <f t="shared" si="56"/>
        <v>0.65959987188362579</v>
      </c>
      <c r="T309" s="8">
        <f t="shared" si="57"/>
        <v>0.76440008385246416</v>
      </c>
      <c r="U309" s="23">
        <f t="shared" si="58"/>
        <v>1</v>
      </c>
      <c r="V309" s="8" t="str">
        <f t="shared" si="64"/>
        <v>Moderate</v>
      </c>
    </row>
    <row r="310" spans="2:22" x14ac:dyDescent="0.3">
      <c r="B310" s="3">
        <v>43773</v>
      </c>
      <c r="C310" s="4">
        <v>21282993</v>
      </c>
      <c r="D310" s="4">
        <v>5107918</v>
      </c>
      <c r="E310" s="4">
        <v>1941009</v>
      </c>
      <c r="F310" s="4">
        <v>1360259</v>
      </c>
      <c r="G310" s="4">
        <v>1070795</v>
      </c>
      <c r="H310" s="8">
        <f t="shared" si="52"/>
        <v>5.0312237569217828E-2</v>
      </c>
      <c r="I310" s="10">
        <f t="shared" si="53"/>
        <v>43766</v>
      </c>
      <c r="J310" s="11">
        <f t="shared" si="59"/>
        <v>1222069</v>
      </c>
      <c r="K310" s="8">
        <f t="shared" si="60"/>
        <v>-0.12378515452073491</v>
      </c>
      <c r="L310">
        <f>'Channel wise traffic'!G310</f>
        <v>21282992</v>
      </c>
      <c r="M310">
        <f>VLOOKUP(I310,'Channel wise traffic'!B302:G668, 6,FALSE)</f>
        <v>21065819</v>
      </c>
      <c r="N310" s="8">
        <f t="shared" si="61"/>
        <v>1.0309259753916944E-2</v>
      </c>
      <c r="O310" s="8">
        <f t="shared" si="62"/>
        <v>5.8011935922741197E-2</v>
      </c>
      <c r="P310" s="8">
        <f t="shared" si="63"/>
        <v>-0.13272610594787992</v>
      </c>
      <c r="Q310" s="8">
        <f t="shared" si="54"/>
        <v>0.23999998496452074</v>
      </c>
      <c r="R310" s="8">
        <f t="shared" si="55"/>
        <v>0.38000003132391708</v>
      </c>
      <c r="S310" s="8">
        <f t="shared" si="56"/>
        <v>0.70079994477099283</v>
      </c>
      <c r="T310" s="8">
        <f t="shared" si="57"/>
        <v>0.78719934953563986</v>
      </c>
      <c r="U310" s="23">
        <f t="shared" si="58"/>
        <v>2</v>
      </c>
      <c r="V310" s="8" t="str">
        <f t="shared" si="64"/>
        <v>Moderate</v>
      </c>
    </row>
    <row r="311" spans="2:22" x14ac:dyDescent="0.3">
      <c r="B311" s="3">
        <v>43774</v>
      </c>
      <c r="C311" s="4">
        <v>20848646</v>
      </c>
      <c r="D311" s="4">
        <v>5420648</v>
      </c>
      <c r="E311" s="4">
        <v>2168259</v>
      </c>
      <c r="F311" s="4">
        <v>1567000</v>
      </c>
      <c r="G311" s="4">
        <v>1259241</v>
      </c>
      <c r="H311" s="8">
        <f t="shared" si="52"/>
        <v>6.0399174123825596E-2</v>
      </c>
      <c r="I311" s="10">
        <f t="shared" si="53"/>
        <v>43767</v>
      </c>
      <c r="J311" s="11">
        <f t="shared" si="59"/>
        <v>1173032</v>
      </c>
      <c r="K311" s="8">
        <f t="shared" si="60"/>
        <v>7.3492453743802422E-2</v>
      </c>
      <c r="L311">
        <f>'Channel wise traffic'!G311</f>
        <v>20848645</v>
      </c>
      <c r="M311">
        <f>VLOOKUP(I311,'Channel wise traffic'!B303:G669, 6,FALSE)</f>
        <v>22151685</v>
      </c>
      <c r="N311" s="8">
        <f t="shared" si="61"/>
        <v>-5.8823516134325682E-2</v>
      </c>
      <c r="O311" s="8">
        <f t="shared" si="62"/>
        <v>5.2954522154452614E-2</v>
      </c>
      <c r="P311" s="8">
        <f t="shared" si="63"/>
        <v>0.14058576428391034</v>
      </c>
      <c r="Q311" s="8">
        <f t="shared" si="54"/>
        <v>0.2600000019185898</v>
      </c>
      <c r="R311" s="8">
        <f t="shared" si="55"/>
        <v>0.39999996310404218</v>
      </c>
      <c r="S311" s="8">
        <f t="shared" si="56"/>
        <v>0.7226996405872177</v>
      </c>
      <c r="T311" s="8">
        <f t="shared" si="57"/>
        <v>0.80359987236758135</v>
      </c>
      <c r="U311" s="23">
        <f t="shared" si="58"/>
        <v>3</v>
      </c>
      <c r="V311" s="8" t="str">
        <f t="shared" si="64"/>
        <v>Moderate</v>
      </c>
    </row>
    <row r="312" spans="2:22" x14ac:dyDescent="0.3">
      <c r="B312" s="3">
        <v>43775</v>
      </c>
      <c r="C312" s="4">
        <v>21500167</v>
      </c>
      <c r="D312" s="4">
        <v>5106289</v>
      </c>
      <c r="E312" s="4">
        <v>2022090</v>
      </c>
      <c r="F312" s="4">
        <v>1461364</v>
      </c>
      <c r="G312" s="4">
        <v>1162369</v>
      </c>
      <c r="H312" s="8">
        <f t="shared" si="52"/>
        <v>5.4063254485418648E-2</v>
      </c>
      <c r="I312" s="10">
        <f t="shared" si="53"/>
        <v>43768</v>
      </c>
      <c r="J312" s="11">
        <f t="shared" si="59"/>
        <v>1376301</v>
      </c>
      <c r="K312" s="8">
        <f t="shared" si="60"/>
        <v>-0.15543983474545175</v>
      </c>
      <c r="L312">
        <f>'Channel wise traffic'!G312</f>
        <v>21500166</v>
      </c>
      <c r="M312">
        <f>VLOOKUP(I312,'Channel wise traffic'!B304:G670, 6,FALSE)</f>
        <v>21500166</v>
      </c>
      <c r="N312" s="8">
        <f t="shared" si="61"/>
        <v>0</v>
      </c>
      <c r="O312" s="8">
        <f t="shared" si="62"/>
        <v>6.4013502778838882E-2</v>
      </c>
      <c r="P312" s="8">
        <f t="shared" si="63"/>
        <v>-0.15543983474545175</v>
      </c>
      <c r="Q312" s="8">
        <f t="shared" si="54"/>
        <v>0.23749996918628585</v>
      </c>
      <c r="R312" s="8">
        <f t="shared" si="55"/>
        <v>0.39599991304839971</v>
      </c>
      <c r="S312" s="8">
        <f t="shared" si="56"/>
        <v>0.72269978091974141</v>
      </c>
      <c r="T312" s="8">
        <f t="shared" si="57"/>
        <v>0.79540005091134036</v>
      </c>
      <c r="U312" s="23">
        <f t="shared" si="58"/>
        <v>4</v>
      </c>
      <c r="V312" s="8" t="str">
        <f t="shared" si="64"/>
        <v>Moderate</v>
      </c>
    </row>
    <row r="313" spans="2:22" x14ac:dyDescent="0.3">
      <c r="B313" s="3">
        <v>43776</v>
      </c>
      <c r="C313" s="4">
        <v>20848646</v>
      </c>
      <c r="D313" s="4">
        <v>5264283</v>
      </c>
      <c r="E313" s="4">
        <v>2000427</v>
      </c>
      <c r="F313" s="4">
        <v>1489518</v>
      </c>
      <c r="G313" s="4">
        <v>1209191</v>
      </c>
      <c r="H313" s="8">
        <f t="shared" si="52"/>
        <v>5.7998538610133245E-2</v>
      </c>
      <c r="I313" s="10">
        <f t="shared" si="53"/>
        <v>43769</v>
      </c>
      <c r="J313" s="11">
        <f t="shared" si="59"/>
        <v>1070679</v>
      </c>
      <c r="K313" s="8">
        <f t="shared" si="60"/>
        <v>0.1293683727802637</v>
      </c>
      <c r="L313">
        <f>'Channel wise traffic'!G313</f>
        <v>20848645</v>
      </c>
      <c r="M313">
        <f>VLOOKUP(I313,'Channel wise traffic'!B305:G671, 6,FALSE)</f>
        <v>20631472</v>
      </c>
      <c r="N313" s="8">
        <f t="shared" si="61"/>
        <v>1.0526296911824717E-2</v>
      </c>
      <c r="O313" s="8">
        <f t="shared" si="62"/>
        <v>5.1895422105828315E-2</v>
      </c>
      <c r="P313" s="8">
        <f t="shared" si="63"/>
        <v>0.11760414033937483</v>
      </c>
      <c r="Q313" s="8">
        <f t="shared" si="54"/>
        <v>0.25249999448405425</v>
      </c>
      <c r="R313" s="8">
        <f t="shared" si="55"/>
        <v>0.37999989742192813</v>
      </c>
      <c r="S313" s="8">
        <f t="shared" si="56"/>
        <v>0.74460002789404467</v>
      </c>
      <c r="T313" s="8">
        <f t="shared" si="57"/>
        <v>0.81180019308259455</v>
      </c>
      <c r="U313" s="23">
        <f t="shared" si="58"/>
        <v>5</v>
      </c>
      <c r="V313" s="8" t="str">
        <f t="shared" si="64"/>
        <v>Moderate</v>
      </c>
    </row>
    <row r="314" spans="2:22" x14ac:dyDescent="0.3">
      <c r="B314" s="3">
        <v>43777</v>
      </c>
      <c r="C314" s="4">
        <v>21065820</v>
      </c>
      <c r="D314" s="4">
        <v>5108461</v>
      </c>
      <c r="E314" s="4">
        <v>2084252</v>
      </c>
      <c r="F314" s="4">
        <v>1445428</v>
      </c>
      <c r="G314" s="4">
        <v>1232661</v>
      </c>
      <c r="H314" s="8">
        <f t="shared" si="52"/>
        <v>5.8514740940537803E-2</v>
      </c>
      <c r="I314" s="10">
        <f t="shared" si="53"/>
        <v>43770</v>
      </c>
      <c r="J314" s="11">
        <f t="shared" si="59"/>
        <v>1270816</v>
      </c>
      <c r="K314" s="8">
        <f t="shared" si="60"/>
        <v>-3.0024016065268277E-2</v>
      </c>
      <c r="L314">
        <f>'Channel wise traffic'!G314</f>
        <v>21065819</v>
      </c>
      <c r="M314">
        <f>VLOOKUP(I314,'Channel wise traffic'!B306:G672, 6,FALSE)</f>
        <v>21065819</v>
      </c>
      <c r="N314" s="8">
        <f t="shared" si="61"/>
        <v>0</v>
      </c>
      <c r="O314" s="8">
        <f t="shared" si="62"/>
        <v>6.0325968796847214E-2</v>
      </c>
      <c r="P314" s="8">
        <f t="shared" si="63"/>
        <v>-3.0024016065268277E-2</v>
      </c>
      <c r="Q314" s="8">
        <f t="shared" si="54"/>
        <v>0.24249998338540821</v>
      </c>
      <c r="R314" s="8">
        <f t="shared" si="55"/>
        <v>0.40799998277367683</v>
      </c>
      <c r="S314" s="8">
        <f t="shared" si="56"/>
        <v>0.69349963440121443</v>
      </c>
      <c r="T314" s="8">
        <f t="shared" si="57"/>
        <v>0.85280000110693854</v>
      </c>
      <c r="U314" s="23">
        <f t="shared" si="58"/>
        <v>6</v>
      </c>
      <c r="V314" s="8" t="str">
        <f t="shared" si="64"/>
        <v>Moderate</v>
      </c>
    </row>
    <row r="315" spans="2:22" x14ac:dyDescent="0.3">
      <c r="B315" s="3">
        <v>43778</v>
      </c>
      <c r="C315" s="4">
        <v>45787545</v>
      </c>
      <c r="D315" s="4">
        <v>9711538</v>
      </c>
      <c r="E315" s="4">
        <v>3367961</v>
      </c>
      <c r="F315" s="4">
        <v>2290213</v>
      </c>
      <c r="G315" s="4">
        <v>1839957</v>
      </c>
      <c r="H315" s="8">
        <f t="shared" si="52"/>
        <v>4.0184661571176179E-2</v>
      </c>
      <c r="I315" s="10">
        <f t="shared" si="53"/>
        <v>43771</v>
      </c>
      <c r="J315" s="11">
        <f t="shared" si="59"/>
        <v>1457267</v>
      </c>
      <c r="K315" s="8">
        <f t="shared" si="60"/>
        <v>0.26260801898348074</v>
      </c>
      <c r="L315">
        <f>'Channel wise traffic'!G315</f>
        <v>45787544</v>
      </c>
      <c r="M315">
        <f>VLOOKUP(I315,'Channel wise traffic'!B307:G673, 6,FALSE)</f>
        <v>42645261</v>
      </c>
      <c r="N315" s="8">
        <f t="shared" si="61"/>
        <v>7.3684224842708756E-2</v>
      </c>
      <c r="O315" s="8">
        <f t="shared" si="62"/>
        <v>3.4171837561419192E-2</v>
      </c>
      <c r="P315" s="8">
        <f t="shared" si="63"/>
        <v>0.17595846284092165</v>
      </c>
      <c r="Q315" s="8">
        <f t="shared" si="54"/>
        <v>0.2120999935681199</v>
      </c>
      <c r="R315" s="8">
        <f t="shared" si="55"/>
        <v>0.34679996103603777</v>
      </c>
      <c r="S315" s="8">
        <f t="shared" si="56"/>
        <v>0.67999985748053493</v>
      </c>
      <c r="T315" s="8">
        <f t="shared" si="57"/>
        <v>0.80339994576923635</v>
      </c>
      <c r="U315" s="23">
        <f t="shared" si="58"/>
        <v>7</v>
      </c>
      <c r="V315" s="8" t="str">
        <f t="shared" si="64"/>
        <v>High</v>
      </c>
    </row>
    <row r="316" spans="2:22" x14ac:dyDescent="0.3">
      <c r="B316" s="3">
        <v>43779</v>
      </c>
      <c r="C316" s="4">
        <v>47134238</v>
      </c>
      <c r="D316" s="4">
        <v>10096153</v>
      </c>
      <c r="E316" s="4">
        <v>3261057</v>
      </c>
      <c r="F316" s="4">
        <v>2173168</v>
      </c>
      <c r="G316" s="4">
        <v>1627268</v>
      </c>
      <c r="H316" s="8">
        <f t="shared" si="52"/>
        <v>3.4524118115582987E-2</v>
      </c>
      <c r="I316" s="10">
        <f t="shared" si="53"/>
        <v>43772</v>
      </c>
      <c r="J316" s="11">
        <f t="shared" si="59"/>
        <v>1648175</v>
      </c>
      <c r="K316" s="8">
        <f t="shared" si="60"/>
        <v>-1.2684939402672679E-2</v>
      </c>
      <c r="L316">
        <f>'Channel wise traffic'!G316</f>
        <v>47134236</v>
      </c>
      <c r="M316">
        <f>VLOOKUP(I316,'Channel wise traffic'!B308:G674, 6,FALSE)</f>
        <v>45787544</v>
      </c>
      <c r="N316" s="8">
        <f t="shared" si="61"/>
        <v>2.9411754428234849E-2</v>
      </c>
      <c r="O316" s="8">
        <f t="shared" si="62"/>
        <v>3.5996142619133656E-2</v>
      </c>
      <c r="P316" s="8">
        <f t="shared" si="63"/>
        <v>-4.0893951308222043E-2</v>
      </c>
      <c r="Q316" s="8">
        <f t="shared" si="54"/>
        <v>0.21419998346000629</v>
      </c>
      <c r="R316" s="8">
        <f t="shared" si="55"/>
        <v>0.32299995849904412</v>
      </c>
      <c r="S316" s="8">
        <f t="shared" si="56"/>
        <v>0.66639988200144917</v>
      </c>
      <c r="T316" s="8">
        <f t="shared" si="57"/>
        <v>0.74879990870471125</v>
      </c>
      <c r="U316" s="23">
        <f t="shared" si="58"/>
        <v>1</v>
      </c>
      <c r="V316" s="8" t="str">
        <f t="shared" si="64"/>
        <v>Moderate</v>
      </c>
    </row>
    <row r="317" spans="2:22" x14ac:dyDescent="0.3">
      <c r="B317" s="3">
        <v>43780</v>
      </c>
      <c r="C317" s="4">
        <v>21500167</v>
      </c>
      <c r="D317" s="4">
        <v>5482542</v>
      </c>
      <c r="E317" s="4">
        <v>2083366</v>
      </c>
      <c r="F317" s="4">
        <v>1566483</v>
      </c>
      <c r="G317" s="4">
        <v>1245980</v>
      </c>
      <c r="H317" s="8">
        <f t="shared" si="52"/>
        <v>5.79521079999053E-2</v>
      </c>
      <c r="I317" s="10">
        <f t="shared" si="53"/>
        <v>43773</v>
      </c>
      <c r="J317" s="11">
        <f t="shared" si="59"/>
        <v>1070795</v>
      </c>
      <c r="K317" s="8">
        <f t="shared" si="60"/>
        <v>0.16360274375580763</v>
      </c>
      <c r="L317">
        <f>'Channel wise traffic'!G317</f>
        <v>21500166</v>
      </c>
      <c r="M317">
        <f>VLOOKUP(I317,'Channel wise traffic'!B309:G675, 6,FALSE)</f>
        <v>21282992</v>
      </c>
      <c r="N317" s="8">
        <f t="shared" si="61"/>
        <v>1.0204110399515187E-2</v>
      </c>
      <c r="O317" s="8">
        <f t="shared" si="62"/>
        <v>5.0312237569217828E-2</v>
      </c>
      <c r="P317" s="8">
        <f t="shared" si="63"/>
        <v>0.15184914843385378</v>
      </c>
      <c r="Q317" s="8">
        <f t="shared" si="54"/>
        <v>0.25499997279090902</v>
      </c>
      <c r="R317" s="8">
        <f t="shared" si="55"/>
        <v>0.38000000729588573</v>
      </c>
      <c r="S317" s="8">
        <f t="shared" si="56"/>
        <v>0.75190005020721273</v>
      </c>
      <c r="T317" s="8">
        <f t="shared" si="57"/>
        <v>0.79539963089289833</v>
      </c>
      <c r="U317" s="23">
        <f t="shared" si="58"/>
        <v>2</v>
      </c>
      <c r="V317" s="8" t="str">
        <f t="shared" si="64"/>
        <v>Moderate</v>
      </c>
    </row>
    <row r="318" spans="2:22" x14ac:dyDescent="0.3">
      <c r="B318" s="3">
        <v>43781</v>
      </c>
      <c r="C318" s="4">
        <v>20631473</v>
      </c>
      <c r="D318" s="4">
        <v>4899974</v>
      </c>
      <c r="E318" s="4">
        <v>2018789</v>
      </c>
      <c r="F318" s="4">
        <v>1547402</v>
      </c>
      <c r="G318" s="4">
        <v>1230803</v>
      </c>
      <c r="H318" s="8">
        <f t="shared" si="52"/>
        <v>5.9656574205826214E-2</v>
      </c>
      <c r="I318" s="10">
        <f t="shared" si="53"/>
        <v>43774</v>
      </c>
      <c r="J318" s="11">
        <f t="shared" si="59"/>
        <v>1259241</v>
      </c>
      <c r="K318" s="8">
        <f t="shared" si="60"/>
        <v>-2.2583445107012823E-2</v>
      </c>
      <c r="L318">
        <f>'Channel wise traffic'!G318</f>
        <v>20631472</v>
      </c>
      <c r="M318">
        <f>VLOOKUP(I318,'Channel wise traffic'!B310:G676, 6,FALSE)</f>
        <v>20848645</v>
      </c>
      <c r="N318" s="8">
        <f t="shared" si="61"/>
        <v>-1.0416648180253452E-2</v>
      </c>
      <c r="O318" s="8">
        <f t="shared" si="62"/>
        <v>6.0399174123825596E-2</v>
      </c>
      <c r="P318" s="8">
        <f t="shared" si="63"/>
        <v>-1.2294868742359966E-2</v>
      </c>
      <c r="Q318" s="8">
        <f t="shared" si="54"/>
        <v>0.23749995940667931</v>
      </c>
      <c r="R318" s="8">
        <f t="shared" si="55"/>
        <v>0.41199994122417793</v>
      </c>
      <c r="S318" s="8">
        <f t="shared" si="56"/>
        <v>0.76650011467270729</v>
      </c>
      <c r="T318" s="8">
        <f t="shared" si="57"/>
        <v>0.79539964404854069</v>
      </c>
      <c r="U318" s="23">
        <f t="shared" si="58"/>
        <v>3</v>
      </c>
      <c r="V318" s="8" t="str">
        <f t="shared" si="64"/>
        <v>Moderate</v>
      </c>
    </row>
    <row r="319" spans="2:22" x14ac:dyDescent="0.3">
      <c r="B319" s="3">
        <v>43782</v>
      </c>
      <c r="C319" s="4">
        <v>21500167</v>
      </c>
      <c r="D319" s="4">
        <v>5643793</v>
      </c>
      <c r="E319" s="4">
        <v>2302667</v>
      </c>
      <c r="F319" s="4">
        <v>1748185</v>
      </c>
      <c r="G319" s="4">
        <v>1361836</v>
      </c>
      <c r="H319" s="8">
        <f t="shared" si="52"/>
        <v>6.3340717306986496E-2</v>
      </c>
      <c r="I319" s="10">
        <f t="shared" si="53"/>
        <v>43775</v>
      </c>
      <c r="J319" s="11">
        <f t="shared" si="59"/>
        <v>1162369</v>
      </c>
      <c r="K319" s="8">
        <f t="shared" si="60"/>
        <v>0.17160385385363863</v>
      </c>
      <c r="L319">
        <f>'Channel wise traffic'!G319</f>
        <v>21500166</v>
      </c>
      <c r="M319">
        <f>VLOOKUP(I319,'Channel wise traffic'!B311:G677, 6,FALSE)</f>
        <v>21500166</v>
      </c>
      <c r="N319" s="8">
        <f t="shared" si="61"/>
        <v>0</v>
      </c>
      <c r="O319" s="8">
        <f t="shared" si="62"/>
        <v>5.4063254485418648E-2</v>
      </c>
      <c r="P319" s="8">
        <f t="shared" si="63"/>
        <v>0.17160385385363841</v>
      </c>
      <c r="Q319" s="8">
        <f t="shared" si="54"/>
        <v>0.26249996104681417</v>
      </c>
      <c r="R319" s="8">
        <f t="shared" si="55"/>
        <v>0.40799990361092264</v>
      </c>
      <c r="S319" s="8">
        <f t="shared" si="56"/>
        <v>0.75920009276200162</v>
      </c>
      <c r="T319" s="8">
        <f t="shared" si="57"/>
        <v>0.77899993421748848</v>
      </c>
      <c r="U319" s="23">
        <f t="shared" si="58"/>
        <v>4</v>
      </c>
      <c r="V319" s="8" t="str">
        <f t="shared" si="64"/>
        <v>Moderate</v>
      </c>
    </row>
    <row r="320" spans="2:22" x14ac:dyDescent="0.3">
      <c r="B320" s="3">
        <v>43783</v>
      </c>
      <c r="C320" s="4">
        <v>20848646</v>
      </c>
      <c r="D320" s="4">
        <v>5160040</v>
      </c>
      <c r="E320" s="4">
        <v>2125936</v>
      </c>
      <c r="F320" s="4">
        <v>1629530</v>
      </c>
      <c r="G320" s="4">
        <v>1349577</v>
      </c>
      <c r="H320" s="8">
        <f t="shared" si="52"/>
        <v>6.4732117375871798E-2</v>
      </c>
      <c r="I320" s="10">
        <f t="shared" si="53"/>
        <v>43776</v>
      </c>
      <c r="J320" s="11">
        <f t="shared" si="59"/>
        <v>1209191</v>
      </c>
      <c r="K320" s="8">
        <f t="shared" si="60"/>
        <v>0.11609911089315084</v>
      </c>
      <c r="L320">
        <f>'Channel wise traffic'!G320</f>
        <v>20848645</v>
      </c>
      <c r="M320">
        <f>VLOOKUP(I320,'Channel wise traffic'!B312:G678, 6,FALSE)</f>
        <v>20848645</v>
      </c>
      <c r="N320" s="8">
        <f t="shared" si="61"/>
        <v>0</v>
      </c>
      <c r="O320" s="8">
        <f t="shared" si="62"/>
        <v>5.7998538610133245E-2</v>
      </c>
      <c r="P320" s="8">
        <f t="shared" si="63"/>
        <v>0.11609911089315084</v>
      </c>
      <c r="Q320" s="8">
        <f t="shared" si="54"/>
        <v>0.24750000551594573</v>
      </c>
      <c r="R320" s="8">
        <f t="shared" si="55"/>
        <v>0.4119999069774653</v>
      </c>
      <c r="S320" s="8">
        <f t="shared" si="56"/>
        <v>0.76650002634133863</v>
      </c>
      <c r="T320" s="8">
        <f t="shared" si="57"/>
        <v>0.82820015587316587</v>
      </c>
      <c r="U320" s="23">
        <f t="shared" si="58"/>
        <v>5</v>
      </c>
      <c r="V320" s="8" t="str">
        <f t="shared" si="64"/>
        <v>Moderate</v>
      </c>
    </row>
    <row r="321" spans="2:22" x14ac:dyDescent="0.3">
      <c r="B321" s="3">
        <v>43784</v>
      </c>
      <c r="C321" s="4">
        <v>21717340</v>
      </c>
      <c r="D321" s="4">
        <v>5212161</v>
      </c>
      <c r="E321" s="4">
        <v>2126561</v>
      </c>
      <c r="F321" s="4">
        <v>1567914</v>
      </c>
      <c r="G321" s="4">
        <v>1324260</v>
      </c>
      <c r="H321" s="8">
        <f t="shared" si="52"/>
        <v>6.0977080986898025E-2</v>
      </c>
      <c r="I321" s="10">
        <f t="shared" si="53"/>
        <v>43777</v>
      </c>
      <c r="J321" s="11">
        <f t="shared" si="59"/>
        <v>1232661</v>
      </c>
      <c r="K321" s="8">
        <f t="shared" si="60"/>
        <v>7.4309968434143725E-2</v>
      </c>
      <c r="L321">
        <f>'Channel wise traffic'!G321</f>
        <v>21717338</v>
      </c>
      <c r="M321">
        <f>VLOOKUP(I321,'Channel wise traffic'!B313:G679, 6,FALSE)</f>
        <v>21065819</v>
      </c>
      <c r="N321" s="8">
        <f t="shared" si="61"/>
        <v>3.0927779261751054E-2</v>
      </c>
      <c r="O321" s="8">
        <f t="shared" si="62"/>
        <v>5.8514740940537803E-2</v>
      </c>
      <c r="P321" s="8">
        <f t="shared" si="63"/>
        <v>4.2080679274687949E-2</v>
      </c>
      <c r="Q321" s="8">
        <f t="shared" si="54"/>
        <v>0.23999997237230711</v>
      </c>
      <c r="R321" s="8">
        <f t="shared" si="55"/>
        <v>0.40799986800100763</v>
      </c>
      <c r="S321" s="8">
        <f t="shared" si="56"/>
        <v>0.73730027024853739</v>
      </c>
      <c r="T321" s="8">
        <f t="shared" si="57"/>
        <v>0.84459989514731038</v>
      </c>
      <c r="U321" s="23">
        <f t="shared" si="58"/>
        <v>6</v>
      </c>
      <c r="V321" s="8" t="str">
        <f t="shared" si="64"/>
        <v>Moderate</v>
      </c>
    </row>
    <row r="322" spans="2:22" x14ac:dyDescent="0.3">
      <c r="B322" s="3">
        <v>43785</v>
      </c>
      <c r="C322" s="4">
        <v>47134238</v>
      </c>
      <c r="D322" s="4">
        <v>9403280</v>
      </c>
      <c r="E322" s="4">
        <v>3037259</v>
      </c>
      <c r="F322" s="4">
        <v>2003376</v>
      </c>
      <c r="G322" s="4">
        <v>1547007</v>
      </c>
      <c r="H322" s="8">
        <f t="shared" si="52"/>
        <v>3.2821300728358017E-2</v>
      </c>
      <c r="I322" s="10">
        <f t="shared" si="53"/>
        <v>43778</v>
      </c>
      <c r="J322" s="11">
        <f t="shared" si="59"/>
        <v>1839957</v>
      </c>
      <c r="K322" s="8">
        <f t="shared" si="60"/>
        <v>-0.15921567732289399</v>
      </c>
      <c r="L322">
        <f>'Channel wise traffic'!G322</f>
        <v>47134236</v>
      </c>
      <c r="M322">
        <f>VLOOKUP(I322,'Channel wise traffic'!B314:G680, 6,FALSE)</f>
        <v>45787544</v>
      </c>
      <c r="N322" s="8">
        <f t="shared" si="61"/>
        <v>2.9411754428234849E-2</v>
      </c>
      <c r="O322" s="8">
        <f t="shared" si="62"/>
        <v>4.0184661571176179E-2</v>
      </c>
      <c r="P322" s="8">
        <f t="shared" si="63"/>
        <v>-0.18323809520645018</v>
      </c>
      <c r="Q322" s="8">
        <f t="shared" si="54"/>
        <v>0.19949998979510394</v>
      </c>
      <c r="R322" s="8">
        <f t="shared" si="55"/>
        <v>0.32299995320781683</v>
      </c>
      <c r="S322" s="8">
        <f t="shared" si="56"/>
        <v>0.65959998801551001</v>
      </c>
      <c r="T322" s="8">
        <f t="shared" si="57"/>
        <v>0.77220002635551188</v>
      </c>
      <c r="U322" s="23">
        <f t="shared" si="58"/>
        <v>7</v>
      </c>
      <c r="V322" s="8" t="str">
        <f t="shared" si="64"/>
        <v>Moderate</v>
      </c>
    </row>
    <row r="323" spans="2:22" x14ac:dyDescent="0.3">
      <c r="B323" s="3">
        <v>43786</v>
      </c>
      <c r="C323" s="4">
        <v>43991955</v>
      </c>
      <c r="D323" s="4">
        <v>9330693</v>
      </c>
      <c r="E323" s="4">
        <v>1268974</v>
      </c>
      <c r="F323" s="4">
        <v>906047</v>
      </c>
      <c r="G323" s="4">
        <v>699650</v>
      </c>
      <c r="H323" s="8">
        <f t="shared" si="52"/>
        <v>1.5904044273549561E-2</v>
      </c>
      <c r="I323" s="10">
        <f t="shared" si="53"/>
        <v>43779</v>
      </c>
      <c r="J323" s="11">
        <f t="shared" si="59"/>
        <v>1627268</v>
      </c>
      <c r="K323" s="8">
        <f t="shared" si="60"/>
        <v>-0.57004623700582813</v>
      </c>
      <c r="L323">
        <f>'Channel wise traffic'!G323</f>
        <v>43991955</v>
      </c>
      <c r="M323">
        <f>VLOOKUP(I323,'Channel wise traffic'!B315:G681, 6,FALSE)</f>
        <v>47134236</v>
      </c>
      <c r="N323" s="8">
        <f t="shared" si="61"/>
        <v>-6.6666636964265225E-2</v>
      </c>
      <c r="O323" s="8">
        <f t="shared" si="62"/>
        <v>3.4524118115582987E-2</v>
      </c>
      <c r="P323" s="8">
        <f t="shared" si="63"/>
        <v>-0.53933524904808428</v>
      </c>
      <c r="Q323" s="8">
        <f t="shared" si="54"/>
        <v>0.2120999850995483</v>
      </c>
      <c r="R323" s="8">
        <f t="shared" si="55"/>
        <v>0.13599997342105244</v>
      </c>
      <c r="S323" s="8">
        <f t="shared" si="56"/>
        <v>0.71399965641534024</v>
      </c>
      <c r="T323" s="8">
        <f t="shared" si="57"/>
        <v>0.77220055913214214</v>
      </c>
      <c r="U323" s="23">
        <f t="shared" si="58"/>
        <v>1</v>
      </c>
      <c r="V323" s="8" t="str">
        <f t="shared" si="64"/>
        <v>Low</v>
      </c>
    </row>
    <row r="324" spans="2:22" x14ac:dyDescent="0.3">
      <c r="B324" s="3">
        <v>43787</v>
      </c>
      <c r="C324" s="4">
        <v>22803207</v>
      </c>
      <c r="D324" s="4">
        <v>5985841</v>
      </c>
      <c r="E324" s="4">
        <v>2298563</v>
      </c>
      <c r="F324" s="4">
        <v>1761848</v>
      </c>
      <c r="G324" s="4">
        <v>1459163</v>
      </c>
      <c r="H324" s="8">
        <f t="shared" ref="H324:H368" si="65">G324/C324</f>
        <v>6.3989376581986918E-2</v>
      </c>
      <c r="I324" s="10">
        <f t="shared" ref="I324:I368" si="66">B324-7</f>
        <v>43780</v>
      </c>
      <c r="J324" s="11">
        <f t="shared" si="59"/>
        <v>1245980</v>
      </c>
      <c r="K324" s="8">
        <f t="shared" si="60"/>
        <v>0.17109664681616077</v>
      </c>
      <c r="L324">
        <f>'Channel wise traffic'!G324</f>
        <v>22803205</v>
      </c>
      <c r="M324">
        <f>VLOOKUP(I324,'Channel wise traffic'!B316:G682, 6,FALSE)</f>
        <v>21500166</v>
      </c>
      <c r="N324" s="8">
        <f t="shared" si="61"/>
        <v>6.0605997181603088E-2</v>
      </c>
      <c r="O324" s="8">
        <f t="shared" si="62"/>
        <v>5.79521079999053E-2</v>
      </c>
      <c r="P324" s="8">
        <f t="shared" si="63"/>
        <v>0.10417685896933171</v>
      </c>
      <c r="Q324" s="8">
        <f t="shared" ref="Q324:Q368" si="67">D324/C324</f>
        <v>0.26249996327270986</v>
      </c>
      <c r="R324" s="8">
        <f t="shared" ref="R324:R368" si="68">E324/D324</f>
        <v>0.38400000935541057</v>
      </c>
      <c r="S324" s="8">
        <f t="shared" ref="S324:S368" si="69">F324/E324</f>
        <v>0.76649976528813868</v>
      </c>
      <c r="T324" s="8">
        <f t="shared" ref="T324:T368" si="70">G324/F324</f>
        <v>0.8282002760737589</v>
      </c>
      <c r="U324" s="23">
        <f t="shared" ref="U324:U368" si="71">WEEKDAY(B324,1)</f>
        <v>2</v>
      </c>
      <c r="V324" s="8" t="str">
        <f t="shared" si="64"/>
        <v>Moderate</v>
      </c>
    </row>
    <row r="325" spans="2:22" x14ac:dyDescent="0.3">
      <c r="B325" s="3">
        <v>43788</v>
      </c>
      <c r="C325" s="4">
        <v>21282993</v>
      </c>
      <c r="D325" s="4">
        <v>5373955</v>
      </c>
      <c r="E325" s="4">
        <v>2149582</v>
      </c>
      <c r="F325" s="4">
        <v>1537811</v>
      </c>
      <c r="G325" s="4">
        <v>1197954</v>
      </c>
      <c r="H325" s="8">
        <f t="shared" si="65"/>
        <v>5.6286914157233428E-2</v>
      </c>
      <c r="I325" s="10">
        <f t="shared" si="66"/>
        <v>43781</v>
      </c>
      <c r="J325" s="11">
        <f t="shared" si="59"/>
        <v>1230803</v>
      </c>
      <c r="K325" s="8">
        <f t="shared" si="60"/>
        <v>-2.6689080218361472E-2</v>
      </c>
      <c r="L325">
        <f>'Channel wise traffic'!G325</f>
        <v>21282992</v>
      </c>
      <c r="M325">
        <f>VLOOKUP(I325,'Channel wise traffic'!B317:G683, 6,FALSE)</f>
        <v>20631472</v>
      </c>
      <c r="N325" s="8">
        <f t="shared" si="61"/>
        <v>3.1578939205113343E-2</v>
      </c>
      <c r="O325" s="8">
        <f t="shared" si="62"/>
        <v>5.9656574205826214E-2</v>
      </c>
      <c r="P325" s="8">
        <f t="shared" si="63"/>
        <v>-5.6484303590193408E-2</v>
      </c>
      <c r="Q325" s="8">
        <f t="shared" si="67"/>
        <v>0.25249996558284826</v>
      </c>
      <c r="R325" s="8">
        <f t="shared" si="68"/>
        <v>0.4</v>
      </c>
      <c r="S325" s="8">
        <f t="shared" si="69"/>
        <v>0.71540001730569014</v>
      </c>
      <c r="T325" s="8">
        <f t="shared" si="70"/>
        <v>0.778999499938549</v>
      </c>
      <c r="U325" s="23">
        <f t="shared" si="71"/>
        <v>3</v>
      </c>
      <c r="V325" s="8" t="str">
        <f t="shared" si="64"/>
        <v>Moderate</v>
      </c>
    </row>
    <row r="326" spans="2:22" x14ac:dyDescent="0.3">
      <c r="B326" s="3">
        <v>43789</v>
      </c>
      <c r="C326" s="4">
        <v>22368860</v>
      </c>
      <c r="D326" s="4">
        <v>5648137</v>
      </c>
      <c r="E326" s="4">
        <v>2281847</v>
      </c>
      <c r="F326" s="4">
        <v>1649091</v>
      </c>
      <c r="G326" s="4">
        <v>1338732</v>
      </c>
      <c r="H326" s="8">
        <f t="shared" si="65"/>
        <v>5.9848020864719971E-2</v>
      </c>
      <c r="I326" s="10">
        <f t="shared" si="66"/>
        <v>43782</v>
      </c>
      <c r="J326" s="11">
        <f t="shared" si="59"/>
        <v>1361836</v>
      </c>
      <c r="K326" s="8">
        <f t="shared" si="60"/>
        <v>-1.6965332095788321E-2</v>
      </c>
      <c r="L326">
        <f>'Channel wise traffic'!G326</f>
        <v>22368858</v>
      </c>
      <c r="M326">
        <f>VLOOKUP(I326,'Channel wise traffic'!B318:G684, 6,FALSE)</f>
        <v>21500166</v>
      </c>
      <c r="N326" s="8">
        <f t="shared" si="61"/>
        <v>4.0403967113556316E-2</v>
      </c>
      <c r="O326" s="8">
        <f t="shared" si="62"/>
        <v>6.3340717306986496E-2</v>
      </c>
      <c r="P326" s="8">
        <f t="shared" si="63"/>
        <v>-5.5141409677109565E-2</v>
      </c>
      <c r="Q326" s="8">
        <f t="shared" si="67"/>
        <v>0.25249999329424921</v>
      </c>
      <c r="R326" s="8">
        <f t="shared" si="68"/>
        <v>0.40399993838676362</v>
      </c>
      <c r="S326" s="8">
        <f t="shared" si="69"/>
        <v>0.72270007585959972</v>
      </c>
      <c r="T326" s="8">
        <f t="shared" si="70"/>
        <v>0.81179995524807302</v>
      </c>
      <c r="U326" s="23">
        <f t="shared" si="71"/>
        <v>4</v>
      </c>
      <c r="V326" s="8" t="str">
        <f t="shared" si="64"/>
        <v>Moderate</v>
      </c>
    </row>
    <row r="327" spans="2:22" x14ac:dyDescent="0.3">
      <c r="B327" s="3">
        <v>43790</v>
      </c>
      <c r="C327" s="4">
        <v>21282993</v>
      </c>
      <c r="D327" s="4">
        <v>5054710</v>
      </c>
      <c r="E327" s="4">
        <v>2102759</v>
      </c>
      <c r="F327" s="4">
        <v>1550364</v>
      </c>
      <c r="G327" s="4">
        <v>1220447</v>
      </c>
      <c r="H327" s="8">
        <f t="shared" si="65"/>
        <v>5.7343767392114449E-2</v>
      </c>
      <c r="I327" s="10">
        <f t="shared" si="66"/>
        <v>43783</v>
      </c>
      <c r="J327" s="11">
        <f t="shared" si="59"/>
        <v>1349577</v>
      </c>
      <c r="K327" s="8">
        <f t="shared" si="60"/>
        <v>-9.5681832159261737E-2</v>
      </c>
      <c r="L327">
        <f>'Channel wise traffic'!G327</f>
        <v>21282992</v>
      </c>
      <c r="M327">
        <f>VLOOKUP(I327,'Channel wise traffic'!B319:G685, 6,FALSE)</f>
        <v>20848645</v>
      </c>
      <c r="N327" s="8">
        <f t="shared" si="61"/>
        <v>2.0833344325254632E-2</v>
      </c>
      <c r="O327" s="8">
        <f t="shared" si="62"/>
        <v>6.4732117375871798E-2</v>
      </c>
      <c r="P327" s="8">
        <f t="shared" si="63"/>
        <v>-0.11413731364380297</v>
      </c>
      <c r="Q327" s="8">
        <f t="shared" si="67"/>
        <v>0.2374999606493316</v>
      </c>
      <c r="R327" s="8">
        <f t="shared" si="68"/>
        <v>0.41599992877929692</v>
      </c>
      <c r="S327" s="8">
        <f t="shared" si="69"/>
        <v>0.73729989979831256</v>
      </c>
      <c r="T327" s="8">
        <f t="shared" si="70"/>
        <v>0.78720029618850795</v>
      </c>
      <c r="U327" s="23">
        <f t="shared" si="71"/>
        <v>5</v>
      </c>
      <c r="V327" s="8" t="str">
        <f t="shared" si="64"/>
        <v>Moderate</v>
      </c>
    </row>
    <row r="328" spans="2:22" x14ac:dyDescent="0.3">
      <c r="B328" s="3">
        <v>43791</v>
      </c>
      <c r="C328" s="4">
        <v>22803207</v>
      </c>
      <c r="D328" s="4">
        <v>5529777</v>
      </c>
      <c r="E328" s="4">
        <v>2300387</v>
      </c>
      <c r="F328" s="4">
        <v>1763247</v>
      </c>
      <c r="G328" s="4">
        <v>1518155</v>
      </c>
      <c r="H328" s="8">
        <f t="shared" si="65"/>
        <v>6.6576381120427491E-2</v>
      </c>
      <c r="I328" s="10">
        <f t="shared" si="66"/>
        <v>43784</v>
      </c>
      <c r="J328" s="11">
        <f t="shared" si="59"/>
        <v>1324260</v>
      </c>
      <c r="K328" s="8">
        <f t="shared" si="60"/>
        <v>0.14641762191714625</v>
      </c>
      <c r="L328">
        <f>'Channel wise traffic'!G328</f>
        <v>22803205</v>
      </c>
      <c r="M328">
        <f>VLOOKUP(I328,'Channel wise traffic'!B320:G686, 6,FALSE)</f>
        <v>21717338</v>
      </c>
      <c r="N328" s="8">
        <f t="shared" si="61"/>
        <v>5.0000004604615844E-2</v>
      </c>
      <c r="O328" s="8">
        <f t="shared" si="62"/>
        <v>6.0977080986898025E-2</v>
      </c>
      <c r="P328" s="8">
        <f t="shared" si="63"/>
        <v>9.1826306587758255E-2</v>
      </c>
      <c r="Q328" s="8">
        <f t="shared" si="67"/>
        <v>0.24249996941219715</v>
      </c>
      <c r="R328" s="8">
        <f t="shared" si="68"/>
        <v>0.41599995804532441</v>
      </c>
      <c r="S328" s="8">
        <f t="shared" si="69"/>
        <v>0.76650015845159969</v>
      </c>
      <c r="T328" s="8">
        <f t="shared" si="70"/>
        <v>0.86099962172060973</v>
      </c>
      <c r="U328" s="23">
        <f t="shared" si="71"/>
        <v>6</v>
      </c>
      <c r="V328" s="8" t="str">
        <f t="shared" si="64"/>
        <v>Moderate</v>
      </c>
    </row>
    <row r="329" spans="2:22" x14ac:dyDescent="0.3">
      <c r="B329" s="3">
        <v>43792</v>
      </c>
      <c r="C329" s="4">
        <v>45787545</v>
      </c>
      <c r="D329" s="4">
        <v>9519230</v>
      </c>
      <c r="E329" s="4">
        <v>3268903</v>
      </c>
      <c r="F329" s="4">
        <v>2133940</v>
      </c>
      <c r="G329" s="4">
        <v>1631184</v>
      </c>
      <c r="H329" s="8">
        <f t="shared" si="65"/>
        <v>3.5625059172751015E-2</v>
      </c>
      <c r="I329" s="10">
        <f t="shared" si="66"/>
        <v>43785</v>
      </c>
      <c r="J329" s="11">
        <f t="shared" si="59"/>
        <v>1547007</v>
      </c>
      <c r="K329" s="8">
        <f t="shared" si="60"/>
        <v>5.4412811318888643E-2</v>
      </c>
      <c r="L329">
        <f>'Channel wise traffic'!G329</f>
        <v>45787544</v>
      </c>
      <c r="M329">
        <f>VLOOKUP(I329,'Channel wise traffic'!B321:G687, 6,FALSE)</f>
        <v>47134236</v>
      </c>
      <c r="N329" s="8">
        <f t="shared" si="61"/>
        <v>-2.8571418872685217E-2</v>
      </c>
      <c r="O329" s="8">
        <f t="shared" si="62"/>
        <v>3.2821300728358017E-2</v>
      </c>
      <c r="P329" s="8">
        <f t="shared" si="63"/>
        <v>8.5424964342455612E-2</v>
      </c>
      <c r="Q329" s="8">
        <f t="shared" si="67"/>
        <v>0.20789998677587979</v>
      </c>
      <c r="R329" s="8">
        <f t="shared" si="68"/>
        <v>0.34339993886060111</v>
      </c>
      <c r="S329" s="8">
        <f t="shared" si="69"/>
        <v>0.65280003719902369</v>
      </c>
      <c r="T329" s="8">
        <f t="shared" si="70"/>
        <v>0.76440012371481858</v>
      </c>
      <c r="U329" s="23">
        <f t="shared" si="71"/>
        <v>7</v>
      </c>
      <c r="V329" s="8" t="str">
        <f t="shared" si="64"/>
        <v>Moderate</v>
      </c>
    </row>
    <row r="330" spans="2:22" x14ac:dyDescent="0.3">
      <c r="B330" s="3">
        <v>43793</v>
      </c>
      <c r="C330" s="4">
        <v>46236443</v>
      </c>
      <c r="D330" s="4">
        <v>9709653</v>
      </c>
      <c r="E330" s="4">
        <v>3301282</v>
      </c>
      <c r="F330" s="4">
        <v>2177525</v>
      </c>
      <c r="G330" s="4">
        <v>1647515</v>
      </c>
      <c r="H330" s="8">
        <f t="shared" si="65"/>
        <v>3.5632390666384087E-2</v>
      </c>
      <c r="I330" s="10">
        <f t="shared" si="66"/>
        <v>43786</v>
      </c>
      <c r="J330" s="11">
        <f t="shared" si="59"/>
        <v>699650</v>
      </c>
      <c r="K330" s="8">
        <f t="shared" si="60"/>
        <v>1.3547702422639891</v>
      </c>
      <c r="L330">
        <f>'Channel wise traffic'!G330</f>
        <v>46236441</v>
      </c>
      <c r="M330">
        <f>VLOOKUP(I330,'Channel wise traffic'!B322:G688, 6,FALSE)</f>
        <v>43991955</v>
      </c>
      <c r="N330" s="8">
        <f t="shared" si="61"/>
        <v>5.1020374066121921E-2</v>
      </c>
      <c r="O330" s="8">
        <f t="shared" si="62"/>
        <v>1.5904044273549561E-2</v>
      </c>
      <c r="P330" s="8">
        <f t="shared" si="63"/>
        <v>1.2404609829743283</v>
      </c>
      <c r="Q330" s="8">
        <f t="shared" si="67"/>
        <v>0.20999999935116115</v>
      </c>
      <c r="R330" s="8">
        <f t="shared" si="68"/>
        <v>0.33999999794019414</v>
      </c>
      <c r="S330" s="8">
        <f t="shared" si="69"/>
        <v>0.65959981607145346</v>
      </c>
      <c r="T330" s="8">
        <f t="shared" si="70"/>
        <v>0.75659980941665428</v>
      </c>
      <c r="U330" s="23">
        <f t="shared" si="71"/>
        <v>1</v>
      </c>
      <c r="V330" s="8" t="str">
        <f t="shared" si="64"/>
        <v>High</v>
      </c>
    </row>
    <row r="331" spans="2:22" x14ac:dyDescent="0.3">
      <c r="B331" s="3">
        <v>43794</v>
      </c>
      <c r="C331" s="4">
        <v>22151687</v>
      </c>
      <c r="D331" s="4">
        <v>5593301</v>
      </c>
      <c r="E331" s="4">
        <v>2237320</v>
      </c>
      <c r="F331" s="4">
        <v>1698573</v>
      </c>
      <c r="G331" s="4">
        <v>1364973</v>
      </c>
      <c r="H331" s="8">
        <f t="shared" si="65"/>
        <v>6.1619370118402267E-2</v>
      </c>
      <c r="I331" s="10">
        <f t="shared" si="66"/>
        <v>43787</v>
      </c>
      <c r="J331" s="11">
        <f t="shared" ref="J331:J368" si="72">VLOOKUP(I331,B:G, 6,FALSE)</f>
        <v>1459163</v>
      </c>
      <c r="K331" s="8">
        <f t="shared" ref="K331:K368" si="73">G331/J331-1</f>
        <v>-6.4550704753341459E-2</v>
      </c>
      <c r="L331">
        <f>'Channel wise traffic'!G331</f>
        <v>22151685</v>
      </c>
      <c r="M331">
        <f>VLOOKUP(I331,'Channel wise traffic'!B323:G689, 6,FALSE)</f>
        <v>22803205</v>
      </c>
      <c r="N331" s="8">
        <f t="shared" ref="N331:N368" si="74">L331/M331-1</f>
        <v>-2.8571422306645E-2</v>
      </c>
      <c r="O331" s="8">
        <f t="shared" ref="O331:O368" si="75">VLOOKUP(I331,B323:H689,7,FALSE)</f>
        <v>6.3989376581986918E-2</v>
      </c>
      <c r="P331" s="8">
        <f t="shared" ref="P331:P368" si="76">H331/O331-1</f>
        <v>-3.7037498881522302E-2</v>
      </c>
      <c r="Q331" s="8">
        <f t="shared" si="67"/>
        <v>0.2525000014671569</v>
      </c>
      <c r="R331" s="8">
        <f t="shared" si="68"/>
        <v>0.39999992848587979</v>
      </c>
      <c r="S331" s="8">
        <f t="shared" si="69"/>
        <v>0.75919984624461412</v>
      </c>
      <c r="T331" s="8">
        <f t="shared" si="70"/>
        <v>0.80359984528189254</v>
      </c>
      <c r="U331" s="23">
        <f t="shared" si="71"/>
        <v>2</v>
      </c>
      <c r="V331" s="8" t="str">
        <f t="shared" ref="V331:V368" si="77">IF(K331&gt;0.2,"High", IF(K331&lt;-0.2,"Low","Moderate"))</f>
        <v>Moderate</v>
      </c>
    </row>
    <row r="332" spans="2:22" x14ac:dyDescent="0.3">
      <c r="B332" s="3">
        <v>43795</v>
      </c>
      <c r="C332" s="4">
        <v>21065820</v>
      </c>
      <c r="D332" s="4">
        <v>5424448</v>
      </c>
      <c r="E332" s="4">
        <v>2191477</v>
      </c>
      <c r="F332" s="4">
        <v>1519789</v>
      </c>
      <c r="G332" s="4">
        <v>1258689</v>
      </c>
      <c r="H332" s="8">
        <f t="shared" si="65"/>
        <v>5.97502969264904E-2</v>
      </c>
      <c r="I332" s="10">
        <f t="shared" si="66"/>
        <v>43788</v>
      </c>
      <c r="J332" s="11">
        <f t="shared" si="72"/>
        <v>1197954</v>
      </c>
      <c r="K332" s="8">
        <f t="shared" si="73"/>
        <v>5.0698941695590971E-2</v>
      </c>
      <c r="L332">
        <f>'Channel wise traffic'!G332</f>
        <v>21065819</v>
      </c>
      <c r="M332">
        <f>VLOOKUP(I332,'Channel wise traffic'!B324:G690, 6,FALSE)</f>
        <v>21282992</v>
      </c>
      <c r="N332" s="8">
        <f t="shared" si="74"/>
        <v>-1.020406341364033E-2</v>
      </c>
      <c r="O332" s="8">
        <f t="shared" si="75"/>
        <v>5.6286914157233428E-2</v>
      </c>
      <c r="P332" s="8">
        <f t="shared" si="76"/>
        <v>6.1530869494502038E-2</v>
      </c>
      <c r="Q332" s="8">
        <f t="shared" si="67"/>
        <v>0.25749996914432954</v>
      </c>
      <c r="R332" s="8">
        <f t="shared" si="68"/>
        <v>0.40400000147480442</v>
      </c>
      <c r="S332" s="8">
        <f t="shared" si="69"/>
        <v>0.69349986333418057</v>
      </c>
      <c r="T332" s="8">
        <f t="shared" si="70"/>
        <v>0.82819983563507826</v>
      </c>
      <c r="U332" s="23">
        <f t="shared" si="71"/>
        <v>3</v>
      </c>
      <c r="V332" s="8" t="str">
        <f t="shared" si="77"/>
        <v>Moderate</v>
      </c>
    </row>
    <row r="333" spans="2:22" x14ac:dyDescent="0.3">
      <c r="B333" s="3">
        <v>43796</v>
      </c>
      <c r="C333" s="4">
        <v>22803207</v>
      </c>
      <c r="D333" s="4">
        <v>5985841</v>
      </c>
      <c r="E333" s="4">
        <v>2442223</v>
      </c>
      <c r="F333" s="4">
        <v>1729338</v>
      </c>
      <c r="G333" s="4">
        <v>1347154</v>
      </c>
      <c r="H333" s="8">
        <f t="shared" si="65"/>
        <v>5.9077392052793276E-2</v>
      </c>
      <c r="I333" s="10">
        <f t="shared" si="66"/>
        <v>43789</v>
      </c>
      <c r="J333" s="11">
        <f t="shared" si="72"/>
        <v>1338732</v>
      </c>
      <c r="K333" s="8">
        <f t="shared" si="73"/>
        <v>6.2910276291296974E-3</v>
      </c>
      <c r="L333">
        <f>'Channel wise traffic'!G333</f>
        <v>22803205</v>
      </c>
      <c r="M333">
        <f>VLOOKUP(I333,'Channel wise traffic'!B325:G691, 6,FALSE)</f>
        <v>22368858</v>
      </c>
      <c r="N333" s="8">
        <f t="shared" si="74"/>
        <v>1.9417486578885645E-2</v>
      </c>
      <c r="O333" s="8">
        <f t="shared" si="75"/>
        <v>5.9848020864719971E-2</v>
      </c>
      <c r="P333" s="8">
        <f t="shared" si="76"/>
        <v>-1.2876429342059903E-2</v>
      </c>
      <c r="Q333" s="8">
        <f t="shared" si="67"/>
        <v>0.26249996327270986</v>
      </c>
      <c r="R333" s="8">
        <f t="shared" si="68"/>
        <v>0.40799997861620446</v>
      </c>
      <c r="S333" s="8">
        <f t="shared" si="69"/>
        <v>0.70809995647408119</v>
      </c>
      <c r="T333" s="8">
        <f t="shared" si="70"/>
        <v>0.77899982536670098</v>
      </c>
      <c r="U333" s="23">
        <f t="shared" si="71"/>
        <v>4</v>
      </c>
      <c r="V333" s="8" t="str">
        <f t="shared" si="77"/>
        <v>Moderate</v>
      </c>
    </row>
    <row r="334" spans="2:22" x14ac:dyDescent="0.3">
      <c r="B334" s="3">
        <v>43797</v>
      </c>
      <c r="C334" s="4">
        <v>22803207</v>
      </c>
      <c r="D334" s="4">
        <v>5472769</v>
      </c>
      <c r="E334" s="4">
        <v>2123434</v>
      </c>
      <c r="F334" s="4">
        <v>1519105</v>
      </c>
      <c r="G334" s="4">
        <v>1295492</v>
      </c>
      <c r="H334" s="8">
        <f t="shared" si="65"/>
        <v>5.6811833528503247E-2</v>
      </c>
      <c r="I334" s="10">
        <f t="shared" si="66"/>
        <v>43790</v>
      </c>
      <c r="J334" s="11">
        <f t="shared" si="72"/>
        <v>1220447</v>
      </c>
      <c r="K334" s="8">
        <f t="shared" si="73"/>
        <v>6.1489765635050153E-2</v>
      </c>
      <c r="L334">
        <f>'Channel wise traffic'!G334</f>
        <v>22803205</v>
      </c>
      <c r="M334">
        <f>VLOOKUP(I334,'Channel wise traffic'!B326:G692, 6,FALSE)</f>
        <v>21282992</v>
      </c>
      <c r="N334" s="8">
        <f t="shared" si="74"/>
        <v>7.1428537867232134E-2</v>
      </c>
      <c r="O334" s="8">
        <f t="shared" si="75"/>
        <v>5.7343767392114449E-2</v>
      </c>
      <c r="P334" s="8">
        <f t="shared" si="76"/>
        <v>-9.2762280506242245E-3</v>
      </c>
      <c r="Q334" s="8">
        <f t="shared" si="67"/>
        <v>0.23999997017963307</v>
      </c>
      <c r="R334" s="8">
        <f t="shared" si="68"/>
        <v>0.38799993202709632</v>
      </c>
      <c r="S334" s="8">
        <f t="shared" si="69"/>
        <v>0.71540014900392479</v>
      </c>
      <c r="T334" s="8">
        <f t="shared" si="70"/>
        <v>0.8527995102379361</v>
      </c>
      <c r="U334" s="23">
        <f t="shared" si="71"/>
        <v>5</v>
      </c>
      <c r="V334" s="8" t="str">
        <f t="shared" si="77"/>
        <v>Moderate</v>
      </c>
    </row>
    <row r="335" spans="2:22" x14ac:dyDescent="0.3">
      <c r="B335" s="3">
        <v>43798</v>
      </c>
      <c r="C335" s="4">
        <v>21717340</v>
      </c>
      <c r="D335" s="4">
        <v>5537921</v>
      </c>
      <c r="E335" s="4">
        <v>2170865</v>
      </c>
      <c r="F335" s="4">
        <v>1584731</v>
      </c>
      <c r="G335" s="4">
        <v>1364454</v>
      </c>
      <c r="H335" s="8">
        <f t="shared" si="65"/>
        <v>6.2827860133883806E-2</v>
      </c>
      <c r="I335" s="10">
        <f t="shared" si="66"/>
        <v>43791</v>
      </c>
      <c r="J335" s="11">
        <f t="shared" si="72"/>
        <v>1518155</v>
      </c>
      <c r="K335" s="8">
        <f t="shared" si="73"/>
        <v>-0.1012419680467409</v>
      </c>
      <c r="L335">
        <f>'Channel wise traffic'!G335</f>
        <v>21717338</v>
      </c>
      <c r="M335">
        <f>VLOOKUP(I335,'Channel wise traffic'!B327:G693, 6,FALSE)</f>
        <v>22803205</v>
      </c>
      <c r="N335" s="8">
        <f t="shared" si="74"/>
        <v>-4.7619051795569911E-2</v>
      </c>
      <c r="O335" s="8">
        <f t="shared" si="75"/>
        <v>6.6576381120427491E-2</v>
      </c>
      <c r="P335" s="8">
        <f t="shared" si="76"/>
        <v>-5.6304066449077927E-2</v>
      </c>
      <c r="Q335" s="8">
        <f t="shared" si="67"/>
        <v>0.25499996776769163</v>
      </c>
      <c r="R335" s="8">
        <f t="shared" si="68"/>
        <v>0.39199999422165827</v>
      </c>
      <c r="S335" s="8">
        <f t="shared" si="69"/>
        <v>0.72999979270935778</v>
      </c>
      <c r="T335" s="8">
        <f t="shared" si="70"/>
        <v>0.86100038429234993</v>
      </c>
      <c r="U335" s="23">
        <f t="shared" si="71"/>
        <v>6</v>
      </c>
      <c r="V335" s="8" t="str">
        <f t="shared" si="77"/>
        <v>Moderate</v>
      </c>
    </row>
    <row r="336" spans="2:22" x14ac:dyDescent="0.3">
      <c r="B336" s="3">
        <v>43799</v>
      </c>
      <c r="C336" s="4">
        <v>47134238</v>
      </c>
      <c r="D336" s="4">
        <v>10195135</v>
      </c>
      <c r="E336" s="4">
        <v>3327692</v>
      </c>
      <c r="F336" s="4">
        <v>2308087</v>
      </c>
      <c r="G336" s="4">
        <v>1728295</v>
      </c>
      <c r="H336" s="8">
        <f t="shared" si="65"/>
        <v>3.6667506961712205E-2</v>
      </c>
      <c r="I336" s="10">
        <f t="shared" si="66"/>
        <v>43792</v>
      </c>
      <c r="J336" s="11">
        <f t="shared" si="72"/>
        <v>1631184</v>
      </c>
      <c r="K336" s="8">
        <f t="shared" si="73"/>
        <v>5.9534056243808253E-2</v>
      </c>
      <c r="L336">
        <f>'Channel wise traffic'!G336</f>
        <v>47134236</v>
      </c>
      <c r="M336">
        <f>VLOOKUP(I336,'Channel wise traffic'!B328:G694, 6,FALSE)</f>
        <v>45787544</v>
      </c>
      <c r="N336" s="8">
        <f t="shared" si="74"/>
        <v>2.9411754428234849E-2</v>
      </c>
      <c r="O336" s="8">
        <f t="shared" si="75"/>
        <v>3.5625059172751015E-2</v>
      </c>
      <c r="P336" s="8">
        <f t="shared" si="76"/>
        <v>2.9261643718434538E-2</v>
      </c>
      <c r="Q336" s="8">
        <f t="shared" si="67"/>
        <v>0.21629998558584951</v>
      </c>
      <c r="R336" s="8">
        <f t="shared" si="68"/>
        <v>0.32639999372249606</v>
      </c>
      <c r="S336" s="8">
        <f t="shared" si="69"/>
        <v>0.69359994855293094</v>
      </c>
      <c r="T336" s="8">
        <f t="shared" si="70"/>
        <v>0.74879976361376321</v>
      </c>
      <c r="U336" s="23">
        <f t="shared" si="71"/>
        <v>7</v>
      </c>
      <c r="V336" s="8" t="str">
        <f t="shared" si="77"/>
        <v>Moderate</v>
      </c>
    </row>
    <row r="337" spans="2:22" x14ac:dyDescent="0.3">
      <c r="B337" s="3">
        <v>43800</v>
      </c>
      <c r="C337" s="4">
        <v>46685340</v>
      </c>
      <c r="D337" s="4">
        <v>10196078</v>
      </c>
      <c r="E337" s="4">
        <v>3501333</v>
      </c>
      <c r="F337" s="4">
        <v>2452333</v>
      </c>
      <c r="G337" s="4">
        <v>1989333</v>
      </c>
      <c r="H337" s="8">
        <f t="shared" si="65"/>
        <v>4.2611513592918031E-2</v>
      </c>
      <c r="I337" s="10">
        <f t="shared" si="66"/>
        <v>43793</v>
      </c>
      <c r="J337" s="11">
        <f t="shared" si="72"/>
        <v>1647515</v>
      </c>
      <c r="K337" s="8">
        <f t="shared" si="73"/>
        <v>0.20747489400703478</v>
      </c>
      <c r="L337">
        <f>'Channel wise traffic'!G337</f>
        <v>46685339</v>
      </c>
      <c r="M337">
        <f>VLOOKUP(I337,'Channel wise traffic'!B329:G695, 6,FALSE)</f>
        <v>46236441</v>
      </c>
      <c r="N337" s="8">
        <f t="shared" si="74"/>
        <v>9.7087489930292037E-3</v>
      </c>
      <c r="O337" s="8">
        <f t="shared" si="75"/>
        <v>3.5632390666384087E-2</v>
      </c>
      <c r="P337" s="8">
        <f t="shared" si="76"/>
        <v>0.19586457141979285</v>
      </c>
      <c r="Q337" s="8">
        <f t="shared" si="67"/>
        <v>0.2183999945164799</v>
      </c>
      <c r="R337" s="8">
        <f t="shared" si="68"/>
        <v>0.34339998183615306</v>
      </c>
      <c r="S337" s="8">
        <f t="shared" si="69"/>
        <v>0.7003998191545906</v>
      </c>
      <c r="T337" s="8">
        <f t="shared" si="70"/>
        <v>0.81120019181734293</v>
      </c>
      <c r="U337" s="23">
        <f t="shared" si="71"/>
        <v>1</v>
      </c>
      <c r="V337" s="8" t="str">
        <f t="shared" si="77"/>
        <v>High</v>
      </c>
    </row>
    <row r="338" spans="2:22" x14ac:dyDescent="0.3">
      <c r="B338" s="3">
        <v>43801</v>
      </c>
      <c r="C338" s="4">
        <v>21500167</v>
      </c>
      <c r="D338" s="4">
        <v>5643793</v>
      </c>
      <c r="E338" s="4">
        <v>2212367</v>
      </c>
      <c r="F338" s="4">
        <v>1582727</v>
      </c>
      <c r="G338" s="4">
        <v>1310814</v>
      </c>
      <c r="H338" s="8">
        <f t="shared" si="65"/>
        <v>6.0967619460816282E-2</v>
      </c>
      <c r="I338" s="10">
        <f t="shared" si="66"/>
        <v>43794</v>
      </c>
      <c r="J338" s="11">
        <f t="shared" si="72"/>
        <v>1364973</v>
      </c>
      <c r="K338" s="8">
        <f t="shared" si="73"/>
        <v>-3.9677707910705906E-2</v>
      </c>
      <c r="L338">
        <f>'Channel wise traffic'!G338</f>
        <v>21500166</v>
      </c>
      <c r="M338">
        <f>VLOOKUP(I338,'Channel wise traffic'!B330:G696, 6,FALSE)</f>
        <v>22151685</v>
      </c>
      <c r="N338" s="8">
        <f t="shared" si="74"/>
        <v>-2.9411712923870126E-2</v>
      </c>
      <c r="O338" s="8">
        <f t="shared" si="75"/>
        <v>6.1619370118402267E-2</v>
      </c>
      <c r="P338" s="8">
        <f t="shared" si="76"/>
        <v>-1.0577041867413484E-2</v>
      </c>
      <c r="Q338" s="8">
        <f t="shared" si="67"/>
        <v>0.26249996104681417</v>
      </c>
      <c r="R338" s="8">
        <f t="shared" si="68"/>
        <v>0.39200002551475577</v>
      </c>
      <c r="S338" s="8">
        <f t="shared" si="69"/>
        <v>0.71539984098479137</v>
      </c>
      <c r="T338" s="8">
        <f t="shared" si="70"/>
        <v>0.82819968320499993</v>
      </c>
      <c r="U338" s="23">
        <f t="shared" si="71"/>
        <v>2</v>
      </c>
      <c r="V338" s="8" t="str">
        <f t="shared" si="77"/>
        <v>Moderate</v>
      </c>
    </row>
    <row r="339" spans="2:22" x14ac:dyDescent="0.3">
      <c r="B339" s="3">
        <v>43802</v>
      </c>
      <c r="C339" s="4">
        <v>20848646</v>
      </c>
      <c r="D339" s="4">
        <v>5420648</v>
      </c>
      <c r="E339" s="4">
        <v>2254989</v>
      </c>
      <c r="F339" s="4">
        <v>1580296</v>
      </c>
      <c r="G339" s="4">
        <v>1282884</v>
      </c>
      <c r="H339" s="8">
        <f t="shared" si="65"/>
        <v>6.1533204602351635E-2</v>
      </c>
      <c r="I339" s="10">
        <f t="shared" si="66"/>
        <v>43795</v>
      </c>
      <c r="J339" s="11">
        <f t="shared" si="72"/>
        <v>1258689</v>
      </c>
      <c r="K339" s="8">
        <f t="shared" si="73"/>
        <v>1.9222381382533626E-2</v>
      </c>
      <c r="L339">
        <f>'Channel wise traffic'!G339</f>
        <v>20848645</v>
      </c>
      <c r="M339">
        <f>VLOOKUP(I339,'Channel wise traffic'!B331:G697, 6,FALSE)</f>
        <v>21065819</v>
      </c>
      <c r="N339" s="8">
        <f t="shared" si="74"/>
        <v>-1.0309307224181552E-2</v>
      </c>
      <c r="O339" s="8">
        <f t="shared" si="75"/>
        <v>5.97502969264904E-2</v>
      </c>
      <c r="P339" s="8">
        <f t="shared" si="76"/>
        <v>2.9839310724341761E-2</v>
      </c>
      <c r="Q339" s="8">
        <f t="shared" si="67"/>
        <v>0.2600000019185898</v>
      </c>
      <c r="R339" s="8">
        <f t="shared" si="68"/>
        <v>0.41599989521547975</v>
      </c>
      <c r="S339" s="8">
        <f t="shared" si="69"/>
        <v>0.7007998708641151</v>
      </c>
      <c r="T339" s="8">
        <f t="shared" si="70"/>
        <v>0.81179981471825535</v>
      </c>
      <c r="U339" s="23">
        <f t="shared" si="71"/>
        <v>3</v>
      </c>
      <c r="V339" s="8" t="str">
        <f t="shared" si="77"/>
        <v>Moderate</v>
      </c>
    </row>
    <row r="340" spans="2:22" x14ac:dyDescent="0.3">
      <c r="B340" s="3">
        <v>43803</v>
      </c>
      <c r="C340" s="4">
        <v>22368860</v>
      </c>
      <c r="D340" s="4">
        <v>5759981</v>
      </c>
      <c r="E340" s="4">
        <v>2280952</v>
      </c>
      <c r="F340" s="4">
        <v>1581840</v>
      </c>
      <c r="G340" s="4">
        <v>1336022</v>
      </c>
      <c r="H340" s="8">
        <f t="shared" si="65"/>
        <v>5.9726870300945152E-2</v>
      </c>
      <c r="I340" s="10">
        <f t="shared" si="66"/>
        <v>43796</v>
      </c>
      <c r="J340" s="11">
        <f t="shared" si="72"/>
        <v>1347154</v>
      </c>
      <c r="K340" s="8">
        <f t="shared" si="73"/>
        <v>-8.263346284092199E-3</v>
      </c>
      <c r="L340">
        <f>'Channel wise traffic'!G340</f>
        <v>22368858</v>
      </c>
      <c r="M340">
        <f>VLOOKUP(I340,'Channel wise traffic'!B332:G698, 6,FALSE)</f>
        <v>22803205</v>
      </c>
      <c r="N340" s="8">
        <f t="shared" si="74"/>
        <v>-1.9047629488924911E-2</v>
      </c>
      <c r="O340" s="8">
        <f t="shared" si="75"/>
        <v>5.9077392052793276E-2</v>
      </c>
      <c r="P340" s="8">
        <f t="shared" si="76"/>
        <v>1.0993685157453914E-2</v>
      </c>
      <c r="Q340" s="8">
        <f t="shared" si="67"/>
        <v>0.2574999798827477</v>
      </c>
      <c r="R340" s="8">
        <f t="shared" si="68"/>
        <v>0.3959999173608385</v>
      </c>
      <c r="S340" s="8">
        <f t="shared" si="69"/>
        <v>0.69349990705635189</v>
      </c>
      <c r="T340" s="8">
        <f t="shared" si="70"/>
        <v>0.84459995954078793</v>
      </c>
      <c r="U340" s="23">
        <f t="shared" si="71"/>
        <v>4</v>
      </c>
      <c r="V340" s="8" t="str">
        <f t="shared" si="77"/>
        <v>Moderate</v>
      </c>
    </row>
    <row r="341" spans="2:22" x14ac:dyDescent="0.3">
      <c r="B341" s="3">
        <v>43804</v>
      </c>
      <c r="C341" s="4">
        <v>22586034</v>
      </c>
      <c r="D341" s="4">
        <v>5815903</v>
      </c>
      <c r="E341" s="4">
        <v>2419415</v>
      </c>
      <c r="F341" s="4">
        <v>1783835</v>
      </c>
      <c r="G341" s="4">
        <v>1418862</v>
      </c>
      <c r="H341" s="8">
        <f t="shared" si="65"/>
        <v>6.2820325162000548E-2</v>
      </c>
      <c r="I341" s="10">
        <f t="shared" si="66"/>
        <v>43797</v>
      </c>
      <c r="J341" s="11">
        <f t="shared" si="72"/>
        <v>1295492</v>
      </c>
      <c r="K341" s="8">
        <f t="shared" si="73"/>
        <v>9.5230229133024258E-2</v>
      </c>
      <c r="L341">
        <f>'Channel wise traffic'!G341</f>
        <v>22586032</v>
      </c>
      <c r="M341">
        <f>VLOOKUP(I341,'Channel wise traffic'!B333:G699, 6,FALSE)</f>
        <v>22803205</v>
      </c>
      <c r="N341" s="8">
        <f t="shared" si="74"/>
        <v>-9.5237928177200892E-3</v>
      </c>
      <c r="O341" s="8">
        <f t="shared" si="75"/>
        <v>5.6811833528503247E-2</v>
      </c>
      <c r="P341" s="8">
        <f t="shared" si="76"/>
        <v>0.10576126944543618</v>
      </c>
      <c r="Q341" s="8">
        <f t="shared" si="67"/>
        <v>0.25749996657226321</v>
      </c>
      <c r="R341" s="8">
        <f t="shared" si="68"/>
        <v>0.41599988858136044</v>
      </c>
      <c r="S341" s="8">
        <f t="shared" si="69"/>
        <v>0.73730013247003923</v>
      </c>
      <c r="T341" s="8">
        <f t="shared" si="70"/>
        <v>0.79539979874820266</v>
      </c>
      <c r="U341" s="23">
        <f t="shared" si="71"/>
        <v>5</v>
      </c>
      <c r="V341" s="8" t="str">
        <f t="shared" si="77"/>
        <v>Moderate</v>
      </c>
    </row>
    <row r="342" spans="2:22" x14ac:dyDescent="0.3">
      <c r="B342" s="3">
        <v>43805</v>
      </c>
      <c r="C342" s="4">
        <v>21065820</v>
      </c>
      <c r="D342" s="4">
        <v>5108461</v>
      </c>
      <c r="E342" s="4">
        <v>2125119</v>
      </c>
      <c r="F342" s="4">
        <v>1582364</v>
      </c>
      <c r="G342" s="4">
        <v>1336464</v>
      </c>
      <c r="H342" s="8">
        <f t="shared" si="65"/>
        <v>6.3442296573311643E-2</v>
      </c>
      <c r="I342" s="10">
        <f t="shared" si="66"/>
        <v>43798</v>
      </c>
      <c r="J342" s="11">
        <f t="shared" si="72"/>
        <v>1364454</v>
      </c>
      <c r="K342" s="8">
        <f t="shared" si="73"/>
        <v>-2.0513699985488687E-2</v>
      </c>
      <c r="L342">
        <f>'Channel wise traffic'!G342</f>
        <v>21065819</v>
      </c>
      <c r="M342">
        <f>VLOOKUP(I342,'Channel wise traffic'!B334:G700, 6,FALSE)</f>
        <v>21717338</v>
      </c>
      <c r="N342" s="8">
        <f t="shared" si="74"/>
        <v>-2.9999947507378666E-2</v>
      </c>
      <c r="O342" s="8">
        <f t="shared" si="75"/>
        <v>6.2827860133883806E-2</v>
      </c>
      <c r="P342" s="8">
        <f t="shared" si="76"/>
        <v>9.7796811497079528E-3</v>
      </c>
      <c r="Q342" s="8">
        <f t="shared" si="67"/>
        <v>0.24249998338540821</v>
      </c>
      <c r="R342" s="8">
        <f t="shared" si="68"/>
        <v>0.41599984809515039</v>
      </c>
      <c r="S342" s="8">
        <f t="shared" si="69"/>
        <v>0.74460018474259559</v>
      </c>
      <c r="T342" s="8">
        <f t="shared" si="70"/>
        <v>0.8445995990808689</v>
      </c>
      <c r="U342" s="23">
        <f t="shared" si="71"/>
        <v>6</v>
      </c>
      <c r="V342" s="8" t="str">
        <f t="shared" si="77"/>
        <v>Moderate</v>
      </c>
    </row>
    <row r="343" spans="2:22" x14ac:dyDescent="0.3">
      <c r="B343" s="3">
        <v>43806</v>
      </c>
      <c r="C343" s="4">
        <v>43991955</v>
      </c>
      <c r="D343" s="4">
        <v>9145927</v>
      </c>
      <c r="E343" s="4">
        <v>3140711</v>
      </c>
      <c r="F343" s="4">
        <v>2157040</v>
      </c>
      <c r="G343" s="4">
        <v>1665666</v>
      </c>
      <c r="H343" s="8">
        <f t="shared" si="65"/>
        <v>3.7862968354100197E-2</v>
      </c>
      <c r="I343" s="10">
        <f t="shared" si="66"/>
        <v>43799</v>
      </c>
      <c r="J343" s="11">
        <f t="shared" si="72"/>
        <v>1728295</v>
      </c>
      <c r="K343" s="8">
        <f t="shared" si="73"/>
        <v>-3.623744788939387E-2</v>
      </c>
      <c r="L343">
        <f>'Channel wise traffic'!G343</f>
        <v>43991955</v>
      </c>
      <c r="M343">
        <f>VLOOKUP(I343,'Channel wise traffic'!B335:G701, 6,FALSE)</f>
        <v>47134236</v>
      </c>
      <c r="N343" s="8">
        <f t="shared" si="74"/>
        <v>-6.6666636964265225E-2</v>
      </c>
      <c r="O343" s="8">
        <f t="shared" si="75"/>
        <v>3.6667506961712205E-2</v>
      </c>
      <c r="P343" s="8">
        <f t="shared" si="76"/>
        <v>3.2602745358070839E-2</v>
      </c>
      <c r="Q343" s="8">
        <f t="shared" si="67"/>
        <v>0.20789998989587982</v>
      </c>
      <c r="R343" s="8">
        <f t="shared" si="68"/>
        <v>0.34339996372155607</v>
      </c>
      <c r="S343" s="8">
        <f t="shared" si="69"/>
        <v>0.68679989976791878</v>
      </c>
      <c r="T343" s="8">
        <f t="shared" si="70"/>
        <v>0.77219986648369987</v>
      </c>
      <c r="U343" s="23">
        <f t="shared" si="71"/>
        <v>7</v>
      </c>
      <c r="V343" s="8" t="str">
        <f t="shared" si="77"/>
        <v>Moderate</v>
      </c>
    </row>
    <row r="344" spans="2:22" x14ac:dyDescent="0.3">
      <c r="B344" s="3">
        <v>43807</v>
      </c>
      <c r="C344" s="4">
        <v>43991955</v>
      </c>
      <c r="D344" s="4">
        <v>9238310</v>
      </c>
      <c r="E344" s="4">
        <v>3078205</v>
      </c>
      <c r="F344" s="4">
        <v>2093179</v>
      </c>
      <c r="G344" s="4">
        <v>1632680</v>
      </c>
      <c r="H344" s="8">
        <f t="shared" si="65"/>
        <v>3.711314943834617E-2</v>
      </c>
      <c r="I344" s="10">
        <f t="shared" si="66"/>
        <v>43800</v>
      </c>
      <c r="J344" s="11">
        <f t="shared" si="72"/>
        <v>1989333</v>
      </c>
      <c r="K344" s="8">
        <f t="shared" si="73"/>
        <v>-0.17928270430340221</v>
      </c>
      <c r="L344">
        <f>'Channel wise traffic'!G344</f>
        <v>43991955</v>
      </c>
      <c r="M344">
        <f>VLOOKUP(I344,'Channel wise traffic'!B336:G702, 6,FALSE)</f>
        <v>46685339</v>
      </c>
      <c r="N344" s="8">
        <f t="shared" si="74"/>
        <v>-5.769228750807609E-2</v>
      </c>
      <c r="O344" s="8">
        <f t="shared" si="75"/>
        <v>4.2611513592918031E-2</v>
      </c>
      <c r="P344" s="8">
        <f t="shared" si="76"/>
        <v>-0.12903470660769212</v>
      </c>
      <c r="Q344" s="8">
        <f t="shared" si="67"/>
        <v>0.20999998749771406</v>
      </c>
      <c r="R344" s="8">
        <f t="shared" si="68"/>
        <v>0.33320001169044988</v>
      </c>
      <c r="S344" s="8">
        <f t="shared" si="69"/>
        <v>0.67999987005413864</v>
      </c>
      <c r="T344" s="8">
        <f t="shared" si="70"/>
        <v>0.78000018154204676</v>
      </c>
      <c r="U344" s="23">
        <f t="shared" si="71"/>
        <v>1</v>
      </c>
      <c r="V344" s="8" t="str">
        <f t="shared" si="77"/>
        <v>Moderate</v>
      </c>
    </row>
    <row r="345" spans="2:22" x14ac:dyDescent="0.3">
      <c r="B345" s="3">
        <v>43808</v>
      </c>
      <c r="C345" s="4">
        <v>22586034</v>
      </c>
      <c r="D345" s="4">
        <v>5533578</v>
      </c>
      <c r="E345" s="4">
        <v>2257699</v>
      </c>
      <c r="F345" s="4">
        <v>1582196</v>
      </c>
      <c r="G345" s="4">
        <v>1245504</v>
      </c>
      <c r="H345" s="8">
        <f t="shared" si="65"/>
        <v>5.5144874040302959E-2</v>
      </c>
      <c r="I345" s="10">
        <f t="shared" si="66"/>
        <v>43801</v>
      </c>
      <c r="J345" s="11">
        <f t="shared" si="72"/>
        <v>1310814</v>
      </c>
      <c r="K345" s="8">
        <f t="shared" si="73"/>
        <v>-4.9824002490055808E-2</v>
      </c>
      <c r="L345">
        <f>'Channel wise traffic'!G345</f>
        <v>22586032</v>
      </c>
      <c r="M345">
        <f>VLOOKUP(I345,'Channel wise traffic'!B337:G703, 6,FALSE)</f>
        <v>21500166</v>
      </c>
      <c r="N345" s="8">
        <f t="shared" si="74"/>
        <v>5.050500540321412E-2</v>
      </c>
      <c r="O345" s="8">
        <f t="shared" si="75"/>
        <v>6.0967619460816282E-2</v>
      </c>
      <c r="P345" s="8">
        <f t="shared" si="76"/>
        <v>-9.5505540022857272E-2</v>
      </c>
      <c r="Q345" s="8">
        <f t="shared" si="67"/>
        <v>0.24499998538920112</v>
      </c>
      <c r="R345" s="8">
        <f t="shared" si="68"/>
        <v>0.40799985109092163</v>
      </c>
      <c r="S345" s="8">
        <f t="shared" si="69"/>
        <v>0.70080023953591686</v>
      </c>
      <c r="T345" s="8">
        <f t="shared" si="70"/>
        <v>0.78719956313882733</v>
      </c>
      <c r="U345" s="23">
        <f t="shared" si="71"/>
        <v>2</v>
      </c>
      <c r="V345" s="8" t="str">
        <f t="shared" si="77"/>
        <v>Moderate</v>
      </c>
    </row>
    <row r="346" spans="2:22" x14ac:dyDescent="0.3">
      <c r="B346" s="3">
        <v>43809</v>
      </c>
      <c r="C346" s="4">
        <v>21500167</v>
      </c>
      <c r="D346" s="4">
        <v>5213790</v>
      </c>
      <c r="E346" s="4">
        <v>2106371</v>
      </c>
      <c r="F346" s="4">
        <v>1522274</v>
      </c>
      <c r="G346" s="4">
        <v>1235782</v>
      </c>
      <c r="H346" s="8">
        <f t="shared" si="65"/>
        <v>5.7477786102777713E-2</v>
      </c>
      <c r="I346" s="10">
        <f t="shared" si="66"/>
        <v>43802</v>
      </c>
      <c r="J346" s="11">
        <f t="shared" si="72"/>
        <v>1282884</v>
      </c>
      <c r="K346" s="8">
        <f t="shared" si="73"/>
        <v>-3.671571241047511E-2</v>
      </c>
      <c r="L346">
        <f>'Channel wise traffic'!G346</f>
        <v>21500166</v>
      </c>
      <c r="M346">
        <f>VLOOKUP(I346,'Channel wise traffic'!B338:G704, 6,FALSE)</f>
        <v>20848645</v>
      </c>
      <c r="N346" s="8">
        <f t="shared" si="74"/>
        <v>3.1250040470256035E-2</v>
      </c>
      <c r="O346" s="8">
        <f t="shared" si="75"/>
        <v>6.1533204602351635E-2</v>
      </c>
      <c r="P346" s="8">
        <f t="shared" si="76"/>
        <v>-6.5906180667517744E-2</v>
      </c>
      <c r="Q346" s="8">
        <f t="shared" si="67"/>
        <v>0.24249997686064484</v>
      </c>
      <c r="R346" s="8">
        <f t="shared" si="68"/>
        <v>0.40399996931215104</v>
      </c>
      <c r="S346" s="8">
        <f t="shared" si="69"/>
        <v>0.72269984727286884</v>
      </c>
      <c r="T346" s="8">
        <f t="shared" si="70"/>
        <v>0.81179997819052285</v>
      </c>
      <c r="U346" s="23">
        <f t="shared" si="71"/>
        <v>3</v>
      </c>
      <c r="V346" s="8" t="str">
        <f t="shared" si="77"/>
        <v>Moderate</v>
      </c>
    </row>
    <row r="347" spans="2:22" x14ac:dyDescent="0.3">
      <c r="B347" s="3">
        <v>43810</v>
      </c>
      <c r="C347" s="4">
        <v>22586034</v>
      </c>
      <c r="D347" s="4">
        <v>5477113</v>
      </c>
      <c r="E347" s="4">
        <v>2212753</v>
      </c>
      <c r="F347" s="4">
        <v>1566850</v>
      </c>
      <c r="G347" s="4">
        <v>1246273</v>
      </c>
      <c r="H347" s="8">
        <f t="shared" si="65"/>
        <v>5.5178921629180228E-2</v>
      </c>
      <c r="I347" s="10">
        <f t="shared" si="66"/>
        <v>43803</v>
      </c>
      <c r="J347" s="11">
        <f t="shared" si="72"/>
        <v>1336022</v>
      </c>
      <c r="K347" s="8">
        <f t="shared" si="73"/>
        <v>-6.7176289013204826E-2</v>
      </c>
      <c r="L347">
        <f>'Channel wise traffic'!G347</f>
        <v>22586032</v>
      </c>
      <c r="M347">
        <f>VLOOKUP(I347,'Channel wise traffic'!B339:G705, 6,FALSE)</f>
        <v>22368858</v>
      </c>
      <c r="N347" s="8">
        <f t="shared" si="74"/>
        <v>9.7087656419474477E-3</v>
      </c>
      <c r="O347" s="8">
        <f t="shared" si="75"/>
        <v>5.9726870300945152E-2</v>
      </c>
      <c r="P347" s="8">
        <f t="shared" si="76"/>
        <v>-7.6145772394388356E-2</v>
      </c>
      <c r="Q347" s="8">
        <f t="shared" si="67"/>
        <v>0.24249998915258872</v>
      </c>
      <c r="R347" s="8">
        <f t="shared" si="68"/>
        <v>0.40399988095918415</v>
      </c>
      <c r="S347" s="8">
        <f t="shared" si="69"/>
        <v>0.70809981954605872</v>
      </c>
      <c r="T347" s="8">
        <f t="shared" si="70"/>
        <v>0.79540032549382522</v>
      </c>
      <c r="U347" s="23">
        <f t="shared" si="71"/>
        <v>4</v>
      </c>
      <c r="V347" s="8" t="str">
        <f t="shared" si="77"/>
        <v>Moderate</v>
      </c>
    </row>
    <row r="348" spans="2:22" x14ac:dyDescent="0.3">
      <c r="B348" s="3">
        <v>43811</v>
      </c>
      <c r="C348" s="4">
        <v>21934513</v>
      </c>
      <c r="D348" s="4">
        <v>5648137</v>
      </c>
      <c r="E348" s="4">
        <v>2259254</v>
      </c>
      <c r="F348" s="4">
        <v>1682241</v>
      </c>
      <c r="G348" s="4">
        <v>1379437</v>
      </c>
      <c r="H348" s="8">
        <f t="shared" si="65"/>
        <v>6.2888882009826244E-2</v>
      </c>
      <c r="I348" s="10">
        <f t="shared" si="66"/>
        <v>43804</v>
      </c>
      <c r="J348" s="11">
        <f t="shared" si="72"/>
        <v>1418862</v>
      </c>
      <c r="K348" s="8">
        <f t="shared" si="73"/>
        <v>-2.7786352724930241E-2</v>
      </c>
      <c r="L348">
        <f>'Channel wise traffic'!G348</f>
        <v>21934511</v>
      </c>
      <c r="M348">
        <f>VLOOKUP(I348,'Channel wise traffic'!B340:G706, 6,FALSE)</f>
        <v>22586032</v>
      </c>
      <c r="N348" s="8">
        <f t="shared" si="74"/>
        <v>-2.8846191309743974E-2</v>
      </c>
      <c r="O348" s="8">
        <f t="shared" si="75"/>
        <v>6.2820325162000548E-2</v>
      </c>
      <c r="P348" s="8">
        <f t="shared" si="76"/>
        <v>1.0913163478365462E-3</v>
      </c>
      <c r="Q348" s="8">
        <f t="shared" si="67"/>
        <v>0.25749999555495034</v>
      </c>
      <c r="R348" s="8">
        <f t="shared" si="68"/>
        <v>0.39999985836037616</v>
      </c>
      <c r="S348" s="8">
        <f t="shared" si="69"/>
        <v>0.74460020874146948</v>
      </c>
      <c r="T348" s="8">
        <f t="shared" si="70"/>
        <v>0.81999963144400834</v>
      </c>
      <c r="U348" s="23">
        <f t="shared" si="71"/>
        <v>5</v>
      </c>
      <c r="V348" s="8" t="str">
        <f t="shared" si="77"/>
        <v>Moderate</v>
      </c>
    </row>
    <row r="349" spans="2:22" x14ac:dyDescent="0.3">
      <c r="B349" s="3">
        <v>43812</v>
      </c>
      <c r="C349" s="4">
        <v>22803207</v>
      </c>
      <c r="D349" s="4">
        <v>5928833</v>
      </c>
      <c r="E349" s="4">
        <v>2276672</v>
      </c>
      <c r="F349" s="4">
        <v>1661970</v>
      </c>
      <c r="G349" s="4">
        <v>1308303</v>
      </c>
      <c r="H349" s="8">
        <f t="shared" si="65"/>
        <v>5.7373640470833771E-2</v>
      </c>
      <c r="I349" s="10">
        <f t="shared" si="66"/>
        <v>43805</v>
      </c>
      <c r="J349" s="11">
        <f t="shared" si="72"/>
        <v>1336464</v>
      </c>
      <c r="K349" s="8">
        <f t="shared" si="73"/>
        <v>-2.1071274647128546E-2</v>
      </c>
      <c r="L349">
        <f>'Channel wise traffic'!G349</f>
        <v>22803205</v>
      </c>
      <c r="M349">
        <f>VLOOKUP(I349,'Channel wise traffic'!B341:G707, 6,FALSE)</f>
        <v>21065819</v>
      </c>
      <c r="N349" s="8">
        <f t="shared" si="74"/>
        <v>8.247417297186499E-2</v>
      </c>
      <c r="O349" s="8">
        <f t="shared" si="75"/>
        <v>6.3442296573311643E-2</v>
      </c>
      <c r="P349" s="8">
        <f t="shared" si="76"/>
        <v>-9.5656311802413296E-2</v>
      </c>
      <c r="Q349" s="8">
        <f t="shared" si="67"/>
        <v>0.25999996404014575</v>
      </c>
      <c r="R349" s="8">
        <f t="shared" si="68"/>
        <v>0.38400002158940894</v>
      </c>
      <c r="S349" s="8">
        <f t="shared" si="69"/>
        <v>0.72999975402693051</v>
      </c>
      <c r="T349" s="8">
        <f t="shared" si="70"/>
        <v>0.78720012996624489</v>
      </c>
      <c r="U349" s="23">
        <f t="shared" si="71"/>
        <v>6</v>
      </c>
      <c r="V349" s="8" t="str">
        <f t="shared" si="77"/>
        <v>Moderate</v>
      </c>
    </row>
    <row r="350" spans="2:22" x14ac:dyDescent="0.3">
      <c r="B350" s="3">
        <v>43813</v>
      </c>
      <c r="C350" s="4">
        <v>45787545</v>
      </c>
      <c r="D350" s="4">
        <v>9230769</v>
      </c>
      <c r="E350" s="4">
        <v>3232615</v>
      </c>
      <c r="F350" s="4">
        <v>2220160</v>
      </c>
      <c r="G350" s="4">
        <v>1783676</v>
      </c>
      <c r="H350" s="8">
        <f t="shared" si="65"/>
        <v>3.8955484510034333E-2</v>
      </c>
      <c r="I350" s="10">
        <f t="shared" si="66"/>
        <v>43806</v>
      </c>
      <c r="J350" s="11">
        <f t="shared" si="72"/>
        <v>1665666</v>
      </c>
      <c r="K350" s="8">
        <f t="shared" si="73"/>
        <v>7.0848537461892125E-2</v>
      </c>
      <c r="L350">
        <f>'Channel wise traffic'!G350</f>
        <v>45787544</v>
      </c>
      <c r="M350">
        <f>VLOOKUP(I350,'Channel wise traffic'!B342:G708, 6,FALSE)</f>
        <v>43991955</v>
      </c>
      <c r="N350" s="8">
        <f t="shared" si="74"/>
        <v>4.0816303799183329E-2</v>
      </c>
      <c r="O350" s="8">
        <f t="shared" si="75"/>
        <v>3.7862968354100197E-2</v>
      </c>
      <c r="P350" s="8">
        <f t="shared" si="76"/>
        <v>2.8854477169268922E-2</v>
      </c>
      <c r="Q350" s="8">
        <f t="shared" si="67"/>
        <v>0.20159999842751997</v>
      </c>
      <c r="R350" s="8">
        <f t="shared" si="68"/>
        <v>0.35019996708833251</v>
      </c>
      <c r="S350" s="8">
        <f t="shared" si="69"/>
        <v>0.68680000556824738</v>
      </c>
      <c r="T350" s="8">
        <f t="shared" si="70"/>
        <v>0.80339975497261462</v>
      </c>
      <c r="U350" s="23">
        <f t="shared" si="71"/>
        <v>7</v>
      </c>
      <c r="V350" s="8" t="str">
        <f t="shared" si="77"/>
        <v>Moderate</v>
      </c>
    </row>
    <row r="351" spans="2:22" x14ac:dyDescent="0.3">
      <c r="B351" s="3">
        <v>43814</v>
      </c>
      <c r="C351" s="4">
        <v>43094160</v>
      </c>
      <c r="D351" s="4">
        <v>8687782</v>
      </c>
      <c r="E351" s="4">
        <v>2806153</v>
      </c>
      <c r="F351" s="4">
        <v>1812775</v>
      </c>
      <c r="G351" s="4">
        <v>1385685</v>
      </c>
      <c r="H351" s="8">
        <f t="shared" si="65"/>
        <v>3.2154820978062923E-2</v>
      </c>
      <c r="I351" s="10">
        <f t="shared" si="66"/>
        <v>43807</v>
      </c>
      <c r="J351" s="11">
        <f t="shared" si="72"/>
        <v>1632680</v>
      </c>
      <c r="K351" s="8">
        <f t="shared" si="73"/>
        <v>-0.1512819413479678</v>
      </c>
      <c r="L351">
        <f>'Channel wise traffic'!G351</f>
        <v>43094158</v>
      </c>
      <c r="M351">
        <f>VLOOKUP(I351,'Channel wise traffic'!B343:G709, 6,FALSE)</f>
        <v>43991955</v>
      </c>
      <c r="N351" s="8">
        <f t="shared" si="74"/>
        <v>-2.0408208728164068E-2</v>
      </c>
      <c r="O351" s="8">
        <f t="shared" si="75"/>
        <v>3.711314943834617E-2</v>
      </c>
      <c r="P351" s="8">
        <f t="shared" si="76"/>
        <v>-0.13360031512605031</v>
      </c>
      <c r="Q351" s="8">
        <f t="shared" si="67"/>
        <v>0.20159998477751973</v>
      </c>
      <c r="R351" s="8">
        <f t="shared" si="68"/>
        <v>0.3229999325489521</v>
      </c>
      <c r="S351" s="8">
        <f t="shared" si="69"/>
        <v>0.64600005773028057</v>
      </c>
      <c r="T351" s="8">
        <f t="shared" si="70"/>
        <v>0.76439988415550741</v>
      </c>
      <c r="U351" s="23">
        <f t="shared" si="71"/>
        <v>1</v>
      </c>
      <c r="V351" s="8" t="str">
        <f t="shared" si="77"/>
        <v>Moderate</v>
      </c>
    </row>
    <row r="352" spans="2:22" x14ac:dyDescent="0.3">
      <c r="B352" s="3">
        <v>43815</v>
      </c>
      <c r="C352" s="4">
        <v>21282993</v>
      </c>
      <c r="D352" s="4">
        <v>5427163</v>
      </c>
      <c r="E352" s="4">
        <v>2214282</v>
      </c>
      <c r="F352" s="4">
        <v>1584097</v>
      </c>
      <c r="G352" s="4">
        <v>1324939</v>
      </c>
      <c r="H352" s="8">
        <f t="shared" si="65"/>
        <v>6.2253415203397382E-2</v>
      </c>
      <c r="I352" s="10">
        <f t="shared" si="66"/>
        <v>43808</v>
      </c>
      <c r="J352" s="11">
        <f t="shared" si="72"/>
        <v>1245504</v>
      </c>
      <c r="K352" s="8">
        <f t="shared" si="73"/>
        <v>6.3777394532654963E-2</v>
      </c>
      <c r="L352">
        <f>'Channel wise traffic'!G352</f>
        <v>21282992</v>
      </c>
      <c r="M352">
        <f>VLOOKUP(I352,'Channel wise traffic'!B344:G710, 6,FALSE)</f>
        <v>22586032</v>
      </c>
      <c r="N352" s="8">
        <f t="shared" si="74"/>
        <v>-5.7692294069183969E-2</v>
      </c>
      <c r="O352" s="8">
        <f t="shared" si="75"/>
        <v>5.5144874040302959E-2</v>
      </c>
      <c r="P352" s="8">
        <f t="shared" si="76"/>
        <v>0.12890665337088447</v>
      </c>
      <c r="Q352" s="8">
        <f t="shared" si="67"/>
        <v>0.25499998989803735</v>
      </c>
      <c r="R352" s="8">
        <f t="shared" si="68"/>
        <v>0.40799990713380085</v>
      </c>
      <c r="S352" s="8">
        <f t="shared" si="69"/>
        <v>0.71539984518683708</v>
      </c>
      <c r="T352" s="8">
        <f t="shared" si="70"/>
        <v>0.83640016993908828</v>
      </c>
      <c r="U352" s="23">
        <f t="shared" si="71"/>
        <v>2</v>
      </c>
      <c r="V352" s="8" t="str">
        <f t="shared" si="77"/>
        <v>Moderate</v>
      </c>
    </row>
    <row r="353" spans="2:22" x14ac:dyDescent="0.3">
      <c r="B353" s="3">
        <v>43816</v>
      </c>
      <c r="C353" s="4">
        <v>21065820</v>
      </c>
      <c r="D353" s="4">
        <v>5108461</v>
      </c>
      <c r="E353" s="4">
        <v>2022950</v>
      </c>
      <c r="F353" s="4">
        <v>1402916</v>
      </c>
      <c r="G353" s="4">
        <v>1104375</v>
      </c>
      <c r="H353" s="8">
        <f t="shared" si="65"/>
        <v>5.2424970876994104E-2</v>
      </c>
      <c r="I353" s="10">
        <f t="shared" si="66"/>
        <v>43809</v>
      </c>
      <c r="J353" s="11">
        <f t="shared" si="72"/>
        <v>1235782</v>
      </c>
      <c r="K353" s="8">
        <f t="shared" si="73"/>
        <v>-0.10633509793798579</v>
      </c>
      <c r="L353">
        <f>'Channel wise traffic'!G353</f>
        <v>21065819</v>
      </c>
      <c r="M353">
        <f>VLOOKUP(I353,'Channel wise traffic'!B345:G711, 6,FALSE)</f>
        <v>21500166</v>
      </c>
      <c r="N353" s="8">
        <f t="shared" si="74"/>
        <v>-2.0202030068046883E-2</v>
      </c>
      <c r="O353" s="8">
        <f t="shared" si="75"/>
        <v>5.7477786102777713E-2</v>
      </c>
      <c r="P353" s="8">
        <f t="shared" si="76"/>
        <v>-8.7909009173535724E-2</v>
      </c>
      <c r="Q353" s="8">
        <f t="shared" si="67"/>
        <v>0.24249998338540821</v>
      </c>
      <c r="R353" s="8">
        <f t="shared" si="68"/>
        <v>0.39599989116095824</v>
      </c>
      <c r="S353" s="8">
        <f t="shared" si="69"/>
        <v>0.69350008650732842</v>
      </c>
      <c r="T353" s="8">
        <f t="shared" si="70"/>
        <v>0.7871996612769403</v>
      </c>
      <c r="U353" s="23">
        <f t="shared" si="71"/>
        <v>3</v>
      </c>
      <c r="V353" s="8" t="str">
        <f t="shared" si="77"/>
        <v>Moderate</v>
      </c>
    </row>
    <row r="354" spans="2:22" x14ac:dyDescent="0.3">
      <c r="B354" s="3">
        <v>43817</v>
      </c>
      <c r="C354" s="4">
        <v>22368860</v>
      </c>
      <c r="D354" s="4">
        <v>5424448</v>
      </c>
      <c r="E354" s="4">
        <v>2104686</v>
      </c>
      <c r="F354" s="4">
        <v>1597877</v>
      </c>
      <c r="G354" s="4">
        <v>1284054</v>
      </c>
      <c r="H354" s="8">
        <f t="shared" si="65"/>
        <v>5.7403640596793933E-2</v>
      </c>
      <c r="I354" s="10">
        <f t="shared" si="66"/>
        <v>43810</v>
      </c>
      <c r="J354" s="11">
        <f t="shared" si="72"/>
        <v>1246273</v>
      </c>
      <c r="K354" s="8">
        <f t="shared" si="73"/>
        <v>3.0315187763836571E-2</v>
      </c>
      <c r="L354">
        <f>'Channel wise traffic'!G354</f>
        <v>22368858</v>
      </c>
      <c r="M354">
        <f>VLOOKUP(I354,'Channel wise traffic'!B346:G712, 6,FALSE)</f>
        <v>22586032</v>
      </c>
      <c r="N354" s="8">
        <f t="shared" si="74"/>
        <v>-9.6154118616319506E-3</v>
      </c>
      <c r="O354" s="8">
        <f t="shared" si="75"/>
        <v>5.5178921629180228E-2</v>
      </c>
      <c r="P354" s="8">
        <f t="shared" si="76"/>
        <v>4.0318275564798389E-2</v>
      </c>
      <c r="Q354" s="8">
        <f t="shared" si="67"/>
        <v>0.24249997541224722</v>
      </c>
      <c r="R354" s="8">
        <f t="shared" si="68"/>
        <v>0.3880000324456977</v>
      </c>
      <c r="S354" s="8">
        <f t="shared" si="69"/>
        <v>0.75919970960038696</v>
      </c>
      <c r="T354" s="8">
        <f t="shared" si="70"/>
        <v>0.8036000267855411</v>
      </c>
      <c r="U354" s="23">
        <f t="shared" si="71"/>
        <v>4</v>
      </c>
      <c r="V354" s="8" t="str">
        <f t="shared" si="77"/>
        <v>Moderate</v>
      </c>
    </row>
    <row r="355" spans="2:22" x14ac:dyDescent="0.3">
      <c r="B355" s="3">
        <v>43818</v>
      </c>
      <c r="C355" s="4">
        <v>21065820</v>
      </c>
      <c r="D355" s="4">
        <v>5213790</v>
      </c>
      <c r="E355" s="4">
        <v>2064661</v>
      </c>
      <c r="F355" s="4">
        <v>1507202</v>
      </c>
      <c r="G355" s="4">
        <v>1211187</v>
      </c>
      <c r="H355" s="8">
        <f t="shared" si="65"/>
        <v>5.7495364528890876E-2</v>
      </c>
      <c r="I355" s="10">
        <f t="shared" si="66"/>
        <v>43811</v>
      </c>
      <c r="J355" s="11">
        <f t="shared" si="72"/>
        <v>1379437</v>
      </c>
      <c r="K355" s="8">
        <f t="shared" si="73"/>
        <v>-0.12197005010014961</v>
      </c>
      <c r="L355">
        <f>'Channel wise traffic'!G355</f>
        <v>21065819</v>
      </c>
      <c r="M355">
        <f>VLOOKUP(I355,'Channel wise traffic'!B347:G713, 6,FALSE)</f>
        <v>21934511</v>
      </c>
      <c r="N355" s="8">
        <f t="shared" si="74"/>
        <v>-3.9603891784959377E-2</v>
      </c>
      <c r="O355" s="8">
        <f t="shared" si="75"/>
        <v>6.2888882009826244E-2</v>
      </c>
      <c r="P355" s="8">
        <f t="shared" si="76"/>
        <v>-8.5762654837664987E-2</v>
      </c>
      <c r="Q355" s="8">
        <f t="shared" si="67"/>
        <v>0.247499978638382</v>
      </c>
      <c r="R355" s="8">
        <f t="shared" si="68"/>
        <v>0.39600003068784895</v>
      </c>
      <c r="S355" s="8">
        <f t="shared" si="69"/>
        <v>0.7299997432992632</v>
      </c>
      <c r="T355" s="8">
        <f t="shared" si="70"/>
        <v>0.80359965021277835</v>
      </c>
      <c r="U355" s="23">
        <f t="shared" si="71"/>
        <v>5</v>
      </c>
      <c r="V355" s="8" t="str">
        <f t="shared" si="77"/>
        <v>Moderate</v>
      </c>
    </row>
    <row r="356" spans="2:22" x14ac:dyDescent="0.3">
      <c r="B356" s="3">
        <v>43819</v>
      </c>
      <c r="C356" s="4">
        <v>22151687</v>
      </c>
      <c r="D356" s="4">
        <v>5261025</v>
      </c>
      <c r="E356" s="4">
        <v>2062322</v>
      </c>
      <c r="F356" s="4">
        <v>1430220</v>
      </c>
      <c r="G356" s="4">
        <v>1231419</v>
      </c>
      <c r="H356" s="8">
        <f t="shared" si="65"/>
        <v>5.5590303348002343E-2</v>
      </c>
      <c r="I356" s="10">
        <f t="shared" si="66"/>
        <v>43812</v>
      </c>
      <c r="J356" s="11">
        <f t="shared" si="72"/>
        <v>1308303</v>
      </c>
      <c r="K356" s="8">
        <f t="shared" si="73"/>
        <v>-5.8766203241909509E-2</v>
      </c>
      <c r="L356">
        <f>'Channel wise traffic'!G356</f>
        <v>22151685</v>
      </c>
      <c r="M356">
        <f>VLOOKUP(I356,'Channel wise traffic'!B348:G714, 6,FALSE)</f>
        <v>22803205</v>
      </c>
      <c r="N356" s="8">
        <f t="shared" si="74"/>
        <v>-2.8571422306645E-2</v>
      </c>
      <c r="O356" s="8">
        <f t="shared" si="75"/>
        <v>5.7373640470833771E-2</v>
      </c>
      <c r="P356" s="8">
        <f t="shared" si="76"/>
        <v>-3.1082865026457518E-2</v>
      </c>
      <c r="Q356" s="8">
        <f t="shared" si="67"/>
        <v>0.23749997009257129</v>
      </c>
      <c r="R356" s="8">
        <f t="shared" si="68"/>
        <v>0.39200003801540573</v>
      </c>
      <c r="S356" s="8">
        <f t="shared" si="69"/>
        <v>0.69349985113866797</v>
      </c>
      <c r="T356" s="8">
        <f t="shared" si="70"/>
        <v>0.8609997063388849</v>
      </c>
      <c r="U356" s="23">
        <f t="shared" si="71"/>
        <v>6</v>
      </c>
      <c r="V356" s="8" t="str">
        <f t="shared" si="77"/>
        <v>Moderate</v>
      </c>
    </row>
    <row r="357" spans="2:22" x14ac:dyDescent="0.3">
      <c r="B357" s="3">
        <v>43820</v>
      </c>
      <c r="C357" s="4">
        <v>46236443</v>
      </c>
      <c r="D357" s="4">
        <v>9321266</v>
      </c>
      <c r="E357" s="4">
        <v>3042461</v>
      </c>
      <c r="F357" s="4">
        <v>1965430</v>
      </c>
      <c r="G357" s="4">
        <v>1502374</v>
      </c>
      <c r="H357" s="8">
        <f t="shared" si="65"/>
        <v>3.2493286734881402E-2</v>
      </c>
      <c r="I357" s="10">
        <f t="shared" si="66"/>
        <v>43813</v>
      </c>
      <c r="J357" s="11">
        <f t="shared" si="72"/>
        <v>1783676</v>
      </c>
      <c r="K357" s="8">
        <f t="shared" si="73"/>
        <v>-0.15770913551564303</v>
      </c>
      <c r="L357">
        <f>'Channel wise traffic'!G357</f>
        <v>46236441</v>
      </c>
      <c r="M357">
        <f>VLOOKUP(I357,'Channel wise traffic'!B349:G715, 6,FALSE)</f>
        <v>45787544</v>
      </c>
      <c r="N357" s="8">
        <f t="shared" si="74"/>
        <v>9.8039108627445692E-3</v>
      </c>
      <c r="O357" s="8">
        <f t="shared" si="75"/>
        <v>3.8955484510034333E-2</v>
      </c>
      <c r="P357" s="8">
        <f t="shared" si="76"/>
        <v>-0.16588672574431385</v>
      </c>
      <c r="Q357" s="8">
        <f t="shared" si="67"/>
        <v>0.20159998034450877</v>
      </c>
      <c r="R357" s="8">
        <f t="shared" si="68"/>
        <v>0.32639997614058003</v>
      </c>
      <c r="S357" s="8">
        <f t="shared" si="69"/>
        <v>0.64600006376416985</v>
      </c>
      <c r="T357" s="8">
        <f t="shared" si="70"/>
        <v>0.7643996479141969</v>
      </c>
      <c r="U357" s="23">
        <f t="shared" si="71"/>
        <v>7</v>
      </c>
      <c r="V357" s="8" t="str">
        <f t="shared" si="77"/>
        <v>Moderate</v>
      </c>
    </row>
    <row r="358" spans="2:22" x14ac:dyDescent="0.3">
      <c r="B358" s="3">
        <v>43821</v>
      </c>
      <c r="C358" s="4">
        <v>43094160</v>
      </c>
      <c r="D358" s="4">
        <v>9140271</v>
      </c>
      <c r="E358" s="4">
        <v>3263076</v>
      </c>
      <c r="F358" s="4">
        <v>2107947</v>
      </c>
      <c r="G358" s="4">
        <v>1677083</v>
      </c>
      <c r="H358" s="8">
        <f t="shared" si="65"/>
        <v>3.8916711684367444E-2</v>
      </c>
      <c r="I358" s="10">
        <f t="shared" si="66"/>
        <v>43814</v>
      </c>
      <c r="J358" s="11">
        <f t="shared" si="72"/>
        <v>1385685</v>
      </c>
      <c r="K358" s="8">
        <f t="shared" si="73"/>
        <v>0.21029166080314066</v>
      </c>
      <c r="L358">
        <f>'Channel wise traffic'!G358</f>
        <v>43094158</v>
      </c>
      <c r="M358">
        <f>VLOOKUP(I358,'Channel wise traffic'!B350:G716, 6,FALSE)</f>
        <v>43094158</v>
      </c>
      <c r="N358" s="8">
        <f t="shared" si="74"/>
        <v>0</v>
      </c>
      <c r="O358" s="8">
        <f t="shared" si="75"/>
        <v>3.2154820978062923E-2</v>
      </c>
      <c r="P358" s="8">
        <f t="shared" si="76"/>
        <v>0.21029166080314066</v>
      </c>
      <c r="Q358" s="8">
        <f t="shared" si="67"/>
        <v>0.21209999220311987</v>
      </c>
      <c r="R358" s="8">
        <f t="shared" si="68"/>
        <v>0.35699991827375799</v>
      </c>
      <c r="S358" s="8">
        <f t="shared" si="69"/>
        <v>0.64599997057990677</v>
      </c>
      <c r="T358" s="8">
        <f t="shared" si="70"/>
        <v>0.79560017400817007</v>
      </c>
      <c r="U358" s="23">
        <f t="shared" si="71"/>
        <v>1</v>
      </c>
      <c r="V358" s="8" t="str">
        <f t="shared" si="77"/>
        <v>High</v>
      </c>
    </row>
    <row r="359" spans="2:22" x14ac:dyDescent="0.3">
      <c r="B359" s="3">
        <v>43822</v>
      </c>
      <c r="C359" s="4">
        <v>21500167</v>
      </c>
      <c r="D359" s="4">
        <v>5106289</v>
      </c>
      <c r="E359" s="4">
        <v>1940390</v>
      </c>
      <c r="F359" s="4">
        <v>1430649</v>
      </c>
      <c r="G359" s="4">
        <v>1196595</v>
      </c>
      <c r="H359" s="8">
        <f t="shared" si="65"/>
        <v>5.5655149097213988E-2</v>
      </c>
      <c r="I359" s="10">
        <f t="shared" si="66"/>
        <v>43815</v>
      </c>
      <c r="J359" s="11">
        <f t="shared" si="72"/>
        <v>1324939</v>
      </c>
      <c r="K359" s="8">
        <f t="shared" si="73"/>
        <v>-9.6867855803172809E-2</v>
      </c>
      <c r="L359">
        <f>'Channel wise traffic'!G359</f>
        <v>21500166</v>
      </c>
      <c r="M359">
        <f>VLOOKUP(I359,'Channel wise traffic'!B351:G717, 6,FALSE)</f>
        <v>21282992</v>
      </c>
      <c r="N359" s="8">
        <f t="shared" si="74"/>
        <v>1.0204110399515187E-2</v>
      </c>
      <c r="O359" s="8">
        <f t="shared" si="75"/>
        <v>6.2253415203397382E-2</v>
      </c>
      <c r="P359" s="8">
        <f t="shared" si="76"/>
        <v>-0.10599042774802347</v>
      </c>
      <c r="Q359" s="8">
        <f t="shared" si="67"/>
        <v>0.23749996918628585</v>
      </c>
      <c r="R359" s="8">
        <f t="shared" si="68"/>
        <v>0.38000003525064874</v>
      </c>
      <c r="S359" s="8">
        <f t="shared" si="69"/>
        <v>0.73729971809790817</v>
      </c>
      <c r="T359" s="8">
        <f t="shared" si="70"/>
        <v>0.83640012330068381</v>
      </c>
      <c r="U359" s="23">
        <f t="shared" si="71"/>
        <v>2</v>
      </c>
      <c r="V359" s="8" t="str">
        <f t="shared" si="77"/>
        <v>Moderate</v>
      </c>
    </row>
    <row r="360" spans="2:22" x14ac:dyDescent="0.3">
      <c r="B360" s="3">
        <v>43823</v>
      </c>
      <c r="C360" s="4">
        <v>21282993</v>
      </c>
      <c r="D360" s="4">
        <v>5320748</v>
      </c>
      <c r="E360" s="4">
        <v>2107016</v>
      </c>
      <c r="F360" s="4">
        <v>1568884</v>
      </c>
      <c r="G360" s="4">
        <v>1312214</v>
      </c>
      <c r="H360" s="8">
        <f t="shared" si="65"/>
        <v>6.1655519973154153E-2</v>
      </c>
      <c r="I360" s="10">
        <f t="shared" si="66"/>
        <v>43816</v>
      </c>
      <c r="J360" s="11">
        <f t="shared" si="72"/>
        <v>1104375</v>
      </c>
      <c r="K360" s="8">
        <f t="shared" si="73"/>
        <v>0.18819603848330502</v>
      </c>
      <c r="L360">
        <f>'Channel wise traffic'!G360</f>
        <v>21282992</v>
      </c>
      <c r="M360">
        <f>VLOOKUP(I360,'Channel wise traffic'!B352:G718, 6,FALSE)</f>
        <v>21065819</v>
      </c>
      <c r="N360" s="8">
        <f t="shared" si="74"/>
        <v>1.0309259753916944E-2</v>
      </c>
      <c r="O360" s="8">
        <f t="shared" si="75"/>
        <v>5.2424970876994104E-2</v>
      </c>
      <c r="P360" s="8">
        <f t="shared" si="76"/>
        <v>0.17607161132846216</v>
      </c>
      <c r="Q360" s="8">
        <f t="shared" si="67"/>
        <v>0.24999998825353181</v>
      </c>
      <c r="R360" s="8">
        <f t="shared" si="68"/>
        <v>0.39599996090775208</v>
      </c>
      <c r="S360" s="8">
        <f t="shared" si="69"/>
        <v>0.74459994608488977</v>
      </c>
      <c r="T360" s="8">
        <f t="shared" si="70"/>
        <v>0.83639963184021249</v>
      </c>
      <c r="U360" s="23">
        <f t="shared" si="71"/>
        <v>3</v>
      </c>
      <c r="V360" s="8" t="str">
        <f t="shared" si="77"/>
        <v>Moderate</v>
      </c>
    </row>
    <row r="361" spans="2:22" x14ac:dyDescent="0.3">
      <c r="B361" s="3">
        <v>43824</v>
      </c>
      <c r="C361" s="4">
        <v>20631473</v>
      </c>
      <c r="D361" s="4">
        <v>5261025</v>
      </c>
      <c r="E361" s="4">
        <v>2167542</v>
      </c>
      <c r="F361" s="4">
        <v>1582306</v>
      </c>
      <c r="G361" s="4">
        <v>1258566</v>
      </c>
      <c r="H361" s="8">
        <f t="shared" si="65"/>
        <v>6.1002236728322792E-2</v>
      </c>
      <c r="I361" s="10">
        <f t="shared" si="66"/>
        <v>43817</v>
      </c>
      <c r="J361" s="11">
        <f t="shared" si="72"/>
        <v>1284054</v>
      </c>
      <c r="K361" s="8">
        <f t="shared" si="73"/>
        <v>-1.9849632492091485E-2</v>
      </c>
      <c r="L361">
        <f>'Channel wise traffic'!G361</f>
        <v>20631472</v>
      </c>
      <c r="M361">
        <f>VLOOKUP(I361,'Channel wise traffic'!B353:G719, 6,FALSE)</f>
        <v>22368858</v>
      </c>
      <c r="N361" s="8">
        <f t="shared" si="74"/>
        <v>-7.7669856905524637E-2</v>
      </c>
      <c r="O361" s="8">
        <f t="shared" si="75"/>
        <v>5.7403640596793933E-2</v>
      </c>
      <c r="P361" s="8">
        <f t="shared" si="76"/>
        <v>6.2689336322857558E-2</v>
      </c>
      <c r="Q361" s="8">
        <f t="shared" si="67"/>
        <v>0.25499997019117343</v>
      </c>
      <c r="R361" s="8">
        <f t="shared" si="68"/>
        <v>0.41199994297689141</v>
      </c>
      <c r="S361" s="8">
        <f t="shared" si="69"/>
        <v>0.73000015685970565</v>
      </c>
      <c r="T361" s="8">
        <f t="shared" si="70"/>
        <v>0.79539987840531479</v>
      </c>
      <c r="U361" s="23">
        <f t="shared" si="71"/>
        <v>4</v>
      </c>
      <c r="V361" s="8" t="str">
        <f t="shared" si="77"/>
        <v>Moderate</v>
      </c>
    </row>
    <row r="362" spans="2:22" x14ac:dyDescent="0.3">
      <c r="B362" s="3">
        <v>43825</v>
      </c>
      <c r="C362" s="4">
        <v>20631473</v>
      </c>
      <c r="D362" s="4">
        <v>5209447</v>
      </c>
      <c r="E362" s="4">
        <v>2146292</v>
      </c>
      <c r="F362" s="4">
        <v>1645132</v>
      </c>
      <c r="G362" s="4">
        <v>1295048</v>
      </c>
      <c r="H362" s="8">
        <f t="shared" si="65"/>
        <v>6.2770506012828076E-2</v>
      </c>
      <c r="I362" s="10">
        <f t="shared" si="66"/>
        <v>43818</v>
      </c>
      <c r="J362" s="11">
        <f t="shared" si="72"/>
        <v>1211187</v>
      </c>
      <c r="K362" s="8">
        <f t="shared" si="73"/>
        <v>6.9238688988570773E-2</v>
      </c>
      <c r="L362">
        <f>'Channel wise traffic'!G362</f>
        <v>20631472</v>
      </c>
      <c r="M362">
        <f>VLOOKUP(I362,'Channel wise traffic'!B354:G720, 6,FALSE)</f>
        <v>21065819</v>
      </c>
      <c r="N362" s="8">
        <f t="shared" si="74"/>
        <v>-2.0618566978098496E-2</v>
      </c>
      <c r="O362" s="8">
        <f t="shared" si="75"/>
        <v>5.7495364528890876E-2</v>
      </c>
      <c r="P362" s="8">
        <f t="shared" si="76"/>
        <v>9.1748987542926042E-2</v>
      </c>
      <c r="Q362" s="8">
        <f t="shared" si="67"/>
        <v>0.25250000327170047</v>
      </c>
      <c r="R362" s="8">
        <f t="shared" si="68"/>
        <v>0.41199996851873144</v>
      </c>
      <c r="S362" s="8">
        <f t="shared" si="69"/>
        <v>0.76649961887758045</v>
      </c>
      <c r="T362" s="8">
        <f t="shared" si="70"/>
        <v>0.78720005446371477</v>
      </c>
      <c r="U362" s="23">
        <f t="shared" si="71"/>
        <v>5</v>
      </c>
      <c r="V362" s="8" t="str">
        <f t="shared" si="77"/>
        <v>Moderate</v>
      </c>
    </row>
    <row r="363" spans="2:22" x14ac:dyDescent="0.3">
      <c r="B363" s="3">
        <v>43826</v>
      </c>
      <c r="C363" s="4">
        <v>22368860</v>
      </c>
      <c r="D363" s="4">
        <v>5648137</v>
      </c>
      <c r="E363" s="4">
        <v>2349625</v>
      </c>
      <c r="F363" s="4">
        <v>1629465</v>
      </c>
      <c r="G363" s="4">
        <v>1309438</v>
      </c>
      <c r="H363" s="8">
        <f t="shared" si="65"/>
        <v>5.8538432445819771E-2</v>
      </c>
      <c r="I363" s="10">
        <f t="shared" si="66"/>
        <v>43819</v>
      </c>
      <c r="J363" s="11">
        <f t="shared" si="72"/>
        <v>1231419</v>
      </c>
      <c r="K363" s="8">
        <f t="shared" si="73"/>
        <v>6.335698896963593E-2</v>
      </c>
      <c r="L363">
        <f>'Channel wise traffic'!G363</f>
        <v>22368858</v>
      </c>
      <c r="M363">
        <f>VLOOKUP(I363,'Channel wise traffic'!B355:G721, 6,FALSE)</f>
        <v>22151685</v>
      </c>
      <c r="N363" s="8">
        <f t="shared" si="74"/>
        <v>9.8039043079567456E-3</v>
      </c>
      <c r="O363" s="8">
        <f t="shared" si="75"/>
        <v>5.5590303348002343E-2</v>
      </c>
      <c r="P363" s="8">
        <f t="shared" si="76"/>
        <v>5.3033153630440921E-2</v>
      </c>
      <c r="Q363" s="8">
        <f t="shared" si="67"/>
        <v>0.25249999329424921</v>
      </c>
      <c r="R363" s="8">
        <f t="shared" si="68"/>
        <v>0.41600000141639626</v>
      </c>
      <c r="S363" s="8">
        <f t="shared" si="69"/>
        <v>0.69350002659998933</v>
      </c>
      <c r="T363" s="8">
        <f t="shared" si="70"/>
        <v>0.80359995458632127</v>
      </c>
      <c r="U363" s="23">
        <f t="shared" si="71"/>
        <v>6</v>
      </c>
      <c r="V363" s="8" t="str">
        <f t="shared" si="77"/>
        <v>Moderate</v>
      </c>
    </row>
    <row r="364" spans="2:22" x14ac:dyDescent="0.3">
      <c r="B364" s="3">
        <v>43827</v>
      </c>
      <c r="C364" s="4">
        <v>45338648</v>
      </c>
      <c r="D364" s="4">
        <v>9521116</v>
      </c>
      <c r="E364" s="4">
        <v>3269551</v>
      </c>
      <c r="F364" s="4">
        <v>2201061</v>
      </c>
      <c r="G364" s="4">
        <v>1768333</v>
      </c>
      <c r="H364" s="8">
        <f t="shared" si="65"/>
        <v>3.9002773086661079E-2</v>
      </c>
      <c r="I364" s="10">
        <f t="shared" si="66"/>
        <v>43820</v>
      </c>
      <c r="J364" s="11">
        <f t="shared" si="72"/>
        <v>1502374</v>
      </c>
      <c r="K364" s="8">
        <f t="shared" si="73"/>
        <v>0.17702582712427128</v>
      </c>
      <c r="L364">
        <f>'Channel wise traffic'!G364</f>
        <v>45338647</v>
      </c>
      <c r="M364">
        <f>VLOOKUP(I364,'Channel wise traffic'!B356:G722, 6,FALSE)</f>
        <v>46236441</v>
      </c>
      <c r="N364" s="8">
        <f t="shared" si="74"/>
        <v>-1.9417454730133787E-2</v>
      </c>
      <c r="O364" s="8">
        <f t="shared" si="75"/>
        <v>3.2493286734881402E-2</v>
      </c>
      <c r="P364" s="8">
        <f t="shared" si="76"/>
        <v>0.2003332689885069</v>
      </c>
      <c r="Q364" s="8">
        <f t="shared" si="67"/>
        <v>0.20999999823550097</v>
      </c>
      <c r="R364" s="8">
        <f t="shared" si="68"/>
        <v>0.34339997538103728</v>
      </c>
      <c r="S364" s="8">
        <f t="shared" si="69"/>
        <v>0.6731997757490249</v>
      </c>
      <c r="T364" s="8">
        <f t="shared" si="70"/>
        <v>0.80340026923379226</v>
      </c>
      <c r="U364" s="23">
        <f t="shared" si="71"/>
        <v>7</v>
      </c>
      <c r="V364" s="8" t="str">
        <f t="shared" si="77"/>
        <v>Moderate</v>
      </c>
    </row>
    <row r="365" spans="2:22" x14ac:dyDescent="0.3">
      <c r="B365" s="3">
        <v>43828</v>
      </c>
      <c r="C365" s="4">
        <v>43543058</v>
      </c>
      <c r="D365" s="4">
        <v>8778280</v>
      </c>
      <c r="E365" s="4">
        <v>3133846</v>
      </c>
      <c r="F365" s="4">
        <v>2109705</v>
      </c>
      <c r="G365" s="4">
        <v>1596202</v>
      </c>
      <c r="H365" s="8">
        <f t="shared" si="65"/>
        <v>3.6658013316382146E-2</v>
      </c>
      <c r="I365" s="10">
        <f t="shared" si="66"/>
        <v>43821</v>
      </c>
      <c r="J365" s="11">
        <f t="shared" si="72"/>
        <v>1677083</v>
      </c>
      <c r="K365" s="8">
        <f t="shared" si="73"/>
        <v>-4.8227189709752039E-2</v>
      </c>
      <c r="L365">
        <f>'Channel wise traffic'!G365</f>
        <v>43543056</v>
      </c>
      <c r="M365">
        <f>VLOOKUP(I365,'Channel wise traffic'!B357:G723, 6,FALSE)</f>
        <v>43094158</v>
      </c>
      <c r="N365" s="8">
        <f t="shared" si="74"/>
        <v>1.0416678752604991E-2</v>
      </c>
      <c r="O365" s="8">
        <f t="shared" si="75"/>
        <v>3.8916711684367444E-2</v>
      </c>
      <c r="P365" s="8">
        <f t="shared" si="76"/>
        <v>-5.8039291353914724E-2</v>
      </c>
      <c r="Q365" s="8">
        <f t="shared" si="67"/>
        <v>0.2015999886824669</v>
      </c>
      <c r="R365" s="8">
        <f t="shared" si="68"/>
        <v>0.35700000455670133</v>
      </c>
      <c r="S365" s="8">
        <f t="shared" si="69"/>
        <v>0.67319995941089639</v>
      </c>
      <c r="T365" s="8">
        <f t="shared" si="70"/>
        <v>0.75659961937806475</v>
      </c>
      <c r="U365" s="23">
        <f t="shared" si="71"/>
        <v>1</v>
      </c>
      <c r="V365" s="8" t="str">
        <f t="shared" si="77"/>
        <v>Moderate</v>
      </c>
    </row>
    <row r="366" spans="2:22" x14ac:dyDescent="0.3">
      <c r="B366" s="3">
        <v>43829</v>
      </c>
      <c r="C366" s="4">
        <v>22151687</v>
      </c>
      <c r="D366" s="4">
        <v>5316404</v>
      </c>
      <c r="E366" s="4">
        <v>2041499</v>
      </c>
      <c r="F366" s="4">
        <v>1415779</v>
      </c>
      <c r="G366" s="4">
        <v>1172548</v>
      </c>
      <c r="H366" s="8">
        <f t="shared" si="65"/>
        <v>5.2932672802753128E-2</v>
      </c>
      <c r="I366" s="10">
        <f t="shared" si="66"/>
        <v>43822</v>
      </c>
      <c r="J366" s="11">
        <f t="shared" si="72"/>
        <v>1196595</v>
      </c>
      <c r="K366" s="8">
        <f t="shared" si="73"/>
        <v>-2.0096189604669967E-2</v>
      </c>
      <c r="L366">
        <f>'Channel wise traffic'!G366</f>
        <v>22151685</v>
      </c>
      <c r="M366">
        <f>VLOOKUP(I366,'Channel wise traffic'!B358:G724, 6,FALSE)</f>
        <v>21500166</v>
      </c>
      <c r="N366" s="8">
        <f t="shared" si="74"/>
        <v>3.0302975335167126E-2</v>
      </c>
      <c r="O366" s="8">
        <f t="shared" si="75"/>
        <v>5.5655149097213988E-2</v>
      </c>
      <c r="P366" s="8">
        <f t="shared" si="76"/>
        <v>-4.8916880802986507E-2</v>
      </c>
      <c r="Q366" s="8">
        <f t="shared" si="67"/>
        <v>0.23999996027390599</v>
      </c>
      <c r="R366" s="8">
        <f t="shared" si="68"/>
        <v>0.38399997441879885</v>
      </c>
      <c r="S366" s="8">
        <f t="shared" si="69"/>
        <v>0.69349972740618537</v>
      </c>
      <c r="T366" s="8">
        <f t="shared" si="70"/>
        <v>0.82819988147867707</v>
      </c>
      <c r="U366" s="23">
        <f t="shared" si="71"/>
        <v>2</v>
      </c>
      <c r="V366" s="8" t="str">
        <f t="shared" si="77"/>
        <v>Moderate</v>
      </c>
    </row>
    <row r="367" spans="2:22" x14ac:dyDescent="0.3">
      <c r="B367" s="3">
        <v>43830</v>
      </c>
      <c r="C367" s="4">
        <v>21934513</v>
      </c>
      <c r="D367" s="4">
        <v>5319119</v>
      </c>
      <c r="E367" s="4">
        <v>2106371</v>
      </c>
      <c r="F367" s="4">
        <v>1491521</v>
      </c>
      <c r="G367" s="4">
        <v>1284200</v>
      </c>
      <c r="H367" s="8">
        <f t="shared" si="65"/>
        <v>5.854700307228157E-2</v>
      </c>
      <c r="I367" s="10">
        <f t="shared" si="66"/>
        <v>43823</v>
      </c>
      <c r="J367" s="11">
        <f t="shared" si="72"/>
        <v>1312214</v>
      </c>
      <c r="K367" s="8">
        <f t="shared" si="73"/>
        <v>-2.1348651972925126E-2</v>
      </c>
      <c r="L367">
        <f>'Channel wise traffic'!G367</f>
        <v>21934511</v>
      </c>
      <c r="M367">
        <f>VLOOKUP(I367,'Channel wise traffic'!B359:G725, 6,FALSE)</f>
        <v>21282992</v>
      </c>
      <c r="N367" s="8">
        <f t="shared" si="74"/>
        <v>3.06121902409211E-2</v>
      </c>
      <c r="O367" s="8">
        <f t="shared" si="75"/>
        <v>6.1655519973154153E-2</v>
      </c>
      <c r="P367" s="8">
        <f t="shared" si="76"/>
        <v>-5.0417495501231424E-2</v>
      </c>
      <c r="Q367" s="8">
        <f t="shared" si="67"/>
        <v>0.24249998164992312</v>
      </c>
      <c r="R367" s="8">
        <f t="shared" si="68"/>
        <v>0.39599997668786879</v>
      </c>
      <c r="S367" s="8">
        <f t="shared" si="69"/>
        <v>0.70809985515372176</v>
      </c>
      <c r="T367" s="8">
        <f t="shared" si="70"/>
        <v>0.86100028092128778</v>
      </c>
      <c r="U367" s="23">
        <f t="shared" si="71"/>
        <v>3</v>
      </c>
      <c r="V367" s="8" t="str">
        <f t="shared" si="77"/>
        <v>Moderate</v>
      </c>
    </row>
    <row r="368" spans="2:22" x14ac:dyDescent="0.3">
      <c r="B368" s="3">
        <v>43831</v>
      </c>
      <c r="C368" s="4">
        <v>21717340</v>
      </c>
      <c r="D368" s="4">
        <v>5375041</v>
      </c>
      <c r="E368" s="4">
        <v>2042515</v>
      </c>
      <c r="F368" s="4">
        <v>1520857</v>
      </c>
      <c r="G368" s="4">
        <v>1284516</v>
      </c>
      <c r="H368" s="8">
        <f t="shared" si="65"/>
        <v>5.914702260958294E-2</v>
      </c>
      <c r="I368" s="10">
        <f t="shared" si="66"/>
        <v>43824</v>
      </c>
      <c r="J368" s="11">
        <f t="shared" si="72"/>
        <v>1258566</v>
      </c>
      <c r="K368" s="8">
        <f t="shared" si="73"/>
        <v>2.0618704144240274E-2</v>
      </c>
      <c r="L368">
        <f>'Channel wise traffic'!G368</f>
        <v>21717338</v>
      </c>
      <c r="M368">
        <f>VLOOKUP(I368,'Channel wise traffic'!B360:G726, 6,FALSE)</f>
        <v>20631472</v>
      </c>
      <c r="N368" s="8">
        <f t="shared" si="74"/>
        <v>5.2631533028763E-2</v>
      </c>
      <c r="O368" s="8">
        <f t="shared" si="75"/>
        <v>6.1002236728322792E-2</v>
      </c>
      <c r="P368" s="8">
        <f t="shared" si="76"/>
        <v>-3.0412231062971751E-2</v>
      </c>
      <c r="Q368" s="8">
        <f t="shared" si="67"/>
        <v>0.24749997006999935</v>
      </c>
      <c r="R368" s="8">
        <f t="shared" si="68"/>
        <v>0.37999989209384638</v>
      </c>
      <c r="S368" s="8">
        <f t="shared" si="69"/>
        <v>0.74460016205511348</v>
      </c>
      <c r="T368" s="8">
        <f t="shared" si="70"/>
        <v>0.84460011690776982</v>
      </c>
      <c r="U368" s="23">
        <f t="shared" si="71"/>
        <v>4</v>
      </c>
      <c r="V368" s="8" t="str">
        <f t="shared" si="77"/>
        <v>Moderate</v>
      </c>
    </row>
    <row r="369" spans="16:20" x14ac:dyDescent="0.3">
      <c r="Q369" s="19">
        <f>MIN(Q3:Q368)</f>
        <v>9.9999985459109E-2</v>
      </c>
      <c r="R369" s="19">
        <f t="shared" ref="R369:T369" si="78">MIN(R3:R368)</f>
        <v>0.13599997342105244</v>
      </c>
      <c r="S369" s="19">
        <f t="shared" si="78"/>
        <v>0.32639989286683241</v>
      </c>
      <c r="T369" s="19">
        <f t="shared" si="78"/>
        <v>0.38539988387533919</v>
      </c>
    </row>
    <row r="370" spans="16:20" ht="18" x14ac:dyDescent="0.35">
      <c r="P370" s="26" t="s">
        <v>44</v>
      </c>
      <c r="Q370" s="30">
        <f>_xlfn.STDEV.P(Q3:Q368)</f>
        <v>2.2036860376597453E-2</v>
      </c>
      <c r="R370" s="29">
        <f t="shared" ref="R370:T370" si="79">_xlfn.STDEV.P(R3:R368)</f>
        <v>3.95564053520105E-2</v>
      </c>
      <c r="S370" s="27">
        <f t="shared" si="79"/>
        <v>4.3246150280646753E-2</v>
      </c>
      <c r="T370" s="28">
        <f t="shared" si="79"/>
        <v>3.8530789563120754E-2</v>
      </c>
    </row>
  </sheetData>
  <conditionalFormatting sqref="K10:K368">
    <cfRule type="colorScale" priority="1">
      <colorScale>
        <cfvo type="num" val="-0.2"/>
        <cfvo type="num" val="0"/>
        <cfvo type="num" val="0.2"/>
        <color rgb="FFF8696B"/>
        <color rgb="FFFCFCFF"/>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sheetPr>
    <tabColor theme="8" tint="-0.249977111117893"/>
  </sheetPr>
  <dimension ref="B1:O369"/>
  <sheetViews>
    <sheetView topLeftCell="B2" workbookViewId="0">
      <selection activeCell="B2" sqref="B1:O369"/>
    </sheetView>
  </sheetViews>
  <sheetFormatPr defaultColWidth="11.19921875" defaultRowHeight="15.6" x14ac:dyDescent="0.3"/>
  <cols>
    <col min="7" max="7" width="12.796875" bestFit="1" customWidth="1"/>
    <col min="12" max="12" width="21.3984375" bestFit="1" customWidth="1"/>
    <col min="13" max="13" width="17.796875" bestFit="1" customWidth="1"/>
    <col min="14" max="14" width="25.69921875" bestFit="1" customWidth="1"/>
    <col min="15" max="15" width="10.69921875" bestFit="1" customWidth="1"/>
  </cols>
  <sheetData>
    <row r="1" spans="2:15" ht="27.6" customHeight="1" x14ac:dyDescent="0.3">
      <c r="H1" s="12" t="s">
        <v>37</v>
      </c>
      <c r="I1" s="12"/>
      <c r="J1" s="12"/>
      <c r="K1" s="12"/>
      <c r="N1" s="13" t="s">
        <v>37</v>
      </c>
    </row>
    <row r="2" spans="2:15" x14ac:dyDescent="0.3">
      <c r="B2" s="1" t="s">
        <v>0</v>
      </c>
      <c r="C2" s="2" t="s">
        <v>6</v>
      </c>
      <c r="D2" s="2" t="s">
        <v>7</v>
      </c>
      <c r="E2" s="2" t="s">
        <v>8</v>
      </c>
      <c r="F2" s="2" t="s">
        <v>9</v>
      </c>
      <c r="G2" s="14" t="s">
        <v>36</v>
      </c>
      <c r="H2" s="14" t="s">
        <v>6</v>
      </c>
      <c r="I2" s="15" t="s">
        <v>7</v>
      </c>
      <c r="J2" s="15" t="s">
        <v>8</v>
      </c>
      <c r="K2" s="15" t="s">
        <v>9</v>
      </c>
      <c r="L2" s="16" t="s">
        <v>38</v>
      </c>
      <c r="M2" s="16" t="s">
        <v>39</v>
      </c>
      <c r="N2" s="16" t="s">
        <v>40</v>
      </c>
      <c r="O2" s="16" t="s">
        <v>41</v>
      </c>
    </row>
    <row r="3" spans="2:15" x14ac:dyDescent="0.3">
      <c r="B3" s="3">
        <v>43466</v>
      </c>
      <c r="C3" s="4">
        <v>7505512</v>
      </c>
      <c r="D3" s="4">
        <v>5629134</v>
      </c>
      <c r="E3" s="4">
        <v>2293351</v>
      </c>
      <c r="F3" s="4">
        <v>5420648</v>
      </c>
      <c r="G3" s="17">
        <f>SUM(C3:F3)</f>
        <v>20848645</v>
      </c>
      <c r="O3" s="20">
        <f>WEEKDAY(B3,1)</f>
        <v>3</v>
      </c>
    </row>
    <row r="4" spans="2:15" x14ac:dyDescent="0.3">
      <c r="B4" s="3">
        <v>43467</v>
      </c>
      <c r="C4" s="4">
        <v>7896424</v>
      </c>
      <c r="D4" s="4">
        <v>5922318</v>
      </c>
      <c r="E4" s="4">
        <v>2412796</v>
      </c>
      <c r="F4" s="4">
        <v>5702973</v>
      </c>
      <c r="G4" s="17">
        <f t="shared" ref="G4:G67" si="0">SUM(C4:F4)</f>
        <v>21934511</v>
      </c>
      <c r="O4" s="20">
        <f t="shared" ref="O4:O67" si="1">WEEKDAY(B4,1)</f>
        <v>4</v>
      </c>
    </row>
    <row r="5" spans="2:15" x14ac:dyDescent="0.3">
      <c r="B5" s="3">
        <v>43468</v>
      </c>
      <c r="C5" s="4">
        <v>7505512</v>
      </c>
      <c r="D5" s="4">
        <v>5629134</v>
      </c>
      <c r="E5" s="4">
        <v>2293351</v>
      </c>
      <c r="F5" s="4">
        <v>5420648</v>
      </c>
      <c r="G5" s="17">
        <f t="shared" si="0"/>
        <v>20848645</v>
      </c>
      <c r="O5" s="20">
        <f t="shared" si="1"/>
        <v>5</v>
      </c>
    </row>
    <row r="6" spans="2:15" x14ac:dyDescent="0.3">
      <c r="B6" s="3">
        <v>43469</v>
      </c>
      <c r="C6" s="4">
        <v>7818242</v>
      </c>
      <c r="D6" s="4">
        <v>5863681</v>
      </c>
      <c r="E6" s="4">
        <v>2388907</v>
      </c>
      <c r="F6" s="4">
        <v>5646508</v>
      </c>
      <c r="G6" s="17">
        <f t="shared" si="0"/>
        <v>21717338</v>
      </c>
      <c r="O6" s="20">
        <f t="shared" si="1"/>
        <v>6</v>
      </c>
    </row>
    <row r="7" spans="2:15" x14ac:dyDescent="0.3">
      <c r="B7" s="3">
        <v>43470</v>
      </c>
      <c r="C7" s="4">
        <v>15352294</v>
      </c>
      <c r="D7" s="4">
        <v>11514221</v>
      </c>
      <c r="E7" s="4">
        <v>4690978</v>
      </c>
      <c r="F7" s="4">
        <v>11087768</v>
      </c>
      <c r="G7" s="17">
        <f t="shared" si="0"/>
        <v>42645261</v>
      </c>
      <c r="O7" s="20">
        <f t="shared" si="1"/>
        <v>7</v>
      </c>
    </row>
    <row r="8" spans="2:15" x14ac:dyDescent="0.3">
      <c r="B8" s="3">
        <v>43471</v>
      </c>
      <c r="C8" s="4">
        <v>15675500</v>
      </c>
      <c r="D8" s="4">
        <v>11756625</v>
      </c>
      <c r="E8" s="4">
        <v>4789736</v>
      </c>
      <c r="F8" s="4">
        <v>11321195</v>
      </c>
      <c r="G8" s="17">
        <f t="shared" si="0"/>
        <v>43543056</v>
      </c>
      <c r="O8" s="20">
        <f t="shared" si="1"/>
        <v>1</v>
      </c>
    </row>
    <row r="9" spans="2:15" x14ac:dyDescent="0.3">
      <c r="B9" s="3">
        <v>43472</v>
      </c>
      <c r="C9" s="4">
        <v>8209154</v>
      </c>
      <c r="D9" s="4">
        <v>6156866</v>
      </c>
      <c r="E9" s="4">
        <v>2508352</v>
      </c>
      <c r="F9" s="4">
        <v>5928833</v>
      </c>
      <c r="G9" s="17">
        <f t="shared" si="0"/>
        <v>22803205</v>
      </c>
      <c r="L9" s="18"/>
      <c r="O9" s="20">
        <f t="shared" si="1"/>
        <v>2</v>
      </c>
    </row>
    <row r="10" spans="2:15" x14ac:dyDescent="0.3">
      <c r="B10" s="3">
        <v>43473</v>
      </c>
      <c r="C10" s="4">
        <v>7818242</v>
      </c>
      <c r="D10" s="4">
        <v>5863681</v>
      </c>
      <c r="E10" s="4">
        <v>2388907</v>
      </c>
      <c r="F10" s="4">
        <v>5646508</v>
      </c>
      <c r="G10" s="17">
        <f t="shared" si="0"/>
        <v>21717338</v>
      </c>
      <c r="H10" s="8">
        <f>C10/C3-1</f>
        <v>4.1666711078471419E-2</v>
      </c>
      <c r="I10" s="8">
        <f>D10/D3-1</f>
        <v>4.166662225486184E-2</v>
      </c>
      <c r="J10" s="8">
        <f>E10/E3-1</f>
        <v>4.1666539487413834E-2</v>
      </c>
      <c r="K10" s="8">
        <f>F10/F3-1</f>
        <v>4.1666605173403592E-2</v>
      </c>
      <c r="L10" s="18" t="str">
        <f>IF(SUM($H10:$K10)&lt;&gt;0,IF(ROUND(AVERAGE($H10:$K10),2)&lt;&gt;ROUND(IF((SUM($H10:$K10)&gt;0),MAX($H10:$K10),MIN($H10:$K10)),2),IF((SUM($H10:$K10)&lt;&gt;0),IF(IF((SUM($H10:$K10)&gt;0),MAX($H10:$K10),MIN($H10:$K10))=$H10,"Facebook",IF(IF((SUM($H10:$K10)&gt;0),MAX($H10:$K10),MIN($H10:$K10))=$I10,"Youtube",IF(IF((SUM($H10:$K10)&gt;0),MAX($H10:$K10),MIN($H10:$K10))=$J10,"Twitter",IF(IF((SUM($H10:$K10)&gt;0),MAX($H10:$K10),MIN($H10:$K10))=$K10,"Others","")))),""),"All sources"),"")</f>
        <v>All sources</v>
      </c>
      <c r="M10" s="19">
        <f>SUM(H10:K10)</f>
        <v>0.16666647799415069</v>
      </c>
      <c r="N10" t="str">
        <f>IF(M10&gt;0, "Hike","Drop")</f>
        <v>Hike</v>
      </c>
      <c r="O10" s="20">
        <f t="shared" si="1"/>
        <v>3</v>
      </c>
    </row>
    <row r="11" spans="2:15" x14ac:dyDescent="0.3">
      <c r="B11" s="3">
        <v>43474</v>
      </c>
      <c r="C11" s="4">
        <v>8130972</v>
      </c>
      <c r="D11" s="4">
        <v>6098229</v>
      </c>
      <c r="E11" s="4">
        <v>2484463</v>
      </c>
      <c r="F11" s="4">
        <v>5872368</v>
      </c>
      <c r="G11" s="17">
        <f t="shared" si="0"/>
        <v>22586032</v>
      </c>
      <c r="H11" s="8">
        <f>C11/C4-1</f>
        <v>2.9703065590196198E-2</v>
      </c>
      <c r="I11" s="8">
        <f>D11/D4-1</f>
        <v>2.9703065590196198E-2</v>
      </c>
      <c r="J11" s="8">
        <f>E11/E4-1</f>
        <v>2.9702884122818407E-2</v>
      </c>
      <c r="K11" s="8">
        <f>F11/F4-1</f>
        <v>2.9702928630382708E-2</v>
      </c>
      <c r="L11" s="18" t="str">
        <f t="shared" ref="L11:L74" si="2">IF(SUM($H11:$K11)&lt;&gt;0,IF(ROUND(AVERAGE($H11:$K11),2)&lt;&gt;ROUND(IF((SUM($H11:$K11)&gt;0),MAX($H11:$K11),MIN($H11:$K11)),2),IF((SUM($H11:$K11)&lt;&gt;0),IF(IF((SUM($H11:$K11)&gt;0),MAX($H11:$K11),MIN($H11:$K11))=$H11,"Facebook",IF(IF((SUM($H11:$K11)&gt;0),MAX($H11:$K11),MIN($H11:$K11))=$I11,"Youtube",IF(IF((SUM($H11:$K11)&gt;0),MAX($H11:$K11),MIN($H11:$K11))=$J11,"Twitter",IF(IF((SUM($H11:$K11)&gt;0),MAX($H11:$K11),MIN($H11:$K11))=$K11,"Others","")))),""),"All sources"),"")</f>
        <v>All sources</v>
      </c>
      <c r="M11" s="19">
        <f t="shared" ref="M11:M74" si="3">SUM(H11:K11)</f>
        <v>0.11881194393359351</v>
      </c>
      <c r="N11" t="str">
        <f t="shared" ref="N11:N74" si="4">IF(M11&gt;0, "Hike","Drop")</f>
        <v>Hike</v>
      </c>
      <c r="O11" s="20">
        <f t="shared" si="1"/>
        <v>4</v>
      </c>
    </row>
    <row r="12" spans="2:15" x14ac:dyDescent="0.3">
      <c r="B12" s="3">
        <v>43475</v>
      </c>
      <c r="C12" s="4">
        <v>387156</v>
      </c>
      <c r="D12" s="4">
        <v>2873204</v>
      </c>
      <c r="E12" s="4">
        <v>1170564</v>
      </c>
      <c r="F12" s="4">
        <v>6210572</v>
      </c>
      <c r="G12" s="17">
        <f t="shared" si="0"/>
        <v>10641496</v>
      </c>
      <c r="H12" s="8">
        <f>C12/C5-1</f>
        <v>-0.94841710998530149</v>
      </c>
      <c r="I12" s="8">
        <f>D12/D5-1</f>
        <v>-0.48958330002447981</v>
      </c>
      <c r="J12" s="8">
        <f>E12/E5-1</f>
        <v>-0.48958358314972283</v>
      </c>
      <c r="K12" s="8">
        <f>F12/F5-1</f>
        <v>0.14572501295048124</v>
      </c>
      <c r="L12" s="18" t="str">
        <f t="shared" si="2"/>
        <v>Facebook</v>
      </c>
      <c r="M12" s="19">
        <f t="shared" si="3"/>
        <v>-1.781858980209023</v>
      </c>
      <c r="N12" t="str">
        <f t="shared" si="4"/>
        <v>Drop</v>
      </c>
      <c r="O12" s="20">
        <f t="shared" si="1"/>
        <v>5</v>
      </c>
    </row>
    <row r="13" spans="2:15" x14ac:dyDescent="0.3">
      <c r="B13" s="3">
        <v>43476</v>
      </c>
      <c r="C13" s="4">
        <v>7427330</v>
      </c>
      <c r="D13" s="4">
        <v>5570497</v>
      </c>
      <c r="E13" s="4">
        <v>2269462</v>
      </c>
      <c r="F13" s="4">
        <v>5364183</v>
      </c>
      <c r="G13" s="17">
        <f t="shared" si="0"/>
        <v>20631472</v>
      </c>
      <c r="H13" s="8">
        <f>C13/C6-1</f>
        <v>-4.9999987209400798E-2</v>
      </c>
      <c r="I13" s="8">
        <f>D13/D6-1</f>
        <v>-4.9999991472933103E-2</v>
      </c>
      <c r="J13" s="8">
        <f>E13/E6-1</f>
        <v>-4.9999853489482882E-2</v>
      </c>
      <c r="K13" s="8">
        <f>F13/F6-1</f>
        <v>-4.9999929159756817E-2</v>
      </c>
      <c r="L13" s="18" t="str">
        <f t="shared" si="2"/>
        <v>All sources</v>
      </c>
      <c r="M13" s="19">
        <f t="shared" si="3"/>
        <v>-0.1999997613315736</v>
      </c>
      <c r="N13" t="str">
        <f t="shared" si="4"/>
        <v>Drop</v>
      </c>
      <c r="O13" s="20">
        <f t="shared" si="1"/>
        <v>6</v>
      </c>
    </row>
    <row r="14" spans="2:15" x14ac:dyDescent="0.3">
      <c r="B14" s="3">
        <v>43477</v>
      </c>
      <c r="C14" s="4">
        <v>15352294</v>
      </c>
      <c r="D14" s="4">
        <v>11514221</v>
      </c>
      <c r="E14" s="4">
        <v>4690978</v>
      </c>
      <c r="F14" s="4">
        <v>11087768</v>
      </c>
      <c r="G14" s="17">
        <f t="shared" si="0"/>
        <v>42645261</v>
      </c>
      <c r="H14" s="8">
        <f>C14/C7-1</f>
        <v>0</v>
      </c>
      <c r="I14" s="8">
        <f>D14/D7-1</f>
        <v>0</v>
      </c>
      <c r="J14" s="8">
        <f>E14/E7-1</f>
        <v>0</v>
      </c>
      <c r="K14" s="8">
        <f>F14/F7-1</f>
        <v>0</v>
      </c>
      <c r="L14" s="18" t="str">
        <f t="shared" si="2"/>
        <v/>
      </c>
      <c r="M14" s="19">
        <f t="shared" si="3"/>
        <v>0</v>
      </c>
      <c r="N14" t="str">
        <f t="shared" si="4"/>
        <v>Drop</v>
      </c>
      <c r="O14" s="20">
        <f t="shared" si="1"/>
        <v>7</v>
      </c>
    </row>
    <row r="15" spans="2:15" x14ac:dyDescent="0.3">
      <c r="B15" s="3">
        <v>43478</v>
      </c>
      <c r="C15" s="4">
        <v>16645119</v>
      </c>
      <c r="D15" s="4">
        <v>12483839</v>
      </c>
      <c r="E15" s="4">
        <v>5086008</v>
      </c>
      <c r="F15" s="4">
        <v>12021475</v>
      </c>
      <c r="G15" s="17">
        <f t="shared" si="0"/>
        <v>46236441</v>
      </c>
      <c r="H15" s="8">
        <f>C15/C8-1</f>
        <v>6.1855698382826674E-2</v>
      </c>
      <c r="I15" s="8">
        <f>D15/D8-1</f>
        <v>6.1855677118220598E-2</v>
      </c>
      <c r="J15" s="8">
        <f>E15/E8-1</f>
        <v>6.1855601227291057E-2</v>
      </c>
      <c r="K15" s="8">
        <f>F15/F8-1</f>
        <v>6.1855660996917639E-2</v>
      </c>
      <c r="L15" s="18" t="str">
        <f t="shared" si="2"/>
        <v>All sources</v>
      </c>
      <c r="M15" s="19">
        <f t="shared" si="3"/>
        <v>0.24742263772525597</v>
      </c>
      <c r="N15" t="str">
        <f t="shared" si="4"/>
        <v>Hike</v>
      </c>
      <c r="O15" s="20">
        <f t="shared" si="1"/>
        <v>1</v>
      </c>
    </row>
    <row r="16" spans="2:15" x14ac:dyDescent="0.3">
      <c r="B16" s="3">
        <v>43479</v>
      </c>
      <c r="C16" s="4">
        <v>7583695</v>
      </c>
      <c r="D16" s="4">
        <v>5687771</v>
      </c>
      <c r="E16" s="4">
        <v>2317240</v>
      </c>
      <c r="F16" s="4">
        <v>5477113</v>
      </c>
      <c r="G16" s="17">
        <f t="shared" si="0"/>
        <v>21065819</v>
      </c>
      <c r="H16" s="8">
        <f>C16/C9-1</f>
        <v>-7.6190433265108659E-2</v>
      </c>
      <c r="I16" s="8">
        <f>D16/D9-1</f>
        <v>-7.6190548892894561E-2</v>
      </c>
      <c r="J16" s="8">
        <f>E16/E9-1</f>
        <v>-7.6190263567473826E-2</v>
      </c>
      <c r="K16" s="8">
        <f>F16/F9-1</f>
        <v>-7.6190373383767107E-2</v>
      </c>
      <c r="L16" s="18" t="str">
        <f t="shared" si="2"/>
        <v>All sources</v>
      </c>
      <c r="M16" s="19">
        <f t="shared" si="3"/>
        <v>-0.30476161910924415</v>
      </c>
      <c r="N16" t="str">
        <f t="shared" si="4"/>
        <v>Drop</v>
      </c>
      <c r="O16" s="20">
        <f t="shared" si="1"/>
        <v>2</v>
      </c>
    </row>
    <row r="17" spans="2:15" x14ac:dyDescent="0.3">
      <c r="B17" s="3">
        <v>43480</v>
      </c>
      <c r="C17" s="4">
        <v>7661877</v>
      </c>
      <c r="D17" s="4">
        <v>5746408</v>
      </c>
      <c r="E17" s="4">
        <v>2341129</v>
      </c>
      <c r="F17" s="4">
        <v>5533578</v>
      </c>
      <c r="G17" s="17">
        <f t="shared" si="0"/>
        <v>21282992</v>
      </c>
      <c r="H17" s="8">
        <f>C17/C10-1</f>
        <v>-2.0000020464958745E-2</v>
      </c>
      <c r="I17" s="8">
        <f>D17/D10-1</f>
        <v>-1.9999894264370766E-2</v>
      </c>
      <c r="J17" s="8">
        <f>E17/E10-1</f>
        <v>-1.9999941395793086E-2</v>
      </c>
      <c r="K17" s="8">
        <f>F17/F10-1</f>
        <v>-1.9999971663902771E-2</v>
      </c>
      <c r="L17" s="18" t="str">
        <f t="shared" si="2"/>
        <v>All sources</v>
      </c>
      <c r="M17" s="19">
        <f t="shared" si="3"/>
        <v>-7.9999827789025368E-2</v>
      </c>
      <c r="N17" t="str">
        <f t="shared" si="4"/>
        <v>Drop</v>
      </c>
      <c r="O17" s="20">
        <f t="shared" si="1"/>
        <v>3</v>
      </c>
    </row>
    <row r="18" spans="2:15" x14ac:dyDescent="0.3">
      <c r="B18" s="3">
        <v>43481</v>
      </c>
      <c r="C18" s="4">
        <v>7583695</v>
      </c>
      <c r="D18" s="4">
        <v>5687771</v>
      </c>
      <c r="E18" s="4">
        <v>2317240</v>
      </c>
      <c r="F18" s="4">
        <v>5477113</v>
      </c>
      <c r="G18" s="17">
        <f t="shared" si="0"/>
        <v>21065819</v>
      </c>
      <c r="H18" s="8">
        <f>C18/C11-1</f>
        <v>-6.7307697037943259E-2</v>
      </c>
      <c r="I18" s="8">
        <f>D18/D11-1</f>
        <v>-6.7307738033452025E-2</v>
      </c>
      <c r="J18" s="8">
        <f>E18/E11-1</f>
        <v>-6.7307502667578456E-2</v>
      </c>
      <c r="K18" s="8">
        <f>F18/F11-1</f>
        <v>-6.7307600613585539E-2</v>
      </c>
      <c r="L18" s="18" t="str">
        <f t="shared" si="2"/>
        <v>All sources</v>
      </c>
      <c r="M18" s="19">
        <f t="shared" si="3"/>
        <v>-0.26923053835255928</v>
      </c>
      <c r="N18" t="str">
        <f t="shared" si="4"/>
        <v>Drop</v>
      </c>
      <c r="O18" s="20">
        <f t="shared" si="1"/>
        <v>4</v>
      </c>
    </row>
    <row r="19" spans="2:15" x14ac:dyDescent="0.3">
      <c r="B19" s="3">
        <v>43482</v>
      </c>
      <c r="C19" s="4">
        <v>8052789</v>
      </c>
      <c r="D19" s="4">
        <v>6039592</v>
      </c>
      <c r="E19" s="4">
        <v>2460574</v>
      </c>
      <c r="F19" s="4">
        <v>5815903</v>
      </c>
      <c r="G19" s="17">
        <f t="shared" si="0"/>
        <v>22368858</v>
      </c>
      <c r="H19" s="8">
        <f>C19/C12-1</f>
        <v>19.799855872051577</v>
      </c>
      <c r="I19" s="8">
        <f>D19/D12-1</f>
        <v>1.1020407879148157</v>
      </c>
      <c r="J19" s="8">
        <f>E19/E12-1</f>
        <v>1.1020414090985202</v>
      </c>
      <c r="K19" s="8">
        <f>F19/F12-1</f>
        <v>-6.3547930850813783E-2</v>
      </c>
      <c r="L19" s="18" t="str">
        <f t="shared" si="2"/>
        <v>Facebook</v>
      </c>
      <c r="M19" s="19">
        <f t="shared" si="3"/>
        <v>21.940390138214102</v>
      </c>
      <c r="N19" t="str">
        <f t="shared" si="4"/>
        <v>Hike</v>
      </c>
      <c r="O19" s="20">
        <f t="shared" si="1"/>
        <v>5</v>
      </c>
    </row>
    <row r="20" spans="2:15" x14ac:dyDescent="0.3">
      <c r="B20" s="3">
        <v>43483</v>
      </c>
      <c r="C20" s="4">
        <v>7974607</v>
      </c>
      <c r="D20" s="4">
        <v>5980955</v>
      </c>
      <c r="E20" s="4">
        <v>2436685</v>
      </c>
      <c r="F20" s="4">
        <v>5759438</v>
      </c>
      <c r="G20" s="17">
        <f t="shared" si="0"/>
        <v>22151685</v>
      </c>
      <c r="H20" s="8">
        <f>C20/C13-1</f>
        <v>7.3684217612520309E-2</v>
      </c>
      <c r="I20" s="8">
        <f>D20/D13-1</f>
        <v>7.3684269105611211E-2</v>
      </c>
      <c r="J20" s="8">
        <f>E20/E13-1</f>
        <v>7.3683983252418317E-2</v>
      </c>
      <c r="K20" s="8">
        <f>F20/F13-1</f>
        <v>7.3684100635641903E-2</v>
      </c>
      <c r="L20" s="18" t="str">
        <f t="shared" si="2"/>
        <v>All sources</v>
      </c>
      <c r="M20" s="19">
        <f t="shared" si="3"/>
        <v>0.29473657060619174</v>
      </c>
      <c r="N20" t="str">
        <f t="shared" si="4"/>
        <v>Hike</v>
      </c>
      <c r="O20" s="20">
        <f t="shared" si="1"/>
        <v>6</v>
      </c>
    </row>
    <row r="21" spans="2:15" x14ac:dyDescent="0.3">
      <c r="B21" s="3">
        <v>43484</v>
      </c>
      <c r="C21" s="4">
        <v>15352294</v>
      </c>
      <c r="D21" s="4">
        <v>11514221</v>
      </c>
      <c r="E21" s="4">
        <v>4690978</v>
      </c>
      <c r="F21" s="4">
        <v>11087768</v>
      </c>
      <c r="G21" s="17">
        <f t="shared" si="0"/>
        <v>42645261</v>
      </c>
      <c r="H21" s="8">
        <f>C21/C14-1</f>
        <v>0</v>
      </c>
      <c r="I21" s="8">
        <f>D21/D14-1</f>
        <v>0</v>
      </c>
      <c r="J21" s="8">
        <f>E21/E14-1</f>
        <v>0</v>
      </c>
      <c r="K21" s="8">
        <f>F21/F14-1</f>
        <v>0</v>
      </c>
      <c r="L21" s="18" t="str">
        <f t="shared" si="2"/>
        <v/>
      </c>
      <c r="M21" s="19">
        <f t="shared" si="3"/>
        <v>0</v>
      </c>
      <c r="N21" t="str">
        <f t="shared" si="4"/>
        <v>Drop</v>
      </c>
      <c r="O21" s="20">
        <f t="shared" si="1"/>
        <v>7</v>
      </c>
    </row>
    <row r="22" spans="2:15" x14ac:dyDescent="0.3">
      <c r="B22" s="3">
        <v>43485</v>
      </c>
      <c r="C22" s="4">
        <v>15998707</v>
      </c>
      <c r="D22" s="4">
        <v>11999030</v>
      </c>
      <c r="E22" s="4">
        <v>4888493</v>
      </c>
      <c r="F22" s="4">
        <v>11554621</v>
      </c>
      <c r="G22" s="17">
        <f t="shared" si="0"/>
        <v>44440851</v>
      </c>
      <c r="H22" s="8">
        <f>C22/C15-1</f>
        <v>-3.883492812517586E-2</v>
      </c>
      <c r="I22" s="8">
        <f>D22/D15-1</f>
        <v>-3.8834928902879984E-2</v>
      </c>
      <c r="J22" s="8">
        <f>E22/E15-1</f>
        <v>-3.8834976272156818E-2</v>
      </c>
      <c r="K22" s="8">
        <f>F22/F15-1</f>
        <v>-3.8835001528514601E-2</v>
      </c>
      <c r="L22" s="18" t="str">
        <f t="shared" si="2"/>
        <v>All sources</v>
      </c>
      <c r="M22" s="19">
        <f t="shared" si="3"/>
        <v>-0.15533983482872726</v>
      </c>
      <c r="N22" t="str">
        <f t="shared" si="4"/>
        <v>Drop</v>
      </c>
      <c r="O22" s="20">
        <f t="shared" si="1"/>
        <v>1</v>
      </c>
    </row>
    <row r="23" spans="2:15" x14ac:dyDescent="0.3">
      <c r="B23" s="3">
        <v>43486</v>
      </c>
      <c r="C23" s="4">
        <v>7974607</v>
      </c>
      <c r="D23" s="4">
        <v>5980955</v>
      </c>
      <c r="E23" s="4">
        <v>2436685</v>
      </c>
      <c r="F23" s="4">
        <v>5759438</v>
      </c>
      <c r="G23" s="17">
        <f t="shared" si="0"/>
        <v>22151685</v>
      </c>
      <c r="H23" s="8">
        <f>C23/C16-1</f>
        <v>5.15463767991724E-2</v>
      </c>
      <c r="I23" s="8">
        <f>D23/D16-1</f>
        <v>5.1546379064839387E-2</v>
      </c>
      <c r="J23" s="8">
        <f>E23/E16-1</f>
        <v>5.1546236039426319E-2</v>
      </c>
      <c r="K23" s="8">
        <f>F23/F16-1</f>
        <v>5.154631646270591E-2</v>
      </c>
      <c r="L23" s="18" t="str">
        <f t="shared" si="2"/>
        <v>All sources</v>
      </c>
      <c r="M23" s="19">
        <f t="shared" si="3"/>
        <v>0.20618530836614402</v>
      </c>
      <c r="N23" t="str">
        <f t="shared" si="4"/>
        <v>Hike</v>
      </c>
      <c r="O23" s="20">
        <f t="shared" si="1"/>
        <v>2</v>
      </c>
    </row>
    <row r="24" spans="2:15" x14ac:dyDescent="0.3">
      <c r="B24" s="3">
        <v>43487</v>
      </c>
      <c r="C24" s="4">
        <v>13525559</v>
      </c>
      <c r="D24" s="4">
        <v>2028833</v>
      </c>
      <c r="E24" s="4">
        <v>19827367</v>
      </c>
      <c r="F24" s="4">
        <v>2189238</v>
      </c>
      <c r="G24" s="17">
        <f t="shared" si="0"/>
        <v>37570997</v>
      </c>
      <c r="H24" s="8">
        <f>C24/C17-1</f>
        <v>0.76530620368873059</v>
      </c>
      <c r="I24" s="8">
        <f>D24/D17-1</f>
        <v>-0.64693892254082896</v>
      </c>
      <c r="J24" s="8">
        <f>E24/E17-1</f>
        <v>7.4691475779420955</v>
      </c>
      <c r="K24" s="8">
        <f>F24/F17-1</f>
        <v>-0.60437207174092422</v>
      </c>
      <c r="L24" s="18" t="str">
        <f t="shared" si="2"/>
        <v>Twitter</v>
      </c>
      <c r="M24" s="19">
        <f t="shared" si="3"/>
        <v>6.983142787349073</v>
      </c>
      <c r="N24" t="str">
        <f t="shared" si="4"/>
        <v>Hike</v>
      </c>
      <c r="O24" s="20">
        <f t="shared" si="1"/>
        <v>3</v>
      </c>
    </row>
    <row r="25" spans="2:15" x14ac:dyDescent="0.3">
      <c r="B25" s="3">
        <v>43488</v>
      </c>
      <c r="C25" s="4">
        <v>7740060</v>
      </c>
      <c r="D25" s="4">
        <v>5805045</v>
      </c>
      <c r="E25" s="4">
        <v>2365018</v>
      </c>
      <c r="F25" s="4">
        <v>5590043</v>
      </c>
      <c r="G25" s="17">
        <f t="shared" si="0"/>
        <v>21500166</v>
      </c>
      <c r="H25" s="8">
        <f>C25/C18-1</f>
        <v>2.0618577092037516E-2</v>
      </c>
      <c r="I25" s="8">
        <f>D25/D18-1</f>
        <v>2.0618621952255056E-2</v>
      </c>
      <c r="J25" s="8">
        <f>E25/E18-1</f>
        <v>2.0618494415770572E-2</v>
      </c>
      <c r="K25" s="8">
        <f>F25/F18-1</f>
        <v>2.0618526585082231E-2</v>
      </c>
      <c r="L25" s="18" t="str">
        <f t="shared" si="2"/>
        <v>All sources</v>
      </c>
      <c r="M25" s="19">
        <f t="shared" si="3"/>
        <v>8.2474220045145374E-2</v>
      </c>
      <c r="N25" t="str">
        <f t="shared" si="4"/>
        <v>Hike</v>
      </c>
      <c r="O25" s="20">
        <f t="shared" si="1"/>
        <v>4</v>
      </c>
    </row>
    <row r="26" spans="2:15" x14ac:dyDescent="0.3">
      <c r="B26" s="3">
        <v>43489</v>
      </c>
      <c r="C26" s="4">
        <v>7427330</v>
      </c>
      <c r="D26" s="4">
        <v>5570497</v>
      </c>
      <c r="E26" s="4">
        <v>2269462</v>
      </c>
      <c r="F26" s="4">
        <v>5364183</v>
      </c>
      <c r="G26" s="17">
        <f t="shared" si="0"/>
        <v>20631472</v>
      </c>
      <c r="H26" s="8">
        <f>C26/C19-1</f>
        <v>-7.7669860715337213E-2</v>
      </c>
      <c r="I26" s="8">
        <f>D26/D19-1</f>
        <v>-7.7669981680881794E-2</v>
      </c>
      <c r="J26" s="8">
        <f>E26/E19-1</f>
        <v>-7.7669681952259872E-2</v>
      </c>
      <c r="K26" s="8">
        <f>F26/F19-1</f>
        <v>-7.7669796074659403E-2</v>
      </c>
      <c r="L26" s="18" t="str">
        <f t="shared" si="2"/>
        <v>All sources</v>
      </c>
      <c r="M26" s="19">
        <f t="shared" si="3"/>
        <v>-0.31067932042313828</v>
      </c>
      <c r="N26" t="str">
        <f t="shared" si="4"/>
        <v>Drop</v>
      </c>
      <c r="O26" s="20">
        <f t="shared" si="1"/>
        <v>5</v>
      </c>
    </row>
    <row r="27" spans="2:15" x14ac:dyDescent="0.3">
      <c r="B27" s="3">
        <v>43490</v>
      </c>
      <c r="C27" s="4">
        <v>7427330</v>
      </c>
      <c r="D27" s="4">
        <v>5570497</v>
      </c>
      <c r="E27" s="4">
        <v>2269462</v>
      </c>
      <c r="F27" s="4">
        <v>5364183</v>
      </c>
      <c r="G27" s="17">
        <f t="shared" si="0"/>
        <v>20631472</v>
      </c>
      <c r="H27" s="8">
        <f>C27/C20-1</f>
        <v>-6.8627457127354408E-2</v>
      </c>
      <c r="I27" s="8">
        <f>D27/D20-1</f>
        <v>-6.8627501795281876E-2</v>
      </c>
      <c r="J27" s="8">
        <f>E27/E20-1</f>
        <v>-6.8627253830511492E-2</v>
      </c>
      <c r="K27" s="8">
        <f>F27/F20-1</f>
        <v>-6.8627355655187183E-2</v>
      </c>
      <c r="L27" s="18" t="str">
        <f t="shared" si="2"/>
        <v>All sources</v>
      </c>
      <c r="M27" s="19">
        <f t="shared" si="3"/>
        <v>-0.27450956840833496</v>
      </c>
      <c r="N27" t="str">
        <f t="shared" si="4"/>
        <v>Drop</v>
      </c>
      <c r="O27" s="20">
        <f t="shared" si="1"/>
        <v>6</v>
      </c>
    </row>
    <row r="28" spans="2:15" x14ac:dyDescent="0.3">
      <c r="B28" s="3">
        <v>43491</v>
      </c>
      <c r="C28" s="4">
        <v>16968325</v>
      </c>
      <c r="D28" s="4">
        <v>12726244</v>
      </c>
      <c r="E28" s="4">
        <v>5184766</v>
      </c>
      <c r="F28" s="4">
        <v>12254901</v>
      </c>
      <c r="G28" s="17">
        <f t="shared" si="0"/>
        <v>47134236</v>
      </c>
      <c r="H28" s="8">
        <f>C28/C21-1</f>
        <v>0.10526316132299196</v>
      </c>
      <c r="I28" s="8">
        <f>D28/D21-1</f>
        <v>0.10526313503970441</v>
      </c>
      <c r="J28" s="8">
        <f>E28/E21-1</f>
        <v>0.10526333741066352</v>
      </c>
      <c r="K28" s="8">
        <f>F28/F21-1</f>
        <v>0.10526311517340559</v>
      </c>
      <c r="L28" s="18" t="str">
        <f t="shared" si="2"/>
        <v>All sources</v>
      </c>
      <c r="M28" s="19">
        <f t="shared" si="3"/>
        <v>0.42105274894676548</v>
      </c>
      <c r="N28" t="str">
        <f t="shared" si="4"/>
        <v>Hike</v>
      </c>
      <c r="O28" s="20">
        <f t="shared" si="1"/>
        <v>7</v>
      </c>
    </row>
    <row r="29" spans="2:15" x14ac:dyDescent="0.3">
      <c r="B29" s="3">
        <v>43492</v>
      </c>
      <c r="C29" s="4">
        <v>16321913</v>
      </c>
      <c r="D29" s="4">
        <v>12241435</v>
      </c>
      <c r="E29" s="4">
        <v>4987251</v>
      </c>
      <c r="F29" s="4">
        <v>11788048</v>
      </c>
      <c r="G29" s="17">
        <f t="shared" si="0"/>
        <v>45338647</v>
      </c>
      <c r="H29" s="8">
        <f>C29/C22-1</f>
        <v>2.0202007574737113E-2</v>
      </c>
      <c r="I29" s="8">
        <f>D29/D22-1</f>
        <v>2.0202049665681399E-2</v>
      </c>
      <c r="J29" s="8">
        <f>E29/E22-1</f>
        <v>2.0202135913869546E-2</v>
      </c>
      <c r="K29" s="8">
        <f>F29/F22-1</f>
        <v>2.0202047302114057E-2</v>
      </c>
      <c r="L29" s="18" t="str">
        <f t="shared" si="2"/>
        <v>All sources</v>
      </c>
      <c r="M29" s="19">
        <f t="shared" si="3"/>
        <v>8.0808240456402114E-2</v>
      </c>
      <c r="N29" t="str">
        <f t="shared" si="4"/>
        <v>Hike</v>
      </c>
      <c r="O29" s="20">
        <f t="shared" si="1"/>
        <v>1</v>
      </c>
    </row>
    <row r="30" spans="2:15" x14ac:dyDescent="0.3">
      <c r="B30" s="3">
        <v>43493</v>
      </c>
      <c r="C30" s="4">
        <v>7661877</v>
      </c>
      <c r="D30" s="4">
        <v>5746408</v>
      </c>
      <c r="E30" s="4">
        <v>2341129</v>
      </c>
      <c r="F30" s="4">
        <v>5533578</v>
      </c>
      <c r="G30" s="17">
        <f t="shared" si="0"/>
        <v>21282992</v>
      </c>
      <c r="H30" s="8">
        <f>C30/C23-1</f>
        <v>-3.921572561506792E-2</v>
      </c>
      <c r="I30" s="8">
        <f>D30/D23-1</f>
        <v>-3.9215643655570065E-2</v>
      </c>
      <c r="J30" s="8">
        <f>E30/E23-1</f>
        <v>-3.9215573617435218E-2</v>
      </c>
      <c r="K30" s="8">
        <f>F30/F23-1</f>
        <v>-3.9215631802964057E-2</v>
      </c>
      <c r="L30" s="18" t="str">
        <f t="shared" si="2"/>
        <v>All sources</v>
      </c>
      <c r="M30" s="19">
        <f t="shared" si="3"/>
        <v>-0.15686257469103726</v>
      </c>
      <c r="N30" t="str">
        <f t="shared" si="4"/>
        <v>Drop</v>
      </c>
      <c r="O30" s="20">
        <f t="shared" si="1"/>
        <v>2</v>
      </c>
    </row>
    <row r="31" spans="2:15" x14ac:dyDescent="0.3">
      <c r="B31" s="3">
        <v>43494</v>
      </c>
      <c r="C31" s="4">
        <v>8052789</v>
      </c>
      <c r="D31" s="4">
        <v>6039592</v>
      </c>
      <c r="E31" s="4">
        <v>2460574</v>
      </c>
      <c r="F31" s="4">
        <v>5815903</v>
      </c>
      <c r="G31" s="17">
        <f t="shared" si="0"/>
        <v>22368858</v>
      </c>
      <c r="H31" s="8">
        <f>C31/C24-1</f>
        <v>-0.40462431164582546</v>
      </c>
      <c r="I31" s="8">
        <f>D31/D24-1</f>
        <v>1.9768798121875975</v>
      </c>
      <c r="J31" s="8">
        <f>E31/E24-1</f>
        <v>-0.87590011321220818</v>
      </c>
      <c r="K31" s="8">
        <f>F31/F24-1</f>
        <v>1.6565878173136039</v>
      </c>
      <c r="L31" s="18" t="str">
        <f t="shared" si="2"/>
        <v>Youtube</v>
      </c>
      <c r="M31" s="19">
        <f t="shared" si="3"/>
        <v>2.352943204643168</v>
      </c>
      <c r="N31" t="str">
        <f t="shared" si="4"/>
        <v>Hike</v>
      </c>
      <c r="O31" s="20">
        <f t="shared" si="1"/>
        <v>3</v>
      </c>
    </row>
    <row r="32" spans="2:15" x14ac:dyDescent="0.3">
      <c r="B32" s="3">
        <v>43495</v>
      </c>
      <c r="C32" s="4">
        <v>8052789</v>
      </c>
      <c r="D32" s="4">
        <v>6039592</v>
      </c>
      <c r="E32" s="4">
        <v>2460574</v>
      </c>
      <c r="F32" s="4">
        <v>5815903</v>
      </c>
      <c r="G32" s="17">
        <f t="shared" si="0"/>
        <v>22368858</v>
      </c>
      <c r="H32" s="8">
        <f>C32/C25-1</f>
        <v>4.0403950356973972E-2</v>
      </c>
      <c r="I32" s="8">
        <f>D32/D25-1</f>
        <v>4.0403993422962303E-2</v>
      </c>
      <c r="J32" s="8">
        <f>E32/E25-1</f>
        <v>4.0403920815824668E-2</v>
      </c>
      <c r="K32" s="8">
        <f>F32/F25-1</f>
        <v>4.0403982581171505E-2</v>
      </c>
      <c r="L32" s="18" t="str">
        <f t="shared" si="2"/>
        <v>All sources</v>
      </c>
      <c r="M32" s="19">
        <f t="shared" si="3"/>
        <v>0.16161584717693245</v>
      </c>
      <c r="N32" t="str">
        <f t="shared" si="4"/>
        <v>Hike</v>
      </c>
      <c r="O32" s="20">
        <f t="shared" si="1"/>
        <v>4</v>
      </c>
    </row>
    <row r="33" spans="2:15" x14ac:dyDescent="0.3">
      <c r="B33" s="3">
        <v>43496</v>
      </c>
      <c r="C33" s="4">
        <v>7505512</v>
      </c>
      <c r="D33" s="4">
        <v>5629134</v>
      </c>
      <c r="E33" s="4">
        <v>2293351</v>
      </c>
      <c r="F33" s="4">
        <v>5420648</v>
      </c>
      <c r="G33" s="17">
        <f t="shared" si="0"/>
        <v>20848645</v>
      </c>
      <c r="H33" s="8">
        <f>C33/C26-1</f>
        <v>1.0526259099838065E-2</v>
      </c>
      <c r="I33" s="8">
        <f>D33/D26-1</f>
        <v>1.0526349803258173E-2</v>
      </c>
      <c r="J33" s="8">
        <f>E33/E26-1</f>
        <v>1.0526283321774077E-2</v>
      </c>
      <c r="K33" s="8">
        <f>F33/F26-1</f>
        <v>1.0526300090806018E-2</v>
      </c>
      <c r="L33" s="18" t="str">
        <f t="shared" si="2"/>
        <v>All sources</v>
      </c>
      <c r="M33" s="19">
        <f t="shared" si="3"/>
        <v>4.2105192315676332E-2</v>
      </c>
      <c r="N33" t="str">
        <f t="shared" si="4"/>
        <v>Hike</v>
      </c>
      <c r="O33" s="20">
        <f t="shared" si="1"/>
        <v>5</v>
      </c>
    </row>
    <row r="34" spans="2:15" x14ac:dyDescent="0.3">
      <c r="B34" s="3">
        <v>43497</v>
      </c>
      <c r="C34" s="4">
        <v>7427330</v>
      </c>
      <c r="D34" s="4">
        <v>5570497</v>
      </c>
      <c r="E34" s="4">
        <v>2269462</v>
      </c>
      <c r="F34" s="4">
        <v>5364183</v>
      </c>
      <c r="G34" s="17">
        <f t="shared" si="0"/>
        <v>20631472</v>
      </c>
      <c r="H34" s="8">
        <f>C34/C27-1</f>
        <v>0</v>
      </c>
      <c r="I34" s="8">
        <f>D34/D27-1</f>
        <v>0</v>
      </c>
      <c r="J34" s="8">
        <f>E34/E27-1</f>
        <v>0</v>
      </c>
      <c r="K34" s="8">
        <f>F34/F27-1</f>
        <v>0</v>
      </c>
      <c r="L34" s="18" t="str">
        <f t="shared" si="2"/>
        <v/>
      </c>
      <c r="M34" s="19">
        <f t="shared" si="3"/>
        <v>0</v>
      </c>
      <c r="N34" t="str">
        <f t="shared" si="4"/>
        <v>Drop</v>
      </c>
      <c r="O34" s="20">
        <f t="shared" si="1"/>
        <v>6</v>
      </c>
    </row>
    <row r="35" spans="2:15" x14ac:dyDescent="0.3">
      <c r="B35" s="3">
        <v>43498</v>
      </c>
      <c r="C35" s="4">
        <v>15675500</v>
      </c>
      <c r="D35" s="4">
        <v>11756625</v>
      </c>
      <c r="E35" s="4">
        <v>4789736</v>
      </c>
      <c r="F35" s="4">
        <v>11321195</v>
      </c>
      <c r="G35" s="17">
        <f t="shared" si="0"/>
        <v>43543056</v>
      </c>
      <c r="H35" s="8">
        <f>C35/C28-1</f>
        <v>-7.6190490222222906E-2</v>
      </c>
      <c r="I35" s="8">
        <f>D35/D28-1</f>
        <v>-7.6190508369948007E-2</v>
      </c>
      <c r="J35" s="8">
        <f>E35/E28-1</f>
        <v>-7.6190516601906455E-2</v>
      </c>
      <c r="K35" s="8">
        <f>F35/F28-1</f>
        <v>-7.6190415573328618E-2</v>
      </c>
      <c r="L35" s="18" t="str">
        <f t="shared" si="2"/>
        <v>All sources</v>
      </c>
      <c r="M35" s="19">
        <f t="shared" si="3"/>
        <v>-0.30476193076740599</v>
      </c>
      <c r="N35" t="str">
        <f t="shared" si="4"/>
        <v>Drop</v>
      </c>
      <c r="O35" s="20">
        <f t="shared" si="1"/>
        <v>7</v>
      </c>
    </row>
    <row r="36" spans="2:15" x14ac:dyDescent="0.3">
      <c r="B36" s="3">
        <v>43499</v>
      </c>
      <c r="C36" s="4">
        <v>16160310</v>
      </c>
      <c r="D36" s="4">
        <v>12120232</v>
      </c>
      <c r="E36" s="4">
        <v>4937872</v>
      </c>
      <c r="F36" s="4">
        <v>11671335</v>
      </c>
      <c r="G36" s="17">
        <f t="shared" si="0"/>
        <v>44889749</v>
      </c>
      <c r="H36" s="8">
        <f>C36/C29-1</f>
        <v>-9.9009840329378207E-3</v>
      </c>
      <c r="I36" s="8">
        <f>D36/D29-1</f>
        <v>-9.9010450980624443E-3</v>
      </c>
      <c r="J36" s="8">
        <f>E36/E29-1</f>
        <v>-9.9010456862909102E-3</v>
      </c>
      <c r="K36" s="8">
        <f>F36/F29-1</f>
        <v>-9.9009607018906154E-3</v>
      </c>
      <c r="L36" s="18" t="str">
        <f t="shared" si="2"/>
        <v>All sources</v>
      </c>
      <c r="M36" s="19">
        <f t="shared" si="3"/>
        <v>-3.9604035519181791E-2</v>
      </c>
      <c r="N36" t="str">
        <f t="shared" si="4"/>
        <v>Drop</v>
      </c>
      <c r="O36" s="20">
        <f t="shared" si="1"/>
        <v>1</v>
      </c>
    </row>
    <row r="37" spans="2:15" x14ac:dyDescent="0.3">
      <c r="B37" s="3">
        <v>43500</v>
      </c>
      <c r="C37" s="4">
        <v>7661877</v>
      </c>
      <c r="D37" s="4">
        <v>5746408</v>
      </c>
      <c r="E37" s="4">
        <v>2341129</v>
      </c>
      <c r="F37" s="4">
        <v>5533578</v>
      </c>
      <c r="G37" s="17">
        <f t="shared" si="0"/>
        <v>21282992</v>
      </c>
      <c r="H37" s="8">
        <f>C37/C30-1</f>
        <v>0</v>
      </c>
      <c r="I37" s="8">
        <f>D37/D30-1</f>
        <v>0</v>
      </c>
      <c r="J37" s="8">
        <f>E37/E30-1</f>
        <v>0</v>
      </c>
      <c r="K37" s="8">
        <f>F37/F30-1</f>
        <v>0</v>
      </c>
      <c r="L37" s="18" t="str">
        <f t="shared" si="2"/>
        <v/>
      </c>
      <c r="M37" s="19">
        <f t="shared" si="3"/>
        <v>0</v>
      </c>
      <c r="N37" t="str">
        <f t="shared" si="4"/>
        <v>Drop</v>
      </c>
      <c r="O37" s="20">
        <f t="shared" si="1"/>
        <v>2</v>
      </c>
    </row>
    <row r="38" spans="2:15" x14ac:dyDescent="0.3">
      <c r="B38" s="3">
        <v>43501</v>
      </c>
      <c r="C38" s="4">
        <v>8052789</v>
      </c>
      <c r="D38" s="4">
        <v>6039592</v>
      </c>
      <c r="E38" s="4">
        <v>2460574</v>
      </c>
      <c r="F38" s="4">
        <v>5815903</v>
      </c>
      <c r="G38" s="17">
        <f t="shared" si="0"/>
        <v>22368858</v>
      </c>
      <c r="H38" s="8">
        <f>C38/C31-1</f>
        <v>0</v>
      </c>
      <c r="I38" s="8">
        <f>D38/D31-1</f>
        <v>0</v>
      </c>
      <c r="J38" s="8">
        <f>E38/E31-1</f>
        <v>0</v>
      </c>
      <c r="K38" s="8">
        <f>F38/F31-1</f>
        <v>0</v>
      </c>
      <c r="L38" s="18" t="str">
        <f t="shared" si="2"/>
        <v/>
      </c>
      <c r="M38" s="19">
        <f t="shared" si="3"/>
        <v>0</v>
      </c>
      <c r="N38" t="str">
        <f t="shared" si="4"/>
        <v>Drop</v>
      </c>
      <c r="O38" s="20">
        <f t="shared" si="1"/>
        <v>3</v>
      </c>
    </row>
    <row r="39" spans="2:15" x14ac:dyDescent="0.3">
      <c r="B39" s="3">
        <v>43502</v>
      </c>
      <c r="C39" s="4">
        <v>7427330</v>
      </c>
      <c r="D39" s="4">
        <v>5570497</v>
      </c>
      <c r="E39" s="4">
        <v>2269462</v>
      </c>
      <c r="F39" s="4">
        <v>5364183</v>
      </c>
      <c r="G39" s="17">
        <f t="shared" si="0"/>
        <v>20631472</v>
      </c>
      <c r="H39" s="8">
        <f>C39/C32-1</f>
        <v>-7.7669860715337213E-2</v>
      </c>
      <c r="I39" s="8">
        <f>D39/D32-1</f>
        <v>-7.7669981680881794E-2</v>
      </c>
      <c r="J39" s="8">
        <f>E39/E32-1</f>
        <v>-7.7669681952259872E-2</v>
      </c>
      <c r="K39" s="8">
        <f>F39/F32-1</f>
        <v>-7.7669796074659403E-2</v>
      </c>
      <c r="L39" s="18" t="str">
        <f t="shared" si="2"/>
        <v>All sources</v>
      </c>
      <c r="M39" s="19">
        <f t="shared" si="3"/>
        <v>-0.31067932042313828</v>
      </c>
      <c r="N39" t="str">
        <f t="shared" si="4"/>
        <v>Drop</v>
      </c>
      <c r="O39" s="20">
        <f t="shared" si="1"/>
        <v>4</v>
      </c>
    </row>
    <row r="40" spans="2:15" x14ac:dyDescent="0.3">
      <c r="B40" s="3">
        <v>43503</v>
      </c>
      <c r="C40" s="4">
        <v>7974607</v>
      </c>
      <c r="D40" s="4">
        <v>5980955</v>
      </c>
      <c r="E40" s="4">
        <v>2436685</v>
      </c>
      <c r="F40" s="4">
        <v>5759438</v>
      </c>
      <c r="G40" s="17">
        <f t="shared" si="0"/>
        <v>22151685</v>
      </c>
      <c r="H40" s="8">
        <f>C40/C33-1</f>
        <v>6.2500066617707128E-2</v>
      </c>
      <c r="I40" s="8">
        <f>D40/D33-1</f>
        <v>6.250002220590245E-2</v>
      </c>
      <c r="J40" s="8">
        <f>E40/E33-1</f>
        <v>6.249980923112064E-2</v>
      </c>
      <c r="K40" s="8">
        <f>F40/F33-1</f>
        <v>6.2499907760105389E-2</v>
      </c>
      <c r="L40" s="18" t="str">
        <f t="shared" si="2"/>
        <v>All sources</v>
      </c>
      <c r="M40" s="19">
        <f t="shared" si="3"/>
        <v>0.24999980581483561</v>
      </c>
      <c r="N40" t="str">
        <f t="shared" si="4"/>
        <v>Hike</v>
      </c>
      <c r="O40" s="20">
        <f t="shared" si="1"/>
        <v>5</v>
      </c>
    </row>
    <row r="41" spans="2:15" x14ac:dyDescent="0.3">
      <c r="B41" s="3">
        <v>43504</v>
      </c>
      <c r="C41" s="4">
        <v>7896424</v>
      </c>
      <c r="D41" s="4">
        <v>5922318</v>
      </c>
      <c r="E41" s="4">
        <v>2412796</v>
      </c>
      <c r="F41" s="4">
        <v>5702973</v>
      </c>
      <c r="G41" s="17">
        <f t="shared" si="0"/>
        <v>21934511</v>
      </c>
      <c r="H41" s="8">
        <f>C41/C34-1</f>
        <v>6.3157823874797625E-2</v>
      </c>
      <c r="I41" s="8">
        <f>D41/D34-1</f>
        <v>6.3157919302353038E-2</v>
      </c>
      <c r="J41" s="8">
        <f>E41/E34-1</f>
        <v>6.3157699930644462E-2</v>
      </c>
      <c r="K41" s="8">
        <f>F41/F34-1</f>
        <v>6.3157800544836107E-2</v>
      </c>
      <c r="L41" s="18" t="str">
        <f t="shared" si="2"/>
        <v>All sources</v>
      </c>
      <c r="M41" s="19">
        <f t="shared" si="3"/>
        <v>0.25263124365263123</v>
      </c>
      <c r="N41" t="str">
        <f t="shared" si="4"/>
        <v>Hike</v>
      </c>
      <c r="O41" s="20">
        <f t="shared" si="1"/>
        <v>6</v>
      </c>
    </row>
    <row r="42" spans="2:15" x14ac:dyDescent="0.3">
      <c r="B42" s="3">
        <v>43505</v>
      </c>
      <c r="C42" s="4">
        <v>15837104</v>
      </c>
      <c r="D42" s="4">
        <v>11877828</v>
      </c>
      <c r="E42" s="4">
        <v>4839115</v>
      </c>
      <c r="F42" s="4">
        <v>11437908</v>
      </c>
      <c r="G42" s="17">
        <f t="shared" si="0"/>
        <v>43991955</v>
      </c>
      <c r="H42" s="8">
        <f>C42/C35-1</f>
        <v>1.030933622531971E-2</v>
      </c>
      <c r="I42" s="8">
        <f>D42/D35-1</f>
        <v>1.030933622531971E-2</v>
      </c>
      <c r="J42" s="8">
        <f>E42/E35-1</f>
        <v>1.0309336464473295E-2</v>
      </c>
      <c r="K42" s="8">
        <f>F42/F35-1</f>
        <v>1.0309247389520326E-2</v>
      </c>
      <c r="L42" s="18" t="str">
        <f t="shared" si="2"/>
        <v>All sources</v>
      </c>
      <c r="M42" s="19">
        <f t="shared" si="3"/>
        <v>4.1237256304633041E-2</v>
      </c>
      <c r="N42" t="str">
        <f t="shared" si="4"/>
        <v>Hike</v>
      </c>
      <c r="O42" s="20">
        <f t="shared" si="1"/>
        <v>7</v>
      </c>
    </row>
    <row r="43" spans="2:15" x14ac:dyDescent="0.3">
      <c r="B43" s="3">
        <v>43506</v>
      </c>
      <c r="C43" s="4">
        <v>16645119</v>
      </c>
      <c r="D43" s="4">
        <v>12483839</v>
      </c>
      <c r="E43" s="4">
        <v>5086008</v>
      </c>
      <c r="F43" s="4">
        <v>12021475</v>
      </c>
      <c r="G43" s="17">
        <f t="shared" si="0"/>
        <v>46236441</v>
      </c>
      <c r="H43" s="8">
        <f>C43/C36-1</f>
        <v>2.999998143599969E-2</v>
      </c>
      <c r="I43" s="8">
        <f>D43/D36-1</f>
        <v>3.0000003300266753E-2</v>
      </c>
      <c r="J43" s="8">
        <f>E43/E36-1</f>
        <v>2.9999967597377886E-2</v>
      </c>
      <c r="K43" s="8">
        <f>F43/F36-1</f>
        <v>2.9999995715999983E-2</v>
      </c>
      <c r="L43" s="18" t="str">
        <f t="shared" si="2"/>
        <v>All sources</v>
      </c>
      <c r="M43" s="19">
        <f t="shared" si="3"/>
        <v>0.11999994804964431</v>
      </c>
      <c r="N43" t="str">
        <f t="shared" si="4"/>
        <v>Hike</v>
      </c>
      <c r="O43" s="20">
        <f t="shared" si="1"/>
        <v>1</v>
      </c>
    </row>
    <row r="44" spans="2:15" x14ac:dyDescent="0.3">
      <c r="B44" s="3">
        <v>43507</v>
      </c>
      <c r="C44" s="4">
        <v>8052789</v>
      </c>
      <c r="D44" s="4">
        <v>6039592</v>
      </c>
      <c r="E44" s="4">
        <v>2460574</v>
      </c>
      <c r="F44" s="4">
        <v>5815903</v>
      </c>
      <c r="G44" s="17">
        <f t="shared" si="0"/>
        <v>22368858</v>
      </c>
      <c r="H44" s="8">
        <f>C44/C37-1</f>
        <v>5.1020396177072547E-2</v>
      </c>
      <c r="I44" s="8">
        <f>D44/D37-1</f>
        <v>5.1020393957407872E-2</v>
      </c>
      <c r="J44" s="8">
        <f>E44/E37-1</f>
        <v>5.1020255611715637E-2</v>
      </c>
      <c r="K44" s="8">
        <f>F44/F37-1</f>
        <v>5.1020334402081202E-2</v>
      </c>
      <c r="L44" s="18" t="str">
        <f t="shared" si="2"/>
        <v>All sources</v>
      </c>
      <c r="M44" s="19">
        <f t="shared" si="3"/>
        <v>0.20408138014827726</v>
      </c>
      <c r="N44" t="str">
        <f t="shared" si="4"/>
        <v>Hike</v>
      </c>
      <c r="O44" s="20">
        <f t="shared" si="1"/>
        <v>2</v>
      </c>
    </row>
    <row r="45" spans="2:15" x14ac:dyDescent="0.3">
      <c r="B45" s="3">
        <v>43508</v>
      </c>
      <c r="C45" s="4">
        <v>8209154</v>
      </c>
      <c r="D45" s="4">
        <v>6156866</v>
      </c>
      <c r="E45" s="4">
        <v>2508352</v>
      </c>
      <c r="F45" s="4">
        <v>5928833</v>
      </c>
      <c r="G45" s="17">
        <f t="shared" si="0"/>
        <v>22803205</v>
      </c>
      <c r="H45" s="8">
        <f>C45/C38-1</f>
        <v>1.9417496223979036E-2</v>
      </c>
      <c r="I45" s="8">
        <f>D45/D38-1</f>
        <v>1.9417536813745029E-2</v>
      </c>
      <c r="J45" s="8">
        <f>E45/E38-1</f>
        <v>1.9417420488065051E-2</v>
      </c>
      <c r="K45" s="8">
        <f>F45/F38-1</f>
        <v>1.9417449018664934E-2</v>
      </c>
      <c r="L45" s="18" t="str">
        <f t="shared" si="2"/>
        <v>All sources</v>
      </c>
      <c r="M45" s="19">
        <f t="shared" si="3"/>
        <v>7.766990254445405E-2</v>
      </c>
      <c r="N45" t="str">
        <f t="shared" si="4"/>
        <v>Hike</v>
      </c>
      <c r="O45" s="20">
        <f t="shared" si="1"/>
        <v>3</v>
      </c>
    </row>
    <row r="46" spans="2:15" x14ac:dyDescent="0.3">
      <c r="B46" s="3">
        <v>43509</v>
      </c>
      <c r="C46" s="4">
        <v>7818242</v>
      </c>
      <c r="D46" s="4">
        <v>5863681</v>
      </c>
      <c r="E46" s="4">
        <v>2388907</v>
      </c>
      <c r="F46" s="4">
        <v>5646508</v>
      </c>
      <c r="G46" s="17">
        <f t="shared" si="0"/>
        <v>21717338</v>
      </c>
      <c r="H46" s="8">
        <f>C46/C39-1</f>
        <v>5.2631564774959561E-2</v>
      </c>
      <c r="I46" s="8">
        <f>D46/D39-1</f>
        <v>5.2631569499094866E-2</v>
      </c>
      <c r="J46" s="8">
        <f>E46/E39-1</f>
        <v>5.2631416608870385E-2</v>
      </c>
      <c r="K46" s="8">
        <f>F46/F39-1</f>
        <v>5.2631500454030089E-2</v>
      </c>
      <c r="L46" s="18" t="str">
        <f t="shared" si="2"/>
        <v>All sources</v>
      </c>
      <c r="M46" s="19">
        <f t="shared" si="3"/>
        <v>0.2105260513369549</v>
      </c>
      <c r="N46" t="str">
        <f t="shared" si="4"/>
        <v>Hike</v>
      </c>
      <c r="O46" s="20">
        <f t="shared" si="1"/>
        <v>4</v>
      </c>
    </row>
    <row r="47" spans="2:15" x14ac:dyDescent="0.3">
      <c r="B47" s="3">
        <v>43510</v>
      </c>
      <c r="C47" s="4">
        <v>7740060</v>
      </c>
      <c r="D47" s="4">
        <v>5805045</v>
      </c>
      <c r="E47" s="4">
        <v>2365018</v>
      </c>
      <c r="F47" s="4">
        <v>5590043</v>
      </c>
      <c r="G47" s="17">
        <f t="shared" si="0"/>
        <v>21500166</v>
      </c>
      <c r="H47" s="8">
        <f>C47/C40-1</f>
        <v>-2.9411731512286488E-2</v>
      </c>
      <c r="I47" s="8">
        <f>D47/D40-1</f>
        <v>-2.9411690942332758E-2</v>
      </c>
      <c r="J47" s="8">
        <f>E47/E40-1</f>
        <v>-2.9411680213076385E-2</v>
      </c>
      <c r="K47" s="8">
        <f>F47/F40-1</f>
        <v>-2.9411723852223126E-2</v>
      </c>
      <c r="L47" s="18" t="str">
        <f t="shared" si="2"/>
        <v>All sources</v>
      </c>
      <c r="M47" s="19">
        <f t="shared" si="3"/>
        <v>-0.11764682651991876</v>
      </c>
      <c r="N47" t="str">
        <f t="shared" si="4"/>
        <v>Drop</v>
      </c>
      <c r="O47" s="20">
        <f t="shared" si="1"/>
        <v>5</v>
      </c>
    </row>
    <row r="48" spans="2:15" x14ac:dyDescent="0.3">
      <c r="B48" s="3">
        <v>43511</v>
      </c>
      <c r="C48" s="4">
        <v>7740060</v>
      </c>
      <c r="D48" s="4">
        <v>5805045</v>
      </c>
      <c r="E48" s="4">
        <v>2365018</v>
      </c>
      <c r="F48" s="4">
        <v>5590043</v>
      </c>
      <c r="G48" s="17">
        <f t="shared" si="0"/>
        <v>21500166</v>
      </c>
      <c r="H48" s="8">
        <f>C48/C41-1</f>
        <v>-1.9801874873993541E-2</v>
      </c>
      <c r="I48" s="8">
        <f>D48/D41-1</f>
        <v>-1.9801874873993541E-2</v>
      </c>
      <c r="J48" s="8">
        <f>E48/E41-1</f>
        <v>-1.9801922748545642E-2</v>
      </c>
      <c r="K48" s="8">
        <f>F48/F41-1</f>
        <v>-1.9801952420255176E-2</v>
      </c>
      <c r="L48" s="18" t="str">
        <f t="shared" si="2"/>
        <v>All sources</v>
      </c>
      <c r="M48" s="19">
        <f t="shared" si="3"/>
        <v>-7.92076249167879E-2</v>
      </c>
      <c r="N48" t="str">
        <f t="shared" si="4"/>
        <v>Drop</v>
      </c>
      <c r="O48" s="20">
        <f t="shared" si="1"/>
        <v>6</v>
      </c>
    </row>
    <row r="49" spans="2:15" x14ac:dyDescent="0.3">
      <c r="B49" s="3">
        <v>43512</v>
      </c>
      <c r="C49" s="4">
        <v>16483516</v>
      </c>
      <c r="D49" s="4">
        <v>12362637</v>
      </c>
      <c r="E49" s="4">
        <v>5036630</v>
      </c>
      <c r="F49" s="4">
        <v>11904761</v>
      </c>
      <c r="G49" s="17">
        <f t="shared" si="0"/>
        <v>45787544</v>
      </c>
      <c r="H49" s="8">
        <f>C49/C42-1</f>
        <v>4.0816300758017343E-2</v>
      </c>
      <c r="I49" s="8">
        <f>D49/D42-1</f>
        <v>4.0816300758017343E-2</v>
      </c>
      <c r="J49" s="8">
        <f>E49/E42-1</f>
        <v>4.0816347617281368E-2</v>
      </c>
      <c r="K49" s="8">
        <f>F49/F42-1</f>
        <v>4.0816292629736184E-2</v>
      </c>
      <c r="L49" s="18" t="str">
        <f t="shared" si="2"/>
        <v>All sources</v>
      </c>
      <c r="M49" s="19">
        <f t="shared" si="3"/>
        <v>0.16326524176305224</v>
      </c>
      <c r="N49" t="str">
        <f t="shared" si="4"/>
        <v>Hike</v>
      </c>
      <c r="O49" s="20">
        <f t="shared" si="1"/>
        <v>7</v>
      </c>
    </row>
    <row r="50" spans="2:15" x14ac:dyDescent="0.3">
      <c r="B50" s="3">
        <v>43513</v>
      </c>
      <c r="C50" s="4">
        <v>16321913</v>
      </c>
      <c r="D50" s="4">
        <v>12241435</v>
      </c>
      <c r="E50" s="4">
        <v>4987251</v>
      </c>
      <c r="F50" s="4">
        <v>11788048</v>
      </c>
      <c r="G50" s="17">
        <f t="shared" si="0"/>
        <v>45338647</v>
      </c>
      <c r="H50" s="8">
        <f>C50/C43-1</f>
        <v>-1.941746406258793E-2</v>
      </c>
      <c r="I50" s="8">
        <f>D50/D43-1</f>
        <v>-1.9417424399657879E-2</v>
      </c>
      <c r="J50" s="8">
        <f>E50/E43-1</f>
        <v>-1.9417389827149356E-2</v>
      </c>
      <c r="K50" s="8">
        <f>F50/F43-1</f>
        <v>-1.9417500764257301E-2</v>
      </c>
      <c r="L50" s="18" t="str">
        <f t="shared" si="2"/>
        <v>All sources</v>
      </c>
      <c r="M50" s="19">
        <f t="shared" si="3"/>
        <v>-7.7669779053652466E-2</v>
      </c>
      <c r="N50" t="str">
        <f t="shared" si="4"/>
        <v>Drop</v>
      </c>
      <c r="O50" s="20">
        <f t="shared" si="1"/>
        <v>1</v>
      </c>
    </row>
    <row r="51" spans="2:15" x14ac:dyDescent="0.3">
      <c r="B51" s="3">
        <v>43514</v>
      </c>
      <c r="C51" s="4">
        <v>7818242</v>
      </c>
      <c r="D51" s="4">
        <v>5863681</v>
      </c>
      <c r="E51" s="4">
        <v>2388907</v>
      </c>
      <c r="F51" s="4">
        <v>5646508</v>
      </c>
      <c r="G51" s="17">
        <f t="shared" si="0"/>
        <v>21717338</v>
      </c>
      <c r="H51" s="8">
        <f>C51/C44-1</f>
        <v>-2.9126182245679089E-2</v>
      </c>
      <c r="I51" s="8">
        <f>D51/D44-1</f>
        <v>-2.9126305220617543E-2</v>
      </c>
      <c r="J51" s="8">
        <f>E51/E44-1</f>
        <v>-2.9126130732097466E-2</v>
      </c>
      <c r="K51" s="8">
        <f>F51/F44-1</f>
        <v>-2.912617352799729E-2</v>
      </c>
      <c r="L51" s="18" t="str">
        <f t="shared" si="2"/>
        <v>All sources</v>
      </c>
      <c r="M51" s="19">
        <f t="shared" si="3"/>
        <v>-0.11650479172639139</v>
      </c>
      <c r="N51" t="str">
        <f t="shared" si="4"/>
        <v>Drop</v>
      </c>
      <c r="O51" s="20">
        <f t="shared" si="1"/>
        <v>2</v>
      </c>
    </row>
    <row r="52" spans="2:15" x14ac:dyDescent="0.3">
      <c r="B52" s="3">
        <v>43515</v>
      </c>
      <c r="C52" s="4">
        <v>7896424</v>
      </c>
      <c r="D52" s="4">
        <v>5922318</v>
      </c>
      <c r="E52" s="4">
        <v>2412796</v>
      </c>
      <c r="F52" s="4">
        <v>5702973</v>
      </c>
      <c r="G52" s="17">
        <f t="shared" si="0"/>
        <v>21934511</v>
      </c>
      <c r="H52" s="8">
        <f>C52/C45-1</f>
        <v>-3.8095277540170391E-2</v>
      </c>
      <c r="I52" s="8">
        <f>D52/D45-1</f>
        <v>-3.8095355656595387E-2</v>
      </c>
      <c r="J52" s="8">
        <f>E52/E45-1</f>
        <v>-3.8095131783736913E-2</v>
      </c>
      <c r="K52" s="8">
        <f>F52/F45-1</f>
        <v>-3.8095186691883498E-2</v>
      </c>
      <c r="L52" s="18" t="str">
        <f t="shared" si="2"/>
        <v>All sources</v>
      </c>
      <c r="M52" s="19">
        <f t="shared" si="3"/>
        <v>-0.15238095167238619</v>
      </c>
      <c r="N52" t="str">
        <f t="shared" si="4"/>
        <v>Drop</v>
      </c>
      <c r="O52" s="20">
        <f t="shared" si="1"/>
        <v>3</v>
      </c>
    </row>
    <row r="53" spans="2:15" x14ac:dyDescent="0.3">
      <c r="B53" s="3">
        <v>43516</v>
      </c>
      <c r="C53" s="4">
        <v>7974607</v>
      </c>
      <c r="D53" s="4">
        <v>5980955</v>
      </c>
      <c r="E53" s="4">
        <v>2436685</v>
      </c>
      <c r="F53" s="4">
        <v>5759438</v>
      </c>
      <c r="G53" s="17">
        <f t="shared" si="0"/>
        <v>22151685</v>
      </c>
      <c r="H53" s="8">
        <f>C53/C46-1</f>
        <v>2.0000020464958856E-2</v>
      </c>
      <c r="I53" s="8">
        <f>D53/D46-1</f>
        <v>2.0000064805708151E-2</v>
      </c>
      <c r="J53" s="8">
        <f>E53/E46-1</f>
        <v>1.9999941395793197E-2</v>
      </c>
      <c r="K53" s="8">
        <f>F53/F46-1</f>
        <v>1.9999971663902771E-2</v>
      </c>
      <c r="L53" s="18" t="str">
        <f t="shared" si="2"/>
        <v>All sources</v>
      </c>
      <c r="M53" s="19">
        <f t="shared" si="3"/>
        <v>7.9999998330362976E-2</v>
      </c>
      <c r="N53" t="str">
        <f t="shared" si="4"/>
        <v>Hike</v>
      </c>
      <c r="O53" s="20">
        <f t="shared" si="1"/>
        <v>4</v>
      </c>
    </row>
    <row r="54" spans="2:15" x14ac:dyDescent="0.3">
      <c r="B54" s="3">
        <v>43517</v>
      </c>
      <c r="C54" s="4">
        <v>7505512</v>
      </c>
      <c r="D54" s="4">
        <v>5629134</v>
      </c>
      <c r="E54" s="4">
        <v>2293351</v>
      </c>
      <c r="F54" s="4">
        <v>5420648</v>
      </c>
      <c r="G54" s="17">
        <f t="shared" si="0"/>
        <v>20848645</v>
      </c>
      <c r="H54" s="8">
        <f>C54/C47-1</f>
        <v>-3.0303124265186554E-2</v>
      </c>
      <c r="I54" s="8">
        <f>D54/D47-1</f>
        <v>-3.0303124265186554E-2</v>
      </c>
      <c r="J54" s="8">
        <f>E54/E47-1</f>
        <v>-3.0302940611868445E-2</v>
      </c>
      <c r="K54" s="8">
        <f>F54/F47-1</f>
        <v>-3.0302986935878629E-2</v>
      </c>
      <c r="L54" s="18" t="str">
        <f t="shared" si="2"/>
        <v>All sources</v>
      </c>
      <c r="M54" s="19">
        <f t="shared" si="3"/>
        <v>-0.12121217607812018</v>
      </c>
      <c r="N54" t="str">
        <f t="shared" si="4"/>
        <v>Drop</v>
      </c>
      <c r="O54" s="20">
        <f t="shared" si="1"/>
        <v>5</v>
      </c>
    </row>
    <row r="55" spans="2:15" x14ac:dyDescent="0.3">
      <c r="B55" s="3">
        <v>43518</v>
      </c>
      <c r="C55" s="4">
        <v>7974607</v>
      </c>
      <c r="D55" s="4">
        <v>5980955</v>
      </c>
      <c r="E55" s="4">
        <v>2436685</v>
      </c>
      <c r="F55" s="4">
        <v>5759438</v>
      </c>
      <c r="G55" s="17">
        <f t="shared" si="0"/>
        <v>22151685</v>
      </c>
      <c r="H55" s="8">
        <f>C55/C48-1</f>
        <v>3.0302995067221783E-2</v>
      </c>
      <c r="I55" s="8">
        <f>D55/D48-1</f>
        <v>3.0302952001233452E-2</v>
      </c>
      <c r="J55" s="8">
        <f>E55/E48-1</f>
        <v>3.0302940611868445E-2</v>
      </c>
      <c r="K55" s="8">
        <f>F55/F48-1</f>
        <v>3.0302986935878629E-2</v>
      </c>
      <c r="L55" s="18" t="str">
        <f t="shared" si="2"/>
        <v>All sources</v>
      </c>
      <c r="M55" s="19">
        <f t="shared" si="3"/>
        <v>0.12121187461620231</v>
      </c>
      <c r="N55" t="str">
        <f t="shared" si="4"/>
        <v>Hike</v>
      </c>
      <c r="O55" s="20">
        <f t="shared" si="1"/>
        <v>6</v>
      </c>
    </row>
    <row r="56" spans="2:15" x14ac:dyDescent="0.3">
      <c r="B56" s="3">
        <v>43519</v>
      </c>
      <c r="C56" s="4">
        <v>15513897</v>
      </c>
      <c r="D56" s="4">
        <v>11635423</v>
      </c>
      <c r="E56" s="4">
        <v>4740357</v>
      </c>
      <c r="F56" s="4">
        <v>11204481</v>
      </c>
      <c r="G56" s="17">
        <f t="shared" si="0"/>
        <v>43094158</v>
      </c>
      <c r="H56" s="8">
        <f>C56/C49-1</f>
        <v>-5.8823554392157584E-2</v>
      </c>
      <c r="I56" s="8">
        <f>D56/D49-1</f>
        <v>-5.8823534169934799E-2</v>
      </c>
      <c r="J56" s="8">
        <f>E56/E49-1</f>
        <v>-5.8823657882353886E-2</v>
      </c>
      <c r="K56" s="8">
        <f>F56/F49-1</f>
        <v>-5.8823524470587807E-2</v>
      </c>
      <c r="L56" s="18" t="str">
        <f t="shared" si="2"/>
        <v>All sources</v>
      </c>
      <c r="M56" s="19">
        <f t="shared" si="3"/>
        <v>-0.23529427091503408</v>
      </c>
      <c r="N56" t="str">
        <f t="shared" si="4"/>
        <v>Drop</v>
      </c>
      <c r="O56" s="20">
        <f t="shared" si="1"/>
        <v>7</v>
      </c>
    </row>
    <row r="57" spans="2:15" x14ac:dyDescent="0.3">
      <c r="B57" s="3">
        <v>43520</v>
      </c>
      <c r="C57" s="4">
        <v>15998707</v>
      </c>
      <c r="D57" s="4">
        <v>11999030</v>
      </c>
      <c r="E57" s="4">
        <v>4888493</v>
      </c>
      <c r="F57" s="4">
        <v>11554621</v>
      </c>
      <c r="G57" s="17">
        <f t="shared" si="0"/>
        <v>44440851</v>
      </c>
      <c r="H57" s="8">
        <f>C57/C50-1</f>
        <v>-1.9801968065875641E-2</v>
      </c>
      <c r="I57" s="8">
        <f>D57/D50-1</f>
        <v>-1.9802008506355717E-2</v>
      </c>
      <c r="J57" s="8">
        <f>E57/E50-1</f>
        <v>-1.980209137258182E-2</v>
      </c>
      <c r="K57" s="8">
        <f>F57/F50-1</f>
        <v>-1.980200623546835E-2</v>
      </c>
      <c r="L57" s="18" t="str">
        <f t="shared" si="2"/>
        <v>All sources</v>
      </c>
      <c r="M57" s="19">
        <f t="shared" si="3"/>
        <v>-7.9208074180281529E-2</v>
      </c>
      <c r="N57" t="str">
        <f t="shared" si="4"/>
        <v>Drop</v>
      </c>
      <c r="O57" s="20">
        <f t="shared" si="1"/>
        <v>1</v>
      </c>
    </row>
    <row r="58" spans="2:15" x14ac:dyDescent="0.3">
      <c r="B58" s="3">
        <v>43521</v>
      </c>
      <c r="C58" s="4">
        <v>7583695</v>
      </c>
      <c r="D58" s="4">
        <v>5687771</v>
      </c>
      <c r="E58" s="4">
        <v>2317240</v>
      </c>
      <c r="F58" s="4">
        <v>5477113</v>
      </c>
      <c r="G58" s="17">
        <f t="shared" si="0"/>
        <v>21065819</v>
      </c>
      <c r="H58" s="8">
        <f>C58/C51-1</f>
        <v>-2.9999966744442053E-2</v>
      </c>
      <c r="I58" s="8">
        <f>D58/D51-1</f>
        <v>-2.9999926667224952E-2</v>
      </c>
      <c r="J58" s="8">
        <f>E58/E51-1</f>
        <v>-2.9999912093689685E-2</v>
      </c>
      <c r="K58" s="8">
        <f>F58/F51-1</f>
        <v>-2.9999957495854046E-2</v>
      </c>
      <c r="L58" s="18" t="str">
        <f t="shared" si="2"/>
        <v>All sources</v>
      </c>
      <c r="M58" s="19">
        <f t="shared" si="3"/>
        <v>-0.11999976300121074</v>
      </c>
      <c r="N58" t="str">
        <f t="shared" si="4"/>
        <v>Drop</v>
      </c>
      <c r="O58" s="20">
        <f t="shared" si="1"/>
        <v>2</v>
      </c>
    </row>
    <row r="59" spans="2:15" x14ac:dyDescent="0.3">
      <c r="B59" s="3">
        <v>43522</v>
      </c>
      <c r="C59" s="4">
        <v>8052789</v>
      </c>
      <c r="D59" s="4">
        <v>6039592</v>
      </c>
      <c r="E59" s="4">
        <v>2460574</v>
      </c>
      <c r="F59" s="4">
        <v>5815903</v>
      </c>
      <c r="G59" s="17">
        <f t="shared" si="0"/>
        <v>22368858</v>
      </c>
      <c r="H59" s="8">
        <f>C59/C52-1</f>
        <v>1.9802001513596457E-2</v>
      </c>
      <c r="I59" s="8">
        <f>D59/D52-1</f>
        <v>1.9802043726797613E-2</v>
      </c>
      <c r="J59" s="8">
        <f>E59/E52-1</f>
        <v>1.9801922748545753E-2</v>
      </c>
      <c r="K59" s="8">
        <f>F59/F52-1</f>
        <v>1.9801952420255287E-2</v>
      </c>
      <c r="L59" s="18" t="str">
        <f t="shared" si="2"/>
        <v>All sources</v>
      </c>
      <c r="M59" s="19">
        <f t="shared" si="3"/>
        <v>7.9207920409195109E-2</v>
      </c>
      <c r="N59" t="str">
        <f t="shared" si="4"/>
        <v>Hike</v>
      </c>
      <c r="O59" s="20">
        <f t="shared" si="1"/>
        <v>3</v>
      </c>
    </row>
    <row r="60" spans="2:15" x14ac:dyDescent="0.3">
      <c r="B60" s="3">
        <v>43523</v>
      </c>
      <c r="C60" s="4">
        <v>7740060</v>
      </c>
      <c r="D60" s="4">
        <v>5805045</v>
      </c>
      <c r="E60" s="4">
        <v>2365018</v>
      </c>
      <c r="F60" s="4">
        <v>5590043</v>
      </c>
      <c r="G60" s="17">
        <f t="shared" si="0"/>
        <v>21500166</v>
      </c>
      <c r="H60" s="8">
        <f>C60/C53-1</f>
        <v>-2.9411731512286488E-2</v>
      </c>
      <c r="I60" s="8">
        <f>D60/D53-1</f>
        <v>-2.9411690942332758E-2</v>
      </c>
      <c r="J60" s="8">
        <f>E60/E53-1</f>
        <v>-2.9411680213076385E-2</v>
      </c>
      <c r="K60" s="8">
        <f>F60/F53-1</f>
        <v>-2.9411723852223126E-2</v>
      </c>
      <c r="L60" s="18" t="str">
        <f t="shared" si="2"/>
        <v>All sources</v>
      </c>
      <c r="M60" s="19">
        <f t="shared" si="3"/>
        <v>-0.11764682651991876</v>
      </c>
      <c r="N60" t="str">
        <f t="shared" si="4"/>
        <v>Drop</v>
      </c>
      <c r="O60" s="20">
        <f t="shared" si="1"/>
        <v>4</v>
      </c>
    </row>
    <row r="61" spans="2:15" x14ac:dyDescent="0.3">
      <c r="B61" s="3">
        <v>43524</v>
      </c>
      <c r="C61" s="4">
        <v>8130972</v>
      </c>
      <c r="D61" s="4">
        <v>6098229</v>
      </c>
      <c r="E61" s="4">
        <v>2484463</v>
      </c>
      <c r="F61" s="4">
        <v>5872368</v>
      </c>
      <c r="G61" s="17">
        <f t="shared" si="0"/>
        <v>22586032</v>
      </c>
      <c r="H61" s="8">
        <f>C61/C54-1</f>
        <v>8.3333422156942838E-2</v>
      </c>
      <c r="I61" s="8">
        <f>D61/D54-1</f>
        <v>8.3333422156942838E-2</v>
      </c>
      <c r="J61" s="8">
        <f>E61/E54-1</f>
        <v>8.3333078974827668E-2</v>
      </c>
      <c r="K61" s="8">
        <f>F61/F54-1</f>
        <v>8.3333210346807185E-2</v>
      </c>
      <c r="L61" s="18" t="str">
        <f t="shared" si="2"/>
        <v>All sources</v>
      </c>
      <c r="M61" s="19">
        <f t="shared" si="3"/>
        <v>0.33333313363552053</v>
      </c>
      <c r="N61" t="str">
        <f t="shared" si="4"/>
        <v>Hike</v>
      </c>
      <c r="O61" s="20">
        <f t="shared" si="1"/>
        <v>5</v>
      </c>
    </row>
    <row r="62" spans="2:15" x14ac:dyDescent="0.3">
      <c r="B62" s="3">
        <v>43525</v>
      </c>
      <c r="C62" s="4">
        <v>8052789</v>
      </c>
      <c r="D62" s="4">
        <v>6039592</v>
      </c>
      <c r="E62" s="4">
        <v>2460574</v>
      </c>
      <c r="F62" s="4">
        <v>5815903</v>
      </c>
      <c r="G62" s="17">
        <f t="shared" si="0"/>
        <v>22368858</v>
      </c>
      <c r="H62" s="8">
        <f>C62/C55-1</f>
        <v>9.803868704752583E-3</v>
      </c>
      <c r="I62" s="8">
        <f>D62/D55-1</f>
        <v>9.8039527132371962E-3</v>
      </c>
      <c r="J62" s="8">
        <f>E62/E55-1</f>
        <v>9.8038934043587211E-3</v>
      </c>
      <c r="K62" s="8">
        <f>F62/F55-1</f>
        <v>9.803907950741042E-3</v>
      </c>
      <c r="L62" s="18" t="str">
        <f t="shared" si="2"/>
        <v>All sources</v>
      </c>
      <c r="M62" s="19">
        <f t="shared" si="3"/>
        <v>3.9215622773089542E-2</v>
      </c>
      <c r="N62" t="str">
        <f t="shared" si="4"/>
        <v>Hike</v>
      </c>
      <c r="O62" s="20">
        <f t="shared" si="1"/>
        <v>6</v>
      </c>
    </row>
    <row r="63" spans="2:15" x14ac:dyDescent="0.3">
      <c r="B63" s="3">
        <v>43526</v>
      </c>
      <c r="C63" s="4">
        <v>16806722</v>
      </c>
      <c r="D63" s="4">
        <v>12605042</v>
      </c>
      <c r="E63" s="4">
        <v>5135387</v>
      </c>
      <c r="F63" s="4">
        <v>12138188</v>
      </c>
      <c r="G63" s="17">
        <f t="shared" si="0"/>
        <v>46685339</v>
      </c>
      <c r="H63" s="8">
        <f>C63/C56-1</f>
        <v>8.3333349447917593E-2</v>
      </c>
      <c r="I63" s="8">
        <f>D63/D56-1</f>
        <v>8.3333369143519853E-2</v>
      </c>
      <c r="J63" s="8">
        <f>E63/E56-1</f>
        <v>8.3333386071977378E-2</v>
      </c>
      <c r="K63" s="8">
        <f>F63/F56-1</f>
        <v>8.3333355645834883E-2</v>
      </c>
      <c r="L63" s="18" t="str">
        <f t="shared" si="2"/>
        <v>All sources</v>
      </c>
      <c r="M63" s="19">
        <f t="shared" si="3"/>
        <v>0.33333346030924971</v>
      </c>
      <c r="N63" t="str">
        <f t="shared" si="4"/>
        <v>Hike</v>
      </c>
      <c r="O63" s="20">
        <f t="shared" si="1"/>
        <v>7</v>
      </c>
    </row>
    <row r="64" spans="2:15" x14ac:dyDescent="0.3">
      <c r="B64" s="3">
        <v>43527</v>
      </c>
      <c r="C64" s="4">
        <v>15837104</v>
      </c>
      <c r="D64" s="4">
        <v>11877828</v>
      </c>
      <c r="E64" s="4">
        <v>4839115</v>
      </c>
      <c r="F64" s="4">
        <v>11437908</v>
      </c>
      <c r="G64" s="17">
        <f t="shared" si="0"/>
        <v>43991955</v>
      </c>
      <c r="H64" s="8">
        <f>C64/C57-1</f>
        <v>-1.0101003787368557E-2</v>
      </c>
      <c r="I64" s="8">
        <f>D64/D57-1</f>
        <v>-1.010098316280561E-2</v>
      </c>
      <c r="J64" s="8">
        <f>E64/E57-1</f>
        <v>-1.0100863394915338E-2</v>
      </c>
      <c r="K64" s="8">
        <f>F64/F57-1</f>
        <v>-1.0100980378326518E-2</v>
      </c>
      <c r="L64" s="18" t="str">
        <f t="shared" si="2"/>
        <v>All sources</v>
      </c>
      <c r="M64" s="19">
        <f t="shared" si="3"/>
        <v>-4.0403830723416023E-2</v>
      </c>
      <c r="N64" t="str">
        <f t="shared" si="4"/>
        <v>Drop</v>
      </c>
      <c r="O64" s="20">
        <f t="shared" si="1"/>
        <v>1</v>
      </c>
    </row>
    <row r="65" spans="2:15" x14ac:dyDescent="0.3">
      <c r="B65" s="3">
        <v>43528</v>
      </c>
      <c r="C65" s="4">
        <v>7818242</v>
      </c>
      <c r="D65" s="4">
        <v>5863681</v>
      </c>
      <c r="E65" s="4">
        <v>2388907</v>
      </c>
      <c r="F65" s="4">
        <v>5646508</v>
      </c>
      <c r="G65" s="17">
        <f t="shared" si="0"/>
        <v>21717338</v>
      </c>
      <c r="H65" s="8">
        <f>C65/C58-1</f>
        <v>3.0927799707134884E-2</v>
      </c>
      <c r="I65" s="8">
        <f>D65/D58-1</f>
        <v>3.0927757112584109E-2</v>
      </c>
      <c r="J65" s="8">
        <f>E65/E58-1</f>
        <v>3.0927741623655747E-2</v>
      </c>
      <c r="K65" s="8">
        <f>F65/F58-1</f>
        <v>3.0927789877623457E-2</v>
      </c>
      <c r="L65" s="18" t="str">
        <f t="shared" si="2"/>
        <v>All sources</v>
      </c>
      <c r="M65" s="19">
        <f t="shared" si="3"/>
        <v>0.1237110883209982</v>
      </c>
      <c r="N65" t="str">
        <f t="shared" si="4"/>
        <v>Hike</v>
      </c>
      <c r="O65" s="20">
        <f t="shared" si="1"/>
        <v>2</v>
      </c>
    </row>
    <row r="66" spans="2:15" x14ac:dyDescent="0.3">
      <c r="B66" s="3">
        <v>43529</v>
      </c>
      <c r="C66" s="4">
        <v>7818242</v>
      </c>
      <c r="D66" s="4">
        <v>5863681</v>
      </c>
      <c r="E66" s="4">
        <v>2388907</v>
      </c>
      <c r="F66" s="4">
        <v>5646508</v>
      </c>
      <c r="G66" s="17">
        <f t="shared" si="0"/>
        <v>21717338</v>
      </c>
      <c r="H66" s="8">
        <f>C66/C59-1</f>
        <v>-2.9126182245679089E-2</v>
      </c>
      <c r="I66" s="8">
        <f>D66/D59-1</f>
        <v>-2.9126305220617543E-2</v>
      </c>
      <c r="J66" s="8">
        <f>E66/E59-1</f>
        <v>-2.9126130732097466E-2</v>
      </c>
      <c r="K66" s="8">
        <f>F66/F59-1</f>
        <v>-2.912617352799729E-2</v>
      </c>
      <c r="L66" s="18" t="str">
        <f t="shared" si="2"/>
        <v>All sources</v>
      </c>
      <c r="M66" s="19">
        <f t="shared" si="3"/>
        <v>-0.11650479172639139</v>
      </c>
      <c r="N66" t="str">
        <f t="shared" si="4"/>
        <v>Drop</v>
      </c>
      <c r="O66" s="20">
        <f t="shared" si="1"/>
        <v>3</v>
      </c>
    </row>
    <row r="67" spans="2:15" x14ac:dyDescent="0.3">
      <c r="B67" s="3">
        <v>43530</v>
      </c>
      <c r="C67" s="4">
        <v>7583695</v>
      </c>
      <c r="D67" s="4">
        <v>5687771</v>
      </c>
      <c r="E67" s="4">
        <v>2317240</v>
      </c>
      <c r="F67" s="4">
        <v>5477113</v>
      </c>
      <c r="G67" s="17">
        <f t="shared" si="0"/>
        <v>21065819</v>
      </c>
      <c r="H67" s="8">
        <f>C67/C60-1</f>
        <v>-2.0202039777469372E-2</v>
      </c>
      <c r="I67" s="8">
        <f>D67/D60-1</f>
        <v>-2.0202082843457703E-2</v>
      </c>
      <c r="J67" s="8">
        <f>E67/E60-1</f>
        <v>-2.0201960407912334E-2</v>
      </c>
      <c r="K67" s="8">
        <f>F67/F60-1</f>
        <v>-2.0201991290585752E-2</v>
      </c>
      <c r="L67" s="18" t="str">
        <f t="shared" si="2"/>
        <v>All sources</v>
      </c>
      <c r="M67" s="19">
        <f t="shared" si="3"/>
        <v>-8.0808074319425161E-2</v>
      </c>
      <c r="N67" t="str">
        <f t="shared" si="4"/>
        <v>Drop</v>
      </c>
      <c r="O67" s="20">
        <f t="shared" si="1"/>
        <v>4</v>
      </c>
    </row>
    <row r="68" spans="2:15" x14ac:dyDescent="0.3">
      <c r="B68" s="3">
        <v>43531</v>
      </c>
      <c r="C68" s="4">
        <v>7818242</v>
      </c>
      <c r="D68" s="4">
        <v>5863681</v>
      </c>
      <c r="E68" s="4">
        <v>2388907</v>
      </c>
      <c r="F68" s="4">
        <v>5646508</v>
      </c>
      <c r="G68" s="17">
        <f t="shared" ref="G68:G131" si="5">SUM(C68:F68)</f>
        <v>21717338</v>
      </c>
      <c r="H68" s="8">
        <f>C68/C61-1</f>
        <v>-3.8461576303546519E-2</v>
      </c>
      <c r="I68" s="8">
        <f>D68/D61-1</f>
        <v>-3.8461658294563827E-2</v>
      </c>
      <c r="J68" s="8">
        <f>E68/E61-1</f>
        <v>-3.8461430095759086E-2</v>
      </c>
      <c r="K68" s="8">
        <f>F68/F61-1</f>
        <v>-3.8461486064905959E-2</v>
      </c>
      <c r="L68" s="18" t="str">
        <f t="shared" si="2"/>
        <v>All sources</v>
      </c>
      <c r="M68" s="19">
        <f t="shared" si="3"/>
        <v>-0.15384615075877539</v>
      </c>
      <c r="N68" t="str">
        <f t="shared" si="4"/>
        <v>Drop</v>
      </c>
      <c r="O68" s="20">
        <f t="shared" ref="O68:O131" si="6">WEEKDAY(B68,1)</f>
        <v>5</v>
      </c>
    </row>
    <row r="69" spans="2:15" x14ac:dyDescent="0.3">
      <c r="B69" s="3">
        <v>43532</v>
      </c>
      <c r="C69" s="4">
        <v>7818242</v>
      </c>
      <c r="D69" s="4">
        <v>5863681</v>
      </c>
      <c r="E69" s="4">
        <v>2388907</v>
      </c>
      <c r="F69" s="4">
        <v>5646508</v>
      </c>
      <c r="G69" s="17">
        <f t="shared" si="5"/>
        <v>21717338</v>
      </c>
      <c r="H69" s="8">
        <f>C69/C62-1</f>
        <v>-2.9126182245679089E-2</v>
      </c>
      <c r="I69" s="8">
        <f>D69/D62-1</f>
        <v>-2.9126305220617543E-2</v>
      </c>
      <c r="J69" s="8">
        <f>E69/E62-1</f>
        <v>-2.9126130732097466E-2</v>
      </c>
      <c r="K69" s="8">
        <f>F69/F62-1</f>
        <v>-2.912617352799729E-2</v>
      </c>
      <c r="L69" s="18" t="str">
        <f t="shared" si="2"/>
        <v>All sources</v>
      </c>
      <c r="M69" s="19">
        <f t="shared" si="3"/>
        <v>-0.11650479172639139</v>
      </c>
      <c r="N69" t="str">
        <f t="shared" si="4"/>
        <v>Drop</v>
      </c>
      <c r="O69" s="20">
        <f t="shared" si="6"/>
        <v>6</v>
      </c>
    </row>
    <row r="70" spans="2:15" x14ac:dyDescent="0.3">
      <c r="B70" s="3">
        <v>43533</v>
      </c>
      <c r="C70" s="4">
        <v>16806722</v>
      </c>
      <c r="D70" s="4">
        <v>12605042</v>
      </c>
      <c r="E70" s="4">
        <v>5135387</v>
      </c>
      <c r="F70" s="4">
        <v>12138188</v>
      </c>
      <c r="G70" s="17">
        <f t="shared" si="5"/>
        <v>46685339</v>
      </c>
      <c r="H70" s="8">
        <f>C70/C63-1</f>
        <v>0</v>
      </c>
      <c r="I70" s="8">
        <f>D70/D63-1</f>
        <v>0</v>
      </c>
      <c r="J70" s="8">
        <f>E70/E63-1</f>
        <v>0</v>
      </c>
      <c r="K70" s="8">
        <f>F70/F63-1</f>
        <v>0</v>
      </c>
      <c r="L70" s="18" t="str">
        <f t="shared" si="2"/>
        <v/>
      </c>
      <c r="M70" s="19">
        <f t="shared" si="3"/>
        <v>0</v>
      </c>
      <c r="N70" t="str">
        <f t="shared" si="4"/>
        <v>Drop</v>
      </c>
      <c r="O70" s="20">
        <f t="shared" si="6"/>
        <v>7</v>
      </c>
    </row>
    <row r="71" spans="2:15" x14ac:dyDescent="0.3">
      <c r="B71" s="3">
        <v>43534</v>
      </c>
      <c r="C71" s="4">
        <v>16645119</v>
      </c>
      <c r="D71" s="4">
        <v>12483839</v>
      </c>
      <c r="E71" s="4">
        <v>5086008</v>
      </c>
      <c r="F71" s="4">
        <v>12021475</v>
      </c>
      <c r="G71" s="17">
        <f t="shared" si="5"/>
        <v>46236441</v>
      </c>
      <c r="H71" s="8">
        <f>C71/C64-1</f>
        <v>5.1020375947521623E-2</v>
      </c>
      <c r="I71" s="8">
        <f>D71/D64-1</f>
        <v>5.1020354899902642E-2</v>
      </c>
      <c r="J71" s="8">
        <f>E71/E64-1</f>
        <v>5.1020279534584212E-2</v>
      </c>
      <c r="K71" s="8">
        <f>F71/F64-1</f>
        <v>5.102043135860157E-2</v>
      </c>
      <c r="L71" s="18" t="str">
        <f t="shared" si="2"/>
        <v>All sources</v>
      </c>
      <c r="M71" s="19">
        <f t="shared" si="3"/>
        <v>0.20408144174061005</v>
      </c>
      <c r="N71" t="str">
        <f t="shared" si="4"/>
        <v>Hike</v>
      </c>
      <c r="O71" s="20">
        <f t="shared" si="6"/>
        <v>1</v>
      </c>
    </row>
    <row r="72" spans="2:15" x14ac:dyDescent="0.3">
      <c r="B72" s="3">
        <v>43535</v>
      </c>
      <c r="C72" s="4">
        <v>7661877</v>
      </c>
      <c r="D72" s="4">
        <v>5746408</v>
      </c>
      <c r="E72" s="4">
        <v>2341129</v>
      </c>
      <c r="F72" s="4">
        <v>5533578</v>
      </c>
      <c r="G72" s="17">
        <f t="shared" si="5"/>
        <v>21282992</v>
      </c>
      <c r="H72" s="8">
        <f>C72/C65-1</f>
        <v>-2.0000020464958745E-2</v>
      </c>
      <c r="I72" s="8">
        <f>D72/D65-1</f>
        <v>-1.9999894264370766E-2</v>
      </c>
      <c r="J72" s="8">
        <f>E72/E65-1</f>
        <v>-1.9999941395793086E-2</v>
      </c>
      <c r="K72" s="8">
        <f>F72/F65-1</f>
        <v>-1.9999971663902771E-2</v>
      </c>
      <c r="L72" s="18" t="str">
        <f t="shared" si="2"/>
        <v>All sources</v>
      </c>
      <c r="M72" s="19">
        <f t="shared" si="3"/>
        <v>-7.9999827789025368E-2</v>
      </c>
      <c r="N72" t="str">
        <f t="shared" si="4"/>
        <v>Drop</v>
      </c>
      <c r="O72" s="20">
        <f t="shared" si="6"/>
        <v>2</v>
      </c>
    </row>
    <row r="73" spans="2:15" x14ac:dyDescent="0.3">
      <c r="B73" s="3">
        <v>43536</v>
      </c>
      <c r="C73" s="4">
        <v>7740060</v>
      </c>
      <c r="D73" s="4">
        <v>5805045</v>
      </c>
      <c r="E73" s="4">
        <v>2365018</v>
      </c>
      <c r="F73" s="4">
        <v>5590043</v>
      </c>
      <c r="G73" s="17">
        <f t="shared" si="5"/>
        <v>21500166</v>
      </c>
      <c r="H73" s="8">
        <f>C73/C66-1</f>
        <v>-9.9999462794833072E-3</v>
      </c>
      <c r="I73" s="8">
        <f>D73/D66-1</f>
        <v>-9.9998618615166901E-3</v>
      </c>
      <c r="J73" s="8">
        <f>E73/E66-1</f>
        <v>-9.9999706978965985E-3</v>
      </c>
      <c r="K73" s="8">
        <f>F73/F66-1</f>
        <v>-9.9999858319513857E-3</v>
      </c>
      <c r="L73" s="18" t="str">
        <f t="shared" si="2"/>
        <v>All sources</v>
      </c>
      <c r="M73" s="19">
        <f t="shared" si="3"/>
        <v>-3.9999764670847981E-2</v>
      </c>
      <c r="N73" t="str">
        <f t="shared" si="4"/>
        <v>Drop</v>
      </c>
      <c r="O73" s="20">
        <f t="shared" si="6"/>
        <v>3</v>
      </c>
    </row>
    <row r="74" spans="2:15" x14ac:dyDescent="0.3">
      <c r="B74" s="3">
        <v>43537</v>
      </c>
      <c r="C74" s="4">
        <v>7818242</v>
      </c>
      <c r="D74" s="4">
        <v>5863681</v>
      </c>
      <c r="E74" s="4">
        <v>2388907</v>
      </c>
      <c r="F74" s="4">
        <v>5646508</v>
      </c>
      <c r="G74" s="17">
        <f t="shared" si="5"/>
        <v>21717338</v>
      </c>
      <c r="H74" s="8">
        <f>C74/C67-1</f>
        <v>3.0927799707134884E-2</v>
      </c>
      <c r="I74" s="8">
        <f>D74/D67-1</f>
        <v>3.0927757112584109E-2</v>
      </c>
      <c r="J74" s="8">
        <f>E74/E67-1</f>
        <v>3.0927741623655747E-2</v>
      </c>
      <c r="K74" s="8">
        <f>F74/F67-1</f>
        <v>3.0927789877623457E-2</v>
      </c>
      <c r="L74" s="18" t="str">
        <f t="shared" si="2"/>
        <v>All sources</v>
      </c>
      <c r="M74" s="19">
        <f t="shared" si="3"/>
        <v>0.1237110883209982</v>
      </c>
      <c r="N74" t="str">
        <f t="shared" si="4"/>
        <v>Hike</v>
      </c>
      <c r="O74" s="20">
        <f t="shared" si="6"/>
        <v>4</v>
      </c>
    </row>
    <row r="75" spans="2:15" x14ac:dyDescent="0.3">
      <c r="B75" s="3">
        <v>43538</v>
      </c>
      <c r="C75" s="4">
        <v>8209154</v>
      </c>
      <c r="D75" s="4">
        <v>6156866</v>
      </c>
      <c r="E75" s="4">
        <v>2508352</v>
      </c>
      <c r="F75" s="4">
        <v>5928833</v>
      </c>
      <c r="G75" s="17">
        <f t="shared" si="5"/>
        <v>22803205</v>
      </c>
      <c r="H75" s="8">
        <f>C75/C68-1</f>
        <v>4.9999987209400798E-2</v>
      </c>
      <c r="I75" s="8">
        <f>D75/D68-1</f>
        <v>5.0000162014270488E-2</v>
      </c>
      <c r="J75" s="8">
        <f>E75/E68-1</f>
        <v>4.9999853489482771E-2</v>
      </c>
      <c r="K75" s="8">
        <f>F75/F68-1</f>
        <v>4.9999929159756817E-2</v>
      </c>
      <c r="L75" s="18" t="str">
        <f t="shared" ref="L75:L138" si="7">IF(SUM($H75:$K75)&lt;&gt;0,IF(ROUND(AVERAGE($H75:$K75),2)&lt;&gt;ROUND(IF((SUM($H75:$K75)&gt;0),MAX($H75:$K75),MIN($H75:$K75)),2),IF((SUM($H75:$K75)&lt;&gt;0),IF(IF((SUM($H75:$K75)&gt;0),MAX($H75:$K75),MIN($H75:$K75))=$H75,"Facebook",IF(IF((SUM($H75:$K75)&gt;0),MAX($H75:$K75),MIN($H75:$K75))=$I75,"Youtube",IF(IF((SUM($H75:$K75)&gt;0),MAX($H75:$K75),MIN($H75:$K75))=$J75,"Twitter",IF(IF((SUM($H75:$K75)&gt;0),MAX($H75:$K75),MIN($H75:$K75))=$K75,"Others","")))),""),"All sources"),"")</f>
        <v>All sources</v>
      </c>
      <c r="M75" s="19">
        <f t="shared" ref="M75:M138" si="8">SUM(H75:K75)</f>
        <v>0.19999993187291087</v>
      </c>
      <c r="N75" t="str">
        <f t="shared" ref="N75:N138" si="9">IF(M75&gt;0, "Hike","Drop")</f>
        <v>Hike</v>
      </c>
      <c r="O75" s="20">
        <f t="shared" si="6"/>
        <v>5</v>
      </c>
    </row>
    <row r="76" spans="2:15" x14ac:dyDescent="0.3">
      <c r="B76" s="3">
        <v>43539</v>
      </c>
      <c r="C76" s="4">
        <v>7740060</v>
      </c>
      <c r="D76" s="4">
        <v>5805045</v>
      </c>
      <c r="E76" s="4">
        <v>2365018</v>
      </c>
      <c r="F76" s="4">
        <v>5590043</v>
      </c>
      <c r="G76" s="17">
        <f t="shared" si="5"/>
        <v>21500166</v>
      </c>
      <c r="H76" s="8">
        <f>C76/C69-1</f>
        <v>-9.9999462794833072E-3</v>
      </c>
      <c r="I76" s="8">
        <f>D76/D69-1</f>
        <v>-9.9998618615166901E-3</v>
      </c>
      <c r="J76" s="8">
        <f>E76/E69-1</f>
        <v>-9.9999706978965985E-3</v>
      </c>
      <c r="K76" s="8">
        <f>F76/F69-1</f>
        <v>-9.9999858319513857E-3</v>
      </c>
      <c r="L76" s="18" t="str">
        <f t="shared" si="7"/>
        <v>All sources</v>
      </c>
      <c r="M76" s="19">
        <f t="shared" si="8"/>
        <v>-3.9999764670847981E-2</v>
      </c>
      <c r="N76" t="str">
        <f t="shared" si="9"/>
        <v>Drop</v>
      </c>
      <c r="O76" s="20">
        <f t="shared" si="6"/>
        <v>6</v>
      </c>
    </row>
    <row r="77" spans="2:15" x14ac:dyDescent="0.3">
      <c r="B77" s="3">
        <v>43540</v>
      </c>
      <c r="C77" s="4">
        <v>15352294</v>
      </c>
      <c r="D77" s="4">
        <v>11514221</v>
      </c>
      <c r="E77" s="4">
        <v>4690978</v>
      </c>
      <c r="F77" s="4">
        <v>11087768</v>
      </c>
      <c r="G77" s="17">
        <f t="shared" si="5"/>
        <v>42645261</v>
      </c>
      <c r="H77" s="8">
        <f>C77/C70-1</f>
        <v>-8.6538469548077201E-2</v>
      </c>
      <c r="I77" s="8">
        <f>D77/D70-1</f>
        <v>-8.6538466115384627E-2</v>
      </c>
      <c r="J77" s="8">
        <f>E77/E70-1</f>
        <v>-8.6538560774484963E-2</v>
      </c>
      <c r="K77" s="8">
        <f>F77/F70-1</f>
        <v>-8.6538452032543955E-2</v>
      </c>
      <c r="L77" s="18" t="str">
        <f t="shared" si="7"/>
        <v>All sources</v>
      </c>
      <c r="M77" s="19">
        <f t="shared" si="8"/>
        <v>-0.34615394847049075</v>
      </c>
      <c r="N77" t="str">
        <f t="shared" si="9"/>
        <v>Drop</v>
      </c>
      <c r="O77" s="20">
        <f t="shared" si="6"/>
        <v>7</v>
      </c>
    </row>
    <row r="78" spans="2:15" x14ac:dyDescent="0.3">
      <c r="B78" s="3">
        <v>43541</v>
      </c>
      <c r="C78" s="4">
        <v>15352294</v>
      </c>
      <c r="D78" s="4">
        <v>11514221</v>
      </c>
      <c r="E78" s="4">
        <v>4690978</v>
      </c>
      <c r="F78" s="4">
        <v>11087768</v>
      </c>
      <c r="G78" s="17">
        <f t="shared" si="5"/>
        <v>42645261</v>
      </c>
      <c r="H78" s="8">
        <f>C78/C71-1</f>
        <v>-7.7669916328023891E-2</v>
      </c>
      <c r="I78" s="8">
        <f>D78/D71-1</f>
        <v>-7.7669857805759857E-2</v>
      </c>
      <c r="J78" s="8">
        <f>E78/E71-1</f>
        <v>-7.7669952544313747E-2</v>
      </c>
      <c r="K78" s="8">
        <f>F78/F71-1</f>
        <v>-7.7669919872561444E-2</v>
      </c>
      <c r="L78" s="18" t="str">
        <f t="shared" si="7"/>
        <v>All sources</v>
      </c>
      <c r="M78" s="19">
        <f t="shared" si="8"/>
        <v>-0.31067964655065894</v>
      </c>
      <c r="N78" t="str">
        <f t="shared" si="9"/>
        <v>Drop</v>
      </c>
      <c r="O78" s="20">
        <f t="shared" si="6"/>
        <v>1</v>
      </c>
    </row>
    <row r="79" spans="2:15" x14ac:dyDescent="0.3">
      <c r="B79" s="3">
        <v>43542</v>
      </c>
      <c r="C79" s="4">
        <v>8052789</v>
      </c>
      <c r="D79" s="4">
        <v>6039592</v>
      </c>
      <c r="E79" s="4">
        <v>2460574</v>
      </c>
      <c r="F79" s="4">
        <v>5815903</v>
      </c>
      <c r="G79" s="17">
        <f t="shared" si="5"/>
        <v>22368858</v>
      </c>
      <c r="H79" s="8">
        <f>C79/C72-1</f>
        <v>5.1020396177072547E-2</v>
      </c>
      <c r="I79" s="8">
        <f>D79/D72-1</f>
        <v>5.1020393957407872E-2</v>
      </c>
      <c r="J79" s="8">
        <f>E79/E72-1</f>
        <v>5.1020255611715637E-2</v>
      </c>
      <c r="K79" s="8">
        <f>F79/F72-1</f>
        <v>5.1020334402081202E-2</v>
      </c>
      <c r="L79" s="18" t="str">
        <f t="shared" si="7"/>
        <v>All sources</v>
      </c>
      <c r="M79" s="19">
        <f t="shared" si="8"/>
        <v>0.20408138014827726</v>
      </c>
      <c r="N79" t="str">
        <f t="shared" si="9"/>
        <v>Hike</v>
      </c>
      <c r="O79" s="20">
        <f t="shared" si="6"/>
        <v>2</v>
      </c>
    </row>
    <row r="80" spans="2:15" x14ac:dyDescent="0.3">
      <c r="B80" s="3">
        <v>43543</v>
      </c>
      <c r="C80" s="4">
        <v>7896424</v>
      </c>
      <c r="D80" s="4">
        <v>5922318</v>
      </c>
      <c r="E80" s="4">
        <v>2412796</v>
      </c>
      <c r="F80" s="4">
        <v>5702973</v>
      </c>
      <c r="G80" s="17">
        <f t="shared" si="5"/>
        <v>21934511</v>
      </c>
      <c r="H80" s="8">
        <f>C80/C73-1</f>
        <v>2.0201910579504601E-2</v>
      </c>
      <c r="I80" s="8">
        <f>D80/D73-1</f>
        <v>2.0201910579504601E-2</v>
      </c>
      <c r="J80" s="8">
        <f>E80/E73-1</f>
        <v>2.0201960407912223E-2</v>
      </c>
      <c r="K80" s="8">
        <f>F80/F73-1</f>
        <v>2.0201991290585752E-2</v>
      </c>
      <c r="L80" s="18" t="str">
        <f t="shared" si="7"/>
        <v>All sources</v>
      </c>
      <c r="M80" s="19">
        <f t="shared" si="8"/>
        <v>8.0807772857507176E-2</v>
      </c>
      <c r="N80" t="str">
        <f t="shared" si="9"/>
        <v>Hike</v>
      </c>
      <c r="O80" s="20">
        <f t="shared" si="6"/>
        <v>3</v>
      </c>
    </row>
    <row r="81" spans="2:15" x14ac:dyDescent="0.3">
      <c r="B81" s="3">
        <v>43544</v>
      </c>
      <c r="C81" s="4">
        <v>7661877</v>
      </c>
      <c r="D81" s="4">
        <v>5746408</v>
      </c>
      <c r="E81" s="4">
        <v>2341129</v>
      </c>
      <c r="F81" s="4">
        <v>5533578</v>
      </c>
      <c r="G81" s="17">
        <f t="shared" si="5"/>
        <v>21282992</v>
      </c>
      <c r="H81" s="8">
        <f>C81/C74-1</f>
        <v>-2.0000020464958745E-2</v>
      </c>
      <c r="I81" s="8">
        <f>D81/D74-1</f>
        <v>-1.9999894264370766E-2</v>
      </c>
      <c r="J81" s="8">
        <f>E81/E74-1</f>
        <v>-1.9999941395793086E-2</v>
      </c>
      <c r="K81" s="8">
        <f>F81/F74-1</f>
        <v>-1.9999971663902771E-2</v>
      </c>
      <c r="L81" s="18" t="str">
        <f t="shared" si="7"/>
        <v>All sources</v>
      </c>
      <c r="M81" s="19">
        <f t="shared" si="8"/>
        <v>-7.9999827789025368E-2</v>
      </c>
      <c r="N81" t="str">
        <f t="shared" si="9"/>
        <v>Drop</v>
      </c>
      <c r="O81" s="20">
        <f t="shared" si="6"/>
        <v>4</v>
      </c>
    </row>
    <row r="82" spans="2:15" x14ac:dyDescent="0.3">
      <c r="B82" s="3">
        <v>43545</v>
      </c>
      <c r="C82" s="4">
        <v>7818242</v>
      </c>
      <c r="D82" s="4">
        <v>5863681</v>
      </c>
      <c r="E82" s="4">
        <v>2388907</v>
      </c>
      <c r="F82" s="4">
        <v>5646508</v>
      </c>
      <c r="G82" s="17">
        <f t="shared" si="5"/>
        <v>21717338</v>
      </c>
      <c r="H82" s="8">
        <f>C82/C75-1</f>
        <v>-4.7619036017596983E-2</v>
      </c>
      <c r="I82" s="8">
        <f>D82/D75-1</f>
        <v>-4.7619194570744261E-2</v>
      </c>
      <c r="J82" s="8">
        <f>E82/E75-1</f>
        <v>-4.7618914729671169E-2</v>
      </c>
      <c r="K82" s="8">
        <f>F82/F75-1</f>
        <v>-4.7618983364854484E-2</v>
      </c>
      <c r="L82" s="18" t="str">
        <f t="shared" si="7"/>
        <v>All sources</v>
      </c>
      <c r="M82" s="19">
        <f t="shared" si="8"/>
        <v>-0.1904761286828669</v>
      </c>
      <c r="N82" t="str">
        <f t="shared" si="9"/>
        <v>Drop</v>
      </c>
      <c r="O82" s="20">
        <f t="shared" si="6"/>
        <v>5</v>
      </c>
    </row>
    <row r="83" spans="2:15" x14ac:dyDescent="0.3">
      <c r="B83" s="3">
        <v>43546</v>
      </c>
      <c r="C83" s="4">
        <v>7583695</v>
      </c>
      <c r="D83" s="4">
        <v>5687771</v>
      </c>
      <c r="E83" s="4">
        <v>2317240</v>
      </c>
      <c r="F83" s="4">
        <v>5477113</v>
      </c>
      <c r="G83" s="17">
        <f t="shared" si="5"/>
        <v>21065819</v>
      </c>
      <c r="H83" s="8">
        <f>C83/C76-1</f>
        <v>-2.0202039777469372E-2</v>
      </c>
      <c r="I83" s="8">
        <f>D83/D76-1</f>
        <v>-2.0202082843457703E-2</v>
      </c>
      <c r="J83" s="8">
        <f>E83/E76-1</f>
        <v>-2.0201960407912334E-2</v>
      </c>
      <c r="K83" s="8">
        <f>F83/F76-1</f>
        <v>-2.0201991290585752E-2</v>
      </c>
      <c r="L83" s="18" t="str">
        <f t="shared" si="7"/>
        <v>All sources</v>
      </c>
      <c r="M83" s="19">
        <f t="shared" si="8"/>
        <v>-8.0808074319425161E-2</v>
      </c>
      <c r="N83" t="str">
        <f t="shared" si="9"/>
        <v>Drop</v>
      </c>
      <c r="O83" s="20">
        <f t="shared" si="6"/>
        <v>6</v>
      </c>
    </row>
    <row r="84" spans="2:15" x14ac:dyDescent="0.3">
      <c r="B84" s="3">
        <v>43547</v>
      </c>
      <c r="C84" s="4">
        <v>15998707</v>
      </c>
      <c r="D84" s="4">
        <v>11999030</v>
      </c>
      <c r="E84" s="4">
        <v>4888493</v>
      </c>
      <c r="F84" s="4">
        <v>11554621</v>
      </c>
      <c r="G84" s="17">
        <f t="shared" si="5"/>
        <v>44440851</v>
      </c>
      <c r="H84" s="8">
        <f>C84/C77-1</f>
        <v>4.2105303611303935E-2</v>
      </c>
      <c r="I84" s="8">
        <f>D84/D77-1</f>
        <v>4.2105236646057032E-2</v>
      </c>
      <c r="J84" s="8">
        <f>E84/E77-1</f>
        <v>4.210529232923288E-2</v>
      </c>
      <c r="K84" s="8">
        <f>F84/F77-1</f>
        <v>4.2105228031466657E-2</v>
      </c>
      <c r="L84" s="18" t="str">
        <f t="shared" si="7"/>
        <v>All sources</v>
      </c>
      <c r="M84" s="19">
        <f t="shared" si="8"/>
        <v>0.1684210606180605</v>
      </c>
      <c r="N84" t="str">
        <f t="shared" si="9"/>
        <v>Hike</v>
      </c>
      <c r="O84" s="20">
        <f t="shared" si="6"/>
        <v>7</v>
      </c>
    </row>
    <row r="85" spans="2:15" x14ac:dyDescent="0.3">
      <c r="B85" s="3">
        <v>43548</v>
      </c>
      <c r="C85" s="4">
        <v>16321913</v>
      </c>
      <c r="D85" s="4">
        <v>12241435</v>
      </c>
      <c r="E85" s="4">
        <v>4987251</v>
      </c>
      <c r="F85" s="4">
        <v>11788048</v>
      </c>
      <c r="G85" s="17">
        <f t="shared" si="5"/>
        <v>45338647</v>
      </c>
      <c r="H85" s="8">
        <f>C85/C78-1</f>
        <v>6.3157922848533277E-2</v>
      </c>
      <c r="I85" s="8">
        <f>D85/D78-1</f>
        <v>6.3157898393647383E-2</v>
      </c>
      <c r="J85" s="8">
        <f>E85/E78-1</f>
        <v>6.3158045081430858E-2</v>
      </c>
      <c r="K85" s="8">
        <f>F85/F78-1</f>
        <v>6.3157887141938707E-2</v>
      </c>
      <c r="L85" s="18" t="str">
        <f t="shared" si="7"/>
        <v>All sources</v>
      </c>
      <c r="M85" s="19">
        <f t="shared" si="8"/>
        <v>0.25263175346555022</v>
      </c>
      <c r="N85" t="str">
        <f t="shared" si="9"/>
        <v>Hike</v>
      </c>
      <c r="O85" s="20">
        <f t="shared" si="6"/>
        <v>1</v>
      </c>
    </row>
    <row r="86" spans="2:15" x14ac:dyDescent="0.3">
      <c r="B86" s="3">
        <v>43549</v>
      </c>
      <c r="C86" s="4">
        <v>8052789</v>
      </c>
      <c r="D86" s="4">
        <v>6039592</v>
      </c>
      <c r="E86" s="4">
        <v>2460574</v>
      </c>
      <c r="F86" s="4">
        <v>5815903</v>
      </c>
      <c r="G86" s="17">
        <f t="shared" si="5"/>
        <v>22368858</v>
      </c>
      <c r="H86" s="8">
        <f>C86/C79-1</f>
        <v>0</v>
      </c>
      <c r="I86" s="8">
        <f>D86/D79-1</f>
        <v>0</v>
      </c>
      <c r="J86" s="8">
        <f>E86/E79-1</f>
        <v>0</v>
      </c>
      <c r="K86" s="8">
        <f>F86/F79-1</f>
        <v>0</v>
      </c>
      <c r="L86" s="18" t="str">
        <f t="shared" si="7"/>
        <v/>
      </c>
      <c r="M86" s="19">
        <f t="shared" si="8"/>
        <v>0</v>
      </c>
      <c r="N86" t="str">
        <f t="shared" si="9"/>
        <v>Drop</v>
      </c>
      <c r="O86" s="20">
        <f t="shared" si="6"/>
        <v>2</v>
      </c>
    </row>
    <row r="87" spans="2:15" x14ac:dyDescent="0.3">
      <c r="B87" s="3">
        <v>43550</v>
      </c>
      <c r="C87" s="4">
        <v>7505512</v>
      </c>
      <c r="D87" s="4">
        <v>5629134</v>
      </c>
      <c r="E87" s="4">
        <v>2293351</v>
      </c>
      <c r="F87" s="4">
        <v>5420648</v>
      </c>
      <c r="G87" s="17">
        <f t="shared" si="5"/>
        <v>20848645</v>
      </c>
      <c r="H87" s="8">
        <f>C87/C80-1</f>
        <v>-4.9504940464189851E-2</v>
      </c>
      <c r="I87" s="8">
        <f>D87/D80-1</f>
        <v>-4.9504940464189851E-2</v>
      </c>
      <c r="J87" s="8">
        <f>E87/E80-1</f>
        <v>-4.950480687136416E-2</v>
      </c>
      <c r="K87" s="8">
        <f>F87/F80-1</f>
        <v>-4.9504881050637994E-2</v>
      </c>
      <c r="L87" s="18" t="str">
        <f t="shared" si="7"/>
        <v>All sources</v>
      </c>
      <c r="M87" s="19">
        <f t="shared" si="8"/>
        <v>-0.19801956885038186</v>
      </c>
      <c r="N87" t="str">
        <f t="shared" si="9"/>
        <v>Drop</v>
      </c>
      <c r="O87" s="20">
        <f t="shared" si="6"/>
        <v>3</v>
      </c>
    </row>
    <row r="88" spans="2:15" x14ac:dyDescent="0.3">
      <c r="B88" s="3">
        <v>43551</v>
      </c>
      <c r="C88" s="4">
        <v>7505512</v>
      </c>
      <c r="D88" s="4">
        <v>5629134</v>
      </c>
      <c r="E88" s="4">
        <v>2293351</v>
      </c>
      <c r="F88" s="4">
        <v>5420648</v>
      </c>
      <c r="G88" s="17">
        <f t="shared" si="5"/>
        <v>20848645</v>
      </c>
      <c r="H88" s="8">
        <f>C88/C81-1</f>
        <v>-2.0408184574093213E-2</v>
      </c>
      <c r="I88" s="8">
        <f>D88/D81-1</f>
        <v>-2.0408227191664796E-2</v>
      </c>
      <c r="J88" s="8">
        <f>E88/E81-1</f>
        <v>-2.0408102244686255E-2</v>
      </c>
      <c r="K88" s="8">
        <f>F88/F81-1</f>
        <v>-2.0408133760832503E-2</v>
      </c>
      <c r="L88" s="18" t="str">
        <f t="shared" si="7"/>
        <v>All sources</v>
      </c>
      <c r="M88" s="19">
        <f t="shared" si="8"/>
        <v>-8.1632647771276767E-2</v>
      </c>
      <c r="N88" t="str">
        <f t="shared" si="9"/>
        <v>Drop</v>
      </c>
      <c r="O88" s="20">
        <f t="shared" si="6"/>
        <v>4</v>
      </c>
    </row>
    <row r="89" spans="2:15" x14ac:dyDescent="0.3">
      <c r="B89" s="3">
        <v>43552</v>
      </c>
      <c r="C89" s="4">
        <v>7740060</v>
      </c>
      <c r="D89" s="4">
        <v>5805045</v>
      </c>
      <c r="E89" s="4">
        <v>2365018</v>
      </c>
      <c r="F89" s="4">
        <v>5590043</v>
      </c>
      <c r="G89" s="17">
        <f t="shared" si="5"/>
        <v>21500166</v>
      </c>
      <c r="H89" s="8">
        <f>C89/C82-1</f>
        <v>-9.9999462794833072E-3</v>
      </c>
      <c r="I89" s="8">
        <f>D89/D82-1</f>
        <v>-9.9998618615166901E-3</v>
      </c>
      <c r="J89" s="8">
        <f>E89/E82-1</f>
        <v>-9.9999706978965985E-3</v>
      </c>
      <c r="K89" s="8">
        <f>F89/F82-1</f>
        <v>-9.9999858319513857E-3</v>
      </c>
      <c r="L89" s="18" t="str">
        <f t="shared" si="7"/>
        <v>All sources</v>
      </c>
      <c r="M89" s="19">
        <f t="shared" si="8"/>
        <v>-3.9999764670847981E-2</v>
      </c>
      <c r="N89" t="str">
        <f t="shared" si="9"/>
        <v>Drop</v>
      </c>
      <c r="O89" s="20">
        <f t="shared" si="6"/>
        <v>5</v>
      </c>
    </row>
    <row r="90" spans="2:15" x14ac:dyDescent="0.3">
      <c r="B90" s="3">
        <v>43553</v>
      </c>
      <c r="C90" s="4">
        <v>8209154</v>
      </c>
      <c r="D90" s="4">
        <v>6156866</v>
      </c>
      <c r="E90" s="4">
        <v>2508352</v>
      </c>
      <c r="F90" s="4">
        <v>5928833</v>
      </c>
      <c r="G90" s="17">
        <f t="shared" si="5"/>
        <v>22803205</v>
      </c>
      <c r="H90" s="8">
        <f>C90/C83-1</f>
        <v>8.2474176506307284E-2</v>
      </c>
      <c r="I90" s="8">
        <f>D90/D83-1</f>
        <v>8.247431199322186E-2</v>
      </c>
      <c r="J90" s="8">
        <f>E90/E83-1</f>
        <v>8.2473977663081843E-2</v>
      </c>
      <c r="K90" s="8">
        <f>F90/F83-1</f>
        <v>8.2474106340329367E-2</v>
      </c>
      <c r="L90" s="18" t="str">
        <f t="shared" si="7"/>
        <v>All sources</v>
      </c>
      <c r="M90" s="19">
        <f t="shared" si="8"/>
        <v>0.32989657250294036</v>
      </c>
      <c r="N90" t="str">
        <f t="shared" si="9"/>
        <v>Hike</v>
      </c>
      <c r="O90" s="20">
        <f t="shared" si="6"/>
        <v>6</v>
      </c>
    </row>
    <row r="91" spans="2:15" x14ac:dyDescent="0.3">
      <c r="B91" s="3">
        <v>43554</v>
      </c>
      <c r="C91" s="4">
        <v>16160310</v>
      </c>
      <c r="D91" s="4">
        <v>12120232</v>
      </c>
      <c r="E91" s="4">
        <v>4937872</v>
      </c>
      <c r="F91" s="4">
        <v>11671335</v>
      </c>
      <c r="G91" s="17">
        <f t="shared" si="5"/>
        <v>44889749</v>
      </c>
      <c r="H91" s="8">
        <f>C91/C84-1</f>
        <v>1.0101003787368557E-2</v>
      </c>
      <c r="I91" s="8">
        <f>D91/D84-1</f>
        <v>1.010098316280561E-2</v>
      </c>
      <c r="J91" s="8">
        <f>E91/E84-1</f>
        <v>1.0101067956934884E-2</v>
      </c>
      <c r="K91" s="8">
        <f>F91/F84-1</f>
        <v>1.0101066923787538E-2</v>
      </c>
      <c r="L91" s="18" t="str">
        <f t="shared" si="7"/>
        <v>All sources</v>
      </c>
      <c r="M91" s="19">
        <f t="shared" si="8"/>
        <v>4.0404121830896589E-2</v>
      </c>
      <c r="N91" t="str">
        <f t="shared" si="9"/>
        <v>Hike</v>
      </c>
      <c r="O91" s="20">
        <f t="shared" si="6"/>
        <v>7</v>
      </c>
    </row>
    <row r="92" spans="2:15" x14ac:dyDescent="0.3">
      <c r="B92" s="3">
        <v>43555</v>
      </c>
      <c r="C92" s="4">
        <v>15352294</v>
      </c>
      <c r="D92" s="4">
        <v>11514221</v>
      </c>
      <c r="E92" s="4">
        <v>4690978</v>
      </c>
      <c r="F92" s="4">
        <v>11087768</v>
      </c>
      <c r="G92" s="17">
        <f t="shared" si="5"/>
        <v>42645261</v>
      </c>
      <c r="H92" s="8">
        <f>C92/C85-1</f>
        <v>-5.9405965464955024E-2</v>
      </c>
      <c r="I92" s="8">
        <f>D92/D85-1</f>
        <v>-5.9405943829297758E-2</v>
      </c>
      <c r="J92" s="8">
        <f>E92/E85-1</f>
        <v>-5.9406073606481757E-2</v>
      </c>
      <c r="K92" s="8">
        <f>F92/F85-1</f>
        <v>-5.940593387471782E-2</v>
      </c>
      <c r="L92" s="18" t="str">
        <f t="shared" si="7"/>
        <v>All sources</v>
      </c>
      <c r="M92" s="19">
        <f t="shared" si="8"/>
        <v>-0.23762391677545236</v>
      </c>
      <c r="N92" t="str">
        <f t="shared" si="9"/>
        <v>Drop</v>
      </c>
      <c r="O92" s="20">
        <f t="shared" si="6"/>
        <v>1</v>
      </c>
    </row>
    <row r="93" spans="2:15" x14ac:dyDescent="0.3">
      <c r="B93" s="3">
        <v>43556</v>
      </c>
      <c r="C93" s="4">
        <v>7583695</v>
      </c>
      <c r="D93" s="4">
        <v>5687771</v>
      </c>
      <c r="E93" s="4">
        <v>2317240</v>
      </c>
      <c r="F93" s="4">
        <v>5477113</v>
      </c>
      <c r="G93" s="17">
        <f t="shared" si="5"/>
        <v>21065819</v>
      </c>
      <c r="H93" s="8">
        <f>C93/C86-1</f>
        <v>-5.8252364491358177E-2</v>
      </c>
      <c r="I93" s="8">
        <f>D93/D86-1</f>
        <v>-5.8252444867136766E-2</v>
      </c>
      <c r="J93" s="8">
        <f>E93/E86-1</f>
        <v>-5.8252261464194932E-2</v>
      </c>
      <c r="K93" s="8">
        <f>F93/F86-1</f>
        <v>-5.825234705599458E-2</v>
      </c>
      <c r="L93" s="18" t="str">
        <f t="shared" si="7"/>
        <v>All sources</v>
      </c>
      <c r="M93" s="19">
        <f t="shared" si="8"/>
        <v>-0.23300941787868445</v>
      </c>
      <c r="N93" t="str">
        <f t="shared" si="9"/>
        <v>Drop</v>
      </c>
      <c r="O93" s="20">
        <f t="shared" si="6"/>
        <v>2</v>
      </c>
    </row>
    <row r="94" spans="2:15" x14ac:dyDescent="0.3">
      <c r="B94" s="3">
        <v>43557</v>
      </c>
      <c r="C94" s="4">
        <v>8209154</v>
      </c>
      <c r="D94" s="4">
        <v>6156866</v>
      </c>
      <c r="E94" s="4">
        <v>2508352</v>
      </c>
      <c r="F94" s="4">
        <v>5928833</v>
      </c>
      <c r="G94" s="17">
        <f t="shared" si="5"/>
        <v>22803205</v>
      </c>
      <c r="H94" s="8">
        <f>C94/C87-1</f>
        <v>9.3750033308853453E-2</v>
      </c>
      <c r="I94" s="8">
        <f>D94/D87-1</f>
        <v>9.3750122132463032E-2</v>
      </c>
      <c r="J94" s="8">
        <f>E94/E87-1</f>
        <v>9.3749713846681182E-2</v>
      </c>
      <c r="K94" s="8">
        <f>F94/F87-1</f>
        <v>9.3749861640158194E-2</v>
      </c>
      <c r="L94" s="18" t="str">
        <f t="shared" si="7"/>
        <v>All sources</v>
      </c>
      <c r="M94" s="19">
        <f t="shared" si="8"/>
        <v>0.37499973092815586</v>
      </c>
      <c r="N94" t="str">
        <f t="shared" si="9"/>
        <v>Hike</v>
      </c>
      <c r="O94" s="20">
        <f t="shared" si="6"/>
        <v>3</v>
      </c>
    </row>
    <row r="95" spans="2:15" x14ac:dyDescent="0.3">
      <c r="B95" s="3">
        <v>43558</v>
      </c>
      <c r="C95" s="4">
        <v>8052789</v>
      </c>
      <c r="D95" s="4">
        <v>6039592</v>
      </c>
      <c r="E95" s="4">
        <v>2460574</v>
      </c>
      <c r="F95" s="4">
        <v>5815903</v>
      </c>
      <c r="G95" s="17">
        <f t="shared" si="5"/>
        <v>22368858</v>
      </c>
      <c r="H95" s="8">
        <f>C95/C88-1</f>
        <v>7.2916677769617744E-2</v>
      </c>
      <c r="I95" s="8">
        <f>D95/D88-1</f>
        <v>7.2916722181422644E-2</v>
      </c>
      <c r="J95" s="8">
        <f>E95/E88-1</f>
        <v>7.2916444102974154E-2</v>
      </c>
      <c r="K95" s="8">
        <f>F95/F88-1</f>
        <v>7.2916559053456398E-2</v>
      </c>
      <c r="L95" s="18" t="str">
        <f t="shared" si="7"/>
        <v>All sources</v>
      </c>
      <c r="M95" s="19">
        <f t="shared" si="8"/>
        <v>0.29166640310747094</v>
      </c>
      <c r="N95" t="str">
        <f t="shared" si="9"/>
        <v>Hike</v>
      </c>
      <c r="O95" s="20">
        <f t="shared" si="6"/>
        <v>4</v>
      </c>
    </row>
    <row r="96" spans="2:15" x14ac:dyDescent="0.3">
      <c r="B96" s="3">
        <v>43559</v>
      </c>
      <c r="C96" s="4">
        <v>7974607</v>
      </c>
      <c r="D96" s="4">
        <v>5980955</v>
      </c>
      <c r="E96" s="4">
        <v>2436685</v>
      </c>
      <c r="F96" s="4">
        <v>5759438</v>
      </c>
      <c r="G96" s="17">
        <f t="shared" si="5"/>
        <v>22151685</v>
      </c>
      <c r="H96" s="8">
        <f>C96/C89-1</f>
        <v>3.0302995067221783E-2</v>
      </c>
      <c r="I96" s="8">
        <f>D96/D89-1</f>
        <v>3.0302952001233452E-2</v>
      </c>
      <c r="J96" s="8">
        <f>E96/E89-1</f>
        <v>3.0302940611868445E-2</v>
      </c>
      <c r="K96" s="8">
        <f>F96/F89-1</f>
        <v>3.0302986935878629E-2</v>
      </c>
      <c r="L96" s="18" t="str">
        <f t="shared" si="7"/>
        <v>All sources</v>
      </c>
      <c r="M96" s="19">
        <f t="shared" si="8"/>
        <v>0.12121187461620231</v>
      </c>
      <c r="N96" t="str">
        <f t="shared" si="9"/>
        <v>Hike</v>
      </c>
      <c r="O96" s="20">
        <f t="shared" si="6"/>
        <v>5</v>
      </c>
    </row>
    <row r="97" spans="2:15" x14ac:dyDescent="0.3">
      <c r="B97" s="3">
        <v>43560</v>
      </c>
      <c r="C97" s="4">
        <v>8130972</v>
      </c>
      <c r="D97" s="4">
        <v>6098229</v>
      </c>
      <c r="E97" s="4">
        <v>2484463</v>
      </c>
      <c r="F97" s="4">
        <v>5872368</v>
      </c>
      <c r="G97" s="17">
        <f t="shared" si="5"/>
        <v>22586032</v>
      </c>
      <c r="H97" s="8">
        <f>C97/C90-1</f>
        <v>-9.5237584774265915E-3</v>
      </c>
      <c r="I97" s="8">
        <f>D97/D90-1</f>
        <v>-9.5238389141488744E-3</v>
      </c>
      <c r="J97" s="8">
        <f>E97/E90-1</f>
        <v>-9.523782945934256E-3</v>
      </c>
      <c r="K97" s="8">
        <f>F97/F90-1</f>
        <v>-9.5237966729708745E-3</v>
      </c>
      <c r="L97" s="18" t="str">
        <f t="shared" si="7"/>
        <v>All sources</v>
      </c>
      <c r="M97" s="19">
        <f t="shared" si="8"/>
        <v>-3.8095177010480596E-2</v>
      </c>
      <c r="N97" t="str">
        <f t="shared" si="9"/>
        <v>Drop</v>
      </c>
      <c r="O97" s="20">
        <f t="shared" si="6"/>
        <v>6</v>
      </c>
    </row>
    <row r="98" spans="2:15" x14ac:dyDescent="0.3">
      <c r="B98" s="3">
        <v>43561</v>
      </c>
      <c r="C98" s="4">
        <v>16806722</v>
      </c>
      <c r="D98" s="4">
        <v>12605042</v>
      </c>
      <c r="E98" s="4">
        <v>5135387</v>
      </c>
      <c r="F98" s="4">
        <v>12138188</v>
      </c>
      <c r="G98" s="17">
        <f t="shared" si="5"/>
        <v>46685339</v>
      </c>
      <c r="H98" s="8">
        <f>C98/C91-1</f>
        <v>3.9999975247999586E-2</v>
      </c>
      <c r="I98" s="8">
        <f>D98/D91-1</f>
        <v>4.0000059404803556E-2</v>
      </c>
      <c r="J98" s="8">
        <f>E98/E91-1</f>
        <v>4.0000024301966475E-2</v>
      </c>
      <c r="K98" s="8">
        <f>F98/F91-1</f>
        <v>3.9999965727999465E-2</v>
      </c>
      <c r="L98" s="18" t="str">
        <f t="shared" si="7"/>
        <v>All sources</v>
      </c>
      <c r="M98" s="19">
        <f t="shared" si="8"/>
        <v>0.16000002468276908</v>
      </c>
      <c r="N98" t="str">
        <f t="shared" si="9"/>
        <v>Hike</v>
      </c>
      <c r="O98" s="20">
        <f t="shared" si="6"/>
        <v>7</v>
      </c>
    </row>
    <row r="99" spans="2:15" x14ac:dyDescent="0.3">
      <c r="B99" s="3">
        <v>43562</v>
      </c>
      <c r="C99" s="4">
        <v>15513897</v>
      </c>
      <c r="D99" s="4">
        <v>11635423</v>
      </c>
      <c r="E99" s="4">
        <v>4740357</v>
      </c>
      <c r="F99" s="4">
        <v>11204481</v>
      </c>
      <c r="G99" s="17">
        <f t="shared" si="5"/>
        <v>43094158</v>
      </c>
      <c r="H99" s="8">
        <f>C99/C92-1</f>
        <v>1.052630961861456E-2</v>
      </c>
      <c r="I99" s="8">
        <f>D99/D92-1</f>
        <v>1.052628744923334E-2</v>
      </c>
      <c r="J99" s="8">
        <f>E99/E92-1</f>
        <v>1.0526376376098989E-2</v>
      </c>
      <c r="K99" s="8">
        <f>F99/F92-1</f>
        <v>1.0526284460497415E-2</v>
      </c>
      <c r="L99" s="18" t="str">
        <f t="shared" si="7"/>
        <v>All sources</v>
      </c>
      <c r="M99" s="19">
        <f t="shared" si="8"/>
        <v>4.2105257904444304E-2</v>
      </c>
      <c r="N99" t="str">
        <f t="shared" si="9"/>
        <v>Hike</v>
      </c>
      <c r="O99" s="20">
        <f t="shared" si="6"/>
        <v>1</v>
      </c>
    </row>
    <row r="100" spans="2:15" x14ac:dyDescent="0.3">
      <c r="B100" s="3">
        <v>43563</v>
      </c>
      <c r="C100" s="4">
        <v>7740060</v>
      </c>
      <c r="D100" s="4">
        <v>5805045</v>
      </c>
      <c r="E100" s="4">
        <v>2365018</v>
      </c>
      <c r="F100" s="4">
        <v>5590043</v>
      </c>
      <c r="G100" s="17">
        <f t="shared" si="5"/>
        <v>21500166</v>
      </c>
      <c r="H100" s="8">
        <f>C100/C93-1</f>
        <v>2.0618577092037516E-2</v>
      </c>
      <c r="I100" s="8">
        <f>D100/D93-1</f>
        <v>2.0618621952255056E-2</v>
      </c>
      <c r="J100" s="8">
        <f>E100/E93-1</f>
        <v>2.0618494415770572E-2</v>
      </c>
      <c r="K100" s="8">
        <f>F100/F93-1</f>
        <v>2.0618526585082231E-2</v>
      </c>
      <c r="L100" s="18" t="str">
        <f t="shared" si="7"/>
        <v>All sources</v>
      </c>
      <c r="M100" s="19">
        <f t="shared" si="8"/>
        <v>8.2474220045145374E-2</v>
      </c>
      <c r="N100" t="str">
        <f t="shared" si="9"/>
        <v>Hike</v>
      </c>
      <c r="O100" s="20">
        <f t="shared" si="6"/>
        <v>2</v>
      </c>
    </row>
    <row r="101" spans="2:15" x14ac:dyDescent="0.3">
      <c r="B101" s="3">
        <v>43564</v>
      </c>
      <c r="C101" s="4">
        <v>7818242</v>
      </c>
      <c r="D101" s="4">
        <v>5863681</v>
      </c>
      <c r="E101" s="4">
        <v>2388907</v>
      </c>
      <c r="F101" s="4">
        <v>5646508</v>
      </c>
      <c r="G101" s="17">
        <f t="shared" si="5"/>
        <v>21717338</v>
      </c>
      <c r="H101" s="8">
        <f>C101/C94-1</f>
        <v>-4.7619036017596983E-2</v>
      </c>
      <c r="I101" s="8">
        <f>D101/D94-1</f>
        <v>-4.7619194570744261E-2</v>
      </c>
      <c r="J101" s="8">
        <f>E101/E94-1</f>
        <v>-4.7618914729671169E-2</v>
      </c>
      <c r="K101" s="8">
        <f>F101/F94-1</f>
        <v>-4.7618983364854484E-2</v>
      </c>
      <c r="L101" s="18" t="str">
        <f t="shared" si="7"/>
        <v>All sources</v>
      </c>
      <c r="M101" s="19">
        <f t="shared" si="8"/>
        <v>-0.1904761286828669</v>
      </c>
      <c r="N101" t="str">
        <f t="shared" si="9"/>
        <v>Drop</v>
      </c>
      <c r="O101" s="20">
        <f t="shared" si="6"/>
        <v>3</v>
      </c>
    </row>
    <row r="102" spans="2:15" x14ac:dyDescent="0.3">
      <c r="B102" s="3">
        <v>43565</v>
      </c>
      <c r="C102" s="4">
        <v>7740060</v>
      </c>
      <c r="D102" s="4">
        <v>5805045</v>
      </c>
      <c r="E102" s="4">
        <v>2365018</v>
      </c>
      <c r="F102" s="4">
        <v>5590043</v>
      </c>
      <c r="G102" s="17">
        <f t="shared" si="5"/>
        <v>21500166</v>
      </c>
      <c r="H102" s="8">
        <f>C102/C95-1</f>
        <v>-3.8834868267379141E-2</v>
      </c>
      <c r="I102" s="8">
        <f>D102/D95-1</f>
        <v>-3.8834908053391737E-2</v>
      </c>
      <c r="J102" s="8">
        <f>E102/E95-1</f>
        <v>-3.8834840976129992E-2</v>
      </c>
      <c r="K102" s="8">
        <f>F102/F95-1</f>
        <v>-3.8834898037329757E-2</v>
      </c>
      <c r="L102" s="18" t="str">
        <f t="shared" si="7"/>
        <v>All sources</v>
      </c>
      <c r="M102" s="19">
        <f t="shared" si="8"/>
        <v>-0.15533951533423063</v>
      </c>
      <c r="N102" t="str">
        <f t="shared" si="9"/>
        <v>Drop</v>
      </c>
      <c r="O102" s="20">
        <f t="shared" si="6"/>
        <v>4</v>
      </c>
    </row>
    <row r="103" spans="2:15" x14ac:dyDescent="0.3">
      <c r="B103" s="3">
        <v>43566</v>
      </c>
      <c r="C103" s="4">
        <v>7427330</v>
      </c>
      <c r="D103" s="4">
        <v>5570497</v>
      </c>
      <c r="E103" s="4">
        <v>2269462</v>
      </c>
      <c r="F103" s="4">
        <v>5364183</v>
      </c>
      <c r="G103" s="17">
        <f t="shared" si="5"/>
        <v>20631472</v>
      </c>
      <c r="H103" s="8">
        <f>C103/C96-1</f>
        <v>-6.8627457127354408E-2</v>
      </c>
      <c r="I103" s="8">
        <f>D103/D96-1</f>
        <v>-6.8627501795281876E-2</v>
      </c>
      <c r="J103" s="8">
        <f>E103/E96-1</f>
        <v>-6.8627253830511492E-2</v>
      </c>
      <c r="K103" s="8">
        <f>F103/F96-1</f>
        <v>-6.8627355655187183E-2</v>
      </c>
      <c r="L103" s="18" t="str">
        <f t="shared" si="7"/>
        <v>All sources</v>
      </c>
      <c r="M103" s="19">
        <f t="shared" si="8"/>
        <v>-0.27450956840833496</v>
      </c>
      <c r="N103" t="str">
        <f t="shared" si="9"/>
        <v>Drop</v>
      </c>
      <c r="O103" s="20">
        <f t="shared" si="6"/>
        <v>5</v>
      </c>
    </row>
    <row r="104" spans="2:15" x14ac:dyDescent="0.3">
      <c r="B104" s="3">
        <v>43567</v>
      </c>
      <c r="C104" s="4">
        <v>7427330</v>
      </c>
      <c r="D104" s="4">
        <v>5570497</v>
      </c>
      <c r="E104" s="4">
        <v>2269462</v>
      </c>
      <c r="F104" s="4">
        <v>5364183</v>
      </c>
      <c r="G104" s="17">
        <f t="shared" si="5"/>
        <v>20631472</v>
      </c>
      <c r="H104" s="8">
        <f>C104/C97-1</f>
        <v>-8.6538485189716519E-2</v>
      </c>
      <c r="I104" s="8">
        <f>D104/D97-1</f>
        <v>-8.6538567180733938E-2</v>
      </c>
      <c r="J104" s="8">
        <f>E104/E97-1</f>
        <v>-8.6538217715457999E-2</v>
      </c>
      <c r="K104" s="8">
        <f>F104/F97-1</f>
        <v>-8.6538343646038518E-2</v>
      </c>
      <c r="L104" s="18" t="str">
        <f t="shared" si="7"/>
        <v>All sources</v>
      </c>
      <c r="M104" s="19">
        <f t="shared" si="8"/>
        <v>-0.34615361373194697</v>
      </c>
      <c r="N104" t="str">
        <f t="shared" si="9"/>
        <v>Drop</v>
      </c>
      <c r="O104" s="20">
        <f t="shared" si="6"/>
        <v>6</v>
      </c>
    </row>
    <row r="105" spans="2:15" x14ac:dyDescent="0.3">
      <c r="B105" s="3">
        <v>43568</v>
      </c>
      <c r="C105" s="4">
        <v>15513897</v>
      </c>
      <c r="D105" s="4">
        <v>11635423</v>
      </c>
      <c r="E105" s="4">
        <v>4740357</v>
      </c>
      <c r="F105" s="4">
        <v>11204481</v>
      </c>
      <c r="G105" s="17">
        <f t="shared" si="5"/>
        <v>43094158</v>
      </c>
      <c r="H105" s="8">
        <f>C105/C98-1</f>
        <v>-7.6923090653846726E-2</v>
      </c>
      <c r="I105" s="8">
        <f>D105/D98-1</f>
        <v>-7.6923107435897475E-2</v>
      </c>
      <c r="J105" s="8">
        <f>E105/E98-1</f>
        <v>-7.6923121860144161E-2</v>
      </c>
      <c r="K105" s="8">
        <f>F105/F98-1</f>
        <v>-7.69230959349122E-2</v>
      </c>
      <c r="L105" s="18" t="str">
        <f t="shared" si="7"/>
        <v>All sources</v>
      </c>
      <c r="M105" s="19">
        <f t="shared" si="8"/>
        <v>-0.30769241588480056</v>
      </c>
      <c r="N105" t="str">
        <f t="shared" si="9"/>
        <v>Drop</v>
      </c>
      <c r="O105" s="20">
        <f t="shared" si="6"/>
        <v>7</v>
      </c>
    </row>
    <row r="106" spans="2:15" x14ac:dyDescent="0.3">
      <c r="B106" s="3">
        <v>43569</v>
      </c>
      <c r="C106" s="4">
        <v>16806722</v>
      </c>
      <c r="D106" s="4">
        <v>12605042</v>
      </c>
      <c r="E106" s="4">
        <v>5135387</v>
      </c>
      <c r="F106" s="4">
        <v>12138188</v>
      </c>
      <c r="G106" s="17">
        <f t="shared" si="5"/>
        <v>46685339</v>
      </c>
      <c r="H106" s="8">
        <f>C106/C99-1</f>
        <v>8.3333349447917593E-2</v>
      </c>
      <c r="I106" s="8">
        <f>D106/D99-1</f>
        <v>8.3333369143519853E-2</v>
      </c>
      <c r="J106" s="8">
        <f>E106/E99-1</f>
        <v>8.3333386071977378E-2</v>
      </c>
      <c r="K106" s="8">
        <f>F106/F99-1</f>
        <v>8.3333355645834883E-2</v>
      </c>
      <c r="L106" s="18" t="str">
        <f t="shared" si="7"/>
        <v>All sources</v>
      </c>
      <c r="M106" s="19">
        <f t="shared" si="8"/>
        <v>0.33333346030924971</v>
      </c>
      <c r="N106" t="str">
        <f t="shared" si="9"/>
        <v>Hike</v>
      </c>
      <c r="O106" s="20">
        <f t="shared" si="6"/>
        <v>1</v>
      </c>
    </row>
    <row r="107" spans="2:15" x14ac:dyDescent="0.3">
      <c r="B107" s="3">
        <v>43570</v>
      </c>
      <c r="C107" s="4">
        <v>7583695</v>
      </c>
      <c r="D107" s="4">
        <v>5687771</v>
      </c>
      <c r="E107" s="4">
        <v>2317240</v>
      </c>
      <c r="F107" s="4">
        <v>5477113</v>
      </c>
      <c r="G107" s="17">
        <f t="shared" si="5"/>
        <v>21065819</v>
      </c>
      <c r="H107" s="8">
        <f>C107/C100-1</f>
        <v>-2.0202039777469372E-2</v>
      </c>
      <c r="I107" s="8">
        <f>D107/D100-1</f>
        <v>-2.0202082843457703E-2</v>
      </c>
      <c r="J107" s="8">
        <f>E107/E100-1</f>
        <v>-2.0201960407912334E-2</v>
      </c>
      <c r="K107" s="8">
        <f>F107/F100-1</f>
        <v>-2.0201991290585752E-2</v>
      </c>
      <c r="L107" s="18" t="str">
        <f t="shared" si="7"/>
        <v>All sources</v>
      </c>
      <c r="M107" s="19">
        <f t="shared" si="8"/>
        <v>-8.0808074319425161E-2</v>
      </c>
      <c r="N107" t="str">
        <f t="shared" si="9"/>
        <v>Drop</v>
      </c>
      <c r="O107" s="20">
        <f t="shared" si="6"/>
        <v>2</v>
      </c>
    </row>
    <row r="108" spans="2:15" x14ac:dyDescent="0.3">
      <c r="B108" s="3">
        <v>43571</v>
      </c>
      <c r="C108" s="4">
        <v>8130972</v>
      </c>
      <c r="D108" s="4">
        <v>6098229</v>
      </c>
      <c r="E108" s="4">
        <v>2484463</v>
      </c>
      <c r="F108" s="4">
        <v>5872368</v>
      </c>
      <c r="G108" s="17">
        <f t="shared" si="5"/>
        <v>22586032</v>
      </c>
      <c r="H108" s="8">
        <f>C108/C101-1</f>
        <v>4.0000040929917491E-2</v>
      </c>
      <c r="I108" s="8">
        <f>D108/D101-1</f>
        <v>4.0000129611416524E-2</v>
      </c>
      <c r="J108" s="8">
        <f>E108/E101-1</f>
        <v>3.9999882791586172E-2</v>
      </c>
      <c r="K108" s="8">
        <f>F108/F101-1</f>
        <v>3.9999943327805543E-2</v>
      </c>
      <c r="L108" s="18" t="str">
        <f t="shared" si="7"/>
        <v>All sources</v>
      </c>
      <c r="M108" s="19">
        <f t="shared" si="8"/>
        <v>0.15999999666072573</v>
      </c>
      <c r="N108" t="str">
        <f t="shared" si="9"/>
        <v>Hike</v>
      </c>
      <c r="O108" s="20">
        <f t="shared" si="6"/>
        <v>3</v>
      </c>
    </row>
    <row r="109" spans="2:15" x14ac:dyDescent="0.3">
      <c r="B109" s="3">
        <v>43572</v>
      </c>
      <c r="C109" s="4">
        <v>7896424</v>
      </c>
      <c r="D109" s="4">
        <v>5922318</v>
      </c>
      <c r="E109" s="4">
        <v>2412796</v>
      </c>
      <c r="F109" s="4">
        <v>5702973</v>
      </c>
      <c r="G109" s="17">
        <f t="shared" si="5"/>
        <v>21934511</v>
      </c>
      <c r="H109" s="8">
        <f>C109/C102-1</f>
        <v>2.0201910579504601E-2</v>
      </c>
      <c r="I109" s="8">
        <f>D109/D102-1</f>
        <v>2.0201910579504601E-2</v>
      </c>
      <c r="J109" s="8">
        <f>E109/E102-1</f>
        <v>2.0201960407912223E-2</v>
      </c>
      <c r="K109" s="8">
        <f>F109/F102-1</f>
        <v>2.0201991290585752E-2</v>
      </c>
      <c r="L109" s="18" t="str">
        <f t="shared" si="7"/>
        <v>All sources</v>
      </c>
      <c r="M109" s="19">
        <f t="shared" si="8"/>
        <v>8.0807772857507176E-2</v>
      </c>
      <c r="N109" t="str">
        <f t="shared" si="9"/>
        <v>Hike</v>
      </c>
      <c r="O109" s="20">
        <f t="shared" si="6"/>
        <v>4</v>
      </c>
    </row>
    <row r="110" spans="2:15" x14ac:dyDescent="0.3">
      <c r="B110" s="3">
        <v>43573</v>
      </c>
      <c r="C110" s="4">
        <v>8209154</v>
      </c>
      <c r="D110" s="4">
        <v>6156866</v>
      </c>
      <c r="E110" s="4">
        <v>2508352</v>
      </c>
      <c r="F110" s="4">
        <v>5928833</v>
      </c>
      <c r="G110" s="17">
        <f t="shared" si="5"/>
        <v>22803205</v>
      </c>
      <c r="H110" s="8">
        <f>C110/C103-1</f>
        <v>0.10526312954991912</v>
      </c>
      <c r="I110" s="8">
        <f>D110/D103-1</f>
        <v>0.10526331851538551</v>
      </c>
      <c r="J110" s="8">
        <f>E110/E103-1</f>
        <v>0.10526283321774055</v>
      </c>
      <c r="K110" s="8">
        <f>F110/F103-1</f>
        <v>0.10526300090805996</v>
      </c>
      <c r="L110" s="18" t="str">
        <f t="shared" si="7"/>
        <v>All sources</v>
      </c>
      <c r="M110" s="19">
        <f t="shared" si="8"/>
        <v>0.42105228219110513</v>
      </c>
      <c r="N110" t="str">
        <f t="shared" si="9"/>
        <v>Hike</v>
      </c>
      <c r="O110" s="20">
        <f t="shared" si="6"/>
        <v>5</v>
      </c>
    </row>
    <row r="111" spans="2:15" x14ac:dyDescent="0.3">
      <c r="B111" s="3">
        <v>43574</v>
      </c>
      <c r="C111" s="4">
        <v>7974607</v>
      </c>
      <c r="D111" s="4">
        <v>5980955</v>
      </c>
      <c r="E111" s="4">
        <v>2436685</v>
      </c>
      <c r="F111" s="4">
        <v>5759438</v>
      </c>
      <c r="G111" s="17">
        <f t="shared" si="5"/>
        <v>22151685</v>
      </c>
      <c r="H111" s="8">
        <f>C111/C104-1</f>
        <v>7.3684217612520309E-2</v>
      </c>
      <c r="I111" s="8">
        <f>D111/D104-1</f>
        <v>7.3684269105611211E-2</v>
      </c>
      <c r="J111" s="8">
        <f>E111/E104-1</f>
        <v>7.3683983252418317E-2</v>
      </c>
      <c r="K111" s="8">
        <f>F111/F104-1</f>
        <v>7.3684100635641903E-2</v>
      </c>
      <c r="L111" s="18" t="str">
        <f t="shared" si="7"/>
        <v>All sources</v>
      </c>
      <c r="M111" s="19">
        <f t="shared" si="8"/>
        <v>0.29473657060619174</v>
      </c>
      <c r="N111" t="str">
        <f t="shared" si="9"/>
        <v>Hike</v>
      </c>
      <c r="O111" s="20">
        <f t="shared" si="6"/>
        <v>6</v>
      </c>
    </row>
    <row r="112" spans="2:15" x14ac:dyDescent="0.3">
      <c r="B112" s="3">
        <v>43575</v>
      </c>
      <c r="C112" s="4">
        <v>15998707</v>
      </c>
      <c r="D112" s="4">
        <v>11999030</v>
      </c>
      <c r="E112" s="4">
        <v>4888493</v>
      </c>
      <c r="F112" s="4">
        <v>11554621</v>
      </c>
      <c r="G112" s="17">
        <f t="shared" si="5"/>
        <v>44440851</v>
      </c>
      <c r="H112" s="8">
        <f>C112/C105-1</f>
        <v>3.1250046329429626E-2</v>
      </c>
      <c r="I112" s="8">
        <f>D112/D105-1</f>
        <v>3.1250002685764056E-2</v>
      </c>
      <c r="J112" s="8">
        <f>E112/E105-1</f>
        <v>3.1249967038347481E-2</v>
      </c>
      <c r="K112" s="8">
        <f>F112/F105-1</f>
        <v>3.1249997210937241E-2</v>
      </c>
      <c r="L112" s="18" t="str">
        <f t="shared" si="7"/>
        <v>All sources</v>
      </c>
      <c r="M112" s="19">
        <f t="shared" si="8"/>
        <v>0.1250000132644784</v>
      </c>
      <c r="N112" t="str">
        <f t="shared" si="9"/>
        <v>Hike</v>
      </c>
      <c r="O112" s="20">
        <f t="shared" si="6"/>
        <v>7</v>
      </c>
    </row>
    <row r="113" spans="2:15" x14ac:dyDescent="0.3">
      <c r="B113" s="3">
        <v>43576</v>
      </c>
      <c r="C113" s="4">
        <v>16806722</v>
      </c>
      <c r="D113" s="4">
        <v>12605042</v>
      </c>
      <c r="E113" s="4">
        <v>5135387</v>
      </c>
      <c r="F113" s="4">
        <v>12138188</v>
      </c>
      <c r="G113" s="17">
        <f t="shared" si="5"/>
        <v>46685339</v>
      </c>
      <c r="H113" s="8">
        <f>C113/C106-1</f>
        <v>0</v>
      </c>
      <c r="I113" s="8">
        <f>D113/D106-1</f>
        <v>0</v>
      </c>
      <c r="J113" s="8">
        <f>E113/E106-1</f>
        <v>0</v>
      </c>
      <c r="K113" s="8">
        <f>F113/F106-1</f>
        <v>0</v>
      </c>
      <c r="L113" s="18" t="str">
        <f t="shared" si="7"/>
        <v/>
      </c>
      <c r="M113" s="19">
        <f t="shared" si="8"/>
        <v>0</v>
      </c>
      <c r="N113" t="str">
        <f t="shared" si="9"/>
        <v>Drop</v>
      </c>
      <c r="O113" s="20">
        <f t="shared" si="6"/>
        <v>1</v>
      </c>
    </row>
    <row r="114" spans="2:15" x14ac:dyDescent="0.3">
      <c r="B114" s="3">
        <v>43577</v>
      </c>
      <c r="C114" s="4">
        <v>7505512</v>
      </c>
      <c r="D114" s="4">
        <v>5629134</v>
      </c>
      <c r="E114" s="4">
        <v>2293351</v>
      </c>
      <c r="F114" s="4">
        <v>5420648</v>
      </c>
      <c r="G114" s="17">
        <f t="shared" si="5"/>
        <v>20848645</v>
      </c>
      <c r="H114" s="8">
        <f>C114/C107-1</f>
        <v>-1.0309354476940369E-2</v>
      </c>
      <c r="I114" s="8">
        <f>D114/D107-1</f>
        <v>-1.0309310976127528E-2</v>
      </c>
      <c r="J114" s="8">
        <f>E114/E107-1</f>
        <v>-1.0309247207885286E-2</v>
      </c>
      <c r="K114" s="8">
        <f>F114/F107-1</f>
        <v>-1.0309263292541115E-2</v>
      </c>
      <c r="L114" s="18" t="str">
        <f t="shared" si="7"/>
        <v>All sources</v>
      </c>
      <c r="M114" s="19">
        <f t="shared" si="8"/>
        <v>-4.1237175953494298E-2</v>
      </c>
      <c r="N114" t="str">
        <f t="shared" si="9"/>
        <v>Drop</v>
      </c>
      <c r="O114" s="20">
        <f t="shared" si="6"/>
        <v>2</v>
      </c>
    </row>
    <row r="115" spans="2:15" x14ac:dyDescent="0.3">
      <c r="B115" s="3">
        <v>43578</v>
      </c>
      <c r="C115" s="4">
        <v>7427330</v>
      </c>
      <c r="D115" s="4">
        <v>5570497</v>
      </c>
      <c r="E115" s="4">
        <v>2269462</v>
      </c>
      <c r="F115" s="4">
        <v>5364183</v>
      </c>
      <c r="G115" s="17">
        <f t="shared" si="5"/>
        <v>20631472</v>
      </c>
      <c r="H115" s="8">
        <f>C115/C108-1</f>
        <v>-8.6538485189716519E-2</v>
      </c>
      <c r="I115" s="8">
        <f>D115/D108-1</f>
        <v>-8.6538567180733938E-2</v>
      </c>
      <c r="J115" s="8">
        <f>E115/E108-1</f>
        <v>-8.6538217715457999E-2</v>
      </c>
      <c r="K115" s="8">
        <f>F115/F108-1</f>
        <v>-8.6538343646038518E-2</v>
      </c>
      <c r="L115" s="18" t="str">
        <f t="shared" si="7"/>
        <v>All sources</v>
      </c>
      <c r="M115" s="19">
        <f t="shared" si="8"/>
        <v>-0.34615361373194697</v>
      </c>
      <c r="N115" t="str">
        <f t="shared" si="9"/>
        <v>Drop</v>
      </c>
      <c r="O115" s="20">
        <f t="shared" si="6"/>
        <v>3</v>
      </c>
    </row>
    <row r="116" spans="2:15" x14ac:dyDescent="0.3">
      <c r="B116" s="3">
        <v>43579</v>
      </c>
      <c r="C116" s="4">
        <v>7818242</v>
      </c>
      <c r="D116" s="4">
        <v>5863681</v>
      </c>
      <c r="E116" s="4">
        <v>2388907</v>
      </c>
      <c r="F116" s="4">
        <v>5646508</v>
      </c>
      <c r="G116" s="17">
        <f t="shared" si="5"/>
        <v>21717338</v>
      </c>
      <c r="H116" s="8">
        <f>C116/C109-1</f>
        <v>-9.9009374369968262E-3</v>
      </c>
      <c r="I116" s="8">
        <f>D116/D109-1</f>
        <v>-9.9010218633988067E-3</v>
      </c>
      <c r="J116" s="8">
        <f>E116/E109-1</f>
        <v>-9.9009613742728764E-3</v>
      </c>
      <c r="K116" s="8">
        <f>F116/F109-1</f>
        <v>-9.9009762101276433E-3</v>
      </c>
      <c r="L116" s="18" t="str">
        <f t="shared" si="7"/>
        <v>All sources</v>
      </c>
      <c r="M116" s="19">
        <f t="shared" si="8"/>
        <v>-3.9603896884796153E-2</v>
      </c>
      <c r="N116" t="str">
        <f t="shared" si="9"/>
        <v>Drop</v>
      </c>
      <c r="O116" s="20">
        <f t="shared" si="6"/>
        <v>4</v>
      </c>
    </row>
    <row r="117" spans="2:15" x14ac:dyDescent="0.3">
      <c r="B117" s="3">
        <v>43580</v>
      </c>
      <c r="C117" s="4">
        <v>8209154</v>
      </c>
      <c r="D117" s="4">
        <v>6156866</v>
      </c>
      <c r="E117" s="4">
        <v>2508352</v>
      </c>
      <c r="F117" s="4">
        <v>5928833</v>
      </c>
      <c r="G117" s="17">
        <f t="shared" si="5"/>
        <v>22803205</v>
      </c>
      <c r="H117" s="8">
        <f>C117/C110-1</f>
        <v>0</v>
      </c>
      <c r="I117" s="8">
        <f>D117/D110-1</f>
        <v>0</v>
      </c>
      <c r="J117" s="8">
        <f>E117/E110-1</f>
        <v>0</v>
      </c>
      <c r="K117" s="8">
        <f>F117/F110-1</f>
        <v>0</v>
      </c>
      <c r="L117" s="18" t="str">
        <f t="shared" si="7"/>
        <v/>
      </c>
      <c r="M117" s="19">
        <f t="shared" si="8"/>
        <v>0</v>
      </c>
      <c r="N117" t="str">
        <f t="shared" si="9"/>
        <v>Drop</v>
      </c>
      <c r="O117" s="20">
        <f t="shared" si="6"/>
        <v>5</v>
      </c>
    </row>
    <row r="118" spans="2:15" x14ac:dyDescent="0.3">
      <c r="B118" s="3">
        <v>43581</v>
      </c>
      <c r="C118" s="4">
        <v>7974607</v>
      </c>
      <c r="D118" s="4">
        <v>5980955</v>
      </c>
      <c r="E118" s="4">
        <v>2436685</v>
      </c>
      <c r="F118" s="4">
        <v>5759438</v>
      </c>
      <c r="G118" s="17">
        <f t="shared" si="5"/>
        <v>22151685</v>
      </c>
      <c r="H118" s="8">
        <f>C118/C111-1</f>
        <v>0</v>
      </c>
      <c r="I118" s="8">
        <f>D118/D111-1</f>
        <v>0</v>
      </c>
      <c r="J118" s="8">
        <f>E118/E111-1</f>
        <v>0</v>
      </c>
      <c r="K118" s="8">
        <f>F118/F111-1</f>
        <v>0</v>
      </c>
      <c r="L118" s="18" t="str">
        <f t="shared" si="7"/>
        <v/>
      </c>
      <c r="M118" s="19">
        <f t="shared" si="8"/>
        <v>0</v>
      </c>
      <c r="N118" t="str">
        <f t="shared" si="9"/>
        <v>Drop</v>
      </c>
      <c r="O118" s="20">
        <f t="shared" si="6"/>
        <v>6</v>
      </c>
    </row>
    <row r="119" spans="2:15" x14ac:dyDescent="0.3">
      <c r="B119" s="3">
        <v>43582</v>
      </c>
      <c r="C119" s="4">
        <v>16968325</v>
      </c>
      <c r="D119" s="4">
        <v>12726244</v>
      </c>
      <c r="E119" s="4">
        <v>5184766</v>
      </c>
      <c r="F119" s="4">
        <v>12254901</v>
      </c>
      <c r="G119" s="17">
        <f t="shared" si="5"/>
        <v>47134236</v>
      </c>
      <c r="H119" s="8">
        <f>C119/C112-1</f>
        <v>6.0606022724211339E-2</v>
      </c>
      <c r="I119" s="8">
        <f>D119/D112-1</f>
        <v>6.0606065656974017E-2</v>
      </c>
      <c r="J119" s="8">
        <f>E119/E112-1</f>
        <v>6.0606203179589313E-2</v>
      </c>
      <c r="K119" s="8">
        <f>F119/F112-1</f>
        <v>6.060605536088115E-2</v>
      </c>
      <c r="L119" s="18" t="str">
        <f t="shared" si="7"/>
        <v>All sources</v>
      </c>
      <c r="M119" s="19">
        <f t="shared" si="8"/>
        <v>0.24242434692165582</v>
      </c>
      <c r="N119" t="str">
        <f t="shared" si="9"/>
        <v>Hike</v>
      </c>
      <c r="O119" s="20">
        <f t="shared" si="6"/>
        <v>7</v>
      </c>
    </row>
    <row r="120" spans="2:15" x14ac:dyDescent="0.3">
      <c r="B120" s="3">
        <v>43583</v>
      </c>
      <c r="C120" s="4">
        <v>16645119</v>
      </c>
      <c r="D120" s="4">
        <v>12483839</v>
      </c>
      <c r="E120" s="4">
        <v>5086008</v>
      </c>
      <c r="F120" s="4">
        <v>12021475</v>
      </c>
      <c r="G120" s="17">
        <f t="shared" si="5"/>
        <v>46236441</v>
      </c>
      <c r="H120" s="8">
        <f>C120/C113-1</f>
        <v>-9.6153788942305862E-3</v>
      </c>
      <c r="I120" s="8">
        <f>D120/D113-1</f>
        <v>-9.6154380128206096E-3</v>
      </c>
      <c r="J120" s="8">
        <f>E120/E113-1</f>
        <v>-9.6154389143408014E-3</v>
      </c>
      <c r="K120" s="8">
        <f>F120/F113-1</f>
        <v>-9.6153560976317554E-3</v>
      </c>
      <c r="L120" s="18" t="str">
        <f t="shared" si="7"/>
        <v>All sources</v>
      </c>
      <c r="M120" s="19">
        <f t="shared" si="8"/>
        <v>-3.8461611919023753E-2</v>
      </c>
      <c r="N120" t="str">
        <f t="shared" si="9"/>
        <v>Drop</v>
      </c>
      <c r="O120" s="20">
        <f t="shared" si="6"/>
        <v>1</v>
      </c>
    </row>
    <row r="121" spans="2:15" x14ac:dyDescent="0.3">
      <c r="B121" s="3">
        <v>43584</v>
      </c>
      <c r="C121" s="4">
        <v>7427330</v>
      </c>
      <c r="D121" s="4">
        <v>5570497</v>
      </c>
      <c r="E121" s="4">
        <v>2269462</v>
      </c>
      <c r="F121" s="4">
        <v>5364183</v>
      </c>
      <c r="G121" s="17">
        <f t="shared" si="5"/>
        <v>20631472</v>
      </c>
      <c r="H121" s="8">
        <f>C121/C114-1</f>
        <v>-1.0416611151910726E-2</v>
      </c>
      <c r="I121" s="8">
        <f>D121/D114-1</f>
        <v>-1.0416699975520194E-2</v>
      </c>
      <c r="J121" s="8">
        <f>E121/E114-1</f>
        <v>-1.0416634871853403E-2</v>
      </c>
      <c r="K121" s="8">
        <f>F121/F114-1</f>
        <v>-1.0416651293350898E-2</v>
      </c>
      <c r="L121" s="18" t="str">
        <f t="shared" si="7"/>
        <v>All sources</v>
      </c>
      <c r="M121" s="19">
        <f t="shared" si="8"/>
        <v>-4.1666597292635221E-2</v>
      </c>
      <c r="N121" t="str">
        <f t="shared" si="9"/>
        <v>Drop</v>
      </c>
      <c r="O121" s="20">
        <f t="shared" si="6"/>
        <v>2</v>
      </c>
    </row>
    <row r="122" spans="2:15" x14ac:dyDescent="0.3">
      <c r="B122" s="3">
        <v>43585</v>
      </c>
      <c r="C122" s="4">
        <v>7583695</v>
      </c>
      <c r="D122" s="4">
        <v>5687771</v>
      </c>
      <c r="E122" s="4">
        <v>2317240</v>
      </c>
      <c r="F122" s="4">
        <v>5477113</v>
      </c>
      <c r="G122" s="17">
        <f t="shared" si="5"/>
        <v>21065819</v>
      </c>
      <c r="H122" s="8">
        <f>C122/C115-1</f>
        <v>2.1052652837560748E-2</v>
      </c>
      <c r="I122" s="8">
        <f>D122/D115-1</f>
        <v>2.1052699606516345E-2</v>
      </c>
      <c r="J122" s="8">
        <f>E122/E115-1</f>
        <v>2.1052566643548154E-2</v>
      </c>
      <c r="K122" s="8">
        <f>F122/F115-1</f>
        <v>2.1052600181612036E-2</v>
      </c>
      <c r="L122" s="18" t="str">
        <f t="shared" si="7"/>
        <v>All sources</v>
      </c>
      <c r="M122" s="19">
        <f t="shared" si="8"/>
        <v>8.4210519269237283E-2</v>
      </c>
      <c r="N122" t="str">
        <f t="shared" si="9"/>
        <v>Hike</v>
      </c>
      <c r="O122" s="20">
        <f t="shared" si="6"/>
        <v>3</v>
      </c>
    </row>
    <row r="123" spans="2:15" x14ac:dyDescent="0.3">
      <c r="B123" s="3">
        <v>43586</v>
      </c>
      <c r="C123" s="4">
        <v>8209154</v>
      </c>
      <c r="D123" s="4">
        <v>6156866</v>
      </c>
      <c r="E123" s="4">
        <v>2508352</v>
      </c>
      <c r="F123" s="4">
        <v>5928833</v>
      </c>
      <c r="G123" s="17">
        <f t="shared" si="5"/>
        <v>22803205</v>
      </c>
      <c r="H123" s="8">
        <f>C123/C116-1</f>
        <v>4.9999987209400798E-2</v>
      </c>
      <c r="I123" s="8">
        <f>D123/D116-1</f>
        <v>5.0000162014270488E-2</v>
      </c>
      <c r="J123" s="8">
        <f>E123/E116-1</f>
        <v>4.9999853489482771E-2</v>
      </c>
      <c r="K123" s="8">
        <f>F123/F116-1</f>
        <v>4.9999929159756817E-2</v>
      </c>
      <c r="L123" s="18" t="str">
        <f t="shared" si="7"/>
        <v>All sources</v>
      </c>
      <c r="M123" s="19">
        <f t="shared" si="8"/>
        <v>0.19999993187291087</v>
      </c>
      <c r="N123" t="str">
        <f t="shared" si="9"/>
        <v>Hike</v>
      </c>
      <c r="O123" s="20">
        <f t="shared" si="6"/>
        <v>4</v>
      </c>
    </row>
    <row r="124" spans="2:15" x14ac:dyDescent="0.3">
      <c r="B124" s="3">
        <v>43587</v>
      </c>
      <c r="C124" s="4">
        <v>7661877</v>
      </c>
      <c r="D124" s="4">
        <v>5746408</v>
      </c>
      <c r="E124" s="4">
        <v>2341129</v>
      </c>
      <c r="F124" s="4">
        <v>5533578</v>
      </c>
      <c r="G124" s="17">
        <f t="shared" si="5"/>
        <v>21282992</v>
      </c>
      <c r="H124" s="8">
        <f>C124/C117-1</f>
        <v>-6.6666674787682179E-2</v>
      </c>
      <c r="I124" s="8">
        <f>D124/D117-1</f>
        <v>-6.6666709978745686E-2</v>
      </c>
      <c r="J124" s="8">
        <f>E124/E117-1</f>
        <v>-6.666648062153957E-2</v>
      </c>
      <c r="K124" s="8">
        <f>F124/F117-1</f>
        <v>-6.6666576710796233E-2</v>
      </c>
      <c r="L124" s="18" t="str">
        <f t="shared" si="7"/>
        <v>All sources</v>
      </c>
      <c r="M124" s="19">
        <f t="shared" si="8"/>
        <v>-0.26666644209876367</v>
      </c>
      <c r="N124" t="str">
        <f t="shared" si="9"/>
        <v>Drop</v>
      </c>
      <c r="O124" s="20">
        <f t="shared" si="6"/>
        <v>5</v>
      </c>
    </row>
    <row r="125" spans="2:15" x14ac:dyDescent="0.3">
      <c r="B125" s="3">
        <v>43588</v>
      </c>
      <c r="C125" s="4">
        <v>7505512</v>
      </c>
      <c r="D125" s="4">
        <v>5629134</v>
      </c>
      <c r="E125" s="4">
        <v>2293351</v>
      </c>
      <c r="F125" s="4">
        <v>5420648</v>
      </c>
      <c r="G125" s="17">
        <f t="shared" si="5"/>
        <v>20848645</v>
      </c>
      <c r="H125" s="8">
        <f>C125/C118-1</f>
        <v>-5.8823588422601936E-2</v>
      </c>
      <c r="I125" s="8">
        <f>D125/D118-1</f>
        <v>-5.8823549082044568E-2</v>
      </c>
      <c r="J125" s="8">
        <f>E125/E118-1</f>
        <v>-5.8823360426152771E-2</v>
      </c>
      <c r="K125" s="8">
        <f>F125/F118-1</f>
        <v>-5.8823447704446141E-2</v>
      </c>
      <c r="L125" s="18" t="str">
        <f t="shared" si="7"/>
        <v>All sources</v>
      </c>
      <c r="M125" s="19">
        <f t="shared" si="8"/>
        <v>-0.23529394563524542</v>
      </c>
      <c r="N125" t="str">
        <f t="shared" si="9"/>
        <v>Drop</v>
      </c>
      <c r="O125" s="20">
        <f t="shared" si="6"/>
        <v>6</v>
      </c>
    </row>
    <row r="126" spans="2:15" x14ac:dyDescent="0.3">
      <c r="B126" s="3">
        <v>43589</v>
      </c>
      <c r="C126" s="4">
        <v>15513897</v>
      </c>
      <c r="D126" s="4">
        <v>11635423</v>
      </c>
      <c r="E126" s="4">
        <v>4740357</v>
      </c>
      <c r="F126" s="4">
        <v>11204481</v>
      </c>
      <c r="G126" s="17">
        <f t="shared" si="5"/>
        <v>43094158</v>
      </c>
      <c r="H126" s="8">
        <f>C126/C119-1</f>
        <v>-8.5714294133333757E-2</v>
      </c>
      <c r="I126" s="8">
        <f>D126/D119-1</f>
        <v>-8.5714292449523999E-2</v>
      </c>
      <c r="J126" s="8">
        <f>E126/E119-1</f>
        <v>-8.5714379395328555E-2</v>
      </c>
      <c r="K126" s="8">
        <f>F126/F119-1</f>
        <v>-8.5714278719999482E-2</v>
      </c>
      <c r="L126" s="18" t="str">
        <f t="shared" si="7"/>
        <v>All sources</v>
      </c>
      <c r="M126" s="19">
        <f t="shared" si="8"/>
        <v>-0.34285724469818579</v>
      </c>
      <c r="N126" t="str">
        <f t="shared" si="9"/>
        <v>Drop</v>
      </c>
      <c r="O126" s="20">
        <f t="shared" si="6"/>
        <v>7</v>
      </c>
    </row>
    <row r="127" spans="2:15" x14ac:dyDescent="0.3">
      <c r="B127" s="3">
        <v>43590</v>
      </c>
      <c r="C127" s="4">
        <v>15837104</v>
      </c>
      <c r="D127" s="4">
        <v>11877828</v>
      </c>
      <c r="E127" s="4">
        <v>4839115</v>
      </c>
      <c r="F127" s="4">
        <v>11437908</v>
      </c>
      <c r="G127" s="17">
        <f t="shared" si="5"/>
        <v>43991955</v>
      </c>
      <c r="H127" s="8">
        <f>C127/C120-1</f>
        <v>-4.8543660156469937E-2</v>
      </c>
      <c r="I127" s="8">
        <f>D127/D120-1</f>
        <v>-4.8543641102708923E-2</v>
      </c>
      <c r="J127" s="8">
        <f>E127/E120-1</f>
        <v>-4.8543572876802443E-2</v>
      </c>
      <c r="K127" s="8">
        <f>F127/F120-1</f>
        <v>-4.8543710318409317E-2</v>
      </c>
      <c r="L127" s="18" t="str">
        <f t="shared" si="7"/>
        <v>All sources</v>
      </c>
      <c r="M127" s="19">
        <f t="shared" si="8"/>
        <v>-0.19417458445439062</v>
      </c>
      <c r="N127" t="str">
        <f t="shared" si="9"/>
        <v>Drop</v>
      </c>
      <c r="O127" s="20">
        <f t="shared" si="6"/>
        <v>1</v>
      </c>
    </row>
    <row r="128" spans="2:15" x14ac:dyDescent="0.3">
      <c r="B128" s="3">
        <v>43591</v>
      </c>
      <c r="C128" s="4">
        <v>7818242</v>
      </c>
      <c r="D128" s="4">
        <v>5863681</v>
      </c>
      <c r="E128" s="4">
        <v>2388907</v>
      </c>
      <c r="F128" s="4">
        <v>5646508</v>
      </c>
      <c r="G128" s="17">
        <f t="shared" si="5"/>
        <v>21717338</v>
      </c>
      <c r="H128" s="8">
        <f>C128/C121-1</f>
        <v>5.2631564774959561E-2</v>
      </c>
      <c r="I128" s="8">
        <f>D128/D121-1</f>
        <v>5.2631569499094866E-2</v>
      </c>
      <c r="J128" s="8">
        <f>E128/E121-1</f>
        <v>5.2631416608870385E-2</v>
      </c>
      <c r="K128" s="8">
        <f>F128/F121-1</f>
        <v>5.2631500454030089E-2</v>
      </c>
      <c r="L128" s="18" t="str">
        <f t="shared" si="7"/>
        <v>All sources</v>
      </c>
      <c r="M128" s="19">
        <f t="shared" si="8"/>
        <v>0.2105260513369549</v>
      </c>
      <c r="N128" t="str">
        <f t="shared" si="9"/>
        <v>Hike</v>
      </c>
      <c r="O128" s="20">
        <f t="shared" si="6"/>
        <v>2</v>
      </c>
    </row>
    <row r="129" spans="2:15" x14ac:dyDescent="0.3">
      <c r="B129" s="3">
        <v>43592</v>
      </c>
      <c r="C129" s="4">
        <v>7974607</v>
      </c>
      <c r="D129" s="4">
        <v>5980955</v>
      </c>
      <c r="E129" s="4">
        <v>2436685</v>
      </c>
      <c r="F129" s="4">
        <v>5759438</v>
      </c>
      <c r="G129" s="17">
        <f t="shared" si="5"/>
        <v>22151685</v>
      </c>
      <c r="H129" s="8">
        <f>C129/C122-1</f>
        <v>5.15463767991724E-2</v>
      </c>
      <c r="I129" s="8">
        <f>D129/D122-1</f>
        <v>5.1546379064839387E-2</v>
      </c>
      <c r="J129" s="8">
        <f>E129/E122-1</f>
        <v>5.1546236039426319E-2</v>
      </c>
      <c r="K129" s="8">
        <f>F129/F122-1</f>
        <v>5.154631646270591E-2</v>
      </c>
      <c r="L129" s="18" t="str">
        <f t="shared" si="7"/>
        <v>All sources</v>
      </c>
      <c r="M129" s="19">
        <f t="shared" si="8"/>
        <v>0.20618530836614402</v>
      </c>
      <c r="N129" t="str">
        <f t="shared" si="9"/>
        <v>Hike</v>
      </c>
      <c r="O129" s="20">
        <f t="shared" si="6"/>
        <v>3</v>
      </c>
    </row>
    <row r="130" spans="2:15" x14ac:dyDescent="0.3">
      <c r="B130" s="3">
        <v>43593</v>
      </c>
      <c r="C130" s="4">
        <v>8209154</v>
      </c>
      <c r="D130" s="4">
        <v>6156866</v>
      </c>
      <c r="E130" s="4">
        <v>2508352</v>
      </c>
      <c r="F130" s="4">
        <v>5928833</v>
      </c>
      <c r="G130" s="17">
        <f t="shared" si="5"/>
        <v>22803205</v>
      </c>
      <c r="H130" s="8">
        <f>C130/C123-1</f>
        <v>0</v>
      </c>
      <c r="I130" s="8">
        <f>D130/D123-1</f>
        <v>0</v>
      </c>
      <c r="J130" s="8">
        <f>E130/E123-1</f>
        <v>0</v>
      </c>
      <c r="K130" s="8">
        <f>F130/F123-1</f>
        <v>0</v>
      </c>
      <c r="L130" s="18" t="str">
        <f t="shared" si="7"/>
        <v/>
      </c>
      <c r="M130" s="19">
        <f t="shared" si="8"/>
        <v>0</v>
      </c>
      <c r="N130" t="str">
        <f t="shared" si="9"/>
        <v>Drop</v>
      </c>
      <c r="O130" s="20">
        <f t="shared" si="6"/>
        <v>4</v>
      </c>
    </row>
    <row r="131" spans="2:15" x14ac:dyDescent="0.3">
      <c r="B131" s="3">
        <v>43594</v>
      </c>
      <c r="C131" s="4">
        <v>7583695</v>
      </c>
      <c r="D131" s="4">
        <v>5687771</v>
      </c>
      <c r="E131" s="4">
        <v>2317240</v>
      </c>
      <c r="F131" s="4">
        <v>5477113</v>
      </c>
      <c r="G131" s="17">
        <f t="shared" si="5"/>
        <v>21065819</v>
      </c>
      <c r="H131" s="8">
        <f>C131/C124-1</f>
        <v>-1.0204027028886009E-2</v>
      </c>
      <c r="I131" s="8">
        <f>D131/D124-1</f>
        <v>-1.0204113595832398E-2</v>
      </c>
      <c r="J131" s="8">
        <f>E131/E124-1</f>
        <v>-1.0204051122343127E-2</v>
      </c>
      <c r="K131" s="8">
        <f>F131/F124-1</f>
        <v>-1.0204066880416196E-2</v>
      </c>
      <c r="L131" s="18" t="str">
        <f t="shared" si="7"/>
        <v>All sources</v>
      </c>
      <c r="M131" s="19">
        <f t="shared" si="8"/>
        <v>-4.0816258627477731E-2</v>
      </c>
      <c r="N131" t="str">
        <f t="shared" si="9"/>
        <v>Drop</v>
      </c>
      <c r="O131" s="20">
        <f t="shared" si="6"/>
        <v>5</v>
      </c>
    </row>
    <row r="132" spans="2:15" x14ac:dyDescent="0.3">
      <c r="B132" s="3">
        <v>43595</v>
      </c>
      <c r="C132" s="4">
        <v>7583695</v>
      </c>
      <c r="D132" s="4">
        <v>5687771</v>
      </c>
      <c r="E132" s="4">
        <v>2317240</v>
      </c>
      <c r="F132" s="4">
        <v>5477113</v>
      </c>
      <c r="G132" s="17">
        <f t="shared" ref="G132:G195" si="10">SUM(C132:F132)</f>
        <v>21065819</v>
      </c>
      <c r="H132" s="8">
        <f>C132/C125-1</f>
        <v>1.0416744387324872E-2</v>
      </c>
      <c r="I132" s="8">
        <f>D132/D125-1</f>
        <v>1.0416699975520194E-2</v>
      </c>
      <c r="J132" s="8">
        <f>E132/E125-1</f>
        <v>1.0416634871853514E-2</v>
      </c>
      <c r="K132" s="8">
        <f>F132/F125-1</f>
        <v>1.0416651293351009E-2</v>
      </c>
      <c r="L132" s="18" t="str">
        <f t="shared" si="7"/>
        <v>All sources</v>
      </c>
      <c r="M132" s="19">
        <f t="shared" si="8"/>
        <v>4.1666730528049589E-2</v>
      </c>
      <c r="N132" t="str">
        <f t="shared" si="9"/>
        <v>Hike</v>
      </c>
      <c r="O132" s="20">
        <f t="shared" ref="O132:O195" si="11">WEEKDAY(B132,1)</f>
        <v>6</v>
      </c>
    </row>
    <row r="133" spans="2:15" x14ac:dyDescent="0.3">
      <c r="B133" s="3">
        <v>43596</v>
      </c>
      <c r="C133" s="4">
        <v>16483516</v>
      </c>
      <c r="D133" s="4">
        <v>12362637</v>
      </c>
      <c r="E133" s="4">
        <v>5036630</v>
      </c>
      <c r="F133" s="4">
        <v>11904761</v>
      </c>
      <c r="G133" s="17">
        <f t="shared" si="10"/>
        <v>45787544</v>
      </c>
      <c r="H133" s="8">
        <f>C133/C126-1</f>
        <v>6.2500028200522362E-2</v>
      </c>
      <c r="I133" s="8">
        <f>D133/D126-1</f>
        <v>6.2500005371527889E-2</v>
      </c>
      <c r="J133" s="8">
        <f>E133/E126-1</f>
        <v>6.2500145031270771E-2</v>
      </c>
      <c r="K133" s="8">
        <f>F133/F126-1</f>
        <v>6.2499994421874705E-2</v>
      </c>
      <c r="L133" s="18" t="str">
        <f t="shared" si="7"/>
        <v>All sources</v>
      </c>
      <c r="M133" s="19">
        <f t="shared" si="8"/>
        <v>0.25000017302519573</v>
      </c>
      <c r="N133" t="str">
        <f t="shared" si="9"/>
        <v>Hike</v>
      </c>
      <c r="O133" s="20">
        <f t="shared" si="11"/>
        <v>7</v>
      </c>
    </row>
    <row r="134" spans="2:15" x14ac:dyDescent="0.3">
      <c r="B134" s="3">
        <v>43597</v>
      </c>
      <c r="C134" s="4">
        <v>15352294</v>
      </c>
      <c r="D134" s="4">
        <v>11514221</v>
      </c>
      <c r="E134" s="4">
        <v>4690978</v>
      </c>
      <c r="F134" s="4">
        <v>11087768</v>
      </c>
      <c r="G134" s="17">
        <f t="shared" si="10"/>
        <v>42645261</v>
      </c>
      <c r="H134" s="8">
        <f>C134/C127-1</f>
        <v>-3.061228871137045E-2</v>
      </c>
      <c r="I134" s="8">
        <f>D134/D127-1</f>
        <v>-3.0612246616132155E-2</v>
      </c>
      <c r="J134" s="8">
        <f>E134/E127-1</f>
        <v>-3.061241569997819E-2</v>
      </c>
      <c r="K134" s="8">
        <f>F134/F127-1</f>
        <v>-3.0612241329445955E-2</v>
      </c>
      <c r="L134" s="18" t="str">
        <f t="shared" si="7"/>
        <v>All sources</v>
      </c>
      <c r="M134" s="19">
        <f t="shared" si="8"/>
        <v>-0.12244919235692675</v>
      </c>
      <c r="N134" t="str">
        <f t="shared" si="9"/>
        <v>Drop</v>
      </c>
      <c r="O134" s="20">
        <f t="shared" si="11"/>
        <v>1</v>
      </c>
    </row>
    <row r="135" spans="2:15" x14ac:dyDescent="0.3">
      <c r="B135" s="3">
        <v>43598</v>
      </c>
      <c r="C135" s="4">
        <v>7505512</v>
      </c>
      <c r="D135" s="4">
        <v>5629134</v>
      </c>
      <c r="E135" s="4">
        <v>2293351</v>
      </c>
      <c r="F135" s="4">
        <v>5420648</v>
      </c>
      <c r="G135" s="17">
        <f t="shared" si="10"/>
        <v>20848645</v>
      </c>
      <c r="H135" s="8">
        <f>C135/C128-1</f>
        <v>-4.0000040929917491E-2</v>
      </c>
      <c r="I135" s="8">
        <f>D135/D128-1</f>
        <v>-3.9999959070079028E-2</v>
      </c>
      <c r="J135" s="8">
        <f>E135/E128-1</f>
        <v>-3.9999882791586283E-2</v>
      </c>
      <c r="K135" s="8">
        <f>F135/F128-1</f>
        <v>-3.9999943327805432E-2</v>
      </c>
      <c r="L135" s="18" t="str">
        <f t="shared" si="7"/>
        <v>All sources</v>
      </c>
      <c r="M135" s="19">
        <f t="shared" si="8"/>
        <v>-0.15999982611938823</v>
      </c>
      <c r="N135" t="str">
        <f t="shared" si="9"/>
        <v>Drop</v>
      </c>
      <c r="O135" s="20">
        <f t="shared" si="11"/>
        <v>2</v>
      </c>
    </row>
    <row r="136" spans="2:15" x14ac:dyDescent="0.3">
      <c r="B136" s="3">
        <v>43599</v>
      </c>
      <c r="C136" s="4">
        <v>8209154</v>
      </c>
      <c r="D136" s="4">
        <v>6156866</v>
      </c>
      <c r="E136" s="4">
        <v>2508352</v>
      </c>
      <c r="F136" s="4">
        <v>5928833</v>
      </c>
      <c r="G136" s="17">
        <f t="shared" si="10"/>
        <v>22803205</v>
      </c>
      <c r="H136" s="8">
        <f>C136/C129-1</f>
        <v>2.9411731512286376E-2</v>
      </c>
      <c r="I136" s="8">
        <f>D136/D129-1</f>
        <v>2.9411858139711811E-2</v>
      </c>
      <c r="J136" s="8">
        <f>E136/E129-1</f>
        <v>2.9411680213076385E-2</v>
      </c>
      <c r="K136" s="8">
        <f>F136/F129-1</f>
        <v>2.9411723852223126E-2</v>
      </c>
      <c r="L136" s="18" t="str">
        <f t="shared" si="7"/>
        <v>All sources</v>
      </c>
      <c r="M136" s="19">
        <f t="shared" si="8"/>
        <v>0.1176469937172977</v>
      </c>
      <c r="N136" t="str">
        <f t="shared" si="9"/>
        <v>Hike</v>
      </c>
      <c r="O136" s="20">
        <f t="shared" si="11"/>
        <v>3</v>
      </c>
    </row>
    <row r="137" spans="2:15" x14ac:dyDescent="0.3">
      <c r="B137" s="3">
        <v>43600</v>
      </c>
      <c r="C137" s="4">
        <v>7896424</v>
      </c>
      <c r="D137" s="4">
        <v>5922318</v>
      </c>
      <c r="E137" s="4">
        <v>2412796</v>
      </c>
      <c r="F137" s="4">
        <v>5702973</v>
      </c>
      <c r="G137" s="17">
        <f t="shared" si="10"/>
        <v>21934511</v>
      </c>
      <c r="H137" s="8">
        <f>C137/C130-1</f>
        <v>-3.8095277540170391E-2</v>
      </c>
      <c r="I137" s="8">
        <f>D137/D130-1</f>
        <v>-3.8095355656595387E-2</v>
      </c>
      <c r="J137" s="8">
        <f>E137/E130-1</f>
        <v>-3.8095131783736913E-2</v>
      </c>
      <c r="K137" s="8">
        <f>F137/F130-1</f>
        <v>-3.8095186691883498E-2</v>
      </c>
      <c r="L137" s="18" t="str">
        <f t="shared" si="7"/>
        <v>All sources</v>
      </c>
      <c r="M137" s="19">
        <f t="shared" si="8"/>
        <v>-0.15238095167238619</v>
      </c>
      <c r="N137" t="str">
        <f t="shared" si="9"/>
        <v>Drop</v>
      </c>
      <c r="O137" s="20">
        <f t="shared" si="11"/>
        <v>4</v>
      </c>
    </row>
    <row r="138" spans="2:15" x14ac:dyDescent="0.3">
      <c r="B138" s="3">
        <v>43601</v>
      </c>
      <c r="C138" s="4">
        <v>7583695</v>
      </c>
      <c r="D138" s="4">
        <v>5687771</v>
      </c>
      <c r="E138" s="4">
        <v>2317240</v>
      </c>
      <c r="F138" s="4">
        <v>5477113</v>
      </c>
      <c r="G138" s="17">
        <f t="shared" si="10"/>
        <v>21065819</v>
      </c>
      <c r="H138" s="8">
        <f>C138/C131-1</f>
        <v>0</v>
      </c>
      <c r="I138" s="8">
        <f>D138/D131-1</f>
        <v>0</v>
      </c>
      <c r="J138" s="8">
        <f>E138/E131-1</f>
        <v>0</v>
      </c>
      <c r="K138" s="8">
        <f>F138/F131-1</f>
        <v>0</v>
      </c>
      <c r="L138" s="18" t="str">
        <f t="shared" si="7"/>
        <v/>
      </c>
      <c r="M138" s="19">
        <f t="shared" si="8"/>
        <v>0</v>
      </c>
      <c r="N138" t="str">
        <f t="shared" si="9"/>
        <v>Drop</v>
      </c>
      <c r="O138" s="20">
        <f t="shared" si="11"/>
        <v>5</v>
      </c>
    </row>
    <row r="139" spans="2:15" x14ac:dyDescent="0.3">
      <c r="B139" s="3">
        <v>43602</v>
      </c>
      <c r="C139" s="4">
        <v>7427330</v>
      </c>
      <c r="D139" s="4">
        <v>5570497</v>
      </c>
      <c r="E139" s="4">
        <v>2269462</v>
      </c>
      <c r="F139" s="4">
        <v>5364183</v>
      </c>
      <c r="G139" s="17">
        <f t="shared" si="10"/>
        <v>20631472</v>
      </c>
      <c r="H139" s="8">
        <f>C139/C132-1</f>
        <v>-2.0618577092037627E-2</v>
      </c>
      <c r="I139" s="8">
        <f>D139/D132-1</f>
        <v>-2.0618621952255056E-2</v>
      </c>
      <c r="J139" s="8">
        <f>E139/E132-1</f>
        <v>-2.0618494415770461E-2</v>
      </c>
      <c r="K139" s="8">
        <f>F139/F132-1</f>
        <v>-2.0618526585082342E-2</v>
      </c>
      <c r="L139" s="18" t="str">
        <f t="shared" ref="L139:L202" si="12">IF(SUM($H139:$K139)&lt;&gt;0,IF(ROUND(AVERAGE($H139:$K139),2)&lt;&gt;ROUND(IF((SUM($H139:$K139)&gt;0),MAX($H139:$K139),MIN($H139:$K139)),2),IF((SUM($H139:$K139)&lt;&gt;0),IF(IF((SUM($H139:$K139)&gt;0),MAX($H139:$K139),MIN($H139:$K139))=$H139,"Facebook",IF(IF((SUM($H139:$K139)&gt;0),MAX($H139:$K139),MIN($H139:$K139))=$I139,"Youtube",IF(IF((SUM($H139:$K139)&gt;0),MAX($H139:$K139),MIN($H139:$K139))=$J139,"Twitter",IF(IF((SUM($H139:$K139)&gt;0),MAX($H139:$K139),MIN($H139:$K139))=$K139,"Others","")))),""),"All sources"),"")</f>
        <v>All sources</v>
      </c>
      <c r="M139" s="19">
        <f t="shared" ref="M139:M202" si="13">SUM(H139:K139)</f>
        <v>-8.2474220045145485E-2</v>
      </c>
      <c r="N139" t="str">
        <f t="shared" ref="N139:N202" si="14">IF(M139&gt;0, "Hike","Drop")</f>
        <v>Drop</v>
      </c>
      <c r="O139" s="20">
        <f t="shared" si="11"/>
        <v>6</v>
      </c>
    </row>
    <row r="140" spans="2:15" x14ac:dyDescent="0.3">
      <c r="B140" s="3">
        <v>43603</v>
      </c>
      <c r="C140" s="4">
        <v>16160310</v>
      </c>
      <c r="D140" s="4">
        <v>12120232</v>
      </c>
      <c r="E140" s="4">
        <v>4937872</v>
      </c>
      <c r="F140" s="4">
        <v>11671335</v>
      </c>
      <c r="G140" s="17">
        <f t="shared" si="10"/>
        <v>44889749</v>
      </c>
      <c r="H140" s="8">
        <f>C140/C133-1</f>
        <v>-1.9607831241829743E-2</v>
      </c>
      <c r="I140" s="8">
        <f>D140/D133-1</f>
        <v>-1.9607871686275313E-2</v>
      </c>
      <c r="J140" s="8">
        <f>E140/E133-1</f>
        <v>-1.9607952142603247E-2</v>
      </c>
      <c r="K140" s="8">
        <f>F140/F133-1</f>
        <v>-1.9607785490191709E-2</v>
      </c>
      <c r="L140" s="18" t="str">
        <f t="shared" si="12"/>
        <v>All sources</v>
      </c>
      <c r="M140" s="19">
        <f t="shared" si="13"/>
        <v>-7.8431440560900012E-2</v>
      </c>
      <c r="N140" t="str">
        <f t="shared" si="14"/>
        <v>Drop</v>
      </c>
      <c r="O140" s="20">
        <f t="shared" si="11"/>
        <v>7</v>
      </c>
    </row>
    <row r="141" spans="2:15" x14ac:dyDescent="0.3">
      <c r="B141" s="3">
        <v>43604</v>
      </c>
      <c r="C141" s="4">
        <v>16968325</v>
      </c>
      <c r="D141" s="4">
        <v>12726244</v>
      </c>
      <c r="E141" s="4">
        <v>5184766</v>
      </c>
      <c r="F141" s="4">
        <v>12254901</v>
      </c>
      <c r="G141" s="17">
        <f t="shared" si="10"/>
        <v>47134236</v>
      </c>
      <c r="H141" s="8">
        <f>C141/C134-1</f>
        <v>0.10526316132299196</v>
      </c>
      <c r="I141" s="8">
        <f>D141/D134-1</f>
        <v>0.10526313503970441</v>
      </c>
      <c r="J141" s="8">
        <f>E141/E134-1</f>
        <v>0.10526333741066352</v>
      </c>
      <c r="K141" s="8">
        <f>F141/F134-1</f>
        <v>0.10526311517340559</v>
      </c>
      <c r="L141" s="18" t="str">
        <f t="shared" si="12"/>
        <v>All sources</v>
      </c>
      <c r="M141" s="19">
        <f t="shared" si="13"/>
        <v>0.42105274894676548</v>
      </c>
      <c r="N141" t="str">
        <f t="shared" si="14"/>
        <v>Hike</v>
      </c>
      <c r="O141" s="20">
        <f t="shared" si="11"/>
        <v>1</v>
      </c>
    </row>
    <row r="142" spans="2:15" x14ac:dyDescent="0.3">
      <c r="B142" s="3">
        <v>43605</v>
      </c>
      <c r="C142" s="4">
        <v>8052789</v>
      </c>
      <c r="D142" s="4">
        <v>6039592</v>
      </c>
      <c r="E142" s="4">
        <v>2460574</v>
      </c>
      <c r="F142" s="4">
        <v>5815903</v>
      </c>
      <c r="G142" s="17">
        <f t="shared" si="10"/>
        <v>22368858</v>
      </c>
      <c r="H142" s="8">
        <f>C142/C135-1</f>
        <v>7.2916677769617744E-2</v>
      </c>
      <c r="I142" s="8">
        <f>D142/D135-1</f>
        <v>7.2916722181422644E-2</v>
      </c>
      <c r="J142" s="8">
        <f>E142/E135-1</f>
        <v>7.2916444102974154E-2</v>
      </c>
      <c r="K142" s="8">
        <f>F142/F135-1</f>
        <v>7.2916559053456398E-2</v>
      </c>
      <c r="L142" s="18" t="str">
        <f t="shared" si="12"/>
        <v>All sources</v>
      </c>
      <c r="M142" s="19">
        <f t="shared" si="13"/>
        <v>0.29166640310747094</v>
      </c>
      <c r="N142" t="str">
        <f t="shared" si="14"/>
        <v>Hike</v>
      </c>
      <c r="O142" s="20">
        <f t="shared" si="11"/>
        <v>2</v>
      </c>
    </row>
    <row r="143" spans="2:15" x14ac:dyDescent="0.3">
      <c r="B143" s="3">
        <v>43606</v>
      </c>
      <c r="C143" s="4">
        <v>8052789</v>
      </c>
      <c r="D143" s="4">
        <v>6039592</v>
      </c>
      <c r="E143" s="4">
        <v>2460574</v>
      </c>
      <c r="F143" s="4">
        <v>5815903</v>
      </c>
      <c r="G143" s="17">
        <f t="shared" si="10"/>
        <v>22368858</v>
      </c>
      <c r="H143" s="8">
        <f>C143/C136-1</f>
        <v>-1.9047638770085196E-2</v>
      </c>
      <c r="I143" s="8">
        <f>D143/D136-1</f>
        <v>-1.9047677828297749E-2</v>
      </c>
      <c r="J143" s="8">
        <f>E143/E136-1</f>
        <v>-1.9047565891868401E-2</v>
      </c>
      <c r="K143" s="8">
        <f>F143/F136-1</f>
        <v>-1.9047593345941749E-2</v>
      </c>
      <c r="L143" s="18" t="str">
        <f t="shared" si="12"/>
        <v>All sources</v>
      </c>
      <c r="M143" s="19">
        <f t="shared" si="13"/>
        <v>-7.6190475836193094E-2</v>
      </c>
      <c r="N143" t="str">
        <f t="shared" si="14"/>
        <v>Drop</v>
      </c>
      <c r="O143" s="20">
        <f t="shared" si="11"/>
        <v>3</v>
      </c>
    </row>
    <row r="144" spans="2:15" x14ac:dyDescent="0.3">
      <c r="B144" s="3">
        <v>43607</v>
      </c>
      <c r="C144" s="4">
        <v>7896424</v>
      </c>
      <c r="D144" s="4">
        <v>5922318</v>
      </c>
      <c r="E144" s="4">
        <v>2412796</v>
      </c>
      <c r="F144" s="4">
        <v>5702973</v>
      </c>
      <c r="G144" s="17">
        <f t="shared" si="10"/>
        <v>21934511</v>
      </c>
      <c r="H144" s="8">
        <f>C144/C137-1</f>
        <v>0</v>
      </c>
      <c r="I144" s="8">
        <f>D144/D137-1</f>
        <v>0</v>
      </c>
      <c r="J144" s="8">
        <f>E144/E137-1</f>
        <v>0</v>
      </c>
      <c r="K144" s="8">
        <f>F144/F137-1</f>
        <v>0</v>
      </c>
      <c r="L144" s="18" t="str">
        <f t="shared" si="12"/>
        <v/>
      </c>
      <c r="M144" s="19">
        <f t="shared" si="13"/>
        <v>0</v>
      </c>
      <c r="N144" t="str">
        <f t="shared" si="14"/>
        <v>Drop</v>
      </c>
      <c r="O144" s="20">
        <f t="shared" si="11"/>
        <v>4</v>
      </c>
    </row>
    <row r="145" spans="2:15" x14ac:dyDescent="0.3">
      <c r="B145" s="3">
        <v>43608</v>
      </c>
      <c r="C145" s="4">
        <v>7583695</v>
      </c>
      <c r="D145" s="4">
        <v>5687771</v>
      </c>
      <c r="E145" s="4">
        <v>2317240</v>
      </c>
      <c r="F145" s="4">
        <v>5477113</v>
      </c>
      <c r="G145" s="17">
        <f t="shared" si="10"/>
        <v>21065819</v>
      </c>
      <c r="H145" s="8">
        <f>C145/C138-1</f>
        <v>0</v>
      </c>
      <c r="I145" s="8">
        <f>D145/D138-1</f>
        <v>0</v>
      </c>
      <c r="J145" s="8">
        <f>E145/E138-1</f>
        <v>0</v>
      </c>
      <c r="K145" s="8">
        <f>F145/F138-1</f>
        <v>0</v>
      </c>
      <c r="L145" s="18" t="str">
        <f t="shared" si="12"/>
        <v/>
      </c>
      <c r="M145" s="19">
        <f t="shared" si="13"/>
        <v>0</v>
      </c>
      <c r="N145" t="str">
        <f t="shared" si="14"/>
        <v>Drop</v>
      </c>
      <c r="O145" s="20">
        <f t="shared" si="11"/>
        <v>5</v>
      </c>
    </row>
    <row r="146" spans="2:15" x14ac:dyDescent="0.3">
      <c r="B146" s="3">
        <v>43609</v>
      </c>
      <c r="C146" s="4">
        <v>8052789</v>
      </c>
      <c r="D146" s="4">
        <v>6039592</v>
      </c>
      <c r="E146" s="4">
        <v>2460574</v>
      </c>
      <c r="F146" s="4">
        <v>5815903</v>
      </c>
      <c r="G146" s="17">
        <f t="shared" si="10"/>
        <v>22368858</v>
      </c>
      <c r="H146" s="8">
        <f>C146/C139-1</f>
        <v>8.4210476712358373E-2</v>
      </c>
      <c r="I146" s="8">
        <f>D146/D139-1</f>
        <v>8.4210618908869384E-2</v>
      </c>
      <c r="J146" s="8">
        <f>E146/E139-1</f>
        <v>8.4210266574192394E-2</v>
      </c>
      <c r="K146" s="8">
        <f>F146/F139-1</f>
        <v>8.421040072644792E-2</v>
      </c>
      <c r="L146" s="18" t="str">
        <f t="shared" si="12"/>
        <v>All sources</v>
      </c>
      <c r="M146" s="19">
        <f t="shared" si="13"/>
        <v>0.33684176292186807</v>
      </c>
      <c r="N146" t="str">
        <f t="shared" si="14"/>
        <v>Hike</v>
      </c>
      <c r="O146" s="20">
        <f t="shared" si="11"/>
        <v>6</v>
      </c>
    </row>
    <row r="147" spans="2:15" x14ac:dyDescent="0.3">
      <c r="B147" s="3">
        <v>43610</v>
      </c>
      <c r="C147" s="4">
        <v>16968325</v>
      </c>
      <c r="D147" s="4">
        <v>12726244</v>
      </c>
      <c r="E147" s="4">
        <v>5184766</v>
      </c>
      <c r="F147" s="4">
        <v>12254901</v>
      </c>
      <c r="G147" s="17">
        <f t="shared" si="10"/>
        <v>47134236</v>
      </c>
      <c r="H147" s="8">
        <f>C147/C140-1</f>
        <v>4.9999969059999483E-2</v>
      </c>
      <c r="I147" s="8">
        <f>D147/D140-1</f>
        <v>5.0000033002668642E-2</v>
      </c>
      <c r="J147" s="8">
        <f>E147/E140-1</f>
        <v>5.0000081006555064E-2</v>
      </c>
      <c r="K147" s="8">
        <f>F147/F140-1</f>
        <v>4.9999935739998946E-2</v>
      </c>
      <c r="L147" s="18" t="str">
        <f t="shared" si="12"/>
        <v>All sources</v>
      </c>
      <c r="M147" s="19">
        <f t="shared" si="13"/>
        <v>0.20000001880922214</v>
      </c>
      <c r="N147" t="str">
        <f t="shared" si="14"/>
        <v>Hike</v>
      </c>
      <c r="O147" s="20">
        <f t="shared" si="11"/>
        <v>7</v>
      </c>
    </row>
    <row r="148" spans="2:15" x14ac:dyDescent="0.3">
      <c r="B148" s="3">
        <v>43611</v>
      </c>
      <c r="C148" s="4">
        <v>16968325</v>
      </c>
      <c r="D148" s="4">
        <v>12726244</v>
      </c>
      <c r="E148" s="4">
        <v>5184766</v>
      </c>
      <c r="F148" s="4">
        <v>12254901</v>
      </c>
      <c r="G148" s="17">
        <f t="shared" si="10"/>
        <v>47134236</v>
      </c>
      <c r="H148" s="8">
        <f>C148/C141-1</f>
        <v>0</v>
      </c>
      <c r="I148" s="8">
        <f>D148/D141-1</f>
        <v>0</v>
      </c>
      <c r="J148" s="8">
        <f>E148/E141-1</f>
        <v>0</v>
      </c>
      <c r="K148" s="8">
        <f>F148/F141-1</f>
        <v>0</v>
      </c>
      <c r="L148" s="18" t="str">
        <f t="shared" si="12"/>
        <v/>
      </c>
      <c r="M148" s="19">
        <f t="shared" si="13"/>
        <v>0</v>
      </c>
      <c r="N148" t="str">
        <f t="shared" si="14"/>
        <v>Drop</v>
      </c>
      <c r="O148" s="20">
        <f t="shared" si="11"/>
        <v>1</v>
      </c>
    </row>
    <row r="149" spans="2:15" x14ac:dyDescent="0.3">
      <c r="B149" s="3">
        <v>43612</v>
      </c>
      <c r="C149" s="4">
        <v>7583695</v>
      </c>
      <c r="D149" s="4">
        <v>5687771</v>
      </c>
      <c r="E149" s="4">
        <v>2317240</v>
      </c>
      <c r="F149" s="4">
        <v>5477113</v>
      </c>
      <c r="G149" s="17">
        <f t="shared" si="10"/>
        <v>21065819</v>
      </c>
      <c r="H149" s="8">
        <f>C149/C142-1</f>
        <v>-5.8252364491358177E-2</v>
      </c>
      <c r="I149" s="8">
        <f>D149/D142-1</f>
        <v>-5.8252444867136766E-2</v>
      </c>
      <c r="J149" s="8">
        <f>E149/E142-1</f>
        <v>-5.8252261464194932E-2</v>
      </c>
      <c r="K149" s="8">
        <f>F149/F142-1</f>
        <v>-5.825234705599458E-2</v>
      </c>
      <c r="L149" s="18" t="str">
        <f t="shared" si="12"/>
        <v>All sources</v>
      </c>
      <c r="M149" s="19">
        <f t="shared" si="13"/>
        <v>-0.23300941787868445</v>
      </c>
      <c r="N149" t="str">
        <f t="shared" si="14"/>
        <v>Drop</v>
      </c>
      <c r="O149" s="20">
        <f t="shared" si="11"/>
        <v>2</v>
      </c>
    </row>
    <row r="150" spans="2:15" x14ac:dyDescent="0.3">
      <c r="B150" s="3">
        <v>43613</v>
      </c>
      <c r="C150" s="4">
        <v>8130972</v>
      </c>
      <c r="D150" s="4">
        <v>6098229</v>
      </c>
      <c r="E150" s="4">
        <v>2484463</v>
      </c>
      <c r="F150" s="4">
        <v>5872368</v>
      </c>
      <c r="G150" s="17">
        <f t="shared" si="10"/>
        <v>22586032</v>
      </c>
      <c r="H150" s="8">
        <f>C150/C143-1</f>
        <v>9.7088102022790945E-3</v>
      </c>
      <c r="I150" s="8">
        <f>D150/D143-1</f>
        <v>9.7087684068726254E-3</v>
      </c>
      <c r="J150" s="8">
        <f>E150/E143-1</f>
        <v>9.7087102440325257E-3</v>
      </c>
      <c r="K150" s="8">
        <f>F150/F143-1</f>
        <v>9.708724509332356E-3</v>
      </c>
      <c r="L150" s="18" t="str">
        <f t="shared" si="12"/>
        <v>All sources</v>
      </c>
      <c r="M150" s="19">
        <f t="shared" si="13"/>
        <v>3.8835013362516602E-2</v>
      </c>
      <c r="N150" t="str">
        <f t="shared" si="14"/>
        <v>Hike</v>
      </c>
      <c r="O150" s="20">
        <f t="shared" si="11"/>
        <v>3</v>
      </c>
    </row>
    <row r="151" spans="2:15" x14ac:dyDescent="0.3">
      <c r="B151" s="3">
        <v>43614</v>
      </c>
      <c r="C151" s="4">
        <v>7427330</v>
      </c>
      <c r="D151" s="4">
        <v>5570497</v>
      </c>
      <c r="E151" s="4">
        <v>2269462</v>
      </c>
      <c r="F151" s="4">
        <v>5364183</v>
      </c>
      <c r="G151" s="17">
        <f t="shared" si="10"/>
        <v>20631472</v>
      </c>
      <c r="H151" s="8">
        <f>C151/C144-1</f>
        <v>-5.9405877901186677E-2</v>
      </c>
      <c r="I151" s="8">
        <f>D151/D144-1</f>
        <v>-5.9405962327588657E-2</v>
      </c>
      <c r="J151" s="8">
        <f>E151/E144-1</f>
        <v>-5.9405768245637036E-2</v>
      </c>
      <c r="K151" s="8">
        <f>F151/F144-1</f>
        <v>-5.9405857260765527E-2</v>
      </c>
      <c r="L151" s="18" t="str">
        <f t="shared" si="12"/>
        <v>All sources</v>
      </c>
      <c r="M151" s="19">
        <f t="shared" si="13"/>
        <v>-0.2376234657351779</v>
      </c>
      <c r="N151" t="str">
        <f t="shared" si="14"/>
        <v>Drop</v>
      </c>
      <c r="O151" s="20">
        <f t="shared" si="11"/>
        <v>4</v>
      </c>
    </row>
    <row r="152" spans="2:15" x14ac:dyDescent="0.3">
      <c r="B152" s="3">
        <v>43615</v>
      </c>
      <c r="C152" s="4">
        <v>7740060</v>
      </c>
      <c r="D152" s="4">
        <v>5805045</v>
      </c>
      <c r="E152" s="4">
        <v>2365018</v>
      </c>
      <c r="F152" s="4">
        <v>5590043</v>
      </c>
      <c r="G152" s="17">
        <f t="shared" si="10"/>
        <v>21500166</v>
      </c>
      <c r="H152" s="8">
        <f>C152/C145-1</f>
        <v>2.0618577092037516E-2</v>
      </c>
      <c r="I152" s="8">
        <f>D152/D145-1</f>
        <v>2.0618621952255056E-2</v>
      </c>
      <c r="J152" s="8">
        <f>E152/E145-1</f>
        <v>2.0618494415770572E-2</v>
      </c>
      <c r="K152" s="8">
        <f>F152/F145-1</f>
        <v>2.0618526585082231E-2</v>
      </c>
      <c r="L152" s="18" t="str">
        <f t="shared" si="12"/>
        <v>All sources</v>
      </c>
      <c r="M152" s="19">
        <f t="shared" si="13"/>
        <v>8.2474220045145374E-2</v>
      </c>
      <c r="N152" t="str">
        <f t="shared" si="14"/>
        <v>Hike</v>
      </c>
      <c r="O152" s="20">
        <f t="shared" si="11"/>
        <v>5</v>
      </c>
    </row>
    <row r="153" spans="2:15" x14ac:dyDescent="0.3">
      <c r="B153" s="3">
        <v>43616</v>
      </c>
      <c r="C153" s="4">
        <v>8052789</v>
      </c>
      <c r="D153" s="4">
        <v>6039592</v>
      </c>
      <c r="E153" s="4">
        <v>2460574</v>
      </c>
      <c r="F153" s="4">
        <v>5815903</v>
      </c>
      <c r="G153" s="17">
        <f t="shared" si="10"/>
        <v>22368858</v>
      </c>
      <c r="H153" s="8">
        <f>C153/C146-1</f>
        <v>0</v>
      </c>
      <c r="I153" s="8">
        <f>D153/D146-1</f>
        <v>0</v>
      </c>
      <c r="J153" s="8">
        <f>E153/E146-1</f>
        <v>0</v>
      </c>
      <c r="K153" s="8">
        <f>F153/F146-1</f>
        <v>0</v>
      </c>
      <c r="L153" s="18" t="str">
        <f t="shared" si="12"/>
        <v/>
      </c>
      <c r="M153" s="19">
        <f t="shared" si="13"/>
        <v>0</v>
      </c>
      <c r="N153" t="str">
        <f t="shared" si="14"/>
        <v>Drop</v>
      </c>
      <c r="O153" s="20">
        <f t="shared" si="11"/>
        <v>6</v>
      </c>
    </row>
    <row r="154" spans="2:15" x14ac:dyDescent="0.3">
      <c r="B154" s="3">
        <v>43617</v>
      </c>
      <c r="C154" s="4">
        <v>16806722</v>
      </c>
      <c r="D154" s="4">
        <v>12605042</v>
      </c>
      <c r="E154" s="4">
        <v>5135387</v>
      </c>
      <c r="F154" s="4">
        <v>12138188</v>
      </c>
      <c r="G154" s="17">
        <f t="shared" si="10"/>
        <v>46685339</v>
      </c>
      <c r="H154" s="8">
        <f>C154/C147-1</f>
        <v>-9.5238039111108508E-3</v>
      </c>
      <c r="I154" s="8">
        <f>D154/D147-1</f>
        <v>-9.523784079575992E-3</v>
      </c>
      <c r="J154" s="8">
        <f>E154/E147-1</f>
        <v>-9.5238627934220998E-3</v>
      </c>
      <c r="K154" s="8">
        <f>F154/F147-1</f>
        <v>-9.5237815466644449E-3</v>
      </c>
      <c r="L154" s="18" t="str">
        <f t="shared" si="12"/>
        <v>All sources</v>
      </c>
      <c r="M154" s="19">
        <f t="shared" si="13"/>
        <v>-3.8095232330773388E-2</v>
      </c>
      <c r="N154" t="str">
        <f t="shared" si="14"/>
        <v>Drop</v>
      </c>
      <c r="O154" s="20">
        <f t="shared" si="11"/>
        <v>7</v>
      </c>
    </row>
    <row r="155" spans="2:15" x14ac:dyDescent="0.3">
      <c r="B155" s="3">
        <v>43618</v>
      </c>
      <c r="C155" s="4">
        <v>15675500</v>
      </c>
      <c r="D155" s="4">
        <v>11756625</v>
      </c>
      <c r="E155" s="4">
        <v>4789736</v>
      </c>
      <c r="F155" s="4">
        <v>11321195</v>
      </c>
      <c r="G155" s="17">
        <f t="shared" si="10"/>
        <v>43543056</v>
      </c>
      <c r="H155" s="8">
        <f>C155/C148-1</f>
        <v>-7.6190490222222906E-2</v>
      </c>
      <c r="I155" s="8">
        <f>D155/D148-1</f>
        <v>-7.6190508369948007E-2</v>
      </c>
      <c r="J155" s="8">
        <f>E155/E148-1</f>
        <v>-7.6190516601906455E-2</v>
      </c>
      <c r="K155" s="8">
        <f>F155/F148-1</f>
        <v>-7.6190415573328618E-2</v>
      </c>
      <c r="L155" s="18" t="str">
        <f t="shared" si="12"/>
        <v>All sources</v>
      </c>
      <c r="M155" s="19">
        <f t="shared" si="13"/>
        <v>-0.30476193076740599</v>
      </c>
      <c r="N155" t="str">
        <f t="shared" si="14"/>
        <v>Drop</v>
      </c>
      <c r="O155" s="20">
        <f t="shared" si="11"/>
        <v>1</v>
      </c>
    </row>
    <row r="156" spans="2:15" x14ac:dyDescent="0.3">
      <c r="B156" s="3">
        <v>43619</v>
      </c>
      <c r="C156" s="4">
        <v>7740060</v>
      </c>
      <c r="D156" s="4">
        <v>5805045</v>
      </c>
      <c r="E156" s="4">
        <v>2365018</v>
      </c>
      <c r="F156" s="4">
        <v>5590043</v>
      </c>
      <c r="G156" s="17">
        <f t="shared" si="10"/>
        <v>21500166</v>
      </c>
      <c r="H156" s="8">
        <f>C156/C149-1</f>
        <v>2.0618577092037516E-2</v>
      </c>
      <c r="I156" s="8">
        <f>D156/D149-1</f>
        <v>2.0618621952255056E-2</v>
      </c>
      <c r="J156" s="8">
        <f>E156/E149-1</f>
        <v>2.0618494415770572E-2</v>
      </c>
      <c r="K156" s="8">
        <f>F156/F149-1</f>
        <v>2.0618526585082231E-2</v>
      </c>
      <c r="L156" s="18" t="str">
        <f t="shared" si="12"/>
        <v>All sources</v>
      </c>
      <c r="M156" s="19">
        <f t="shared" si="13"/>
        <v>8.2474220045145374E-2</v>
      </c>
      <c r="N156" t="str">
        <f t="shared" si="14"/>
        <v>Hike</v>
      </c>
      <c r="O156" s="20">
        <f t="shared" si="11"/>
        <v>2</v>
      </c>
    </row>
    <row r="157" spans="2:15" x14ac:dyDescent="0.3">
      <c r="B157" s="3">
        <v>43620</v>
      </c>
      <c r="C157" s="4">
        <v>8052789</v>
      </c>
      <c r="D157" s="4">
        <v>6039592</v>
      </c>
      <c r="E157" s="4">
        <v>2460574</v>
      </c>
      <c r="F157" s="4">
        <v>5815903</v>
      </c>
      <c r="G157" s="17">
        <f t="shared" si="10"/>
        <v>22368858</v>
      </c>
      <c r="H157" s="8">
        <f>C157/C150-1</f>
        <v>-9.6154555691496668E-3</v>
      </c>
      <c r="I157" s="8">
        <f>D157/D150-1</f>
        <v>-9.6154145736410124E-3</v>
      </c>
      <c r="J157" s="8">
        <f>E157/E150-1</f>
        <v>-9.615357523939827E-3</v>
      </c>
      <c r="K157" s="8">
        <f>F157/F150-1</f>
        <v>-9.6153715162264897E-3</v>
      </c>
      <c r="L157" s="18" t="str">
        <f t="shared" si="12"/>
        <v>All sources</v>
      </c>
      <c r="M157" s="19">
        <f t="shared" si="13"/>
        <v>-3.8461599182956996E-2</v>
      </c>
      <c r="N157" t="str">
        <f t="shared" si="14"/>
        <v>Drop</v>
      </c>
      <c r="O157" s="20">
        <f t="shared" si="11"/>
        <v>3</v>
      </c>
    </row>
    <row r="158" spans="2:15" x14ac:dyDescent="0.3">
      <c r="B158" s="3">
        <v>43621</v>
      </c>
      <c r="C158" s="4">
        <v>8052789</v>
      </c>
      <c r="D158" s="4">
        <v>6039592</v>
      </c>
      <c r="E158" s="4">
        <v>2460574</v>
      </c>
      <c r="F158" s="4">
        <v>5815903</v>
      </c>
      <c r="G158" s="17">
        <f t="shared" si="10"/>
        <v>22368858</v>
      </c>
      <c r="H158" s="8">
        <f>C158/C151-1</f>
        <v>8.4210476712358373E-2</v>
      </c>
      <c r="I158" s="8">
        <f>D158/D151-1</f>
        <v>8.4210618908869384E-2</v>
      </c>
      <c r="J158" s="8">
        <f>E158/E151-1</f>
        <v>8.4210266574192394E-2</v>
      </c>
      <c r="K158" s="8">
        <f>F158/F151-1</f>
        <v>8.421040072644792E-2</v>
      </c>
      <c r="L158" s="18" t="str">
        <f t="shared" si="12"/>
        <v>All sources</v>
      </c>
      <c r="M158" s="19">
        <f t="shared" si="13"/>
        <v>0.33684176292186807</v>
      </c>
      <c r="N158" t="str">
        <f t="shared" si="14"/>
        <v>Hike</v>
      </c>
      <c r="O158" s="20">
        <f t="shared" si="11"/>
        <v>4</v>
      </c>
    </row>
    <row r="159" spans="2:15" x14ac:dyDescent="0.3">
      <c r="B159" s="3">
        <v>43622</v>
      </c>
      <c r="C159" s="4">
        <v>8052789</v>
      </c>
      <c r="D159" s="4">
        <v>6039592</v>
      </c>
      <c r="E159" s="4">
        <v>2460574</v>
      </c>
      <c r="F159" s="4">
        <v>5815903</v>
      </c>
      <c r="G159" s="17">
        <f t="shared" si="10"/>
        <v>22368858</v>
      </c>
      <c r="H159" s="8">
        <f>C159/C152-1</f>
        <v>4.0403950356973972E-2</v>
      </c>
      <c r="I159" s="8">
        <f>D159/D152-1</f>
        <v>4.0403993422962303E-2</v>
      </c>
      <c r="J159" s="8">
        <f>E159/E152-1</f>
        <v>4.0403920815824668E-2</v>
      </c>
      <c r="K159" s="8">
        <f>F159/F152-1</f>
        <v>4.0403982581171505E-2</v>
      </c>
      <c r="L159" s="18" t="str">
        <f t="shared" si="12"/>
        <v>All sources</v>
      </c>
      <c r="M159" s="19">
        <f t="shared" si="13"/>
        <v>0.16161584717693245</v>
      </c>
      <c r="N159" t="str">
        <f t="shared" si="14"/>
        <v>Hike</v>
      </c>
      <c r="O159" s="20">
        <f t="shared" si="11"/>
        <v>5</v>
      </c>
    </row>
    <row r="160" spans="2:15" x14ac:dyDescent="0.3">
      <c r="B160" s="3">
        <v>43623</v>
      </c>
      <c r="C160" s="4">
        <v>7583695</v>
      </c>
      <c r="D160" s="4">
        <v>5687771</v>
      </c>
      <c r="E160" s="4">
        <v>2317240</v>
      </c>
      <c r="F160" s="4">
        <v>5477113</v>
      </c>
      <c r="G160" s="17">
        <f t="shared" si="10"/>
        <v>21065819</v>
      </c>
      <c r="H160" s="8">
        <f>C160/C153-1</f>
        <v>-5.8252364491358177E-2</v>
      </c>
      <c r="I160" s="8">
        <f>D160/D153-1</f>
        <v>-5.8252444867136766E-2</v>
      </c>
      <c r="J160" s="8">
        <f>E160/E153-1</f>
        <v>-5.8252261464194932E-2</v>
      </c>
      <c r="K160" s="8">
        <f>F160/F153-1</f>
        <v>-5.825234705599458E-2</v>
      </c>
      <c r="L160" s="18" t="str">
        <f t="shared" si="12"/>
        <v>All sources</v>
      </c>
      <c r="M160" s="19">
        <f t="shared" si="13"/>
        <v>-0.23300941787868445</v>
      </c>
      <c r="N160" t="str">
        <f t="shared" si="14"/>
        <v>Drop</v>
      </c>
      <c r="O160" s="20">
        <f t="shared" si="11"/>
        <v>6</v>
      </c>
    </row>
    <row r="161" spans="2:15" x14ac:dyDescent="0.3">
      <c r="B161" s="3">
        <v>43624</v>
      </c>
      <c r="C161" s="4">
        <v>15352294</v>
      </c>
      <c r="D161" s="4">
        <v>11514221</v>
      </c>
      <c r="E161" s="4">
        <v>4690978</v>
      </c>
      <c r="F161" s="4">
        <v>11087768</v>
      </c>
      <c r="G161" s="17">
        <f t="shared" si="10"/>
        <v>42645261</v>
      </c>
      <c r="H161" s="8">
        <f>C161/C154-1</f>
        <v>-8.6538469548077201E-2</v>
      </c>
      <c r="I161" s="8">
        <f>D161/D154-1</f>
        <v>-8.6538466115384627E-2</v>
      </c>
      <c r="J161" s="8">
        <f>E161/E154-1</f>
        <v>-8.6538560774484963E-2</v>
      </c>
      <c r="K161" s="8">
        <f>F161/F154-1</f>
        <v>-8.6538452032543955E-2</v>
      </c>
      <c r="L161" s="18" t="str">
        <f t="shared" si="12"/>
        <v>All sources</v>
      </c>
      <c r="M161" s="19">
        <f t="shared" si="13"/>
        <v>-0.34615394847049075</v>
      </c>
      <c r="N161" t="str">
        <f t="shared" si="14"/>
        <v>Drop</v>
      </c>
      <c r="O161" s="20">
        <f t="shared" si="11"/>
        <v>7</v>
      </c>
    </row>
    <row r="162" spans="2:15" x14ac:dyDescent="0.3">
      <c r="B162" s="3">
        <v>43625</v>
      </c>
      <c r="C162" s="4">
        <v>16160310</v>
      </c>
      <c r="D162" s="4">
        <v>12120232</v>
      </c>
      <c r="E162" s="4">
        <v>4937872</v>
      </c>
      <c r="F162" s="4">
        <v>11671335</v>
      </c>
      <c r="G162" s="17">
        <f t="shared" si="10"/>
        <v>44889749</v>
      </c>
      <c r="H162" s="8">
        <f>C162/C155-1</f>
        <v>3.0927881088322451E-2</v>
      </c>
      <c r="I162" s="8">
        <f>D162/D155-1</f>
        <v>3.0927838559110299E-2</v>
      </c>
      <c r="J162" s="8">
        <f>E162/E155-1</f>
        <v>3.0927800613645529E-2</v>
      </c>
      <c r="K162" s="8">
        <f>F162/F155-1</f>
        <v>3.0927830498458819E-2</v>
      </c>
      <c r="L162" s="18" t="str">
        <f t="shared" si="12"/>
        <v>All sources</v>
      </c>
      <c r="M162" s="19">
        <f t="shared" si="13"/>
        <v>0.1237113507595371</v>
      </c>
      <c r="N162" t="str">
        <f t="shared" si="14"/>
        <v>Hike</v>
      </c>
      <c r="O162" s="20">
        <f t="shared" si="11"/>
        <v>1</v>
      </c>
    </row>
    <row r="163" spans="2:15" x14ac:dyDescent="0.3">
      <c r="B163" s="3">
        <v>43626</v>
      </c>
      <c r="C163" s="4">
        <v>7896424</v>
      </c>
      <c r="D163" s="4">
        <v>5922318</v>
      </c>
      <c r="E163" s="4">
        <v>2412796</v>
      </c>
      <c r="F163" s="4">
        <v>5702973</v>
      </c>
      <c r="G163" s="17">
        <f t="shared" si="10"/>
        <v>21934511</v>
      </c>
      <c r="H163" s="8">
        <f>C163/C156-1</f>
        <v>2.0201910579504601E-2</v>
      </c>
      <c r="I163" s="8">
        <f>D163/D156-1</f>
        <v>2.0201910579504601E-2</v>
      </c>
      <c r="J163" s="8">
        <f>E163/E156-1</f>
        <v>2.0201960407912223E-2</v>
      </c>
      <c r="K163" s="8">
        <f>F163/F156-1</f>
        <v>2.0201991290585752E-2</v>
      </c>
      <c r="L163" s="18" t="str">
        <f t="shared" si="12"/>
        <v>All sources</v>
      </c>
      <c r="M163" s="19">
        <f t="shared" si="13"/>
        <v>8.0807772857507176E-2</v>
      </c>
      <c r="N163" t="str">
        <f t="shared" si="14"/>
        <v>Hike</v>
      </c>
      <c r="O163" s="20">
        <f t="shared" si="11"/>
        <v>2</v>
      </c>
    </row>
    <row r="164" spans="2:15" x14ac:dyDescent="0.3">
      <c r="B164" s="3">
        <v>43627</v>
      </c>
      <c r="C164" s="4">
        <v>8052789</v>
      </c>
      <c r="D164" s="4">
        <v>6039592</v>
      </c>
      <c r="E164" s="4">
        <v>2460574</v>
      </c>
      <c r="F164" s="4">
        <v>5815903</v>
      </c>
      <c r="G164" s="17">
        <f t="shared" si="10"/>
        <v>22368858</v>
      </c>
      <c r="H164" s="8">
        <f>C164/C157-1</f>
        <v>0</v>
      </c>
      <c r="I164" s="8">
        <f>D164/D157-1</f>
        <v>0</v>
      </c>
      <c r="J164" s="8">
        <f>E164/E157-1</f>
        <v>0</v>
      </c>
      <c r="K164" s="8">
        <f>F164/F157-1</f>
        <v>0</v>
      </c>
      <c r="L164" s="18" t="str">
        <f t="shared" si="12"/>
        <v/>
      </c>
      <c r="M164" s="19">
        <f t="shared" si="13"/>
        <v>0</v>
      </c>
      <c r="N164" t="str">
        <f t="shared" si="14"/>
        <v>Drop</v>
      </c>
      <c r="O164" s="20">
        <f t="shared" si="11"/>
        <v>3</v>
      </c>
    </row>
    <row r="165" spans="2:15" x14ac:dyDescent="0.3">
      <c r="B165" s="3">
        <v>43628</v>
      </c>
      <c r="C165" s="4">
        <v>7896424</v>
      </c>
      <c r="D165" s="4">
        <v>5922318</v>
      </c>
      <c r="E165" s="4">
        <v>2412796</v>
      </c>
      <c r="F165" s="4">
        <v>5702973</v>
      </c>
      <c r="G165" s="17">
        <f t="shared" si="10"/>
        <v>21934511</v>
      </c>
      <c r="H165" s="8">
        <f>C165/C158-1</f>
        <v>-1.9417496223979036E-2</v>
      </c>
      <c r="I165" s="8">
        <f>D165/D158-1</f>
        <v>-1.9417536813745029E-2</v>
      </c>
      <c r="J165" s="8">
        <f>E165/E158-1</f>
        <v>-1.941742048806494E-2</v>
      </c>
      <c r="K165" s="8">
        <f>F165/F158-1</f>
        <v>-1.9417449018664823E-2</v>
      </c>
      <c r="L165" s="18" t="str">
        <f t="shared" si="12"/>
        <v>All sources</v>
      </c>
      <c r="M165" s="19">
        <f t="shared" si="13"/>
        <v>-7.7669902544453828E-2</v>
      </c>
      <c r="N165" t="str">
        <f t="shared" si="14"/>
        <v>Drop</v>
      </c>
      <c r="O165" s="20">
        <f t="shared" si="11"/>
        <v>4</v>
      </c>
    </row>
    <row r="166" spans="2:15" x14ac:dyDescent="0.3">
      <c r="B166" s="3">
        <v>43629</v>
      </c>
      <c r="C166" s="4">
        <v>7818242</v>
      </c>
      <c r="D166" s="4">
        <v>5863681</v>
      </c>
      <c r="E166" s="4">
        <v>2388907</v>
      </c>
      <c r="F166" s="4">
        <v>5646508</v>
      </c>
      <c r="G166" s="17">
        <f t="shared" si="10"/>
        <v>21717338</v>
      </c>
      <c r="H166" s="8">
        <f>C166/C159-1</f>
        <v>-2.9126182245679089E-2</v>
      </c>
      <c r="I166" s="8">
        <f>D166/D159-1</f>
        <v>-2.9126305220617543E-2</v>
      </c>
      <c r="J166" s="8">
        <f>E166/E159-1</f>
        <v>-2.9126130732097466E-2</v>
      </c>
      <c r="K166" s="8">
        <f>F166/F159-1</f>
        <v>-2.912617352799729E-2</v>
      </c>
      <c r="L166" s="18" t="str">
        <f t="shared" si="12"/>
        <v>All sources</v>
      </c>
      <c r="M166" s="19">
        <f t="shared" si="13"/>
        <v>-0.11650479172639139</v>
      </c>
      <c r="N166" t="str">
        <f t="shared" si="14"/>
        <v>Drop</v>
      </c>
      <c r="O166" s="20">
        <f t="shared" si="11"/>
        <v>5</v>
      </c>
    </row>
    <row r="167" spans="2:15" x14ac:dyDescent="0.3">
      <c r="B167" s="3">
        <v>43630</v>
      </c>
      <c r="C167" s="4">
        <v>8052789</v>
      </c>
      <c r="D167" s="4">
        <v>6039592</v>
      </c>
      <c r="E167" s="4">
        <v>2460574</v>
      </c>
      <c r="F167" s="4">
        <v>5815903</v>
      </c>
      <c r="G167" s="17">
        <f t="shared" si="10"/>
        <v>22368858</v>
      </c>
      <c r="H167" s="8">
        <f>C167/C160-1</f>
        <v>6.1855599414269768E-2</v>
      </c>
      <c r="I167" s="8">
        <f>D167/D160-1</f>
        <v>6.1855690040966804E-2</v>
      </c>
      <c r="J167" s="8">
        <f>E167/E160-1</f>
        <v>6.1855483247311493E-2</v>
      </c>
      <c r="K167" s="8">
        <f>F167/F160-1</f>
        <v>6.1855579755246914E-2</v>
      </c>
      <c r="L167" s="18" t="str">
        <f t="shared" si="12"/>
        <v>All sources</v>
      </c>
      <c r="M167" s="19">
        <f t="shared" si="13"/>
        <v>0.24742235245779498</v>
      </c>
      <c r="N167" t="str">
        <f t="shared" si="14"/>
        <v>Hike</v>
      </c>
      <c r="O167" s="20">
        <f t="shared" si="11"/>
        <v>6</v>
      </c>
    </row>
    <row r="168" spans="2:15" x14ac:dyDescent="0.3">
      <c r="B168" s="3">
        <v>43631</v>
      </c>
      <c r="C168" s="4">
        <v>15998707</v>
      </c>
      <c r="D168" s="4">
        <v>11999030</v>
      </c>
      <c r="E168" s="4">
        <v>4888493</v>
      </c>
      <c r="F168" s="4">
        <v>11554621</v>
      </c>
      <c r="G168" s="17">
        <f t="shared" si="10"/>
        <v>44440851</v>
      </c>
      <c r="H168" s="8">
        <f>C168/C161-1</f>
        <v>4.2105303611303935E-2</v>
      </c>
      <c r="I168" s="8">
        <f>D168/D161-1</f>
        <v>4.2105236646057032E-2</v>
      </c>
      <c r="J168" s="8">
        <f>E168/E161-1</f>
        <v>4.210529232923288E-2</v>
      </c>
      <c r="K168" s="8">
        <f>F168/F161-1</f>
        <v>4.2105228031466657E-2</v>
      </c>
      <c r="L168" s="18" t="str">
        <f t="shared" si="12"/>
        <v>All sources</v>
      </c>
      <c r="M168" s="19">
        <f t="shared" si="13"/>
        <v>0.1684210606180605</v>
      </c>
      <c r="N168" t="str">
        <f t="shared" si="14"/>
        <v>Hike</v>
      </c>
      <c r="O168" s="20">
        <f t="shared" si="11"/>
        <v>7</v>
      </c>
    </row>
    <row r="169" spans="2:15" x14ac:dyDescent="0.3">
      <c r="B169" s="3">
        <v>43632</v>
      </c>
      <c r="C169" s="4">
        <v>16483516</v>
      </c>
      <c r="D169" s="4">
        <v>12362637</v>
      </c>
      <c r="E169" s="4">
        <v>5036630</v>
      </c>
      <c r="F169" s="4">
        <v>11904761</v>
      </c>
      <c r="G169" s="17">
        <f t="shared" si="10"/>
        <v>45787544</v>
      </c>
      <c r="H169" s="8">
        <f>C169/C162-1</f>
        <v>1.9999987623999793E-2</v>
      </c>
      <c r="I169" s="8">
        <f>D169/D162-1</f>
        <v>2.0000029702401667E-2</v>
      </c>
      <c r="J169" s="8">
        <f>E169/E162-1</f>
        <v>2.0000113409177178E-2</v>
      </c>
      <c r="K169" s="8">
        <f>F169/F162-1</f>
        <v>1.9999940023998963E-2</v>
      </c>
      <c r="L169" s="18" t="str">
        <f t="shared" si="12"/>
        <v>All sources</v>
      </c>
      <c r="M169" s="19">
        <f t="shared" si="13"/>
        <v>8.0000070759577602E-2</v>
      </c>
      <c r="N169" t="str">
        <f t="shared" si="14"/>
        <v>Hike</v>
      </c>
      <c r="O169" s="20">
        <f t="shared" si="11"/>
        <v>1</v>
      </c>
    </row>
    <row r="170" spans="2:15" x14ac:dyDescent="0.3">
      <c r="B170" s="3">
        <v>43633</v>
      </c>
      <c r="C170" s="4">
        <v>8130972</v>
      </c>
      <c r="D170" s="4">
        <v>6098229</v>
      </c>
      <c r="E170" s="4">
        <v>2484463</v>
      </c>
      <c r="F170" s="4">
        <v>5872368</v>
      </c>
      <c r="G170" s="17">
        <f t="shared" si="10"/>
        <v>22586032</v>
      </c>
      <c r="H170" s="8">
        <f>C170/C163-1</f>
        <v>2.9703065590196198E-2</v>
      </c>
      <c r="I170" s="8">
        <f>D170/D163-1</f>
        <v>2.9703065590196198E-2</v>
      </c>
      <c r="J170" s="8">
        <f>E170/E163-1</f>
        <v>2.9702884122818407E-2</v>
      </c>
      <c r="K170" s="8">
        <f>F170/F163-1</f>
        <v>2.9702928630382708E-2</v>
      </c>
      <c r="L170" s="18" t="str">
        <f t="shared" si="12"/>
        <v>All sources</v>
      </c>
      <c r="M170" s="19">
        <f t="shared" si="13"/>
        <v>0.11881194393359351</v>
      </c>
      <c r="N170" t="str">
        <f t="shared" si="14"/>
        <v>Hike</v>
      </c>
      <c r="O170" s="20">
        <f t="shared" si="11"/>
        <v>2</v>
      </c>
    </row>
    <row r="171" spans="2:15" x14ac:dyDescent="0.3">
      <c r="B171" s="3">
        <v>43634</v>
      </c>
      <c r="C171" s="4">
        <v>7583695</v>
      </c>
      <c r="D171" s="4">
        <v>5687771</v>
      </c>
      <c r="E171" s="4">
        <v>2317240</v>
      </c>
      <c r="F171" s="4">
        <v>5477113</v>
      </c>
      <c r="G171" s="17">
        <f t="shared" si="10"/>
        <v>21065819</v>
      </c>
      <c r="H171" s="8">
        <f>C171/C164-1</f>
        <v>-5.8252364491358177E-2</v>
      </c>
      <c r="I171" s="8">
        <f>D171/D164-1</f>
        <v>-5.8252444867136766E-2</v>
      </c>
      <c r="J171" s="8">
        <f>E171/E164-1</f>
        <v>-5.8252261464194932E-2</v>
      </c>
      <c r="K171" s="8">
        <f>F171/F164-1</f>
        <v>-5.825234705599458E-2</v>
      </c>
      <c r="L171" s="18" t="str">
        <f t="shared" si="12"/>
        <v>All sources</v>
      </c>
      <c r="M171" s="19">
        <f t="shared" si="13"/>
        <v>-0.23300941787868445</v>
      </c>
      <c r="N171" t="str">
        <f t="shared" si="14"/>
        <v>Drop</v>
      </c>
      <c r="O171" s="20">
        <f t="shared" si="11"/>
        <v>3</v>
      </c>
    </row>
    <row r="172" spans="2:15" x14ac:dyDescent="0.3">
      <c r="B172" s="3">
        <v>43635</v>
      </c>
      <c r="C172" s="4">
        <v>7974607</v>
      </c>
      <c r="D172" s="4">
        <v>5980955</v>
      </c>
      <c r="E172" s="4">
        <v>2436685</v>
      </c>
      <c r="F172" s="4">
        <v>5759438</v>
      </c>
      <c r="G172" s="17">
        <f t="shared" si="10"/>
        <v>22151685</v>
      </c>
      <c r="H172" s="8">
        <f>C172/C165-1</f>
        <v>9.9010640765997415E-3</v>
      </c>
      <c r="I172" s="8">
        <f>D172/D165-1</f>
        <v>9.9010218633988067E-3</v>
      </c>
      <c r="J172" s="8">
        <f>E172/E165-1</f>
        <v>9.9009613742728764E-3</v>
      </c>
      <c r="K172" s="8">
        <f>F172/F165-1</f>
        <v>9.9009762101276433E-3</v>
      </c>
      <c r="L172" s="18" t="str">
        <f t="shared" si="12"/>
        <v>All sources</v>
      </c>
      <c r="M172" s="19">
        <f t="shared" si="13"/>
        <v>3.9604023524399068E-2</v>
      </c>
      <c r="N172" t="str">
        <f t="shared" si="14"/>
        <v>Hike</v>
      </c>
      <c r="O172" s="20">
        <f t="shared" si="11"/>
        <v>4</v>
      </c>
    </row>
    <row r="173" spans="2:15" x14ac:dyDescent="0.3">
      <c r="B173" s="3">
        <v>43636</v>
      </c>
      <c r="C173" s="4">
        <v>3674574</v>
      </c>
      <c r="D173" s="4">
        <v>2755930</v>
      </c>
      <c r="E173" s="4">
        <v>1122786</v>
      </c>
      <c r="F173" s="4">
        <v>2653859</v>
      </c>
      <c r="G173" s="17">
        <f t="shared" si="10"/>
        <v>10207149</v>
      </c>
      <c r="H173" s="8">
        <f>C173/C166-1</f>
        <v>-0.52999996674444205</v>
      </c>
      <c r="I173" s="8">
        <f>D173/D166-1</f>
        <v>-0.53000001193789359</v>
      </c>
      <c r="J173" s="8">
        <f>E173/E166-1</f>
        <v>-0.53000012139442854</v>
      </c>
      <c r="K173" s="8">
        <f>F173/F166-1</f>
        <v>-0.52999995749585405</v>
      </c>
      <c r="L173" s="18" t="str">
        <f t="shared" si="12"/>
        <v>All sources</v>
      </c>
      <c r="M173" s="19">
        <f t="shared" si="13"/>
        <v>-2.1200000575726179</v>
      </c>
      <c r="N173" t="str">
        <f t="shared" si="14"/>
        <v>Drop</v>
      </c>
      <c r="O173" s="20">
        <f t="shared" si="11"/>
        <v>5</v>
      </c>
    </row>
    <row r="174" spans="2:15" x14ac:dyDescent="0.3">
      <c r="B174" s="3">
        <v>43637</v>
      </c>
      <c r="C174" s="4">
        <v>7583695</v>
      </c>
      <c r="D174" s="4">
        <v>5687771</v>
      </c>
      <c r="E174" s="4">
        <v>2317240</v>
      </c>
      <c r="F174" s="4">
        <v>5477113</v>
      </c>
      <c r="G174" s="17">
        <f t="shared" si="10"/>
        <v>21065819</v>
      </c>
      <c r="H174" s="8">
        <f>C174/C167-1</f>
        <v>-5.8252364491358177E-2</v>
      </c>
      <c r="I174" s="8">
        <f>D174/D167-1</f>
        <v>-5.8252444867136766E-2</v>
      </c>
      <c r="J174" s="8">
        <f>E174/E167-1</f>
        <v>-5.8252261464194932E-2</v>
      </c>
      <c r="K174" s="8">
        <f>F174/F167-1</f>
        <v>-5.825234705599458E-2</v>
      </c>
      <c r="L174" s="18" t="str">
        <f t="shared" si="12"/>
        <v>All sources</v>
      </c>
      <c r="M174" s="19">
        <f t="shared" si="13"/>
        <v>-0.23300941787868445</v>
      </c>
      <c r="N174" t="str">
        <f t="shared" si="14"/>
        <v>Drop</v>
      </c>
      <c r="O174" s="20">
        <f t="shared" si="11"/>
        <v>6</v>
      </c>
    </row>
    <row r="175" spans="2:15" x14ac:dyDescent="0.3">
      <c r="B175" s="3">
        <v>43638</v>
      </c>
      <c r="C175" s="4">
        <v>16160310</v>
      </c>
      <c r="D175" s="4">
        <v>12120232</v>
      </c>
      <c r="E175" s="4">
        <v>4937872</v>
      </c>
      <c r="F175" s="4">
        <v>11671335</v>
      </c>
      <c r="G175" s="17">
        <f t="shared" si="10"/>
        <v>44889749</v>
      </c>
      <c r="H175" s="8">
        <f>C175/C168-1</f>
        <v>1.0101003787368557E-2</v>
      </c>
      <c r="I175" s="8">
        <f>D175/D168-1</f>
        <v>1.010098316280561E-2</v>
      </c>
      <c r="J175" s="8">
        <f>E175/E168-1</f>
        <v>1.0101067956934884E-2</v>
      </c>
      <c r="K175" s="8">
        <f>F175/F168-1</f>
        <v>1.0101066923787538E-2</v>
      </c>
      <c r="L175" s="18" t="str">
        <f t="shared" si="12"/>
        <v>All sources</v>
      </c>
      <c r="M175" s="19">
        <f t="shared" si="13"/>
        <v>4.0404121830896589E-2</v>
      </c>
      <c r="N175" t="str">
        <f t="shared" si="14"/>
        <v>Hike</v>
      </c>
      <c r="O175" s="20">
        <f t="shared" si="11"/>
        <v>7</v>
      </c>
    </row>
    <row r="176" spans="2:15" x14ac:dyDescent="0.3">
      <c r="B176" s="3">
        <v>43639</v>
      </c>
      <c r="C176" s="4">
        <v>15675500</v>
      </c>
      <c r="D176" s="4">
        <v>11756625</v>
      </c>
      <c r="E176" s="4">
        <v>4789736</v>
      </c>
      <c r="F176" s="4">
        <v>11321195</v>
      </c>
      <c r="G176" s="17">
        <f t="shared" si="10"/>
        <v>43543056</v>
      </c>
      <c r="H176" s="8">
        <f>C176/C169-1</f>
        <v>-4.9019638771242713E-2</v>
      </c>
      <c r="I176" s="8">
        <f>D176/D169-1</f>
        <v>-4.9019638771242713E-2</v>
      </c>
      <c r="J176" s="8">
        <f>E176/E169-1</f>
        <v>-4.9019681811052207E-2</v>
      </c>
      <c r="K176" s="8">
        <f>F176/F169-1</f>
        <v>-4.9019547725485668E-2</v>
      </c>
      <c r="L176" s="18" t="str">
        <f t="shared" si="12"/>
        <v>All sources</v>
      </c>
      <c r="M176" s="19">
        <f t="shared" si="13"/>
        <v>-0.1960785070790233</v>
      </c>
      <c r="N176" t="str">
        <f t="shared" si="14"/>
        <v>Drop</v>
      </c>
      <c r="O176" s="20">
        <f t="shared" si="11"/>
        <v>1</v>
      </c>
    </row>
    <row r="177" spans="2:15" x14ac:dyDescent="0.3">
      <c r="B177" s="3">
        <v>43640</v>
      </c>
      <c r="C177" s="4">
        <v>7661877</v>
      </c>
      <c r="D177" s="4">
        <v>5746408</v>
      </c>
      <c r="E177" s="4">
        <v>2341129</v>
      </c>
      <c r="F177" s="4">
        <v>5533578</v>
      </c>
      <c r="G177" s="17">
        <f t="shared" si="10"/>
        <v>21282992</v>
      </c>
      <c r="H177" s="8">
        <f>C177/C170-1</f>
        <v>-5.7692364455319778E-2</v>
      </c>
      <c r="I177" s="8">
        <f>D177/D170-1</f>
        <v>-5.7692323459811012E-2</v>
      </c>
      <c r="J177" s="8">
        <f>E177/E170-1</f>
        <v>-5.769214514363874E-2</v>
      </c>
      <c r="K177" s="8">
        <f>F177/F170-1</f>
        <v>-5.7692229097359049E-2</v>
      </c>
      <c r="L177" s="18" t="str">
        <f t="shared" si="12"/>
        <v>All sources</v>
      </c>
      <c r="M177" s="19">
        <f t="shared" si="13"/>
        <v>-0.23076906215612858</v>
      </c>
      <c r="N177" t="str">
        <f t="shared" si="14"/>
        <v>Drop</v>
      </c>
      <c r="O177" s="20">
        <f t="shared" si="11"/>
        <v>2</v>
      </c>
    </row>
    <row r="178" spans="2:15" x14ac:dyDescent="0.3">
      <c r="B178" s="3">
        <v>43641</v>
      </c>
      <c r="C178" s="4">
        <v>8130972</v>
      </c>
      <c r="D178" s="4">
        <v>6098229</v>
      </c>
      <c r="E178" s="4">
        <v>2484463</v>
      </c>
      <c r="F178" s="4">
        <v>5872368</v>
      </c>
      <c r="G178" s="17">
        <f t="shared" si="10"/>
        <v>22586032</v>
      </c>
      <c r="H178" s="8">
        <f>C178/C171-1</f>
        <v>7.2164953891209915E-2</v>
      </c>
      <c r="I178" s="8">
        <f>D178/D171-1</f>
        <v>7.2165001017094443E-2</v>
      </c>
      <c r="J178" s="8">
        <f>E178/E171-1</f>
        <v>7.2164730455196668E-2</v>
      </c>
      <c r="K178" s="8">
        <f>F178/F171-1</f>
        <v>7.2164843047788141E-2</v>
      </c>
      <c r="L178" s="18" t="str">
        <f t="shared" si="12"/>
        <v>All sources</v>
      </c>
      <c r="M178" s="19">
        <f t="shared" si="13"/>
        <v>0.28865952841128917</v>
      </c>
      <c r="N178" t="str">
        <f t="shared" si="14"/>
        <v>Hike</v>
      </c>
      <c r="O178" s="20">
        <f t="shared" si="11"/>
        <v>3</v>
      </c>
    </row>
    <row r="179" spans="2:15" x14ac:dyDescent="0.3">
      <c r="B179" s="3">
        <v>43642</v>
      </c>
      <c r="C179" s="4">
        <v>8052789</v>
      </c>
      <c r="D179" s="4">
        <v>6039592</v>
      </c>
      <c r="E179" s="4">
        <v>2460574</v>
      </c>
      <c r="F179" s="4">
        <v>5815903</v>
      </c>
      <c r="G179" s="17">
        <f t="shared" si="10"/>
        <v>22368858</v>
      </c>
      <c r="H179" s="8">
        <f>C179/C172-1</f>
        <v>9.803868704752583E-3</v>
      </c>
      <c r="I179" s="8">
        <f>D179/D172-1</f>
        <v>9.8039527132371962E-3</v>
      </c>
      <c r="J179" s="8">
        <f>E179/E172-1</f>
        <v>9.8038934043587211E-3</v>
      </c>
      <c r="K179" s="8">
        <f>F179/F172-1</f>
        <v>9.803907950741042E-3</v>
      </c>
      <c r="L179" s="18" t="str">
        <f t="shared" si="12"/>
        <v>All sources</v>
      </c>
      <c r="M179" s="19">
        <f t="shared" si="13"/>
        <v>3.9215622773089542E-2</v>
      </c>
      <c r="N179" t="str">
        <f t="shared" si="14"/>
        <v>Hike</v>
      </c>
      <c r="O179" s="20">
        <f t="shared" si="11"/>
        <v>4</v>
      </c>
    </row>
    <row r="180" spans="2:15" x14ac:dyDescent="0.3">
      <c r="B180" s="3">
        <v>43643</v>
      </c>
      <c r="C180" s="4">
        <v>8052789</v>
      </c>
      <c r="D180" s="4">
        <v>6039592</v>
      </c>
      <c r="E180" s="4">
        <v>2460574</v>
      </c>
      <c r="F180" s="4">
        <v>5815903</v>
      </c>
      <c r="G180" s="17">
        <f t="shared" si="10"/>
        <v>22368858</v>
      </c>
      <c r="H180" s="8">
        <f>C180/C173-1</f>
        <v>1.1914891358835065</v>
      </c>
      <c r="I180" s="8">
        <f>D180/D173-1</f>
        <v>1.1914896241921964</v>
      </c>
      <c r="J180" s="8">
        <f>E180/E173-1</f>
        <v>1.1914897406985836</v>
      </c>
      <c r="K180" s="8">
        <f>F180/F173-1</f>
        <v>1.1914890730818781</v>
      </c>
      <c r="L180" s="18" t="str">
        <f t="shared" si="12"/>
        <v>All sources</v>
      </c>
      <c r="M180" s="19">
        <f t="shared" si="13"/>
        <v>4.7659575738561646</v>
      </c>
      <c r="N180" t="str">
        <f t="shared" si="14"/>
        <v>Hike</v>
      </c>
      <c r="O180" s="20">
        <f t="shared" si="11"/>
        <v>5</v>
      </c>
    </row>
    <row r="181" spans="2:15" x14ac:dyDescent="0.3">
      <c r="B181" s="3">
        <v>43644</v>
      </c>
      <c r="C181" s="4">
        <v>7661877</v>
      </c>
      <c r="D181" s="4">
        <v>5746408</v>
      </c>
      <c r="E181" s="4">
        <v>2341129</v>
      </c>
      <c r="F181" s="4">
        <v>5533578</v>
      </c>
      <c r="G181" s="17">
        <f t="shared" si="10"/>
        <v>21282992</v>
      </c>
      <c r="H181" s="8">
        <f>C181/C174-1</f>
        <v>1.0309222615097369E-2</v>
      </c>
      <c r="I181" s="8">
        <f>D181/D174-1</f>
        <v>1.0309310976127639E-2</v>
      </c>
      <c r="J181" s="8">
        <f>E181/E174-1</f>
        <v>1.0309247207885175E-2</v>
      </c>
      <c r="K181" s="8">
        <f>F181/F174-1</f>
        <v>1.0309263292541226E-2</v>
      </c>
      <c r="L181" s="18" t="str">
        <f t="shared" si="12"/>
        <v>All sources</v>
      </c>
      <c r="M181" s="19">
        <f t="shared" si="13"/>
        <v>4.1237044091651409E-2</v>
      </c>
      <c r="N181" t="str">
        <f t="shared" si="14"/>
        <v>Hike</v>
      </c>
      <c r="O181" s="20">
        <f t="shared" si="11"/>
        <v>6</v>
      </c>
    </row>
    <row r="182" spans="2:15" x14ac:dyDescent="0.3">
      <c r="B182" s="3">
        <v>43645</v>
      </c>
      <c r="C182" s="4">
        <v>16806722</v>
      </c>
      <c r="D182" s="4">
        <v>12605042</v>
      </c>
      <c r="E182" s="4">
        <v>5135387</v>
      </c>
      <c r="F182" s="4">
        <v>12138188</v>
      </c>
      <c r="G182" s="17">
        <f t="shared" si="10"/>
        <v>46685339</v>
      </c>
      <c r="H182" s="8">
        <f>C182/C175-1</f>
        <v>3.9999975247999586E-2</v>
      </c>
      <c r="I182" s="8">
        <f>D182/D175-1</f>
        <v>4.0000059404803556E-2</v>
      </c>
      <c r="J182" s="8">
        <f>E182/E175-1</f>
        <v>4.0000024301966475E-2</v>
      </c>
      <c r="K182" s="8">
        <f>F182/F175-1</f>
        <v>3.9999965727999465E-2</v>
      </c>
      <c r="L182" s="18" t="str">
        <f t="shared" si="12"/>
        <v>All sources</v>
      </c>
      <c r="M182" s="19">
        <f t="shared" si="13"/>
        <v>0.16000002468276908</v>
      </c>
      <c r="N182" t="str">
        <f t="shared" si="14"/>
        <v>Hike</v>
      </c>
      <c r="O182" s="20">
        <f t="shared" si="11"/>
        <v>7</v>
      </c>
    </row>
    <row r="183" spans="2:15" x14ac:dyDescent="0.3">
      <c r="B183" s="3">
        <v>43646</v>
      </c>
      <c r="C183" s="4">
        <v>15837104</v>
      </c>
      <c r="D183" s="4">
        <v>11877828</v>
      </c>
      <c r="E183" s="4">
        <v>4839115</v>
      </c>
      <c r="F183" s="4">
        <v>11437908</v>
      </c>
      <c r="G183" s="17">
        <f t="shared" si="10"/>
        <v>43991955</v>
      </c>
      <c r="H183" s="8">
        <f>C183/C176-1</f>
        <v>1.030933622531971E-2</v>
      </c>
      <c r="I183" s="8">
        <f>D183/D176-1</f>
        <v>1.030933622531971E-2</v>
      </c>
      <c r="J183" s="8">
        <f>E183/E176-1</f>
        <v>1.0309336464473295E-2</v>
      </c>
      <c r="K183" s="8">
        <f>F183/F176-1</f>
        <v>1.0309247389520326E-2</v>
      </c>
      <c r="L183" s="18" t="str">
        <f t="shared" si="12"/>
        <v>All sources</v>
      </c>
      <c r="M183" s="19">
        <f t="shared" si="13"/>
        <v>4.1237256304633041E-2</v>
      </c>
      <c r="N183" t="str">
        <f t="shared" si="14"/>
        <v>Hike</v>
      </c>
      <c r="O183" s="20">
        <f t="shared" si="11"/>
        <v>1</v>
      </c>
    </row>
    <row r="184" spans="2:15" x14ac:dyDescent="0.3">
      <c r="B184" s="3">
        <v>43647</v>
      </c>
      <c r="C184" s="4">
        <v>7740060</v>
      </c>
      <c r="D184" s="4">
        <v>5805045</v>
      </c>
      <c r="E184" s="4">
        <v>2365018</v>
      </c>
      <c r="F184" s="4">
        <v>5590043</v>
      </c>
      <c r="G184" s="17">
        <f t="shared" si="10"/>
        <v>21500166</v>
      </c>
      <c r="H184" s="8">
        <f>C184/C177-1</f>
        <v>1.0204157545207204E-2</v>
      </c>
      <c r="I184" s="8">
        <f>D184/D177-1</f>
        <v>1.0204113595832398E-2</v>
      </c>
      <c r="J184" s="8">
        <f>E184/E177-1</f>
        <v>1.0204051122343127E-2</v>
      </c>
      <c r="K184" s="8">
        <f>F184/F177-1</f>
        <v>1.0204066880416196E-2</v>
      </c>
      <c r="L184" s="18" t="str">
        <f t="shared" si="12"/>
        <v>All sources</v>
      </c>
      <c r="M184" s="19">
        <f t="shared" si="13"/>
        <v>4.0816389143798926E-2</v>
      </c>
      <c r="N184" t="str">
        <f t="shared" si="14"/>
        <v>Hike</v>
      </c>
      <c r="O184" s="20">
        <f t="shared" si="11"/>
        <v>2</v>
      </c>
    </row>
    <row r="185" spans="2:15" x14ac:dyDescent="0.3">
      <c r="B185" s="3">
        <v>43648</v>
      </c>
      <c r="C185" s="4">
        <v>7896424</v>
      </c>
      <c r="D185" s="4">
        <v>5922318</v>
      </c>
      <c r="E185" s="4">
        <v>2412796</v>
      </c>
      <c r="F185" s="4">
        <v>5702973</v>
      </c>
      <c r="G185" s="17">
        <f t="shared" si="10"/>
        <v>21934511</v>
      </c>
      <c r="H185" s="8">
        <f>C185/C178-1</f>
        <v>-2.8846243720922926E-2</v>
      </c>
      <c r="I185" s="8">
        <f>D185/D178-1</f>
        <v>-2.8846243720922926E-2</v>
      </c>
      <c r="J185" s="8">
        <f>E185/E178-1</f>
        <v>-2.884607257181937E-2</v>
      </c>
      <c r="K185" s="8">
        <f>F185/F178-1</f>
        <v>-2.8846114548679469E-2</v>
      </c>
      <c r="L185" s="18" t="str">
        <f t="shared" si="12"/>
        <v>All sources</v>
      </c>
      <c r="M185" s="19">
        <f t="shared" si="13"/>
        <v>-0.11538467456234469</v>
      </c>
      <c r="N185" t="str">
        <f t="shared" si="14"/>
        <v>Drop</v>
      </c>
      <c r="O185" s="20">
        <f t="shared" si="11"/>
        <v>3</v>
      </c>
    </row>
    <row r="186" spans="2:15" x14ac:dyDescent="0.3">
      <c r="B186" s="3">
        <v>43649</v>
      </c>
      <c r="C186" s="4">
        <v>7974607</v>
      </c>
      <c r="D186" s="4">
        <v>5980955</v>
      </c>
      <c r="E186" s="4">
        <v>2436685</v>
      </c>
      <c r="F186" s="4">
        <v>5759438</v>
      </c>
      <c r="G186" s="17">
        <f t="shared" si="10"/>
        <v>22151685</v>
      </c>
      <c r="H186" s="8">
        <f>C186/C179-1</f>
        <v>-9.7086860217000526E-3</v>
      </c>
      <c r="I186" s="8">
        <f>D186/D179-1</f>
        <v>-9.7087684068725144E-3</v>
      </c>
      <c r="J186" s="8">
        <f>E186/E179-1</f>
        <v>-9.7087102440325257E-3</v>
      </c>
      <c r="K186" s="8">
        <f>F186/F179-1</f>
        <v>-9.708724509332467E-3</v>
      </c>
      <c r="L186" s="18" t="str">
        <f t="shared" si="12"/>
        <v>All sources</v>
      </c>
      <c r="M186" s="19">
        <f t="shared" si="13"/>
        <v>-3.883488918193756E-2</v>
      </c>
      <c r="N186" t="str">
        <f t="shared" si="14"/>
        <v>Drop</v>
      </c>
      <c r="O186" s="20">
        <f t="shared" si="11"/>
        <v>4</v>
      </c>
    </row>
    <row r="187" spans="2:15" x14ac:dyDescent="0.3">
      <c r="B187" s="3">
        <v>43650</v>
      </c>
      <c r="C187" s="4">
        <v>8052789</v>
      </c>
      <c r="D187" s="4">
        <v>6039592</v>
      </c>
      <c r="E187" s="4">
        <v>2460574</v>
      </c>
      <c r="F187" s="4">
        <v>5815903</v>
      </c>
      <c r="G187" s="17">
        <f t="shared" si="10"/>
        <v>22368858</v>
      </c>
      <c r="H187" s="8">
        <f>C187/C180-1</f>
        <v>0</v>
      </c>
      <c r="I187" s="8">
        <f>D187/D180-1</f>
        <v>0</v>
      </c>
      <c r="J187" s="8">
        <f>E187/E180-1</f>
        <v>0</v>
      </c>
      <c r="K187" s="8">
        <f>F187/F180-1</f>
        <v>0</v>
      </c>
      <c r="L187" s="18" t="str">
        <f t="shared" si="12"/>
        <v/>
      </c>
      <c r="M187" s="19">
        <f t="shared" si="13"/>
        <v>0</v>
      </c>
      <c r="N187" t="str">
        <f t="shared" si="14"/>
        <v>Drop</v>
      </c>
      <c r="O187" s="20">
        <f t="shared" si="11"/>
        <v>5</v>
      </c>
    </row>
    <row r="188" spans="2:15" x14ac:dyDescent="0.3">
      <c r="B188" s="3">
        <v>43651</v>
      </c>
      <c r="C188" s="4">
        <v>7427330</v>
      </c>
      <c r="D188" s="4">
        <v>5570497</v>
      </c>
      <c r="E188" s="4">
        <v>2269462</v>
      </c>
      <c r="F188" s="4">
        <v>5364183</v>
      </c>
      <c r="G188" s="17">
        <f t="shared" si="10"/>
        <v>20631472</v>
      </c>
      <c r="H188" s="8">
        <f>C188/C181-1</f>
        <v>-3.0612211602979222E-2</v>
      </c>
      <c r="I188" s="8">
        <f>D188/D181-1</f>
        <v>-3.0612340787497194E-2</v>
      </c>
      <c r="J188" s="8">
        <f>E188/E181-1</f>
        <v>-3.0612153367029271E-2</v>
      </c>
      <c r="K188" s="8">
        <f>F188/F181-1</f>
        <v>-3.0612200641248699E-2</v>
      </c>
      <c r="L188" s="18" t="str">
        <f t="shared" si="12"/>
        <v>All sources</v>
      </c>
      <c r="M188" s="19">
        <f t="shared" si="13"/>
        <v>-0.12244890639875439</v>
      </c>
      <c r="N188" t="str">
        <f t="shared" si="14"/>
        <v>Drop</v>
      </c>
      <c r="O188" s="20">
        <f t="shared" si="11"/>
        <v>6</v>
      </c>
    </row>
    <row r="189" spans="2:15" x14ac:dyDescent="0.3">
      <c r="B189" s="3">
        <v>43652</v>
      </c>
      <c r="C189" s="4">
        <v>16160310</v>
      </c>
      <c r="D189" s="4">
        <v>12120232</v>
      </c>
      <c r="E189" s="4">
        <v>4937872</v>
      </c>
      <c r="F189" s="4">
        <v>11671335</v>
      </c>
      <c r="G189" s="17">
        <f t="shared" si="10"/>
        <v>44889749</v>
      </c>
      <c r="H189" s="8">
        <f>C189/C182-1</f>
        <v>-3.8461515576922123E-2</v>
      </c>
      <c r="I189" s="8">
        <f>D189/D182-1</f>
        <v>-3.8461593384615411E-2</v>
      </c>
      <c r="J189" s="8">
        <f>E189/E182-1</f>
        <v>-3.8461560930072025E-2</v>
      </c>
      <c r="K189" s="8">
        <f>F189/F182-1</f>
        <v>-3.846150677514637E-2</v>
      </c>
      <c r="L189" s="18" t="str">
        <f t="shared" si="12"/>
        <v>All sources</v>
      </c>
      <c r="M189" s="19">
        <f t="shared" si="13"/>
        <v>-0.15384617666675593</v>
      </c>
      <c r="N189" t="str">
        <f t="shared" si="14"/>
        <v>Drop</v>
      </c>
      <c r="O189" s="20">
        <f t="shared" si="11"/>
        <v>7</v>
      </c>
    </row>
    <row r="190" spans="2:15" x14ac:dyDescent="0.3">
      <c r="B190" s="3">
        <v>43653</v>
      </c>
      <c r="C190" s="4">
        <v>15675500</v>
      </c>
      <c r="D190" s="4">
        <v>11756625</v>
      </c>
      <c r="E190" s="4">
        <v>4789736</v>
      </c>
      <c r="F190" s="4">
        <v>11321195</v>
      </c>
      <c r="G190" s="17">
        <f t="shared" si="10"/>
        <v>43543056</v>
      </c>
      <c r="H190" s="8">
        <f>C190/C183-1</f>
        <v>-1.0204138332361778E-2</v>
      </c>
      <c r="I190" s="8">
        <f>D190/D183-1</f>
        <v>-1.0204138332361778E-2</v>
      </c>
      <c r="J190" s="8">
        <f>E190/E183-1</f>
        <v>-1.020413856665936E-2</v>
      </c>
      <c r="K190" s="8">
        <f>F190/F183-1</f>
        <v>-1.0204051300290229E-2</v>
      </c>
      <c r="L190" s="18" t="str">
        <f t="shared" si="12"/>
        <v>All sources</v>
      </c>
      <c r="M190" s="19">
        <f t="shared" si="13"/>
        <v>-4.0816466531673146E-2</v>
      </c>
      <c r="N190" t="str">
        <f t="shared" si="14"/>
        <v>Drop</v>
      </c>
      <c r="O190" s="20">
        <f t="shared" si="11"/>
        <v>1</v>
      </c>
    </row>
    <row r="191" spans="2:15" x14ac:dyDescent="0.3">
      <c r="B191" s="3">
        <v>43654</v>
      </c>
      <c r="C191" s="4">
        <v>7661877</v>
      </c>
      <c r="D191" s="4">
        <v>5746408</v>
      </c>
      <c r="E191" s="4">
        <v>2341129</v>
      </c>
      <c r="F191" s="4">
        <v>5533578</v>
      </c>
      <c r="G191" s="17">
        <f t="shared" si="10"/>
        <v>21282992</v>
      </c>
      <c r="H191" s="8">
        <f>C191/C184-1</f>
        <v>-1.0101084487717182E-2</v>
      </c>
      <c r="I191" s="8">
        <f>D191/D184-1</f>
        <v>-1.0101041421728851E-2</v>
      </c>
      <c r="J191" s="8">
        <f>E191/E184-1</f>
        <v>-1.0100980203956111E-2</v>
      </c>
      <c r="K191" s="8">
        <f>F191/F184-1</f>
        <v>-1.0100995645292876E-2</v>
      </c>
      <c r="L191" s="18" t="str">
        <f t="shared" si="12"/>
        <v>All sources</v>
      </c>
      <c r="M191" s="19">
        <f t="shared" si="13"/>
        <v>-4.0404101758695021E-2</v>
      </c>
      <c r="N191" t="str">
        <f t="shared" si="14"/>
        <v>Drop</v>
      </c>
      <c r="O191" s="20">
        <f t="shared" si="11"/>
        <v>2</v>
      </c>
    </row>
    <row r="192" spans="2:15" x14ac:dyDescent="0.3">
      <c r="B192" s="3">
        <v>43655</v>
      </c>
      <c r="C192" s="4">
        <v>8209154</v>
      </c>
      <c r="D192" s="4">
        <v>6156866</v>
      </c>
      <c r="E192" s="4">
        <v>2508352</v>
      </c>
      <c r="F192" s="4">
        <v>5928833</v>
      </c>
      <c r="G192" s="17">
        <f t="shared" si="10"/>
        <v>22803205</v>
      </c>
      <c r="H192" s="8">
        <f>C192/C185-1</f>
        <v>3.9604003027193135E-2</v>
      </c>
      <c r="I192" s="8">
        <f>D192/D185-1</f>
        <v>3.9604087453595005E-2</v>
      </c>
      <c r="J192" s="8">
        <f>E192/E185-1</f>
        <v>3.9603845497091283E-2</v>
      </c>
      <c r="K192" s="8">
        <f>F192/F185-1</f>
        <v>3.9603904840510351E-2</v>
      </c>
      <c r="L192" s="18" t="str">
        <f t="shared" si="12"/>
        <v>All sources</v>
      </c>
      <c r="M192" s="19">
        <f t="shared" si="13"/>
        <v>0.15841584081838977</v>
      </c>
      <c r="N192" t="str">
        <f t="shared" si="14"/>
        <v>Hike</v>
      </c>
      <c r="O192" s="20">
        <f t="shared" si="11"/>
        <v>3</v>
      </c>
    </row>
    <row r="193" spans="2:15" x14ac:dyDescent="0.3">
      <c r="B193" s="3">
        <v>43656</v>
      </c>
      <c r="C193" s="4">
        <v>8209154</v>
      </c>
      <c r="D193" s="4">
        <v>6156866</v>
      </c>
      <c r="E193" s="4">
        <v>2508352</v>
      </c>
      <c r="F193" s="4">
        <v>5928833</v>
      </c>
      <c r="G193" s="17">
        <f t="shared" si="10"/>
        <v>22803205</v>
      </c>
      <c r="H193" s="8">
        <f>C193/C186-1</f>
        <v>2.9411731512286376E-2</v>
      </c>
      <c r="I193" s="8">
        <f>D193/D186-1</f>
        <v>2.9411858139711811E-2</v>
      </c>
      <c r="J193" s="8">
        <f>E193/E186-1</f>
        <v>2.9411680213076385E-2</v>
      </c>
      <c r="K193" s="8">
        <f>F193/F186-1</f>
        <v>2.9411723852223126E-2</v>
      </c>
      <c r="L193" s="18" t="str">
        <f t="shared" si="12"/>
        <v>All sources</v>
      </c>
      <c r="M193" s="19">
        <f t="shared" si="13"/>
        <v>0.1176469937172977</v>
      </c>
      <c r="N193" t="str">
        <f t="shared" si="14"/>
        <v>Hike</v>
      </c>
      <c r="O193" s="20">
        <f t="shared" si="11"/>
        <v>4</v>
      </c>
    </row>
    <row r="194" spans="2:15" x14ac:dyDescent="0.3">
      <c r="B194" s="3">
        <v>43657</v>
      </c>
      <c r="C194" s="4">
        <v>7740060</v>
      </c>
      <c r="D194" s="4">
        <v>5805045</v>
      </c>
      <c r="E194" s="4">
        <v>2365018</v>
      </c>
      <c r="F194" s="4">
        <v>5590043</v>
      </c>
      <c r="G194" s="17">
        <f t="shared" si="10"/>
        <v>21500166</v>
      </c>
      <c r="H194" s="8">
        <f>C194/C187-1</f>
        <v>-3.8834868267379141E-2</v>
      </c>
      <c r="I194" s="8">
        <f>D194/D187-1</f>
        <v>-3.8834908053391737E-2</v>
      </c>
      <c r="J194" s="8">
        <f>E194/E187-1</f>
        <v>-3.8834840976129992E-2</v>
      </c>
      <c r="K194" s="8">
        <f>F194/F187-1</f>
        <v>-3.8834898037329757E-2</v>
      </c>
      <c r="L194" s="18" t="str">
        <f t="shared" si="12"/>
        <v>All sources</v>
      </c>
      <c r="M194" s="19">
        <f t="shared" si="13"/>
        <v>-0.15533951533423063</v>
      </c>
      <c r="N194" t="str">
        <f t="shared" si="14"/>
        <v>Drop</v>
      </c>
      <c r="O194" s="20">
        <f t="shared" si="11"/>
        <v>5</v>
      </c>
    </row>
    <row r="195" spans="2:15" x14ac:dyDescent="0.3">
      <c r="B195" s="3">
        <v>43658</v>
      </c>
      <c r="C195" s="4">
        <v>7505512</v>
      </c>
      <c r="D195" s="4">
        <v>5629134</v>
      </c>
      <c r="E195" s="4">
        <v>2293351</v>
      </c>
      <c r="F195" s="4">
        <v>5420648</v>
      </c>
      <c r="G195" s="17">
        <f t="shared" si="10"/>
        <v>20848645</v>
      </c>
      <c r="H195" s="8">
        <f>C195/C188-1</f>
        <v>1.0526259099838065E-2</v>
      </c>
      <c r="I195" s="8">
        <f>D195/D188-1</f>
        <v>1.0526349803258173E-2</v>
      </c>
      <c r="J195" s="8">
        <f>E195/E188-1</f>
        <v>1.0526283321774077E-2</v>
      </c>
      <c r="K195" s="8">
        <f>F195/F188-1</f>
        <v>1.0526300090806018E-2</v>
      </c>
      <c r="L195" s="18" t="str">
        <f t="shared" si="12"/>
        <v>All sources</v>
      </c>
      <c r="M195" s="19">
        <f t="shared" si="13"/>
        <v>4.2105192315676332E-2</v>
      </c>
      <c r="N195" t="str">
        <f t="shared" si="14"/>
        <v>Hike</v>
      </c>
      <c r="O195" s="20">
        <f t="shared" si="11"/>
        <v>6</v>
      </c>
    </row>
    <row r="196" spans="2:15" x14ac:dyDescent="0.3">
      <c r="B196" s="3">
        <v>43659</v>
      </c>
      <c r="C196" s="4">
        <v>16160310</v>
      </c>
      <c r="D196" s="4">
        <v>12120232</v>
      </c>
      <c r="E196" s="4">
        <v>4937872</v>
      </c>
      <c r="F196" s="4">
        <v>11671335</v>
      </c>
      <c r="G196" s="17">
        <f t="shared" ref="G196:G259" si="15">SUM(C196:F196)</f>
        <v>44889749</v>
      </c>
      <c r="H196" s="8">
        <f>C196/C189-1</f>
        <v>0</v>
      </c>
      <c r="I196" s="8">
        <f>D196/D189-1</f>
        <v>0</v>
      </c>
      <c r="J196" s="8">
        <f>E196/E189-1</f>
        <v>0</v>
      </c>
      <c r="K196" s="8">
        <f>F196/F189-1</f>
        <v>0</v>
      </c>
      <c r="L196" s="18" t="str">
        <f t="shared" si="12"/>
        <v/>
      </c>
      <c r="M196" s="19">
        <f t="shared" si="13"/>
        <v>0</v>
      </c>
      <c r="N196" t="str">
        <f t="shared" si="14"/>
        <v>Drop</v>
      </c>
      <c r="O196" s="20">
        <f t="shared" ref="O196:O259" si="16">WEEKDAY(B196,1)</f>
        <v>7</v>
      </c>
    </row>
    <row r="197" spans="2:15" x14ac:dyDescent="0.3">
      <c r="B197" s="3">
        <v>43660</v>
      </c>
      <c r="C197" s="4">
        <v>15513897</v>
      </c>
      <c r="D197" s="4">
        <v>11635423</v>
      </c>
      <c r="E197" s="4">
        <v>4740357</v>
      </c>
      <c r="F197" s="4">
        <v>11204481</v>
      </c>
      <c r="G197" s="17">
        <f t="shared" si="15"/>
        <v>43094158</v>
      </c>
      <c r="H197" s="8">
        <f>C197/C190-1</f>
        <v>-1.0309272431501371E-2</v>
      </c>
      <c r="I197" s="8">
        <f>D197/D190-1</f>
        <v>-1.0309251166895295E-2</v>
      </c>
      <c r="J197" s="8">
        <f>E197/E190-1</f>
        <v>-1.0309336464473184E-2</v>
      </c>
      <c r="K197" s="8">
        <f>F197/F190-1</f>
        <v>-1.0309335719418278E-2</v>
      </c>
      <c r="L197" s="18" t="str">
        <f t="shared" si="12"/>
        <v>All sources</v>
      </c>
      <c r="M197" s="19">
        <f t="shared" si="13"/>
        <v>-4.1237195782288127E-2</v>
      </c>
      <c r="N197" t="str">
        <f t="shared" si="14"/>
        <v>Drop</v>
      </c>
      <c r="O197" s="20">
        <f t="shared" si="16"/>
        <v>1</v>
      </c>
    </row>
    <row r="198" spans="2:15" x14ac:dyDescent="0.3">
      <c r="B198" s="3">
        <v>43661</v>
      </c>
      <c r="C198" s="4">
        <v>7740060</v>
      </c>
      <c r="D198" s="4">
        <v>5805045</v>
      </c>
      <c r="E198" s="4">
        <v>2365018</v>
      </c>
      <c r="F198" s="4">
        <v>5590043</v>
      </c>
      <c r="G198" s="17">
        <f t="shared" si="15"/>
        <v>21500166</v>
      </c>
      <c r="H198" s="8">
        <f>C198/C191-1</f>
        <v>1.0204157545207204E-2</v>
      </c>
      <c r="I198" s="8">
        <f>D198/D191-1</f>
        <v>1.0204113595832398E-2</v>
      </c>
      <c r="J198" s="8">
        <f>E198/E191-1</f>
        <v>1.0204051122343127E-2</v>
      </c>
      <c r="K198" s="8">
        <f>F198/F191-1</f>
        <v>1.0204066880416196E-2</v>
      </c>
      <c r="L198" s="18" t="str">
        <f t="shared" si="12"/>
        <v>All sources</v>
      </c>
      <c r="M198" s="19">
        <f t="shared" si="13"/>
        <v>4.0816389143798926E-2</v>
      </c>
      <c r="N198" t="str">
        <f t="shared" si="14"/>
        <v>Hike</v>
      </c>
      <c r="O198" s="20">
        <f t="shared" si="16"/>
        <v>2</v>
      </c>
    </row>
    <row r="199" spans="2:15" x14ac:dyDescent="0.3">
      <c r="B199" s="3">
        <v>43662</v>
      </c>
      <c r="C199" s="4">
        <v>7427330</v>
      </c>
      <c r="D199" s="4">
        <v>5570497</v>
      </c>
      <c r="E199" s="4">
        <v>2269462</v>
      </c>
      <c r="F199" s="4">
        <v>5364183</v>
      </c>
      <c r="G199" s="17">
        <f t="shared" si="15"/>
        <v>20631472</v>
      </c>
      <c r="H199" s="8">
        <f>C199/C192-1</f>
        <v>-9.5238072035193855E-2</v>
      </c>
      <c r="I199" s="8">
        <f>D199/D192-1</f>
        <v>-9.5238226721192198E-2</v>
      </c>
      <c r="J199" s="8">
        <f>E199/E192-1</f>
        <v>-9.5237829459342227E-2</v>
      </c>
      <c r="K199" s="8">
        <f>F199/F192-1</f>
        <v>-9.5237966729708856E-2</v>
      </c>
      <c r="L199" s="18" t="str">
        <f t="shared" si="12"/>
        <v>All sources</v>
      </c>
      <c r="M199" s="19">
        <f t="shared" si="13"/>
        <v>-0.38095209494543714</v>
      </c>
      <c r="N199" t="str">
        <f t="shared" si="14"/>
        <v>Drop</v>
      </c>
      <c r="O199" s="20">
        <f t="shared" si="16"/>
        <v>3</v>
      </c>
    </row>
    <row r="200" spans="2:15" x14ac:dyDescent="0.3">
      <c r="B200" s="3">
        <v>43663</v>
      </c>
      <c r="C200" s="4">
        <v>7740060</v>
      </c>
      <c r="D200" s="4">
        <v>5805045</v>
      </c>
      <c r="E200" s="4">
        <v>2365018</v>
      </c>
      <c r="F200" s="4">
        <v>5590043</v>
      </c>
      <c r="G200" s="17">
        <f t="shared" si="15"/>
        <v>21500166</v>
      </c>
      <c r="H200" s="8">
        <f>C200/C193-1</f>
        <v>-5.7142794495023463E-2</v>
      </c>
      <c r="I200" s="8">
        <f>D200/D193-1</f>
        <v>-5.7142871064596812E-2</v>
      </c>
      <c r="J200" s="8">
        <f>E200/E193-1</f>
        <v>-5.7142697675605314E-2</v>
      </c>
      <c r="K200" s="8">
        <f>F200/F193-1</f>
        <v>-5.7142780037825358E-2</v>
      </c>
      <c r="L200" s="18" t="str">
        <f t="shared" si="12"/>
        <v>All sources</v>
      </c>
      <c r="M200" s="19">
        <f t="shared" si="13"/>
        <v>-0.22857114327305095</v>
      </c>
      <c r="N200" t="str">
        <f t="shared" si="14"/>
        <v>Drop</v>
      </c>
      <c r="O200" s="20">
        <f t="shared" si="16"/>
        <v>4</v>
      </c>
    </row>
    <row r="201" spans="2:15" x14ac:dyDescent="0.3">
      <c r="B201" s="3">
        <v>43664</v>
      </c>
      <c r="C201" s="4">
        <v>7974607</v>
      </c>
      <c r="D201" s="4">
        <v>5980955</v>
      </c>
      <c r="E201" s="4">
        <v>2436685</v>
      </c>
      <c r="F201" s="4">
        <v>5759438</v>
      </c>
      <c r="G201" s="17">
        <f t="shared" si="15"/>
        <v>22151685</v>
      </c>
      <c r="H201" s="8">
        <f>C201/C194-1</f>
        <v>3.0302995067221783E-2</v>
      </c>
      <c r="I201" s="8">
        <f>D201/D194-1</f>
        <v>3.0302952001233452E-2</v>
      </c>
      <c r="J201" s="8">
        <f>E201/E194-1</f>
        <v>3.0302940611868445E-2</v>
      </c>
      <c r="K201" s="8">
        <f>F201/F194-1</f>
        <v>3.0302986935878629E-2</v>
      </c>
      <c r="L201" s="18" t="str">
        <f t="shared" si="12"/>
        <v>All sources</v>
      </c>
      <c r="M201" s="19">
        <f t="shared" si="13"/>
        <v>0.12121187461620231</v>
      </c>
      <c r="N201" t="str">
        <f t="shared" si="14"/>
        <v>Hike</v>
      </c>
      <c r="O201" s="20">
        <f t="shared" si="16"/>
        <v>5</v>
      </c>
    </row>
    <row r="202" spans="2:15" x14ac:dyDescent="0.3">
      <c r="B202" s="3">
        <v>43665</v>
      </c>
      <c r="C202" s="4">
        <v>8130972</v>
      </c>
      <c r="D202" s="4">
        <v>6098229</v>
      </c>
      <c r="E202" s="4">
        <v>2484463</v>
      </c>
      <c r="F202" s="4">
        <v>5872368</v>
      </c>
      <c r="G202" s="17">
        <f t="shared" si="15"/>
        <v>22586032</v>
      </c>
      <c r="H202" s="8">
        <f>C202/C195-1</f>
        <v>8.3333422156942838E-2</v>
      </c>
      <c r="I202" s="8">
        <f>D202/D195-1</f>
        <v>8.3333422156942838E-2</v>
      </c>
      <c r="J202" s="8">
        <f>E202/E195-1</f>
        <v>8.3333078974827668E-2</v>
      </c>
      <c r="K202" s="8">
        <f>F202/F195-1</f>
        <v>8.3333210346807185E-2</v>
      </c>
      <c r="L202" s="18" t="str">
        <f t="shared" si="12"/>
        <v>All sources</v>
      </c>
      <c r="M202" s="19">
        <f t="shared" si="13"/>
        <v>0.33333313363552053</v>
      </c>
      <c r="N202" t="str">
        <f t="shared" si="14"/>
        <v>Hike</v>
      </c>
      <c r="O202" s="20">
        <f t="shared" si="16"/>
        <v>6</v>
      </c>
    </row>
    <row r="203" spans="2:15" x14ac:dyDescent="0.3">
      <c r="B203" s="3">
        <v>43666</v>
      </c>
      <c r="C203" s="4">
        <v>15998707</v>
      </c>
      <c r="D203" s="4">
        <v>11999030</v>
      </c>
      <c r="E203" s="4">
        <v>4888493</v>
      </c>
      <c r="F203" s="4">
        <v>11554621</v>
      </c>
      <c r="G203" s="17">
        <f t="shared" si="15"/>
        <v>44440851</v>
      </c>
      <c r="H203" s="8">
        <f>C203/C196-1</f>
        <v>-9.9999938119998966E-3</v>
      </c>
      <c r="I203" s="8">
        <f>D203/D196-1</f>
        <v>-9.9999735978650861E-3</v>
      </c>
      <c r="J203" s="8">
        <f>E203/E196-1</f>
        <v>-1.0000056704588589E-2</v>
      </c>
      <c r="K203" s="8">
        <f>F203/F196-1</f>
        <v>-1.0000055692000909E-2</v>
      </c>
      <c r="L203" s="18" t="str">
        <f t="shared" ref="L203:L266" si="17">IF(SUM($H203:$K203)&lt;&gt;0,IF(ROUND(AVERAGE($H203:$K203),2)&lt;&gt;ROUND(IF((SUM($H203:$K203)&gt;0),MAX($H203:$K203),MIN($H203:$K203)),2),IF((SUM($H203:$K203)&lt;&gt;0),IF(IF((SUM($H203:$K203)&gt;0),MAX($H203:$K203),MIN($H203:$K203))=$H203,"Facebook",IF(IF((SUM($H203:$K203)&gt;0),MAX($H203:$K203),MIN($H203:$K203))=$I203,"Youtube",IF(IF((SUM($H203:$K203)&gt;0),MAX($H203:$K203),MIN($H203:$K203))=$J203,"Twitter",IF(IF((SUM($H203:$K203)&gt;0),MAX($H203:$K203),MIN($H203:$K203))=$K203,"Others","")))),""),"All sources"),"")</f>
        <v>All sources</v>
      </c>
      <c r="M203" s="19">
        <f t="shared" ref="M203:M266" si="18">SUM(H203:K203)</f>
        <v>-4.000007980645448E-2</v>
      </c>
      <c r="N203" t="str">
        <f t="shared" ref="N203:N266" si="19">IF(M203&gt;0, "Hike","Drop")</f>
        <v>Drop</v>
      </c>
      <c r="O203" s="20">
        <f t="shared" si="16"/>
        <v>7</v>
      </c>
    </row>
    <row r="204" spans="2:15" x14ac:dyDescent="0.3">
      <c r="B204" s="3">
        <v>43667</v>
      </c>
      <c r="C204" s="4">
        <v>15352294</v>
      </c>
      <c r="D204" s="4">
        <v>11514221</v>
      </c>
      <c r="E204" s="4">
        <v>4690978</v>
      </c>
      <c r="F204" s="4">
        <v>11087768</v>
      </c>
      <c r="G204" s="17">
        <f t="shared" si="15"/>
        <v>42645261</v>
      </c>
      <c r="H204" s="8">
        <f>C204/C197-1</f>
        <v>-1.0416660623697616E-2</v>
      </c>
      <c r="I204" s="8">
        <f>D204/D197-1</f>
        <v>-1.0416638913772203E-2</v>
      </c>
      <c r="J204" s="8">
        <f>E204/E197-1</f>
        <v>-1.0416725997641096E-2</v>
      </c>
      <c r="K204" s="8">
        <f>F204/F197-1</f>
        <v>-1.0416635986976952E-2</v>
      </c>
      <c r="L204" s="18" t="str">
        <f t="shared" si="17"/>
        <v>All sources</v>
      </c>
      <c r="M204" s="19">
        <f t="shared" si="18"/>
        <v>-4.1666661522087867E-2</v>
      </c>
      <c r="N204" t="str">
        <f t="shared" si="19"/>
        <v>Drop</v>
      </c>
      <c r="O204" s="20">
        <f t="shared" si="16"/>
        <v>1</v>
      </c>
    </row>
    <row r="205" spans="2:15" x14ac:dyDescent="0.3">
      <c r="B205" s="3">
        <v>43668</v>
      </c>
      <c r="C205" s="4">
        <v>7740060</v>
      </c>
      <c r="D205" s="4">
        <v>5805045</v>
      </c>
      <c r="E205" s="4">
        <v>2365018</v>
      </c>
      <c r="F205" s="4">
        <v>5590043</v>
      </c>
      <c r="G205" s="17">
        <f t="shared" si="15"/>
        <v>21500166</v>
      </c>
      <c r="H205" s="8">
        <f>C205/C198-1</f>
        <v>0</v>
      </c>
      <c r="I205" s="8">
        <f>D205/D198-1</f>
        <v>0</v>
      </c>
      <c r="J205" s="8">
        <f>E205/E198-1</f>
        <v>0</v>
      </c>
      <c r="K205" s="8">
        <f>F205/F198-1</f>
        <v>0</v>
      </c>
      <c r="L205" s="18" t="str">
        <f t="shared" si="17"/>
        <v/>
      </c>
      <c r="M205" s="19">
        <f t="shared" si="18"/>
        <v>0</v>
      </c>
      <c r="N205" t="str">
        <f t="shared" si="19"/>
        <v>Drop</v>
      </c>
      <c r="O205" s="20">
        <f t="shared" si="16"/>
        <v>2</v>
      </c>
    </row>
    <row r="206" spans="2:15" x14ac:dyDescent="0.3">
      <c r="B206" s="3">
        <v>43669</v>
      </c>
      <c r="C206" s="4">
        <v>7661877</v>
      </c>
      <c r="D206" s="4">
        <v>5746408</v>
      </c>
      <c r="E206" s="4">
        <v>2341129</v>
      </c>
      <c r="F206" s="4">
        <v>5533578</v>
      </c>
      <c r="G206" s="17">
        <f t="shared" si="15"/>
        <v>21282992</v>
      </c>
      <c r="H206" s="8">
        <f>C206/C199-1</f>
        <v>3.1578911937398813E-2</v>
      </c>
      <c r="I206" s="8">
        <f>D206/D199-1</f>
        <v>3.1579049409774296E-2</v>
      </c>
      <c r="J206" s="8">
        <f>E206/E199-1</f>
        <v>3.1578849965322231E-2</v>
      </c>
      <c r="K206" s="8">
        <f>F206/F199-1</f>
        <v>3.1578900272418053E-2</v>
      </c>
      <c r="L206" s="18" t="str">
        <f t="shared" si="17"/>
        <v>All sources</v>
      </c>
      <c r="M206" s="19">
        <f t="shared" si="18"/>
        <v>0.12631571158491339</v>
      </c>
      <c r="N206" t="str">
        <f t="shared" si="19"/>
        <v>Hike</v>
      </c>
      <c r="O206" s="20">
        <f t="shared" si="16"/>
        <v>3</v>
      </c>
    </row>
    <row r="207" spans="2:15" x14ac:dyDescent="0.3">
      <c r="B207" s="3">
        <v>43670</v>
      </c>
      <c r="C207" s="4">
        <v>7896424</v>
      </c>
      <c r="D207" s="4">
        <v>5922318</v>
      </c>
      <c r="E207" s="4">
        <v>2412796</v>
      </c>
      <c r="F207" s="4">
        <v>5702973</v>
      </c>
      <c r="G207" s="17">
        <f t="shared" si="15"/>
        <v>21934511</v>
      </c>
      <c r="H207" s="8">
        <f>C207/C200-1</f>
        <v>2.0201910579504601E-2</v>
      </c>
      <c r="I207" s="8">
        <f>D207/D200-1</f>
        <v>2.0201910579504601E-2</v>
      </c>
      <c r="J207" s="8">
        <f>E207/E200-1</f>
        <v>2.0201960407912223E-2</v>
      </c>
      <c r="K207" s="8">
        <f>F207/F200-1</f>
        <v>2.0201991290585752E-2</v>
      </c>
      <c r="L207" s="18" t="str">
        <f t="shared" si="17"/>
        <v>All sources</v>
      </c>
      <c r="M207" s="19">
        <f t="shared" si="18"/>
        <v>8.0807772857507176E-2</v>
      </c>
      <c r="N207" t="str">
        <f t="shared" si="19"/>
        <v>Hike</v>
      </c>
      <c r="O207" s="20">
        <f t="shared" si="16"/>
        <v>4</v>
      </c>
    </row>
    <row r="208" spans="2:15" x14ac:dyDescent="0.3">
      <c r="B208" s="3">
        <v>43671</v>
      </c>
      <c r="C208" s="4">
        <v>7427330</v>
      </c>
      <c r="D208" s="4">
        <v>5570497</v>
      </c>
      <c r="E208" s="4">
        <v>2269462</v>
      </c>
      <c r="F208" s="4">
        <v>5364183</v>
      </c>
      <c r="G208" s="17">
        <f t="shared" si="15"/>
        <v>20631472</v>
      </c>
      <c r="H208" s="8">
        <f>C208/C201-1</f>
        <v>-6.8627457127354408E-2</v>
      </c>
      <c r="I208" s="8">
        <f>D208/D201-1</f>
        <v>-6.8627501795281876E-2</v>
      </c>
      <c r="J208" s="8">
        <f>E208/E201-1</f>
        <v>-6.8627253830511492E-2</v>
      </c>
      <c r="K208" s="8">
        <f>F208/F201-1</f>
        <v>-6.8627355655187183E-2</v>
      </c>
      <c r="L208" s="18" t="str">
        <f t="shared" si="17"/>
        <v>All sources</v>
      </c>
      <c r="M208" s="19">
        <f t="shared" si="18"/>
        <v>-0.27450956840833496</v>
      </c>
      <c r="N208" t="str">
        <f t="shared" si="19"/>
        <v>Drop</v>
      </c>
      <c r="O208" s="20">
        <f t="shared" si="16"/>
        <v>5</v>
      </c>
    </row>
    <row r="209" spans="2:15" x14ac:dyDescent="0.3">
      <c r="B209" s="3">
        <v>43672</v>
      </c>
      <c r="C209" s="4">
        <v>7583695</v>
      </c>
      <c r="D209" s="4">
        <v>5687771</v>
      </c>
      <c r="E209" s="4">
        <v>2317240</v>
      </c>
      <c r="F209" s="4">
        <v>5477113</v>
      </c>
      <c r="G209" s="17">
        <f t="shared" si="15"/>
        <v>21065819</v>
      </c>
      <c r="H209" s="8">
        <f>C209/C202-1</f>
        <v>-6.7307697037943259E-2</v>
      </c>
      <c r="I209" s="8">
        <f>D209/D202-1</f>
        <v>-6.7307738033452025E-2</v>
      </c>
      <c r="J209" s="8">
        <f>E209/E202-1</f>
        <v>-6.7307502667578456E-2</v>
      </c>
      <c r="K209" s="8">
        <f>F209/F202-1</f>
        <v>-6.7307600613585539E-2</v>
      </c>
      <c r="L209" s="18" t="str">
        <f t="shared" si="17"/>
        <v>All sources</v>
      </c>
      <c r="M209" s="19">
        <f t="shared" si="18"/>
        <v>-0.26923053835255928</v>
      </c>
      <c r="N209" t="str">
        <f t="shared" si="19"/>
        <v>Drop</v>
      </c>
      <c r="O209" s="20">
        <f t="shared" si="16"/>
        <v>6</v>
      </c>
    </row>
    <row r="210" spans="2:15" x14ac:dyDescent="0.3">
      <c r="B210" s="3">
        <v>43673</v>
      </c>
      <c r="C210" s="4">
        <v>16160310</v>
      </c>
      <c r="D210" s="4">
        <v>12120232</v>
      </c>
      <c r="E210" s="4">
        <v>4937872</v>
      </c>
      <c r="F210" s="4">
        <v>11671335</v>
      </c>
      <c r="G210" s="17">
        <f t="shared" si="15"/>
        <v>44889749</v>
      </c>
      <c r="H210" s="8">
        <f>C210/C203-1</f>
        <v>1.0101003787368557E-2</v>
      </c>
      <c r="I210" s="8">
        <f>D210/D203-1</f>
        <v>1.010098316280561E-2</v>
      </c>
      <c r="J210" s="8">
        <f>E210/E203-1</f>
        <v>1.0101067956934884E-2</v>
      </c>
      <c r="K210" s="8">
        <f>F210/F203-1</f>
        <v>1.0101066923787538E-2</v>
      </c>
      <c r="L210" s="18" t="str">
        <f t="shared" si="17"/>
        <v>All sources</v>
      </c>
      <c r="M210" s="19">
        <f t="shared" si="18"/>
        <v>4.0404121830896589E-2</v>
      </c>
      <c r="N210" t="str">
        <f t="shared" si="19"/>
        <v>Hike</v>
      </c>
      <c r="O210" s="20">
        <f t="shared" si="16"/>
        <v>7</v>
      </c>
    </row>
    <row r="211" spans="2:15" x14ac:dyDescent="0.3">
      <c r="B211" s="3">
        <v>43674</v>
      </c>
      <c r="C211" s="4">
        <v>15675500</v>
      </c>
      <c r="D211" s="4">
        <v>11756625</v>
      </c>
      <c r="E211" s="4">
        <v>4789736</v>
      </c>
      <c r="F211" s="4">
        <v>11321195</v>
      </c>
      <c r="G211" s="17">
        <f t="shared" si="15"/>
        <v>43543056</v>
      </c>
      <c r="H211" s="8">
        <f>C211/C204-1</f>
        <v>2.1052619237229342E-2</v>
      </c>
      <c r="I211" s="8">
        <f>D211/D204-1</f>
        <v>2.1052574898466903E-2</v>
      </c>
      <c r="J211" s="8">
        <f>E211/E204-1</f>
        <v>2.1052752752197978E-2</v>
      </c>
      <c r="K211" s="8">
        <f>F211/F204-1</f>
        <v>2.105265911047205E-2</v>
      </c>
      <c r="L211" s="18" t="str">
        <f t="shared" si="17"/>
        <v>All sources</v>
      </c>
      <c r="M211" s="19">
        <f t="shared" si="18"/>
        <v>8.4210605998366272E-2</v>
      </c>
      <c r="N211" t="str">
        <f t="shared" si="19"/>
        <v>Hike</v>
      </c>
      <c r="O211" s="20">
        <f t="shared" si="16"/>
        <v>1</v>
      </c>
    </row>
    <row r="212" spans="2:15" x14ac:dyDescent="0.3">
      <c r="B212" s="3">
        <v>43675</v>
      </c>
      <c r="C212" s="4">
        <v>7740060</v>
      </c>
      <c r="D212" s="4">
        <v>5805045</v>
      </c>
      <c r="E212" s="4">
        <v>2365018</v>
      </c>
      <c r="F212" s="4">
        <v>5590043</v>
      </c>
      <c r="G212" s="17">
        <f t="shared" si="15"/>
        <v>21500166</v>
      </c>
      <c r="H212" s="8">
        <f>C212/C205-1</f>
        <v>0</v>
      </c>
      <c r="I212" s="8">
        <f>D212/D205-1</f>
        <v>0</v>
      </c>
      <c r="J212" s="8">
        <f>E212/E205-1</f>
        <v>0</v>
      </c>
      <c r="K212" s="8">
        <f>F212/F205-1</f>
        <v>0</v>
      </c>
      <c r="L212" s="18" t="str">
        <f t="shared" si="17"/>
        <v/>
      </c>
      <c r="M212" s="19">
        <f t="shared" si="18"/>
        <v>0</v>
      </c>
      <c r="N212" t="str">
        <f t="shared" si="19"/>
        <v>Drop</v>
      </c>
      <c r="O212" s="20">
        <f t="shared" si="16"/>
        <v>2</v>
      </c>
    </row>
    <row r="213" spans="2:15" x14ac:dyDescent="0.3">
      <c r="B213" s="3">
        <v>43676</v>
      </c>
      <c r="C213" s="4">
        <v>7505512</v>
      </c>
      <c r="D213" s="4">
        <v>5629134</v>
      </c>
      <c r="E213" s="4">
        <v>2293351</v>
      </c>
      <c r="F213" s="4">
        <v>5420648</v>
      </c>
      <c r="G213" s="17">
        <f t="shared" si="15"/>
        <v>20848645</v>
      </c>
      <c r="H213" s="8">
        <f>C213/C206-1</f>
        <v>-2.0408184574093213E-2</v>
      </c>
      <c r="I213" s="8">
        <f>D213/D206-1</f>
        <v>-2.0408227191664796E-2</v>
      </c>
      <c r="J213" s="8">
        <f>E213/E206-1</f>
        <v>-2.0408102244686255E-2</v>
      </c>
      <c r="K213" s="8">
        <f>F213/F206-1</f>
        <v>-2.0408133760832503E-2</v>
      </c>
      <c r="L213" s="18" t="str">
        <f t="shared" si="17"/>
        <v>All sources</v>
      </c>
      <c r="M213" s="19">
        <f t="shared" si="18"/>
        <v>-8.1632647771276767E-2</v>
      </c>
      <c r="N213" t="str">
        <f t="shared" si="19"/>
        <v>Drop</v>
      </c>
      <c r="O213" s="20">
        <f t="shared" si="16"/>
        <v>3</v>
      </c>
    </row>
    <row r="214" spans="2:15" x14ac:dyDescent="0.3">
      <c r="B214" s="3">
        <v>43677</v>
      </c>
      <c r="C214" s="4">
        <v>8052789</v>
      </c>
      <c r="D214" s="4">
        <v>6039592</v>
      </c>
      <c r="E214" s="4">
        <v>2460574</v>
      </c>
      <c r="F214" s="4">
        <v>5815903</v>
      </c>
      <c r="G214" s="17">
        <f t="shared" si="15"/>
        <v>22368858</v>
      </c>
      <c r="H214" s="8">
        <f>C214/C207-1</f>
        <v>1.9802001513596457E-2</v>
      </c>
      <c r="I214" s="8">
        <f>D214/D207-1</f>
        <v>1.9802043726797613E-2</v>
      </c>
      <c r="J214" s="8">
        <f>E214/E207-1</f>
        <v>1.9801922748545753E-2</v>
      </c>
      <c r="K214" s="8">
        <f>F214/F207-1</f>
        <v>1.9801952420255287E-2</v>
      </c>
      <c r="L214" s="18" t="str">
        <f t="shared" si="17"/>
        <v>All sources</v>
      </c>
      <c r="M214" s="19">
        <f t="shared" si="18"/>
        <v>7.9207920409195109E-2</v>
      </c>
      <c r="N214" t="str">
        <f t="shared" si="19"/>
        <v>Hike</v>
      </c>
      <c r="O214" s="20">
        <f t="shared" si="16"/>
        <v>4</v>
      </c>
    </row>
    <row r="215" spans="2:15" x14ac:dyDescent="0.3">
      <c r="B215" s="3">
        <v>43678</v>
      </c>
      <c r="C215" s="4">
        <v>7974607</v>
      </c>
      <c r="D215" s="4">
        <v>5980955</v>
      </c>
      <c r="E215" s="4">
        <v>2436685</v>
      </c>
      <c r="F215" s="4">
        <v>5759438</v>
      </c>
      <c r="G215" s="17">
        <f t="shared" si="15"/>
        <v>22151685</v>
      </c>
      <c r="H215" s="8">
        <f>C215/C208-1</f>
        <v>7.3684217612520309E-2</v>
      </c>
      <c r="I215" s="8">
        <f>D215/D208-1</f>
        <v>7.3684269105611211E-2</v>
      </c>
      <c r="J215" s="8">
        <f>E215/E208-1</f>
        <v>7.3683983252418317E-2</v>
      </c>
      <c r="K215" s="8">
        <f>F215/F208-1</f>
        <v>7.3684100635641903E-2</v>
      </c>
      <c r="L215" s="18" t="str">
        <f t="shared" si="17"/>
        <v>All sources</v>
      </c>
      <c r="M215" s="19">
        <f t="shared" si="18"/>
        <v>0.29473657060619174</v>
      </c>
      <c r="N215" t="str">
        <f t="shared" si="19"/>
        <v>Hike</v>
      </c>
      <c r="O215" s="20">
        <f t="shared" si="16"/>
        <v>5</v>
      </c>
    </row>
    <row r="216" spans="2:15" x14ac:dyDescent="0.3">
      <c r="B216" s="3">
        <v>43679</v>
      </c>
      <c r="C216" s="4">
        <v>8209154</v>
      </c>
      <c r="D216" s="4">
        <v>6156866</v>
      </c>
      <c r="E216" s="4">
        <v>2508352</v>
      </c>
      <c r="F216" s="4">
        <v>5928833</v>
      </c>
      <c r="G216" s="17">
        <f t="shared" si="15"/>
        <v>22803205</v>
      </c>
      <c r="H216" s="8">
        <f>C216/C209-1</f>
        <v>8.2474176506307284E-2</v>
      </c>
      <c r="I216" s="8">
        <f>D216/D209-1</f>
        <v>8.247431199322186E-2</v>
      </c>
      <c r="J216" s="8">
        <f>E216/E209-1</f>
        <v>8.2473977663081843E-2</v>
      </c>
      <c r="K216" s="8">
        <f>F216/F209-1</f>
        <v>8.2474106340329367E-2</v>
      </c>
      <c r="L216" s="18" t="str">
        <f t="shared" si="17"/>
        <v>All sources</v>
      </c>
      <c r="M216" s="19">
        <f t="shared" si="18"/>
        <v>0.32989657250294036</v>
      </c>
      <c r="N216" t="str">
        <f t="shared" si="19"/>
        <v>Hike</v>
      </c>
      <c r="O216" s="20">
        <f t="shared" si="16"/>
        <v>6</v>
      </c>
    </row>
    <row r="217" spans="2:15" x14ac:dyDescent="0.3">
      <c r="B217" s="3">
        <v>43680</v>
      </c>
      <c r="C217" s="4">
        <v>16321913</v>
      </c>
      <c r="D217" s="4">
        <v>12241435</v>
      </c>
      <c r="E217" s="4">
        <v>4987251</v>
      </c>
      <c r="F217" s="4">
        <v>11788048</v>
      </c>
      <c r="G217" s="17">
        <f t="shared" si="15"/>
        <v>45338647</v>
      </c>
      <c r="H217" s="8">
        <f>C217/C210-1</f>
        <v>9.9999938119998966E-3</v>
      </c>
      <c r="I217" s="8">
        <f>D217/D210-1</f>
        <v>1.0000056104536581E-2</v>
      </c>
      <c r="J217" s="8">
        <f>E217/E210-1</f>
        <v>1.0000056704588589E-2</v>
      </c>
      <c r="K217" s="8">
        <f>F217/F210-1</f>
        <v>9.9999700119994817E-3</v>
      </c>
      <c r="L217" s="18" t="str">
        <f t="shared" si="17"/>
        <v>All sources</v>
      </c>
      <c r="M217" s="19">
        <f t="shared" si="18"/>
        <v>4.0000076633124548E-2</v>
      </c>
      <c r="N217" t="str">
        <f t="shared" si="19"/>
        <v>Hike</v>
      </c>
      <c r="O217" s="20">
        <f t="shared" si="16"/>
        <v>7</v>
      </c>
    </row>
    <row r="218" spans="2:15" x14ac:dyDescent="0.3">
      <c r="B218" s="3">
        <v>43681</v>
      </c>
      <c r="C218" s="4">
        <v>15837104</v>
      </c>
      <c r="D218" s="4">
        <v>11877828</v>
      </c>
      <c r="E218" s="4">
        <v>4839115</v>
      </c>
      <c r="F218" s="4">
        <v>11437908</v>
      </c>
      <c r="G218" s="17">
        <f t="shared" si="15"/>
        <v>43991955</v>
      </c>
      <c r="H218" s="8">
        <f>C218/C211-1</f>
        <v>1.030933622531971E-2</v>
      </c>
      <c r="I218" s="8">
        <f>D218/D211-1</f>
        <v>1.030933622531971E-2</v>
      </c>
      <c r="J218" s="8">
        <f>E218/E211-1</f>
        <v>1.0309336464473295E-2</v>
      </c>
      <c r="K218" s="8">
        <f>F218/F211-1</f>
        <v>1.0309247389520326E-2</v>
      </c>
      <c r="L218" s="18" t="str">
        <f t="shared" si="17"/>
        <v>All sources</v>
      </c>
      <c r="M218" s="19">
        <f t="shared" si="18"/>
        <v>4.1237256304633041E-2</v>
      </c>
      <c r="N218" t="str">
        <f t="shared" si="19"/>
        <v>Hike</v>
      </c>
      <c r="O218" s="20">
        <f t="shared" si="16"/>
        <v>1</v>
      </c>
    </row>
    <row r="219" spans="2:15" x14ac:dyDescent="0.3">
      <c r="B219" s="3">
        <v>43682</v>
      </c>
      <c r="C219" s="4">
        <v>8052789</v>
      </c>
      <c r="D219" s="4">
        <v>6039592</v>
      </c>
      <c r="E219" s="4">
        <v>2460574</v>
      </c>
      <c r="F219" s="4">
        <v>5815903</v>
      </c>
      <c r="G219" s="17">
        <f t="shared" si="15"/>
        <v>22368858</v>
      </c>
      <c r="H219" s="8">
        <f>C219/C212-1</f>
        <v>4.0403950356973972E-2</v>
      </c>
      <c r="I219" s="8">
        <f>D219/D212-1</f>
        <v>4.0403993422962303E-2</v>
      </c>
      <c r="J219" s="8">
        <f>E219/E212-1</f>
        <v>4.0403920815824668E-2</v>
      </c>
      <c r="K219" s="8">
        <f>F219/F212-1</f>
        <v>4.0403982581171505E-2</v>
      </c>
      <c r="L219" s="18" t="str">
        <f t="shared" si="17"/>
        <v>All sources</v>
      </c>
      <c r="M219" s="19">
        <f t="shared" si="18"/>
        <v>0.16161584717693245</v>
      </c>
      <c r="N219" t="str">
        <f t="shared" si="19"/>
        <v>Hike</v>
      </c>
      <c r="O219" s="20">
        <f t="shared" si="16"/>
        <v>2</v>
      </c>
    </row>
    <row r="220" spans="2:15" x14ac:dyDescent="0.3">
      <c r="B220" s="3">
        <v>43683</v>
      </c>
      <c r="C220" s="4">
        <v>8130972</v>
      </c>
      <c r="D220" s="4">
        <v>6098229</v>
      </c>
      <c r="E220" s="4">
        <v>2484463</v>
      </c>
      <c r="F220" s="4">
        <v>5872368</v>
      </c>
      <c r="G220" s="17">
        <f t="shared" si="15"/>
        <v>22586032</v>
      </c>
      <c r="H220" s="8">
        <f>C220/C213-1</f>
        <v>8.3333422156942838E-2</v>
      </c>
      <c r="I220" s="8">
        <f>D220/D213-1</f>
        <v>8.3333422156942838E-2</v>
      </c>
      <c r="J220" s="8">
        <f>E220/E213-1</f>
        <v>8.3333078974827668E-2</v>
      </c>
      <c r="K220" s="8">
        <f>F220/F213-1</f>
        <v>8.3333210346807185E-2</v>
      </c>
      <c r="L220" s="18" t="str">
        <f t="shared" si="17"/>
        <v>All sources</v>
      </c>
      <c r="M220" s="19">
        <f t="shared" si="18"/>
        <v>0.33333313363552053</v>
      </c>
      <c r="N220" t="str">
        <f t="shared" si="19"/>
        <v>Hike</v>
      </c>
      <c r="O220" s="20">
        <f t="shared" si="16"/>
        <v>3</v>
      </c>
    </row>
    <row r="221" spans="2:15" x14ac:dyDescent="0.3">
      <c r="B221" s="3">
        <v>43684</v>
      </c>
      <c r="C221" s="4">
        <v>8130972</v>
      </c>
      <c r="D221" s="4">
        <v>6098229</v>
      </c>
      <c r="E221" s="4">
        <v>2484463</v>
      </c>
      <c r="F221" s="4">
        <v>5872368</v>
      </c>
      <c r="G221" s="17">
        <f t="shared" si="15"/>
        <v>22586032</v>
      </c>
      <c r="H221" s="8">
        <f>C221/C214-1</f>
        <v>9.7088102022790945E-3</v>
      </c>
      <c r="I221" s="8">
        <f>D221/D214-1</f>
        <v>9.7087684068726254E-3</v>
      </c>
      <c r="J221" s="8">
        <f>E221/E214-1</f>
        <v>9.7087102440325257E-3</v>
      </c>
      <c r="K221" s="8">
        <f>F221/F214-1</f>
        <v>9.708724509332356E-3</v>
      </c>
      <c r="L221" s="18" t="str">
        <f t="shared" si="17"/>
        <v>All sources</v>
      </c>
      <c r="M221" s="19">
        <f t="shared" si="18"/>
        <v>3.8835013362516602E-2</v>
      </c>
      <c r="N221" t="str">
        <f t="shared" si="19"/>
        <v>Hike</v>
      </c>
      <c r="O221" s="20">
        <f t="shared" si="16"/>
        <v>4</v>
      </c>
    </row>
    <row r="222" spans="2:15" x14ac:dyDescent="0.3">
      <c r="B222" s="3">
        <v>43685</v>
      </c>
      <c r="C222" s="4">
        <v>7505512</v>
      </c>
      <c r="D222" s="4">
        <v>5629134</v>
      </c>
      <c r="E222" s="4">
        <v>2293351</v>
      </c>
      <c r="F222" s="4">
        <v>5420648</v>
      </c>
      <c r="G222" s="17">
        <f t="shared" si="15"/>
        <v>20848645</v>
      </c>
      <c r="H222" s="8">
        <f>C222/C215-1</f>
        <v>-5.8823588422601936E-2</v>
      </c>
      <c r="I222" s="8">
        <f>D222/D215-1</f>
        <v>-5.8823549082044568E-2</v>
      </c>
      <c r="J222" s="8">
        <f>E222/E215-1</f>
        <v>-5.8823360426152771E-2</v>
      </c>
      <c r="K222" s="8">
        <f>F222/F215-1</f>
        <v>-5.8823447704446141E-2</v>
      </c>
      <c r="L222" s="18" t="str">
        <f t="shared" si="17"/>
        <v>All sources</v>
      </c>
      <c r="M222" s="19">
        <f t="shared" si="18"/>
        <v>-0.23529394563524542</v>
      </c>
      <c r="N222" t="str">
        <f t="shared" si="19"/>
        <v>Drop</v>
      </c>
      <c r="O222" s="20">
        <f t="shared" si="16"/>
        <v>5</v>
      </c>
    </row>
    <row r="223" spans="2:15" x14ac:dyDescent="0.3">
      <c r="B223" s="3">
        <v>43686</v>
      </c>
      <c r="C223" s="4">
        <v>8130972</v>
      </c>
      <c r="D223" s="4">
        <v>6098229</v>
      </c>
      <c r="E223" s="4">
        <v>2484463</v>
      </c>
      <c r="F223" s="4">
        <v>5872368</v>
      </c>
      <c r="G223" s="17">
        <f t="shared" si="15"/>
        <v>22586032</v>
      </c>
      <c r="H223" s="8">
        <f>C223/C216-1</f>
        <v>-9.5237584774265915E-3</v>
      </c>
      <c r="I223" s="8">
        <f>D223/D216-1</f>
        <v>-9.5238389141488744E-3</v>
      </c>
      <c r="J223" s="8">
        <f>E223/E216-1</f>
        <v>-9.523782945934256E-3</v>
      </c>
      <c r="K223" s="8">
        <f>F223/F216-1</f>
        <v>-9.5237966729708745E-3</v>
      </c>
      <c r="L223" s="18" t="str">
        <f t="shared" si="17"/>
        <v>All sources</v>
      </c>
      <c r="M223" s="19">
        <f t="shared" si="18"/>
        <v>-3.8095177010480596E-2</v>
      </c>
      <c r="N223" t="str">
        <f t="shared" si="19"/>
        <v>Drop</v>
      </c>
      <c r="O223" s="20">
        <f t="shared" si="16"/>
        <v>6</v>
      </c>
    </row>
    <row r="224" spans="2:15" x14ac:dyDescent="0.3">
      <c r="B224" s="3">
        <v>43687</v>
      </c>
      <c r="C224" s="4">
        <v>16806722</v>
      </c>
      <c r="D224" s="4">
        <v>12605042</v>
      </c>
      <c r="E224" s="4">
        <v>5135387</v>
      </c>
      <c r="F224" s="4">
        <v>12138188</v>
      </c>
      <c r="G224" s="17">
        <f t="shared" si="15"/>
        <v>46685339</v>
      </c>
      <c r="H224" s="8">
        <f>C224/C217-1</f>
        <v>2.9702952098813462E-2</v>
      </c>
      <c r="I224" s="8">
        <f>D224/D217-1</f>
        <v>2.9702971914648879E-2</v>
      </c>
      <c r="J224" s="8">
        <f>E224/E217-1</f>
        <v>2.9702936547609138E-2</v>
      </c>
      <c r="K224" s="8">
        <f>F224/F217-1</f>
        <v>2.9702966937358966E-2</v>
      </c>
      <c r="L224" s="18" t="str">
        <f t="shared" si="17"/>
        <v>All sources</v>
      </c>
      <c r="M224" s="19">
        <f t="shared" si="18"/>
        <v>0.11881182749843044</v>
      </c>
      <c r="N224" t="str">
        <f t="shared" si="19"/>
        <v>Hike</v>
      </c>
      <c r="O224" s="20">
        <f t="shared" si="16"/>
        <v>7</v>
      </c>
    </row>
    <row r="225" spans="2:15" x14ac:dyDescent="0.3">
      <c r="B225" s="3">
        <v>43688</v>
      </c>
      <c r="C225" s="4">
        <v>15837104</v>
      </c>
      <c r="D225" s="4">
        <v>11877828</v>
      </c>
      <c r="E225" s="4">
        <v>4839115</v>
      </c>
      <c r="F225" s="4">
        <v>11437908</v>
      </c>
      <c r="G225" s="17">
        <f t="shared" si="15"/>
        <v>43991955</v>
      </c>
      <c r="H225" s="8">
        <f>C225/C218-1</f>
        <v>0</v>
      </c>
      <c r="I225" s="8">
        <f>D225/D218-1</f>
        <v>0</v>
      </c>
      <c r="J225" s="8">
        <f>E225/E218-1</f>
        <v>0</v>
      </c>
      <c r="K225" s="8">
        <f>F225/F218-1</f>
        <v>0</v>
      </c>
      <c r="L225" s="18" t="str">
        <f t="shared" si="17"/>
        <v/>
      </c>
      <c r="M225" s="19">
        <f t="shared" si="18"/>
        <v>0</v>
      </c>
      <c r="N225" t="str">
        <f t="shared" si="19"/>
        <v>Drop</v>
      </c>
      <c r="O225" s="20">
        <f t="shared" si="16"/>
        <v>1</v>
      </c>
    </row>
    <row r="226" spans="2:15" x14ac:dyDescent="0.3">
      <c r="B226" s="3">
        <v>43689</v>
      </c>
      <c r="C226" s="4">
        <v>7427330</v>
      </c>
      <c r="D226" s="4">
        <v>5570497</v>
      </c>
      <c r="E226" s="4">
        <v>2269462</v>
      </c>
      <c r="F226" s="4">
        <v>5364183</v>
      </c>
      <c r="G226" s="17">
        <f t="shared" si="15"/>
        <v>20631472</v>
      </c>
      <c r="H226" s="8">
        <f>C226/C219-1</f>
        <v>-7.7669860715337213E-2</v>
      </c>
      <c r="I226" s="8">
        <f>D226/D219-1</f>
        <v>-7.7669981680881794E-2</v>
      </c>
      <c r="J226" s="8">
        <f>E226/E219-1</f>
        <v>-7.7669681952259872E-2</v>
      </c>
      <c r="K226" s="8">
        <f>F226/F219-1</f>
        <v>-7.7669796074659403E-2</v>
      </c>
      <c r="L226" s="18" t="str">
        <f t="shared" si="17"/>
        <v>All sources</v>
      </c>
      <c r="M226" s="19">
        <f t="shared" si="18"/>
        <v>-0.31067932042313828</v>
      </c>
      <c r="N226" t="str">
        <f t="shared" si="19"/>
        <v>Drop</v>
      </c>
      <c r="O226" s="20">
        <f t="shared" si="16"/>
        <v>2</v>
      </c>
    </row>
    <row r="227" spans="2:15" x14ac:dyDescent="0.3">
      <c r="B227" s="3">
        <v>43690</v>
      </c>
      <c r="C227" s="4">
        <v>7505512</v>
      </c>
      <c r="D227" s="4">
        <v>5629134</v>
      </c>
      <c r="E227" s="4">
        <v>2293351</v>
      </c>
      <c r="F227" s="4">
        <v>5420648</v>
      </c>
      <c r="G227" s="17">
        <f t="shared" si="15"/>
        <v>20848645</v>
      </c>
      <c r="H227" s="8">
        <f>C227/C220-1</f>
        <v>-7.6923152607092926E-2</v>
      </c>
      <c r="I227" s="8">
        <f>D227/D220-1</f>
        <v>-7.6923152607092926E-2</v>
      </c>
      <c r="J227" s="8">
        <f>E227/E220-1</f>
        <v>-7.6922860191518283E-2</v>
      </c>
      <c r="K227" s="8">
        <f>F227/F220-1</f>
        <v>-7.6922972129812028E-2</v>
      </c>
      <c r="L227" s="18" t="str">
        <f t="shared" si="17"/>
        <v>All sources</v>
      </c>
      <c r="M227" s="19">
        <f t="shared" si="18"/>
        <v>-0.30769213753551616</v>
      </c>
      <c r="N227" t="str">
        <f t="shared" si="19"/>
        <v>Drop</v>
      </c>
      <c r="O227" s="20">
        <f t="shared" si="16"/>
        <v>3</v>
      </c>
    </row>
    <row r="228" spans="2:15" x14ac:dyDescent="0.3">
      <c r="B228" s="3">
        <v>43691</v>
      </c>
      <c r="C228" s="4">
        <v>8130972</v>
      </c>
      <c r="D228" s="4">
        <v>6098229</v>
      </c>
      <c r="E228" s="4">
        <v>2484463</v>
      </c>
      <c r="F228" s="4">
        <v>5872368</v>
      </c>
      <c r="G228" s="17">
        <f t="shared" si="15"/>
        <v>22586032</v>
      </c>
      <c r="H228" s="8">
        <f>C228/C221-1</f>
        <v>0</v>
      </c>
      <c r="I228" s="8">
        <f>D228/D221-1</f>
        <v>0</v>
      </c>
      <c r="J228" s="8">
        <f>E228/E221-1</f>
        <v>0</v>
      </c>
      <c r="K228" s="8">
        <f>F228/F221-1</f>
        <v>0</v>
      </c>
      <c r="L228" s="18" t="str">
        <f t="shared" si="17"/>
        <v/>
      </c>
      <c r="M228" s="19">
        <f t="shared" si="18"/>
        <v>0</v>
      </c>
      <c r="N228" t="str">
        <f t="shared" si="19"/>
        <v>Drop</v>
      </c>
      <c r="O228" s="20">
        <f t="shared" si="16"/>
        <v>4</v>
      </c>
    </row>
    <row r="229" spans="2:15" x14ac:dyDescent="0.3">
      <c r="B229" s="3">
        <v>43692</v>
      </c>
      <c r="C229" s="4">
        <v>7896424</v>
      </c>
      <c r="D229" s="4">
        <v>5922318</v>
      </c>
      <c r="E229" s="4">
        <v>2412796</v>
      </c>
      <c r="F229" s="4">
        <v>5702973</v>
      </c>
      <c r="G229" s="17">
        <f t="shared" si="15"/>
        <v>21934511</v>
      </c>
      <c r="H229" s="8">
        <f>C229/C222-1</f>
        <v>5.2083322230382256E-2</v>
      </c>
      <c r="I229" s="8">
        <f>D229/D222-1</f>
        <v>5.2083322230382256E-2</v>
      </c>
      <c r="J229" s="8">
        <f>E229/E222-1</f>
        <v>5.2083174359267348E-2</v>
      </c>
      <c r="K229" s="8">
        <f>F229/F222-1</f>
        <v>5.2083256466754602E-2</v>
      </c>
      <c r="L229" s="18" t="str">
        <f t="shared" si="17"/>
        <v>All sources</v>
      </c>
      <c r="M229" s="19">
        <f t="shared" si="18"/>
        <v>0.20833307528678646</v>
      </c>
      <c r="N229" t="str">
        <f t="shared" si="19"/>
        <v>Hike</v>
      </c>
      <c r="O229" s="20">
        <f t="shared" si="16"/>
        <v>5</v>
      </c>
    </row>
    <row r="230" spans="2:15" x14ac:dyDescent="0.3">
      <c r="B230" s="3">
        <v>43693</v>
      </c>
      <c r="C230" s="4">
        <v>7661877</v>
      </c>
      <c r="D230" s="4">
        <v>5746408</v>
      </c>
      <c r="E230" s="4">
        <v>2341129</v>
      </c>
      <c r="F230" s="4">
        <v>5533578</v>
      </c>
      <c r="G230" s="17">
        <f t="shared" si="15"/>
        <v>21282992</v>
      </c>
      <c r="H230" s="8">
        <f>C230/C223-1</f>
        <v>-5.7692364455319778E-2</v>
      </c>
      <c r="I230" s="8">
        <f>D230/D223-1</f>
        <v>-5.7692323459811012E-2</v>
      </c>
      <c r="J230" s="8">
        <f>E230/E223-1</f>
        <v>-5.769214514363874E-2</v>
      </c>
      <c r="K230" s="8">
        <f>F230/F223-1</f>
        <v>-5.7692229097359049E-2</v>
      </c>
      <c r="L230" s="18" t="str">
        <f t="shared" si="17"/>
        <v>All sources</v>
      </c>
      <c r="M230" s="19">
        <f t="shared" si="18"/>
        <v>-0.23076906215612858</v>
      </c>
      <c r="N230" t="str">
        <f t="shared" si="19"/>
        <v>Drop</v>
      </c>
      <c r="O230" s="20">
        <f t="shared" si="16"/>
        <v>6</v>
      </c>
    </row>
    <row r="231" spans="2:15" x14ac:dyDescent="0.3">
      <c r="B231" s="3">
        <v>43694</v>
      </c>
      <c r="C231" s="4">
        <v>16806722</v>
      </c>
      <c r="D231" s="4">
        <v>12605042</v>
      </c>
      <c r="E231" s="4">
        <v>5135387</v>
      </c>
      <c r="F231" s="4">
        <v>12138188</v>
      </c>
      <c r="G231" s="17">
        <f t="shared" si="15"/>
        <v>46685339</v>
      </c>
      <c r="H231" s="8">
        <f>C231/C224-1</f>
        <v>0</v>
      </c>
      <c r="I231" s="8">
        <f>D231/D224-1</f>
        <v>0</v>
      </c>
      <c r="J231" s="8">
        <f>E231/E224-1</f>
        <v>0</v>
      </c>
      <c r="K231" s="8">
        <f>F231/F224-1</f>
        <v>0</v>
      </c>
      <c r="L231" s="18" t="str">
        <f t="shared" si="17"/>
        <v/>
      </c>
      <c r="M231" s="19">
        <f t="shared" si="18"/>
        <v>0</v>
      </c>
      <c r="N231" t="str">
        <f t="shared" si="19"/>
        <v>Drop</v>
      </c>
      <c r="O231" s="20">
        <f t="shared" si="16"/>
        <v>7</v>
      </c>
    </row>
    <row r="232" spans="2:15" x14ac:dyDescent="0.3">
      <c r="B232" s="3">
        <v>43695</v>
      </c>
      <c r="C232" s="4">
        <v>16321913</v>
      </c>
      <c r="D232" s="4">
        <v>12241435</v>
      </c>
      <c r="E232" s="4">
        <v>4987251</v>
      </c>
      <c r="F232" s="4">
        <v>11788048</v>
      </c>
      <c r="G232" s="17">
        <f t="shared" si="15"/>
        <v>45338647</v>
      </c>
      <c r="H232" s="8">
        <f>C232/C225-1</f>
        <v>3.0612225568513063E-2</v>
      </c>
      <c r="I232" s="8">
        <f>D232/D225-1</f>
        <v>3.0612246616132266E-2</v>
      </c>
      <c r="J232" s="8">
        <f>E232/E225-1</f>
        <v>3.0612209050621786E-2</v>
      </c>
      <c r="K232" s="8">
        <f>F232/F225-1</f>
        <v>3.0612241329445844E-2</v>
      </c>
      <c r="L232" s="18" t="str">
        <f t="shared" si="17"/>
        <v>All sources</v>
      </c>
      <c r="M232" s="19">
        <f t="shared" si="18"/>
        <v>0.12244892256471296</v>
      </c>
      <c r="N232" t="str">
        <f t="shared" si="19"/>
        <v>Hike</v>
      </c>
      <c r="O232" s="20">
        <f t="shared" si="16"/>
        <v>1</v>
      </c>
    </row>
    <row r="233" spans="2:15" x14ac:dyDescent="0.3">
      <c r="B233" s="3">
        <v>43696</v>
      </c>
      <c r="C233" s="4">
        <v>7583695</v>
      </c>
      <c r="D233" s="4">
        <v>5687771</v>
      </c>
      <c r="E233" s="4">
        <v>2317240</v>
      </c>
      <c r="F233" s="4">
        <v>5477113</v>
      </c>
      <c r="G233" s="17">
        <f t="shared" si="15"/>
        <v>21065819</v>
      </c>
      <c r="H233" s="8">
        <f>C233/C226-1</f>
        <v>2.1052652837560748E-2</v>
      </c>
      <c r="I233" s="8">
        <f>D233/D226-1</f>
        <v>2.1052699606516345E-2</v>
      </c>
      <c r="J233" s="8">
        <f>E233/E226-1</f>
        <v>2.1052566643548154E-2</v>
      </c>
      <c r="K233" s="8">
        <f>F233/F226-1</f>
        <v>2.1052600181612036E-2</v>
      </c>
      <c r="L233" s="18" t="str">
        <f t="shared" si="17"/>
        <v>All sources</v>
      </c>
      <c r="M233" s="19">
        <f t="shared" si="18"/>
        <v>8.4210519269237283E-2</v>
      </c>
      <c r="N233" t="str">
        <f t="shared" si="19"/>
        <v>Hike</v>
      </c>
      <c r="O233" s="20">
        <f t="shared" si="16"/>
        <v>2</v>
      </c>
    </row>
    <row r="234" spans="2:15" x14ac:dyDescent="0.3">
      <c r="B234" s="3">
        <v>43697</v>
      </c>
      <c r="C234" s="4">
        <v>7896424</v>
      </c>
      <c r="D234" s="4">
        <v>5922318</v>
      </c>
      <c r="E234" s="4">
        <v>2412796</v>
      </c>
      <c r="F234" s="4">
        <v>5702973</v>
      </c>
      <c r="G234" s="17">
        <f t="shared" si="15"/>
        <v>21934511</v>
      </c>
      <c r="H234" s="8">
        <f>C234/C227-1</f>
        <v>5.2083322230382256E-2</v>
      </c>
      <c r="I234" s="8">
        <f>D234/D227-1</f>
        <v>5.2083322230382256E-2</v>
      </c>
      <c r="J234" s="8">
        <f>E234/E227-1</f>
        <v>5.2083174359267348E-2</v>
      </c>
      <c r="K234" s="8">
        <f>F234/F227-1</f>
        <v>5.2083256466754602E-2</v>
      </c>
      <c r="L234" s="18" t="str">
        <f t="shared" si="17"/>
        <v>All sources</v>
      </c>
      <c r="M234" s="19">
        <f t="shared" si="18"/>
        <v>0.20833307528678646</v>
      </c>
      <c r="N234" t="str">
        <f t="shared" si="19"/>
        <v>Hike</v>
      </c>
      <c r="O234" s="20">
        <f t="shared" si="16"/>
        <v>3</v>
      </c>
    </row>
    <row r="235" spans="2:15" x14ac:dyDescent="0.3">
      <c r="B235" s="3">
        <v>43698</v>
      </c>
      <c r="C235" s="4">
        <v>8052789</v>
      </c>
      <c r="D235" s="4">
        <v>6039592</v>
      </c>
      <c r="E235" s="4">
        <v>2460574</v>
      </c>
      <c r="F235" s="4">
        <v>5815903</v>
      </c>
      <c r="G235" s="17">
        <f t="shared" si="15"/>
        <v>22368858</v>
      </c>
      <c r="H235" s="8">
        <f>C235/C228-1</f>
        <v>-9.6154555691496668E-3</v>
      </c>
      <c r="I235" s="8">
        <f>D235/D228-1</f>
        <v>-9.6154145736410124E-3</v>
      </c>
      <c r="J235" s="8">
        <f>E235/E228-1</f>
        <v>-9.615357523939827E-3</v>
      </c>
      <c r="K235" s="8">
        <f>F235/F228-1</f>
        <v>-9.6153715162264897E-3</v>
      </c>
      <c r="L235" s="18" t="str">
        <f t="shared" si="17"/>
        <v>All sources</v>
      </c>
      <c r="M235" s="19">
        <f t="shared" si="18"/>
        <v>-3.8461599182956996E-2</v>
      </c>
      <c r="N235" t="str">
        <f t="shared" si="19"/>
        <v>Drop</v>
      </c>
      <c r="O235" s="20">
        <f t="shared" si="16"/>
        <v>4</v>
      </c>
    </row>
    <row r="236" spans="2:15" x14ac:dyDescent="0.3">
      <c r="B236" s="3">
        <v>43699</v>
      </c>
      <c r="C236" s="4">
        <v>7896424</v>
      </c>
      <c r="D236" s="4">
        <v>5922318</v>
      </c>
      <c r="E236" s="4">
        <v>2412796</v>
      </c>
      <c r="F236" s="4">
        <v>5702973</v>
      </c>
      <c r="G236" s="17">
        <f t="shared" si="15"/>
        <v>21934511</v>
      </c>
      <c r="H236" s="8">
        <f>C236/C229-1</f>
        <v>0</v>
      </c>
      <c r="I236" s="8">
        <f>D236/D229-1</f>
        <v>0</v>
      </c>
      <c r="J236" s="8">
        <f>E236/E229-1</f>
        <v>0</v>
      </c>
      <c r="K236" s="8">
        <f>F236/F229-1</f>
        <v>0</v>
      </c>
      <c r="L236" s="18" t="str">
        <f t="shared" si="17"/>
        <v/>
      </c>
      <c r="M236" s="19">
        <f t="shared" si="18"/>
        <v>0</v>
      </c>
      <c r="N236" t="str">
        <f t="shared" si="19"/>
        <v>Drop</v>
      </c>
      <c r="O236" s="20">
        <f t="shared" si="16"/>
        <v>5</v>
      </c>
    </row>
    <row r="237" spans="2:15" x14ac:dyDescent="0.3">
      <c r="B237" s="3">
        <v>43700</v>
      </c>
      <c r="C237" s="4">
        <v>7505512</v>
      </c>
      <c r="D237" s="4">
        <v>5629134</v>
      </c>
      <c r="E237" s="4">
        <v>2293351</v>
      </c>
      <c r="F237" s="4">
        <v>5420648</v>
      </c>
      <c r="G237" s="17">
        <f t="shared" si="15"/>
        <v>20848645</v>
      </c>
      <c r="H237" s="8">
        <f>C237/C230-1</f>
        <v>-2.0408184574093213E-2</v>
      </c>
      <c r="I237" s="8">
        <f>D237/D230-1</f>
        <v>-2.0408227191664796E-2</v>
      </c>
      <c r="J237" s="8">
        <f>E237/E230-1</f>
        <v>-2.0408102244686255E-2</v>
      </c>
      <c r="K237" s="8">
        <f>F237/F230-1</f>
        <v>-2.0408133760832503E-2</v>
      </c>
      <c r="L237" s="18" t="str">
        <f t="shared" si="17"/>
        <v>All sources</v>
      </c>
      <c r="M237" s="19">
        <f t="shared" si="18"/>
        <v>-8.1632647771276767E-2</v>
      </c>
      <c r="N237" t="str">
        <f t="shared" si="19"/>
        <v>Drop</v>
      </c>
      <c r="O237" s="20">
        <f t="shared" si="16"/>
        <v>6</v>
      </c>
    </row>
    <row r="238" spans="2:15" x14ac:dyDescent="0.3">
      <c r="B238" s="3">
        <v>43701</v>
      </c>
      <c r="C238" s="4">
        <v>15513897</v>
      </c>
      <c r="D238" s="4">
        <v>11635423</v>
      </c>
      <c r="E238" s="4">
        <v>4740357</v>
      </c>
      <c r="F238" s="4">
        <v>11204481</v>
      </c>
      <c r="G238" s="17">
        <f t="shared" si="15"/>
        <v>43094158</v>
      </c>
      <c r="H238" s="8">
        <f>C238/C231-1</f>
        <v>-7.6923090653846726E-2</v>
      </c>
      <c r="I238" s="8">
        <f>D238/D231-1</f>
        <v>-7.6923107435897475E-2</v>
      </c>
      <c r="J238" s="8">
        <f>E238/E231-1</f>
        <v>-7.6923121860144161E-2</v>
      </c>
      <c r="K238" s="8">
        <f>F238/F231-1</f>
        <v>-7.69230959349122E-2</v>
      </c>
      <c r="L238" s="18" t="str">
        <f t="shared" si="17"/>
        <v>All sources</v>
      </c>
      <c r="M238" s="19">
        <f t="shared" si="18"/>
        <v>-0.30769241588480056</v>
      </c>
      <c r="N238" t="str">
        <f t="shared" si="19"/>
        <v>Drop</v>
      </c>
      <c r="O238" s="20">
        <f t="shared" si="16"/>
        <v>7</v>
      </c>
    </row>
    <row r="239" spans="2:15" x14ac:dyDescent="0.3">
      <c r="B239" s="3">
        <v>43702</v>
      </c>
      <c r="C239" s="4">
        <v>15998707</v>
      </c>
      <c r="D239" s="4">
        <v>11999030</v>
      </c>
      <c r="E239" s="4">
        <v>4888493</v>
      </c>
      <c r="F239" s="4">
        <v>11554621</v>
      </c>
      <c r="G239" s="17">
        <f t="shared" si="15"/>
        <v>44440851</v>
      </c>
      <c r="H239" s="8">
        <f>C239/C232-1</f>
        <v>-1.9801968065875641E-2</v>
      </c>
      <c r="I239" s="8">
        <f>D239/D232-1</f>
        <v>-1.9802008506355717E-2</v>
      </c>
      <c r="J239" s="8">
        <f>E239/E232-1</f>
        <v>-1.980209137258182E-2</v>
      </c>
      <c r="K239" s="8">
        <f>F239/F232-1</f>
        <v>-1.980200623546835E-2</v>
      </c>
      <c r="L239" s="18" t="str">
        <f t="shared" si="17"/>
        <v>All sources</v>
      </c>
      <c r="M239" s="19">
        <f t="shared" si="18"/>
        <v>-7.9208074180281529E-2</v>
      </c>
      <c r="N239" t="str">
        <f t="shared" si="19"/>
        <v>Drop</v>
      </c>
      <c r="O239" s="20">
        <f t="shared" si="16"/>
        <v>1</v>
      </c>
    </row>
    <row r="240" spans="2:15" x14ac:dyDescent="0.3">
      <c r="B240" s="3">
        <v>43703</v>
      </c>
      <c r="C240" s="4">
        <v>8052789</v>
      </c>
      <c r="D240" s="4">
        <v>6039592</v>
      </c>
      <c r="E240" s="4">
        <v>2460574</v>
      </c>
      <c r="F240" s="4">
        <v>5815903</v>
      </c>
      <c r="G240" s="17">
        <f t="shared" si="15"/>
        <v>22368858</v>
      </c>
      <c r="H240" s="8">
        <f>C240/C233-1</f>
        <v>6.1855599414269768E-2</v>
      </c>
      <c r="I240" s="8">
        <f>D240/D233-1</f>
        <v>6.1855690040966804E-2</v>
      </c>
      <c r="J240" s="8">
        <f>E240/E233-1</f>
        <v>6.1855483247311493E-2</v>
      </c>
      <c r="K240" s="8">
        <f>F240/F233-1</f>
        <v>6.1855579755246914E-2</v>
      </c>
      <c r="L240" s="18" t="str">
        <f t="shared" si="17"/>
        <v>All sources</v>
      </c>
      <c r="M240" s="19">
        <f t="shared" si="18"/>
        <v>0.24742235245779498</v>
      </c>
      <c r="N240" t="str">
        <f t="shared" si="19"/>
        <v>Hike</v>
      </c>
      <c r="O240" s="20">
        <f t="shared" si="16"/>
        <v>2</v>
      </c>
    </row>
    <row r="241" spans="2:15" x14ac:dyDescent="0.3">
      <c r="B241" s="3">
        <v>43704</v>
      </c>
      <c r="C241" s="4">
        <v>7505512</v>
      </c>
      <c r="D241" s="4">
        <v>5629134</v>
      </c>
      <c r="E241" s="4">
        <v>2293351</v>
      </c>
      <c r="F241" s="4">
        <v>5420648</v>
      </c>
      <c r="G241" s="17">
        <f t="shared" si="15"/>
        <v>20848645</v>
      </c>
      <c r="H241" s="8">
        <f>C241/C234-1</f>
        <v>-4.9504940464189851E-2</v>
      </c>
      <c r="I241" s="8">
        <f>D241/D234-1</f>
        <v>-4.9504940464189851E-2</v>
      </c>
      <c r="J241" s="8">
        <f>E241/E234-1</f>
        <v>-4.950480687136416E-2</v>
      </c>
      <c r="K241" s="8">
        <f>F241/F234-1</f>
        <v>-4.9504881050637994E-2</v>
      </c>
      <c r="L241" s="18" t="str">
        <f t="shared" si="17"/>
        <v>All sources</v>
      </c>
      <c r="M241" s="19">
        <f t="shared" si="18"/>
        <v>-0.19801956885038186</v>
      </c>
      <c r="N241" t="str">
        <f t="shared" si="19"/>
        <v>Drop</v>
      </c>
      <c r="O241" s="20">
        <f t="shared" si="16"/>
        <v>3</v>
      </c>
    </row>
    <row r="242" spans="2:15" x14ac:dyDescent="0.3">
      <c r="B242" s="3">
        <v>43705</v>
      </c>
      <c r="C242" s="4">
        <v>7896424</v>
      </c>
      <c r="D242" s="4">
        <v>5922318</v>
      </c>
      <c r="E242" s="4">
        <v>2412796</v>
      </c>
      <c r="F242" s="4">
        <v>5702973</v>
      </c>
      <c r="G242" s="17">
        <f t="shared" si="15"/>
        <v>21934511</v>
      </c>
      <c r="H242" s="8">
        <f>C242/C235-1</f>
        <v>-1.9417496223979036E-2</v>
      </c>
      <c r="I242" s="8">
        <f>D242/D235-1</f>
        <v>-1.9417536813745029E-2</v>
      </c>
      <c r="J242" s="8">
        <f>E242/E235-1</f>
        <v>-1.941742048806494E-2</v>
      </c>
      <c r="K242" s="8">
        <f>F242/F235-1</f>
        <v>-1.9417449018664823E-2</v>
      </c>
      <c r="L242" s="18" t="str">
        <f t="shared" si="17"/>
        <v>All sources</v>
      </c>
      <c r="M242" s="19">
        <f t="shared" si="18"/>
        <v>-7.7669902544453828E-2</v>
      </c>
      <c r="N242" t="str">
        <f t="shared" si="19"/>
        <v>Drop</v>
      </c>
      <c r="O242" s="20">
        <f t="shared" si="16"/>
        <v>4</v>
      </c>
    </row>
    <row r="243" spans="2:15" x14ac:dyDescent="0.3">
      <c r="B243" s="3">
        <v>43706</v>
      </c>
      <c r="C243" s="4">
        <v>7661877</v>
      </c>
      <c r="D243" s="4">
        <v>5746408</v>
      </c>
      <c r="E243" s="4">
        <v>2341129</v>
      </c>
      <c r="F243" s="4">
        <v>5533578</v>
      </c>
      <c r="G243" s="17">
        <f t="shared" si="15"/>
        <v>21282992</v>
      </c>
      <c r="H243" s="8">
        <f>C243/C236-1</f>
        <v>-2.9702938950593283E-2</v>
      </c>
      <c r="I243" s="8">
        <f>D243/D236-1</f>
        <v>-2.9702896737392348E-2</v>
      </c>
      <c r="J243" s="8">
        <f>E243/E236-1</f>
        <v>-2.9702884122818518E-2</v>
      </c>
      <c r="K243" s="8">
        <f>F243/F236-1</f>
        <v>-2.9702928630382819E-2</v>
      </c>
      <c r="L243" s="18" t="str">
        <f t="shared" si="17"/>
        <v>All sources</v>
      </c>
      <c r="M243" s="19">
        <f t="shared" si="18"/>
        <v>-0.11881164844118697</v>
      </c>
      <c r="N243" t="str">
        <f t="shared" si="19"/>
        <v>Drop</v>
      </c>
      <c r="O243" s="20">
        <f t="shared" si="16"/>
        <v>5</v>
      </c>
    </row>
    <row r="244" spans="2:15" x14ac:dyDescent="0.3">
      <c r="B244" s="3">
        <v>43707</v>
      </c>
      <c r="C244" s="4">
        <v>7896424</v>
      </c>
      <c r="D244" s="4">
        <v>5922318</v>
      </c>
      <c r="E244" s="4">
        <v>2412796</v>
      </c>
      <c r="F244" s="4">
        <v>5702973</v>
      </c>
      <c r="G244" s="17">
        <f t="shared" si="15"/>
        <v>21934511</v>
      </c>
      <c r="H244" s="8">
        <f>C244/C237-1</f>
        <v>5.2083322230382256E-2</v>
      </c>
      <c r="I244" s="8">
        <f>D244/D237-1</f>
        <v>5.2083322230382256E-2</v>
      </c>
      <c r="J244" s="8">
        <f>E244/E237-1</f>
        <v>5.2083174359267348E-2</v>
      </c>
      <c r="K244" s="8">
        <f>F244/F237-1</f>
        <v>5.2083256466754602E-2</v>
      </c>
      <c r="L244" s="18" t="str">
        <f t="shared" si="17"/>
        <v>All sources</v>
      </c>
      <c r="M244" s="19">
        <f t="shared" si="18"/>
        <v>0.20833307528678646</v>
      </c>
      <c r="N244" t="str">
        <f t="shared" si="19"/>
        <v>Hike</v>
      </c>
      <c r="O244" s="20">
        <f t="shared" si="16"/>
        <v>6</v>
      </c>
    </row>
    <row r="245" spans="2:15" x14ac:dyDescent="0.3">
      <c r="B245" s="3">
        <v>43708</v>
      </c>
      <c r="C245" s="4">
        <v>16321913</v>
      </c>
      <c r="D245" s="4">
        <v>12241435</v>
      </c>
      <c r="E245" s="4">
        <v>4987251</v>
      </c>
      <c r="F245" s="4">
        <v>11788048</v>
      </c>
      <c r="G245" s="17">
        <f t="shared" si="15"/>
        <v>45338647</v>
      </c>
      <c r="H245" s="8">
        <f>C245/C238-1</f>
        <v>5.2083367576824857E-2</v>
      </c>
      <c r="I245" s="8">
        <f>D245/D238-1</f>
        <v>5.2083366457755798E-2</v>
      </c>
      <c r="J245" s="8">
        <f>E245/E238-1</f>
        <v>5.2083419033629674E-2</v>
      </c>
      <c r="K245" s="8">
        <f>F245/F238-1</f>
        <v>5.2083358434897642E-2</v>
      </c>
      <c r="L245" s="18" t="str">
        <f t="shared" si="17"/>
        <v>All sources</v>
      </c>
      <c r="M245" s="19">
        <f t="shared" si="18"/>
        <v>0.20833351150310797</v>
      </c>
      <c r="N245" t="str">
        <f t="shared" si="19"/>
        <v>Hike</v>
      </c>
      <c r="O245" s="20">
        <f t="shared" si="16"/>
        <v>7</v>
      </c>
    </row>
    <row r="246" spans="2:15" x14ac:dyDescent="0.3">
      <c r="B246" s="3">
        <v>43709</v>
      </c>
      <c r="C246" s="4">
        <v>15352294</v>
      </c>
      <c r="D246" s="4">
        <v>11514221</v>
      </c>
      <c r="E246" s="4">
        <v>4690978</v>
      </c>
      <c r="F246" s="4">
        <v>11087768</v>
      </c>
      <c r="G246" s="17">
        <f t="shared" si="15"/>
        <v>42645261</v>
      </c>
      <c r="H246" s="8">
        <f>C246/C239-1</f>
        <v>-4.0404077654525472E-2</v>
      </c>
      <c r="I246" s="8">
        <f>D246/D239-1</f>
        <v>-4.0404015991292619E-2</v>
      </c>
      <c r="J246" s="8">
        <f>E246/E239-1</f>
        <v>-4.0404067265719767E-2</v>
      </c>
      <c r="K246" s="8">
        <f>F246/F239-1</f>
        <v>-4.0404008058767094E-2</v>
      </c>
      <c r="L246" s="18" t="str">
        <f t="shared" si="17"/>
        <v>All sources</v>
      </c>
      <c r="M246" s="19">
        <f t="shared" si="18"/>
        <v>-0.16161616897030495</v>
      </c>
      <c r="N246" t="str">
        <f t="shared" si="19"/>
        <v>Drop</v>
      </c>
      <c r="O246" s="20">
        <f t="shared" si="16"/>
        <v>1</v>
      </c>
    </row>
    <row r="247" spans="2:15" x14ac:dyDescent="0.3">
      <c r="B247" s="3">
        <v>43710</v>
      </c>
      <c r="C247" s="4">
        <v>8209154</v>
      </c>
      <c r="D247" s="4">
        <v>6156866</v>
      </c>
      <c r="E247" s="4">
        <v>2508352</v>
      </c>
      <c r="F247" s="4">
        <v>5928833</v>
      </c>
      <c r="G247" s="17">
        <f t="shared" si="15"/>
        <v>22803205</v>
      </c>
      <c r="H247" s="8">
        <f>C247/C240-1</f>
        <v>1.9417496223979036E-2</v>
      </c>
      <c r="I247" s="8">
        <f>D247/D240-1</f>
        <v>1.9417536813745029E-2</v>
      </c>
      <c r="J247" s="8">
        <f>E247/E240-1</f>
        <v>1.9417420488065051E-2</v>
      </c>
      <c r="K247" s="8">
        <f>F247/F240-1</f>
        <v>1.9417449018664934E-2</v>
      </c>
      <c r="L247" s="18" t="str">
        <f t="shared" si="17"/>
        <v>All sources</v>
      </c>
      <c r="M247" s="19">
        <f t="shared" si="18"/>
        <v>7.766990254445405E-2</v>
      </c>
      <c r="N247" t="str">
        <f t="shared" si="19"/>
        <v>Hike</v>
      </c>
      <c r="O247" s="20">
        <f t="shared" si="16"/>
        <v>2</v>
      </c>
    </row>
    <row r="248" spans="2:15" x14ac:dyDescent="0.3">
      <c r="B248" s="3">
        <v>43711</v>
      </c>
      <c r="C248" s="4">
        <v>8130972</v>
      </c>
      <c r="D248" s="4">
        <v>6098229</v>
      </c>
      <c r="E248" s="4">
        <v>2484463</v>
      </c>
      <c r="F248" s="4">
        <v>5872368</v>
      </c>
      <c r="G248" s="17">
        <f t="shared" si="15"/>
        <v>22586032</v>
      </c>
      <c r="H248" s="8">
        <f>C248/C241-1</f>
        <v>8.3333422156942838E-2</v>
      </c>
      <c r="I248" s="8">
        <f>D248/D241-1</f>
        <v>8.3333422156942838E-2</v>
      </c>
      <c r="J248" s="8">
        <f>E248/E241-1</f>
        <v>8.3333078974827668E-2</v>
      </c>
      <c r="K248" s="8">
        <f>F248/F241-1</f>
        <v>8.3333210346807185E-2</v>
      </c>
      <c r="L248" s="18" t="str">
        <f t="shared" si="17"/>
        <v>All sources</v>
      </c>
      <c r="M248" s="19">
        <f t="shared" si="18"/>
        <v>0.33333313363552053</v>
      </c>
      <c r="N248" t="str">
        <f t="shared" si="19"/>
        <v>Hike</v>
      </c>
      <c r="O248" s="20">
        <f t="shared" si="16"/>
        <v>3</v>
      </c>
    </row>
    <row r="249" spans="2:15" x14ac:dyDescent="0.3">
      <c r="B249" s="3">
        <v>43712</v>
      </c>
      <c r="C249" s="4">
        <v>8052789</v>
      </c>
      <c r="D249" s="4">
        <v>6039592</v>
      </c>
      <c r="E249" s="4">
        <v>2460574</v>
      </c>
      <c r="F249" s="4">
        <v>5815903</v>
      </c>
      <c r="G249" s="17">
        <f t="shared" si="15"/>
        <v>22368858</v>
      </c>
      <c r="H249" s="8">
        <f>C249/C242-1</f>
        <v>1.9802001513596457E-2</v>
      </c>
      <c r="I249" s="8">
        <f>D249/D242-1</f>
        <v>1.9802043726797613E-2</v>
      </c>
      <c r="J249" s="8">
        <f>E249/E242-1</f>
        <v>1.9801922748545753E-2</v>
      </c>
      <c r="K249" s="8">
        <f>F249/F242-1</f>
        <v>1.9801952420255287E-2</v>
      </c>
      <c r="L249" s="18" t="str">
        <f t="shared" si="17"/>
        <v>All sources</v>
      </c>
      <c r="M249" s="19">
        <f t="shared" si="18"/>
        <v>7.9207920409195109E-2</v>
      </c>
      <c r="N249" t="str">
        <f t="shared" si="19"/>
        <v>Hike</v>
      </c>
      <c r="O249" s="20">
        <f t="shared" si="16"/>
        <v>4</v>
      </c>
    </row>
    <row r="250" spans="2:15" x14ac:dyDescent="0.3">
      <c r="B250" s="3">
        <v>43713</v>
      </c>
      <c r="C250" s="4">
        <v>7427330</v>
      </c>
      <c r="D250" s="4">
        <v>5570497</v>
      </c>
      <c r="E250" s="4">
        <v>2269462</v>
      </c>
      <c r="F250" s="4">
        <v>5364183</v>
      </c>
      <c r="G250" s="17">
        <f t="shared" si="15"/>
        <v>20631472</v>
      </c>
      <c r="H250" s="8">
        <f>C250/C243-1</f>
        <v>-3.0612211602979222E-2</v>
      </c>
      <c r="I250" s="8">
        <f>D250/D243-1</f>
        <v>-3.0612340787497194E-2</v>
      </c>
      <c r="J250" s="8">
        <f>E250/E243-1</f>
        <v>-3.0612153367029271E-2</v>
      </c>
      <c r="K250" s="8">
        <f>F250/F243-1</f>
        <v>-3.0612200641248699E-2</v>
      </c>
      <c r="L250" s="18" t="str">
        <f t="shared" si="17"/>
        <v>All sources</v>
      </c>
      <c r="M250" s="19">
        <f t="shared" si="18"/>
        <v>-0.12244890639875439</v>
      </c>
      <c r="N250" t="str">
        <f t="shared" si="19"/>
        <v>Drop</v>
      </c>
      <c r="O250" s="20">
        <f t="shared" si="16"/>
        <v>5</v>
      </c>
    </row>
    <row r="251" spans="2:15" x14ac:dyDescent="0.3">
      <c r="B251" s="3">
        <v>43714</v>
      </c>
      <c r="C251" s="4">
        <v>7505512</v>
      </c>
      <c r="D251" s="4">
        <v>5629134</v>
      </c>
      <c r="E251" s="4">
        <v>2293351</v>
      </c>
      <c r="F251" s="4">
        <v>5420648</v>
      </c>
      <c r="G251" s="17">
        <f t="shared" si="15"/>
        <v>20848645</v>
      </c>
      <c r="H251" s="8">
        <f>C251/C244-1</f>
        <v>-4.9504940464189851E-2</v>
      </c>
      <c r="I251" s="8">
        <f>D251/D244-1</f>
        <v>-4.9504940464189851E-2</v>
      </c>
      <c r="J251" s="8">
        <f>E251/E244-1</f>
        <v>-4.950480687136416E-2</v>
      </c>
      <c r="K251" s="8">
        <f>F251/F244-1</f>
        <v>-4.9504881050637994E-2</v>
      </c>
      <c r="L251" s="18" t="str">
        <f t="shared" si="17"/>
        <v>All sources</v>
      </c>
      <c r="M251" s="19">
        <f t="shared" si="18"/>
        <v>-0.19801956885038186</v>
      </c>
      <c r="N251" t="str">
        <f t="shared" si="19"/>
        <v>Drop</v>
      </c>
      <c r="O251" s="20">
        <f t="shared" si="16"/>
        <v>6</v>
      </c>
    </row>
    <row r="252" spans="2:15" x14ac:dyDescent="0.3">
      <c r="B252" s="3">
        <v>43715</v>
      </c>
      <c r="C252" s="4">
        <v>16806722</v>
      </c>
      <c r="D252" s="4">
        <v>12605042</v>
      </c>
      <c r="E252" s="4">
        <v>5135387</v>
      </c>
      <c r="F252" s="4">
        <v>12138188</v>
      </c>
      <c r="G252" s="17">
        <f t="shared" si="15"/>
        <v>46685339</v>
      </c>
      <c r="H252" s="8">
        <f>C252/C245-1</f>
        <v>2.9702952098813462E-2</v>
      </c>
      <c r="I252" s="8">
        <f>D252/D245-1</f>
        <v>2.9702971914648879E-2</v>
      </c>
      <c r="J252" s="8">
        <f>E252/E245-1</f>
        <v>2.9702936547609138E-2</v>
      </c>
      <c r="K252" s="8">
        <f>F252/F245-1</f>
        <v>2.9702966937358966E-2</v>
      </c>
      <c r="L252" s="18" t="str">
        <f t="shared" si="17"/>
        <v>All sources</v>
      </c>
      <c r="M252" s="19">
        <f t="shared" si="18"/>
        <v>0.11881182749843044</v>
      </c>
      <c r="N252" t="str">
        <f t="shared" si="19"/>
        <v>Hike</v>
      </c>
      <c r="O252" s="20">
        <f t="shared" si="16"/>
        <v>7</v>
      </c>
    </row>
    <row r="253" spans="2:15" x14ac:dyDescent="0.3">
      <c r="B253" s="3">
        <v>43716</v>
      </c>
      <c r="C253" s="4">
        <v>15513897</v>
      </c>
      <c r="D253" s="4">
        <v>11635423</v>
      </c>
      <c r="E253" s="4">
        <v>4740357</v>
      </c>
      <c r="F253" s="4">
        <v>11204481</v>
      </c>
      <c r="G253" s="17">
        <f t="shared" si="15"/>
        <v>43094158</v>
      </c>
      <c r="H253" s="8">
        <f>C253/C246-1</f>
        <v>1.052630961861456E-2</v>
      </c>
      <c r="I253" s="8">
        <f>D253/D246-1</f>
        <v>1.052628744923334E-2</v>
      </c>
      <c r="J253" s="8">
        <f>E253/E246-1</f>
        <v>1.0526376376098989E-2</v>
      </c>
      <c r="K253" s="8">
        <f>F253/F246-1</f>
        <v>1.0526284460497415E-2</v>
      </c>
      <c r="L253" s="18" t="str">
        <f t="shared" si="17"/>
        <v>All sources</v>
      </c>
      <c r="M253" s="19">
        <f t="shared" si="18"/>
        <v>4.2105257904444304E-2</v>
      </c>
      <c r="N253" t="str">
        <f t="shared" si="19"/>
        <v>Hike</v>
      </c>
      <c r="O253" s="20">
        <f t="shared" si="16"/>
        <v>1</v>
      </c>
    </row>
    <row r="254" spans="2:15" x14ac:dyDescent="0.3">
      <c r="B254" s="3">
        <v>43717</v>
      </c>
      <c r="C254" s="4">
        <v>7818242</v>
      </c>
      <c r="D254" s="4">
        <v>5863681</v>
      </c>
      <c r="E254" s="4">
        <v>2388907</v>
      </c>
      <c r="F254" s="4">
        <v>5646508</v>
      </c>
      <c r="G254" s="17">
        <f t="shared" si="15"/>
        <v>21717338</v>
      </c>
      <c r="H254" s="8">
        <f>C254/C247-1</f>
        <v>-4.7619036017596983E-2</v>
      </c>
      <c r="I254" s="8">
        <f>D254/D247-1</f>
        <v>-4.7619194570744261E-2</v>
      </c>
      <c r="J254" s="8">
        <f>E254/E247-1</f>
        <v>-4.7618914729671169E-2</v>
      </c>
      <c r="K254" s="8">
        <f>F254/F247-1</f>
        <v>-4.7618983364854484E-2</v>
      </c>
      <c r="L254" s="18" t="str">
        <f t="shared" si="17"/>
        <v>All sources</v>
      </c>
      <c r="M254" s="19">
        <f t="shared" si="18"/>
        <v>-0.1904761286828669</v>
      </c>
      <c r="N254" t="str">
        <f t="shared" si="19"/>
        <v>Drop</v>
      </c>
      <c r="O254" s="20">
        <f t="shared" si="16"/>
        <v>2</v>
      </c>
    </row>
    <row r="255" spans="2:15" x14ac:dyDescent="0.3">
      <c r="B255" s="3">
        <v>43718</v>
      </c>
      <c r="C255" s="4">
        <v>8052789</v>
      </c>
      <c r="D255" s="4">
        <v>6039592</v>
      </c>
      <c r="E255" s="4">
        <v>2460574</v>
      </c>
      <c r="F255" s="4">
        <v>5815903</v>
      </c>
      <c r="G255" s="17">
        <f t="shared" si="15"/>
        <v>22368858</v>
      </c>
      <c r="H255" s="8">
        <f>C255/C248-1</f>
        <v>-9.6154555691496668E-3</v>
      </c>
      <c r="I255" s="8">
        <f>D255/D248-1</f>
        <v>-9.6154145736410124E-3</v>
      </c>
      <c r="J255" s="8">
        <f>E255/E248-1</f>
        <v>-9.615357523939827E-3</v>
      </c>
      <c r="K255" s="8">
        <f>F255/F248-1</f>
        <v>-9.6153715162264897E-3</v>
      </c>
      <c r="L255" s="18" t="str">
        <f t="shared" si="17"/>
        <v>All sources</v>
      </c>
      <c r="M255" s="19">
        <f t="shared" si="18"/>
        <v>-3.8461599182956996E-2</v>
      </c>
      <c r="N255" t="str">
        <f t="shared" si="19"/>
        <v>Drop</v>
      </c>
      <c r="O255" s="20">
        <f t="shared" si="16"/>
        <v>3</v>
      </c>
    </row>
    <row r="256" spans="2:15" x14ac:dyDescent="0.3">
      <c r="B256" s="3">
        <v>43719</v>
      </c>
      <c r="C256" s="4">
        <v>7583695</v>
      </c>
      <c r="D256" s="4">
        <v>5687771</v>
      </c>
      <c r="E256" s="4">
        <v>2317240</v>
      </c>
      <c r="F256" s="4">
        <v>5477113</v>
      </c>
      <c r="G256" s="17">
        <f t="shared" si="15"/>
        <v>21065819</v>
      </c>
      <c r="H256" s="8">
        <f>C256/C249-1</f>
        <v>-5.8252364491358177E-2</v>
      </c>
      <c r="I256" s="8">
        <f>D256/D249-1</f>
        <v>-5.8252444867136766E-2</v>
      </c>
      <c r="J256" s="8">
        <f>E256/E249-1</f>
        <v>-5.8252261464194932E-2</v>
      </c>
      <c r="K256" s="8">
        <f>F256/F249-1</f>
        <v>-5.825234705599458E-2</v>
      </c>
      <c r="L256" s="18" t="str">
        <f t="shared" si="17"/>
        <v>All sources</v>
      </c>
      <c r="M256" s="19">
        <f t="shared" si="18"/>
        <v>-0.23300941787868445</v>
      </c>
      <c r="N256" t="str">
        <f t="shared" si="19"/>
        <v>Drop</v>
      </c>
      <c r="O256" s="20">
        <f t="shared" si="16"/>
        <v>4</v>
      </c>
    </row>
    <row r="257" spans="2:15" x14ac:dyDescent="0.3">
      <c r="B257" s="3">
        <v>43720</v>
      </c>
      <c r="C257" s="4">
        <v>7505512</v>
      </c>
      <c r="D257" s="4">
        <v>5629134</v>
      </c>
      <c r="E257" s="4">
        <v>2293351</v>
      </c>
      <c r="F257" s="4">
        <v>5420648</v>
      </c>
      <c r="G257" s="17">
        <f t="shared" si="15"/>
        <v>20848645</v>
      </c>
      <c r="H257" s="8">
        <f>C257/C250-1</f>
        <v>1.0526259099838065E-2</v>
      </c>
      <c r="I257" s="8">
        <f>D257/D250-1</f>
        <v>1.0526349803258173E-2</v>
      </c>
      <c r="J257" s="8">
        <f>E257/E250-1</f>
        <v>1.0526283321774077E-2</v>
      </c>
      <c r="K257" s="8">
        <f>F257/F250-1</f>
        <v>1.0526300090806018E-2</v>
      </c>
      <c r="L257" s="18" t="str">
        <f t="shared" si="17"/>
        <v>All sources</v>
      </c>
      <c r="M257" s="19">
        <f t="shared" si="18"/>
        <v>4.2105192315676332E-2</v>
      </c>
      <c r="N257" t="str">
        <f t="shared" si="19"/>
        <v>Hike</v>
      </c>
      <c r="O257" s="20">
        <f t="shared" si="16"/>
        <v>5</v>
      </c>
    </row>
    <row r="258" spans="2:15" x14ac:dyDescent="0.3">
      <c r="B258" s="3">
        <v>43721</v>
      </c>
      <c r="C258" s="4">
        <v>8209154</v>
      </c>
      <c r="D258" s="4">
        <v>6156866</v>
      </c>
      <c r="E258" s="4">
        <v>2508352</v>
      </c>
      <c r="F258" s="4">
        <v>5928833</v>
      </c>
      <c r="G258" s="17">
        <f t="shared" si="15"/>
        <v>22803205</v>
      </c>
      <c r="H258" s="8">
        <f>C258/C251-1</f>
        <v>9.3750033308853453E-2</v>
      </c>
      <c r="I258" s="8">
        <f>D258/D251-1</f>
        <v>9.3750122132463032E-2</v>
      </c>
      <c r="J258" s="8">
        <f>E258/E251-1</f>
        <v>9.3749713846681182E-2</v>
      </c>
      <c r="K258" s="8">
        <f>F258/F251-1</f>
        <v>9.3749861640158194E-2</v>
      </c>
      <c r="L258" s="18" t="str">
        <f t="shared" si="17"/>
        <v>All sources</v>
      </c>
      <c r="M258" s="19">
        <f t="shared" si="18"/>
        <v>0.37499973092815586</v>
      </c>
      <c r="N258" t="str">
        <f t="shared" si="19"/>
        <v>Hike</v>
      </c>
      <c r="O258" s="20">
        <f t="shared" si="16"/>
        <v>6</v>
      </c>
    </row>
    <row r="259" spans="2:15" x14ac:dyDescent="0.3">
      <c r="B259" s="3">
        <v>43722</v>
      </c>
      <c r="C259" s="4">
        <v>15998707</v>
      </c>
      <c r="D259" s="4">
        <v>11999030</v>
      </c>
      <c r="E259" s="4">
        <v>4888493</v>
      </c>
      <c r="F259" s="4">
        <v>11554621</v>
      </c>
      <c r="G259" s="17">
        <f t="shared" si="15"/>
        <v>44440851</v>
      </c>
      <c r="H259" s="8">
        <f>C259/C252-1</f>
        <v>-4.8076894471152709E-2</v>
      </c>
      <c r="I259" s="8">
        <f>D259/D252-1</f>
        <v>-4.8076952064102563E-2</v>
      </c>
      <c r="J259" s="8">
        <f>E259/E252-1</f>
        <v>-4.8076999844412938E-2</v>
      </c>
      <c r="K259" s="8">
        <f>F259/F252-1</f>
        <v>-4.8076945257397585E-2</v>
      </c>
      <c r="L259" s="18" t="str">
        <f t="shared" si="17"/>
        <v>All sources</v>
      </c>
      <c r="M259" s="19">
        <f t="shared" si="18"/>
        <v>-0.19230779163706579</v>
      </c>
      <c r="N259" t="str">
        <f t="shared" si="19"/>
        <v>Drop</v>
      </c>
      <c r="O259" s="20">
        <f t="shared" si="16"/>
        <v>7</v>
      </c>
    </row>
    <row r="260" spans="2:15" x14ac:dyDescent="0.3">
      <c r="B260" s="3">
        <v>43723</v>
      </c>
      <c r="C260" s="4">
        <v>16645119</v>
      </c>
      <c r="D260" s="4">
        <v>12483839</v>
      </c>
      <c r="E260" s="4">
        <v>5086008</v>
      </c>
      <c r="F260" s="4">
        <v>12021475</v>
      </c>
      <c r="G260" s="17">
        <f t="shared" ref="G260:G323" si="20">SUM(C260:F260)</f>
        <v>46236441</v>
      </c>
      <c r="H260" s="8">
        <f>C260/C253-1</f>
        <v>7.2916688824220088E-2</v>
      </c>
      <c r="I260" s="8">
        <f>D260/D253-1</f>
        <v>7.2916644285300203E-2</v>
      </c>
      <c r="J260" s="8">
        <f>E260/E253-1</f>
        <v>7.2916660074336281E-2</v>
      </c>
      <c r="K260" s="8">
        <f>F260/F253-1</f>
        <v>7.291671965885782E-2</v>
      </c>
      <c r="L260" s="18" t="str">
        <f t="shared" si="17"/>
        <v>All sources</v>
      </c>
      <c r="M260" s="19">
        <f t="shared" si="18"/>
        <v>0.29166671284271439</v>
      </c>
      <c r="N260" t="str">
        <f t="shared" si="19"/>
        <v>Hike</v>
      </c>
      <c r="O260" s="20">
        <f t="shared" ref="O260:O323" si="21">WEEKDAY(B260,1)</f>
        <v>1</v>
      </c>
    </row>
    <row r="261" spans="2:15" x14ac:dyDescent="0.3">
      <c r="B261" s="3">
        <v>43724</v>
      </c>
      <c r="C261" s="4">
        <v>7427330</v>
      </c>
      <c r="D261" s="4">
        <v>5570497</v>
      </c>
      <c r="E261" s="4">
        <v>2269462</v>
      </c>
      <c r="F261" s="4">
        <v>5364183</v>
      </c>
      <c r="G261" s="17">
        <f t="shared" si="20"/>
        <v>20631472</v>
      </c>
      <c r="H261" s="8">
        <f>C261/C254-1</f>
        <v>-4.9999987209400798E-2</v>
      </c>
      <c r="I261" s="8">
        <f>D261/D254-1</f>
        <v>-4.9999991472933103E-2</v>
      </c>
      <c r="J261" s="8">
        <f>E261/E254-1</f>
        <v>-4.9999853489482882E-2</v>
      </c>
      <c r="K261" s="8">
        <f>F261/F254-1</f>
        <v>-4.9999929159756817E-2</v>
      </c>
      <c r="L261" s="18" t="str">
        <f t="shared" si="17"/>
        <v>All sources</v>
      </c>
      <c r="M261" s="19">
        <f t="shared" si="18"/>
        <v>-0.1999997613315736</v>
      </c>
      <c r="N261" t="str">
        <f t="shared" si="19"/>
        <v>Drop</v>
      </c>
      <c r="O261" s="20">
        <f t="shared" si="21"/>
        <v>2</v>
      </c>
    </row>
    <row r="262" spans="2:15" x14ac:dyDescent="0.3">
      <c r="B262" s="3">
        <v>43725</v>
      </c>
      <c r="C262" s="4">
        <v>8052789</v>
      </c>
      <c r="D262" s="4">
        <v>6039592</v>
      </c>
      <c r="E262" s="4">
        <v>2460574</v>
      </c>
      <c r="F262" s="4">
        <v>5815903</v>
      </c>
      <c r="G262" s="17">
        <f t="shared" si="20"/>
        <v>22368858</v>
      </c>
      <c r="H262" s="8">
        <f>C262/C255-1</f>
        <v>0</v>
      </c>
      <c r="I262" s="8">
        <f>D262/D255-1</f>
        <v>0</v>
      </c>
      <c r="J262" s="8">
        <f>E262/E255-1</f>
        <v>0</v>
      </c>
      <c r="K262" s="8">
        <f>F262/F255-1</f>
        <v>0</v>
      </c>
      <c r="L262" s="18" t="str">
        <f t="shared" si="17"/>
        <v/>
      </c>
      <c r="M262" s="19">
        <f t="shared" si="18"/>
        <v>0</v>
      </c>
      <c r="N262" t="str">
        <f t="shared" si="19"/>
        <v>Drop</v>
      </c>
      <c r="O262" s="20">
        <f t="shared" si="21"/>
        <v>3</v>
      </c>
    </row>
    <row r="263" spans="2:15" x14ac:dyDescent="0.3">
      <c r="B263" s="3">
        <v>43726</v>
      </c>
      <c r="C263" s="4">
        <v>7740060</v>
      </c>
      <c r="D263" s="4">
        <v>5805045</v>
      </c>
      <c r="E263" s="4">
        <v>2365018</v>
      </c>
      <c r="F263" s="4">
        <v>5590043</v>
      </c>
      <c r="G263" s="17">
        <f t="shared" si="20"/>
        <v>21500166</v>
      </c>
      <c r="H263" s="8">
        <f>C263/C256-1</f>
        <v>2.0618577092037516E-2</v>
      </c>
      <c r="I263" s="8">
        <f>D263/D256-1</f>
        <v>2.0618621952255056E-2</v>
      </c>
      <c r="J263" s="8">
        <f>E263/E256-1</f>
        <v>2.0618494415770572E-2</v>
      </c>
      <c r="K263" s="8">
        <f>F263/F256-1</f>
        <v>2.0618526585082231E-2</v>
      </c>
      <c r="L263" s="18" t="str">
        <f t="shared" si="17"/>
        <v>All sources</v>
      </c>
      <c r="M263" s="19">
        <f t="shared" si="18"/>
        <v>8.2474220045145374E-2</v>
      </c>
      <c r="N263" t="str">
        <f t="shared" si="19"/>
        <v>Hike</v>
      </c>
      <c r="O263" s="20">
        <f t="shared" si="21"/>
        <v>4</v>
      </c>
    </row>
    <row r="264" spans="2:15" x14ac:dyDescent="0.3">
      <c r="B264" s="3">
        <v>43727</v>
      </c>
      <c r="C264" s="4">
        <v>7661877</v>
      </c>
      <c r="D264" s="4">
        <v>5746408</v>
      </c>
      <c r="E264" s="4">
        <v>2341129</v>
      </c>
      <c r="F264" s="4">
        <v>5533578</v>
      </c>
      <c r="G264" s="17">
        <f t="shared" si="20"/>
        <v>21282992</v>
      </c>
      <c r="H264" s="8">
        <f>C264/C257-1</f>
        <v>2.0833355539235709E-2</v>
      </c>
      <c r="I264" s="8">
        <f>D264/D257-1</f>
        <v>2.0833399951040388E-2</v>
      </c>
      <c r="J264" s="8">
        <f>E264/E257-1</f>
        <v>2.0833269743706806E-2</v>
      </c>
      <c r="K264" s="8">
        <f>F264/F257-1</f>
        <v>2.0833302586701796E-2</v>
      </c>
      <c r="L264" s="18" t="str">
        <f t="shared" si="17"/>
        <v>All sources</v>
      </c>
      <c r="M264" s="19">
        <f t="shared" si="18"/>
        <v>8.3333327820684699E-2</v>
      </c>
      <c r="N264" t="str">
        <f t="shared" si="19"/>
        <v>Hike</v>
      </c>
      <c r="O264" s="20">
        <f t="shared" si="21"/>
        <v>5</v>
      </c>
    </row>
    <row r="265" spans="2:15" x14ac:dyDescent="0.3">
      <c r="B265" s="3">
        <v>43728</v>
      </c>
      <c r="C265" s="4">
        <v>7661877</v>
      </c>
      <c r="D265" s="4">
        <v>5746408</v>
      </c>
      <c r="E265" s="4">
        <v>2341129</v>
      </c>
      <c r="F265" s="4">
        <v>5533578</v>
      </c>
      <c r="G265" s="17">
        <f t="shared" si="20"/>
        <v>21282992</v>
      </c>
      <c r="H265" s="8">
        <f>C265/C258-1</f>
        <v>-6.6666674787682179E-2</v>
      </c>
      <c r="I265" s="8">
        <f>D265/D258-1</f>
        <v>-6.6666709978745686E-2</v>
      </c>
      <c r="J265" s="8">
        <f>E265/E258-1</f>
        <v>-6.666648062153957E-2</v>
      </c>
      <c r="K265" s="8">
        <f>F265/F258-1</f>
        <v>-6.6666576710796233E-2</v>
      </c>
      <c r="L265" s="18" t="str">
        <f t="shared" si="17"/>
        <v>All sources</v>
      </c>
      <c r="M265" s="19">
        <f t="shared" si="18"/>
        <v>-0.26666644209876367</v>
      </c>
      <c r="N265" t="str">
        <f t="shared" si="19"/>
        <v>Drop</v>
      </c>
      <c r="O265" s="20">
        <f t="shared" si="21"/>
        <v>6</v>
      </c>
    </row>
    <row r="266" spans="2:15" x14ac:dyDescent="0.3">
      <c r="B266" s="3">
        <v>43729</v>
      </c>
      <c r="C266" s="4">
        <v>15837104</v>
      </c>
      <c r="D266" s="4">
        <v>11877828</v>
      </c>
      <c r="E266" s="4">
        <v>4839115</v>
      </c>
      <c r="F266" s="4">
        <v>11437908</v>
      </c>
      <c r="G266" s="17">
        <f t="shared" si="20"/>
        <v>43991955</v>
      </c>
      <c r="H266" s="8">
        <f>C266/C259-1</f>
        <v>-1.0101003787368557E-2</v>
      </c>
      <c r="I266" s="8">
        <f>D266/D259-1</f>
        <v>-1.010098316280561E-2</v>
      </c>
      <c r="J266" s="8">
        <f>E266/E259-1</f>
        <v>-1.0100863394915338E-2</v>
      </c>
      <c r="K266" s="8">
        <f>F266/F259-1</f>
        <v>-1.0100980378326518E-2</v>
      </c>
      <c r="L266" s="18" t="str">
        <f t="shared" si="17"/>
        <v>All sources</v>
      </c>
      <c r="M266" s="19">
        <f t="shared" si="18"/>
        <v>-4.0403830723416023E-2</v>
      </c>
      <c r="N266" t="str">
        <f t="shared" si="19"/>
        <v>Drop</v>
      </c>
      <c r="O266" s="20">
        <f t="shared" si="21"/>
        <v>7</v>
      </c>
    </row>
    <row r="267" spans="2:15" x14ac:dyDescent="0.3">
      <c r="B267" s="3">
        <v>43730</v>
      </c>
      <c r="C267" s="4">
        <v>16483516</v>
      </c>
      <c r="D267" s="4">
        <v>12362637</v>
      </c>
      <c r="E267" s="4">
        <v>5036630</v>
      </c>
      <c r="F267" s="4">
        <v>11904761</v>
      </c>
      <c r="G267" s="17">
        <f t="shared" si="20"/>
        <v>45787544</v>
      </c>
      <c r="H267" s="8">
        <f>C267/C260-1</f>
        <v>-9.7087320312939651E-3</v>
      </c>
      <c r="I267" s="8">
        <f>D267/D260-1</f>
        <v>-9.7087121998289394E-3</v>
      </c>
      <c r="J267" s="8">
        <f>E267/E260-1</f>
        <v>-9.7085966046455141E-3</v>
      </c>
      <c r="K267" s="8">
        <f>F267/F260-1</f>
        <v>-9.708791974362585E-3</v>
      </c>
      <c r="L267" s="18" t="str">
        <f t="shared" ref="L267:L330" si="22">IF(SUM($H267:$K267)&lt;&gt;0,IF(ROUND(AVERAGE($H267:$K267),2)&lt;&gt;ROUND(IF((SUM($H267:$K267)&gt;0),MAX($H267:$K267),MIN($H267:$K267)),2),IF((SUM($H267:$K267)&lt;&gt;0),IF(IF((SUM($H267:$K267)&gt;0),MAX($H267:$K267),MIN($H267:$K267))=$H267,"Facebook",IF(IF((SUM($H267:$K267)&gt;0),MAX($H267:$K267),MIN($H267:$K267))=$I267,"Youtube",IF(IF((SUM($H267:$K267)&gt;0),MAX($H267:$K267),MIN($H267:$K267))=$J267,"Twitter",IF(IF((SUM($H267:$K267)&gt;0),MAX($H267:$K267),MIN($H267:$K267))=$K267,"Others","")))),""),"All sources"),"")</f>
        <v>All sources</v>
      </c>
      <c r="M267" s="19">
        <f t="shared" ref="M267:M330" si="23">SUM(H267:K267)</f>
        <v>-3.8834832810131004E-2</v>
      </c>
      <c r="N267" t="str">
        <f t="shared" ref="N267:N330" si="24">IF(M267&gt;0, "Hike","Drop")</f>
        <v>Drop</v>
      </c>
      <c r="O267" s="20">
        <f t="shared" si="21"/>
        <v>1</v>
      </c>
    </row>
    <row r="268" spans="2:15" x14ac:dyDescent="0.3">
      <c r="B268" s="3">
        <v>43731</v>
      </c>
      <c r="C268" s="4">
        <v>7505512</v>
      </c>
      <c r="D268" s="4">
        <v>5629134</v>
      </c>
      <c r="E268" s="4">
        <v>2293351</v>
      </c>
      <c r="F268" s="4">
        <v>5420648</v>
      </c>
      <c r="G268" s="17">
        <f t="shared" si="20"/>
        <v>20848645</v>
      </c>
      <c r="H268" s="8">
        <f>C268/C261-1</f>
        <v>1.0526259099838065E-2</v>
      </c>
      <c r="I268" s="8">
        <f>D268/D261-1</f>
        <v>1.0526349803258173E-2</v>
      </c>
      <c r="J268" s="8">
        <f>E268/E261-1</f>
        <v>1.0526283321774077E-2</v>
      </c>
      <c r="K268" s="8">
        <f>F268/F261-1</f>
        <v>1.0526300090806018E-2</v>
      </c>
      <c r="L268" s="18" t="str">
        <f t="shared" si="22"/>
        <v>All sources</v>
      </c>
      <c r="M268" s="19">
        <f t="shared" si="23"/>
        <v>4.2105192315676332E-2</v>
      </c>
      <c r="N268" t="str">
        <f t="shared" si="24"/>
        <v>Hike</v>
      </c>
      <c r="O268" s="20">
        <f t="shared" si="21"/>
        <v>2</v>
      </c>
    </row>
    <row r="269" spans="2:15" x14ac:dyDescent="0.3">
      <c r="B269" s="3">
        <v>43732</v>
      </c>
      <c r="C269" s="4">
        <v>7896424</v>
      </c>
      <c r="D269" s="4">
        <v>5922318</v>
      </c>
      <c r="E269" s="4">
        <v>2412796</v>
      </c>
      <c r="F269" s="4">
        <v>5702973</v>
      </c>
      <c r="G269" s="17">
        <f t="shared" si="20"/>
        <v>21934511</v>
      </c>
      <c r="H269" s="8">
        <f>C269/C262-1</f>
        <v>-1.9417496223979036E-2</v>
      </c>
      <c r="I269" s="8">
        <f>D269/D262-1</f>
        <v>-1.9417536813745029E-2</v>
      </c>
      <c r="J269" s="8">
        <f>E269/E262-1</f>
        <v>-1.941742048806494E-2</v>
      </c>
      <c r="K269" s="8">
        <f>F269/F262-1</f>
        <v>-1.9417449018664823E-2</v>
      </c>
      <c r="L269" s="18" t="str">
        <f t="shared" si="22"/>
        <v>All sources</v>
      </c>
      <c r="M269" s="19">
        <f t="shared" si="23"/>
        <v>-7.7669902544453828E-2</v>
      </c>
      <c r="N269" t="str">
        <f t="shared" si="24"/>
        <v>Drop</v>
      </c>
      <c r="O269" s="20">
        <f t="shared" si="21"/>
        <v>3</v>
      </c>
    </row>
    <row r="270" spans="2:15" x14ac:dyDescent="0.3">
      <c r="B270" s="3">
        <v>43733</v>
      </c>
      <c r="C270" s="4">
        <v>7661877</v>
      </c>
      <c r="D270" s="4">
        <v>5746408</v>
      </c>
      <c r="E270" s="4">
        <v>2341129</v>
      </c>
      <c r="F270" s="4">
        <v>5533578</v>
      </c>
      <c r="G270" s="17">
        <f t="shared" si="20"/>
        <v>21282992</v>
      </c>
      <c r="H270" s="8">
        <f>C270/C263-1</f>
        <v>-1.0101084487717182E-2</v>
      </c>
      <c r="I270" s="8">
        <f>D270/D263-1</f>
        <v>-1.0101041421728851E-2</v>
      </c>
      <c r="J270" s="8">
        <f>E270/E263-1</f>
        <v>-1.0100980203956111E-2</v>
      </c>
      <c r="K270" s="8">
        <f>F270/F263-1</f>
        <v>-1.0100995645292876E-2</v>
      </c>
      <c r="L270" s="18" t="str">
        <f t="shared" si="22"/>
        <v>All sources</v>
      </c>
      <c r="M270" s="19">
        <f t="shared" si="23"/>
        <v>-4.0404101758695021E-2</v>
      </c>
      <c r="N270" t="str">
        <f t="shared" si="24"/>
        <v>Drop</v>
      </c>
      <c r="O270" s="20">
        <f t="shared" si="21"/>
        <v>4</v>
      </c>
    </row>
    <row r="271" spans="2:15" x14ac:dyDescent="0.3">
      <c r="B271" s="3">
        <v>43734</v>
      </c>
      <c r="C271" s="4">
        <v>8052789</v>
      </c>
      <c r="D271" s="4">
        <v>6039592</v>
      </c>
      <c r="E271" s="4">
        <v>2460574</v>
      </c>
      <c r="F271" s="4">
        <v>5815903</v>
      </c>
      <c r="G271" s="17">
        <f t="shared" si="20"/>
        <v>22368858</v>
      </c>
      <c r="H271" s="8">
        <f>C271/C264-1</f>
        <v>5.1020396177072547E-2</v>
      </c>
      <c r="I271" s="8">
        <f>D271/D264-1</f>
        <v>5.1020393957407872E-2</v>
      </c>
      <c r="J271" s="8">
        <f>E271/E264-1</f>
        <v>5.1020255611715637E-2</v>
      </c>
      <c r="K271" s="8">
        <f>F271/F264-1</f>
        <v>5.1020334402081202E-2</v>
      </c>
      <c r="L271" s="18" t="str">
        <f t="shared" si="22"/>
        <v>All sources</v>
      </c>
      <c r="M271" s="19">
        <f t="shared" si="23"/>
        <v>0.20408138014827726</v>
      </c>
      <c r="N271" t="str">
        <f t="shared" si="24"/>
        <v>Hike</v>
      </c>
      <c r="O271" s="20">
        <f t="shared" si="21"/>
        <v>5</v>
      </c>
    </row>
    <row r="272" spans="2:15" x14ac:dyDescent="0.3">
      <c r="B272" s="3">
        <v>43735</v>
      </c>
      <c r="C272" s="4">
        <v>7505512</v>
      </c>
      <c r="D272" s="4">
        <v>5629134</v>
      </c>
      <c r="E272" s="4">
        <v>2293351</v>
      </c>
      <c r="F272" s="4">
        <v>5420648</v>
      </c>
      <c r="G272" s="17">
        <f t="shared" si="20"/>
        <v>20848645</v>
      </c>
      <c r="H272" s="8">
        <f>C272/C265-1</f>
        <v>-2.0408184574093213E-2</v>
      </c>
      <c r="I272" s="8">
        <f>D272/D265-1</f>
        <v>-2.0408227191664796E-2</v>
      </c>
      <c r="J272" s="8">
        <f>E272/E265-1</f>
        <v>-2.0408102244686255E-2</v>
      </c>
      <c r="K272" s="8">
        <f>F272/F265-1</f>
        <v>-2.0408133760832503E-2</v>
      </c>
      <c r="L272" s="18" t="str">
        <f t="shared" si="22"/>
        <v>All sources</v>
      </c>
      <c r="M272" s="19">
        <f t="shared" si="23"/>
        <v>-8.1632647771276767E-2</v>
      </c>
      <c r="N272" t="str">
        <f t="shared" si="24"/>
        <v>Drop</v>
      </c>
      <c r="O272" s="20">
        <f t="shared" si="21"/>
        <v>6</v>
      </c>
    </row>
    <row r="273" spans="2:15" x14ac:dyDescent="0.3">
      <c r="B273" s="3">
        <v>43736</v>
      </c>
      <c r="C273" s="4">
        <v>15837104</v>
      </c>
      <c r="D273" s="4">
        <v>11877828</v>
      </c>
      <c r="E273" s="4">
        <v>4839115</v>
      </c>
      <c r="F273" s="4">
        <v>11437908</v>
      </c>
      <c r="G273" s="17">
        <f t="shared" si="20"/>
        <v>43991955</v>
      </c>
      <c r="H273" s="8">
        <f>C273/C266-1</f>
        <v>0</v>
      </c>
      <c r="I273" s="8">
        <f>D273/D266-1</f>
        <v>0</v>
      </c>
      <c r="J273" s="8">
        <f>E273/E266-1</f>
        <v>0</v>
      </c>
      <c r="K273" s="8">
        <f>F273/F266-1</f>
        <v>0</v>
      </c>
      <c r="L273" s="18" t="str">
        <f t="shared" si="22"/>
        <v/>
      </c>
      <c r="M273" s="19">
        <f t="shared" si="23"/>
        <v>0</v>
      </c>
      <c r="N273" t="str">
        <f t="shared" si="24"/>
        <v>Drop</v>
      </c>
      <c r="O273" s="20">
        <f t="shared" si="21"/>
        <v>7</v>
      </c>
    </row>
    <row r="274" spans="2:15" x14ac:dyDescent="0.3">
      <c r="B274" s="3">
        <v>43737</v>
      </c>
      <c r="C274" s="4">
        <v>15352294</v>
      </c>
      <c r="D274" s="4">
        <v>11514221</v>
      </c>
      <c r="E274" s="4">
        <v>4690978</v>
      </c>
      <c r="F274" s="4">
        <v>11087768</v>
      </c>
      <c r="G274" s="17">
        <f t="shared" si="20"/>
        <v>42645261</v>
      </c>
      <c r="H274" s="8">
        <f>C274/C267-1</f>
        <v>-6.8627470013072456E-2</v>
      </c>
      <c r="I274" s="8">
        <f>D274/D267-1</f>
        <v>-6.8627429568626774E-2</v>
      </c>
      <c r="J274" s="8">
        <f>E274/E267-1</f>
        <v>-6.8627633953655565E-2</v>
      </c>
      <c r="K274" s="8">
        <f>F274/F267-1</f>
        <v>-6.8627417215683661E-2</v>
      </c>
      <c r="L274" s="18" t="str">
        <f t="shared" si="22"/>
        <v>All sources</v>
      </c>
      <c r="M274" s="19">
        <f t="shared" si="23"/>
        <v>-0.27450995075103846</v>
      </c>
      <c r="N274" t="str">
        <f t="shared" si="24"/>
        <v>Drop</v>
      </c>
      <c r="O274" s="20">
        <f t="shared" si="21"/>
        <v>1</v>
      </c>
    </row>
    <row r="275" spans="2:15" x14ac:dyDescent="0.3">
      <c r="B275" s="3">
        <v>43738</v>
      </c>
      <c r="C275" s="4">
        <v>7818242</v>
      </c>
      <c r="D275" s="4">
        <v>5863681</v>
      </c>
      <c r="E275" s="4">
        <v>2388907</v>
      </c>
      <c r="F275" s="4">
        <v>5646508</v>
      </c>
      <c r="G275" s="17">
        <f t="shared" si="20"/>
        <v>21717338</v>
      </c>
      <c r="H275" s="8">
        <f>C275/C268-1</f>
        <v>4.1666711078471419E-2</v>
      </c>
      <c r="I275" s="8">
        <f>D275/D268-1</f>
        <v>4.166662225486184E-2</v>
      </c>
      <c r="J275" s="8">
        <f>E275/E268-1</f>
        <v>4.1666539487413834E-2</v>
      </c>
      <c r="K275" s="8">
        <f>F275/F268-1</f>
        <v>4.1666605173403592E-2</v>
      </c>
      <c r="L275" s="18" t="str">
        <f t="shared" si="22"/>
        <v>All sources</v>
      </c>
      <c r="M275" s="19">
        <f t="shared" si="23"/>
        <v>0.16666647799415069</v>
      </c>
      <c r="N275" t="str">
        <f t="shared" si="24"/>
        <v>Hike</v>
      </c>
      <c r="O275" s="20">
        <f t="shared" si="21"/>
        <v>2</v>
      </c>
    </row>
    <row r="276" spans="2:15" x14ac:dyDescent="0.3">
      <c r="B276" s="3">
        <v>43739</v>
      </c>
      <c r="C276" s="4">
        <v>7896424</v>
      </c>
      <c r="D276" s="4">
        <v>5922318</v>
      </c>
      <c r="E276" s="4">
        <v>2412796</v>
      </c>
      <c r="F276" s="4">
        <v>5702973</v>
      </c>
      <c r="G276" s="17">
        <f t="shared" si="20"/>
        <v>21934511</v>
      </c>
      <c r="H276" s="8">
        <f>C276/C269-1</f>
        <v>0</v>
      </c>
      <c r="I276" s="8">
        <f>D276/D269-1</f>
        <v>0</v>
      </c>
      <c r="J276" s="8">
        <f>E276/E269-1</f>
        <v>0</v>
      </c>
      <c r="K276" s="8">
        <f>F276/F269-1</f>
        <v>0</v>
      </c>
      <c r="L276" s="18" t="str">
        <f t="shared" si="22"/>
        <v/>
      </c>
      <c r="M276" s="19">
        <f t="shared" si="23"/>
        <v>0</v>
      </c>
      <c r="N276" t="str">
        <f t="shared" si="24"/>
        <v>Drop</v>
      </c>
      <c r="O276" s="20">
        <f t="shared" si="21"/>
        <v>3</v>
      </c>
    </row>
    <row r="277" spans="2:15" x14ac:dyDescent="0.3">
      <c r="B277" s="3">
        <v>43740</v>
      </c>
      <c r="C277" s="4">
        <v>7740060</v>
      </c>
      <c r="D277" s="4">
        <v>5805045</v>
      </c>
      <c r="E277" s="4">
        <v>2365018</v>
      </c>
      <c r="F277" s="4">
        <v>5590043</v>
      </c>
      <c r="G277" s="17">
        <f t="shared" si="20"/>
        <v>21500166</v>
      </c>
      <c r="H277" s="8">
        <f>C277/C270-1</f>
        <v>1.0204157545207204E-2</v>
      </c>
      <c r="I277" s="8">
        <f>D277/D270-1</f>
        <v>1.0204113595832398E-2</v>
      </c>
      <c r="J277" s="8">
        <f>E277/E270-1</f>
        <v>1.0204051122343127E-2</v>
      </c>
      <c r="K277" s="8">
        <f>F277/F270-1</f>
        <v>1.0204066880416196E-2</v>
      </c>
      <c r="L277" s="18" t="str">
        <f t="shared" si="22"/>
        <v>All sources</v>
      </c>
      <c r="M277" s="19">
        <f t="shared" si="23"/>
        <v>4.0816389143798926E-2</v>
      </c>
      <c r="N277" t="str">
        <f t="shared" si="24"/>
        <v>Hike</v>
      </c>
      <c r="O277" s="20">
        <f t="shared" si="21"/>
        <v>4</v>
      </c>
    </row>
    <row r="278" spans="2:15" x14ac:dyDescent="0.3">
      <c r="B278" s="3">
        <v>43741</v>
      </c>
      <c r="C278" s="4">
        <v>7661877</v>
      </c>
      <c r="D278" s="4">
        <v>5746408</v>
      </c>
      <c r="E278" s="4">
        <v>2341129</v>
      </c>
      <c r="F278" s="4">
        <v>5533578</v>
      </c>
      <c r="G278" s="17">
        <f t="shared" si="20"/>
        <v>21282992</v>
      </c>
      <c r="H278" s="8">
        <f>C278/C271-1</f>
        <v>-4.8543678469658125E-2</v>
      </c>
      <c r="I278" s="8">
        <f>D278/D271-1</f>
        <v>-4.8543676460264251E-2</v>
      </c>
      <c r="J278" s="8">
        <f>E278/E271-1</f>
        <v>-4.8543551220162406E-2</v>
      </c>
      <c r="K278" s="8">
        <f>F278/F271-1</f>
        <v>-4.8543622546662113E-2</v>
      </c>
      <c r="L278" s="18" t="str">
        <f t="shared" si="22"/>
        <v>All sources</v>
      </c>
      <c r="M278" s="19">
        <f t="shared" si="23"/>
        <v>-0.1941745286967469</v>
      </c>
      <c r="N278" t="str">
        <f t="shared" si="24"/>
        <v>Drop</v>
      </c>
      <c r="O278" s="20">
        <f t="shared" si="21"/>
        <v>5</v>
      </c>
    </row>
    <row r="279" spans="2:15" x14ac:dyDescent="0.3">
      <c r="B279" s="3">
        <v>43742</v>
      </c>
      <c r="C279" s="4">
        <v>7583695</v>
      </c>
      <c r="D279" s="4">
        <v>5687771</v>
      </c>
      <c r="E279" s="4">
        <v>2317240</v>
      </c>
      <c r="F279" s="4">
        <v>5477113</v>
      </c>
      <c r="G279" s="17">
        <f t="shared" si="20"/>
        <v>21065819</v>
      </c>
      <c r="H279" s="8">
        <f>C279/C272-1</f>
        <v>1.0416744387324872E-2</v>
      </c>
      <c r="I279" s="8">
        <f>D279/D272-1</f>
        <v>1.0416699975520194E-2</v>
      </c>
      <c r="J279" s="8">
        <f>E279/E272-1</f>
        <v>1.0416634871853514E-2</v>
      </c>
      <c r="K279" s="8">
        <f>F279/F272-1</f>
        <v>1.0416651293351009E-2</v>
      </c>
      <c r="L279" s="18" t="str">
        <f t="shared" si="22"/>
        <v>All sources</v>
      </c>
      <c r="M279" s="19">
        <f t="shared" si="23"/>
        <v>4.1666730528049589E-2</v>
      </c>
      <c r="N279" t="str">
        <f t="shared" si="24"/>
        <v>Hike</v>
      </c>
      <c r="O279" s="20">
        <f t="shared" si="21"/>
        <v>6</v>
      </c>
    </row>
    <row r="280" spans="2:15" x14ac:dyDescent="0.3">
      <c r="B280" s="3">
        <v>43743</v>
      </c>
      <c r="C280" s="4">
        <v>16645119</v>
      </c>
      <c r="D280" s="4">
        <v>12483839</v>
      </c>
      <c r="E280" s="4">
        <v>5086008</v>
      </c>
      <c r="F280" s="4">
        <v>12021475</v>
      </c>
      <c r="G280" s="17">
        <f t="shared" si="20"/>
        <v>46236441</v>
      </c>
      <c r="H280" s="8">
        <f>C280/C273-1</f>
        <v>5.1020375947521623E-2</v>
      </c>
      <c r="I280" s="8">
        <f>D280/D273-1</f>
        <v>5.1020354899902642E-2</v>
      </c>
      <c r="J280" s="8">
        <f>E280/E273-1</f>
        <v>5.1020279534584212E-2</v>
      </c>
      <c r="K280" s="8">
        <f>F280/F273-1</f>
        <v>5.102043135860157E-2</v>
      </c>
      <c r="L280" s="18" t="str">
        <f t="shared" si="22"/>
        <v>All sources</v>
      </c>
      <c r="M280" s="19">
        <f t="shared" si="23"/>
        <v>0.20408144174061005</v>
      </c>
      <c r="N280" t="str">
        <f t="shared" si="24"/>
        <v>Hike</v>
      </c>
      <c r="O280" s="20">
        <f t="shared" si="21"/>
        <v>7</v>
      </c>
    </row>
    <row r="281" spans="2:15" x14ac:dyDescent="0.3">
      <c r="B281" s="3">
        <v>43744</v>
      </c>
      <c r="C281" s="4">
        <v>15675500</v>
      </c>
      <c r="D281" s="4">
        <v>11756625</v>
      </c>
      <c r="E281" s="4">
        <v>4789736</v>
      </c>
      <c r="F281" s="4">
        <v>11321195</v>
      </c>
      <c r="G281" s="17">
        <f t="shared" si="20"/>
        <v>43543056</v>
      </c>
      <c r="H281" s="8">
        <f>C281/C274-1</f>
        <v>2.1052619237229342E-2</v>
      </c>
      <c r="I281" s="8">
        <f>D281/D274-1</f>
        <v>2.1052574898466903E-2</v>
      </c>
      <c r="J281" s="8">
        <f>E281/E274-1</f>
        <v>2.1052752752197978E-2</v>
      </c>
      <c r="K281" s="8">
        <f>F281/F274-1</f>
        <v>2.105265911047205E-2</v>
      </c>
      <c r="L281" s="18" t="str">
        <f t="shared" si="22"/>
        <v>All sources</v>
      </c>
      <c r="M281" s="19">
        <f t="shared" si="23"/>
        <v>8.4210605998366272E-2</v>
      </c>
      <c r="N281" t="str">
        <f t="shared" si="24"/>
        <v>Hike</v>
      </c>
      <c r="O281" s="20">
        <f t="shared" si="21"/>
        <v>1</v>
      </c>
    </row>
    <row r="282" spans="2:15" x14ac:dyDescent="0.3">
      <c r="B282" s="3">
        <v>43745</v>
      </c>
      <c r="C282" s="4">
        <v>7740060</v>
      </c>
      <c r="D282" s="4">
        <v>5805045</v>
      </c>
      <c r="E282" s="4">
        <v>2365018</v>
      </c>
      <c r="F282" s="4">
        <v>5590043</v>
      </c>
      <c r="G282" s="17">
        <f t="shared" si="20"/>
        <v>21500166</v>
      </c>
      <c r="H282" s="8">
        <f>C282/C275-1</f>
        <v>-9.9999462794833072E-3</v>
      </c>
      <c r="I282" s="8">
        <f>D282/D275-1</f>
        <v>-9.9998618615166901E-3</v>
      </c>
      <c r="J282" s="8">
        <f>E282/E275-1</f>
        <v>-9.9999706978965985E-3</v>
      </c>
      <c r="K282" s="8">
        <f>F282/F275-1</f>
        <v>-9.9999858319513857E-3</v>
      </c>
      <c r="L282" s="18" t="str">
        <f t="shared" si="22"/>
        <v>All sources</v>
      </c>
      <c r="M282" s="19">
        <f t="shared" si="23"/>
        <v>-3.9999764670847981E-2</v>
      </c>
      <c r="N282" t="str">
        <f t="shared" si="24"/>
        <v>Drop</v>
      </c>
      <c r="O282" s="20">
        <f t="shared" si="21"/>
        <v>2</v>
      </c>
    </row>
    <row r="283" spans="2:15" x14ac:dyDescent="0.3">
      <c r="B283" s="3">
        <v>43746</v>
      </c>
      <c r="C283" s="4">
        <v>8052789</v>
      </c>
      <c r="D283" s="4">
        <v>6039592</v>
      </c>
      <c r="E283" s="4">
        <v>2460574</v>
      </c>
      <c r="F283" s="4">
        <v>5815903</v>
      </c>
      <c r="G283" s="17">
        <f t="shared" si="20"/>
        <v>22368858</v>
      </c>
      <c r="H283" s="8">
        <f>C283/C276-1</f>
        <v>1.9802001513596457E-2</v>
      </c>
      <c r="I283" s="8">
        <f>D283/D276-1</f>
        <v>1.9802043726797613E-2</v>
      </c>
      <c r="J283" s="8">
        <f>E283/E276-1</f>
        <v>1.9801922748545753E-2</v>
      </c>
      <c r="K283" s="8">
        <f>F283/F276-1</f>
        <v>1.9801952420255287E-2</v>
      </c>
      <c r="L283" s="18" t="str">
        <f t="shared" si="22"/>
        <v>All sources</v>
      </c>
      <c r="M283" s="19">
        <f t="shared" si="23"/>
        <v>7.9207920409195109E-2</v>
      </c>
      <c r="N283" t="str">
        <f t="shared" si="24"/>
        <v>Hike</v>
      </c>
      <c r="O283" s="20">
        <f t="shared" si="21"/>
        <v>3</v>
      </c>
    </row>
    <row r="284" spans="2:15" x14ac:dyDescent="0.3">
      <c r="B284" s="3">
        <v>43747</v>
      </c>
      <c r="C284" s="4">
        <v>7427330</v>
      </c>
      <c r="D284" s="4">
        <v>5570497</v>
      </c>
      <c r="E284" s="4">
        <v>2269462</v>
      </c>
      <c r="F284" s="4">
        <v>5364183</v>
      </c>
      <c r="G284" s="17">
        <f t="shared" si="20"/>
        <v>20631472</v>
      </c>
      <c r="H284" s="8">
        <f>C284/C277-1</f>
        <v>-4.0404079554938854E-2</v>
      </c>
      <c r="I284" s="8">
        <f>D284/D277-1</f>
        <v>-4.0404165686915405E-2</v>
      </c>
      <c r="J284" s="8">
        <f>E284/E277-1</f>
        <v>-4.0403920815824668E-2</v>
      </c>
      <c r="K284" s="8">
        <f>F284/F277-1</f>
        <v>-4.0403982581171505E-2</v>
      </c>
      <c r="L284" s="18" t="str">
        <f t="shared" si="22"/>
        <v>All sources</v>
      </c>
      <c r="M284" s="19">
        <f t="shared" si="23"/>
        <v>-0.16161614863885043</v>
      </c>
      <c r="N284" t="str">
        <f t="shared" si="24"/>
        <v>Drop</v>
      </c>
      <c r="O284" s="20">
        <f t="shared" si="21"/>
        <v>4</v>
      </c>
    </row>
    <row r="285" spans="2:15" x14ac:dyDescent="0.3">
      <c r="B285" s="3">
        <v>43748</v>
      </c>
      <c r="C285" s="4">
        <v>7661877</v>
      </c>
      <c r="D285" s="4">
        <v>5746408</v>
      </c>
      <c r="E285" s="4">
        <v>2341129</v>
      </c>
      <c r="F285" s="4">
        <v>5533578</v>
      </c>
      <c r="G285" s="17">
        <f t="shared" si="20"/>
        <v>21282992</v>
      </c>
      <c r="H285" s="8">
        <f>C285/C278-1</f>
        <v>0</v>
      </c>
      <c r="I285" s="8">
        <f>D285/D278-1</f>
        <v>0</v>
      </c>
      <c r="J285" s="8">
        <f>E285/E278-1</f>
        <v>0</v>
      </c>
      <c r="K285" s="8">
        <f>F285/F278-1</f>
        <v>0</v>
      </c>
      <c r="L285" s="18" t="str">
        <f t="shared" si="22"/>
        <v/>
      </c>
      <c r="M285" s="19">
        <f t="shared" si="23"/>
        <v>0</v>
      </c>
      <c r="N285" t="str">
        <f t="shared" si="24"/>
        <v>Drop</v>
      </c>
      <c r="O285" s="20">
        <f t="shared" si="21"/>
        <v>5</v>
      </c>
    </row>
    <row r="286" spans="2:15" x14ac:dyDescent="0.3">
      <c r="B286" s="3">
        <v>43749</v>
      </c>
      <c r="C286" s="4">
        <v>7661877</v>
      </c>
      <c r="D286" s="4">
        <v>5746408</v>
      </c>
      <c r="E286" s="4">
        <v>2341129</v>
      </c>
      <c r="F286" s="4">
        <v>5533578</v>
      </c>
      <c r="G286" s="17">
        <f t="shared" si="20"/>
        <v>21282992</v>
      </c>
      <c r="H286" s="8">
        <f>C286/C279-1</f>
        <v>1.0309222615097369E-2</v>
      </c>
      <c r="I286" s="8">
        <f>D286/D279-1</f>
        <v>1.0309310976127639E-2</v>
      </c>
      <c r="J286" s="8">
        <f>E286/E279-1</f>
        <v>1.0309247207885175E-2</v>
      </c>
      <c r="K286" s="8">
        <f>F286/F279-1</f>
        <v>1.0309263292541226E-2</v>
      </c>
      <c r="L286" s="18" t="str">
        <f t="shared" si="22"/>
        <v>All sources</v>
      </c>
      <c r="M286" s="19">
        <f t="shared" si="23"/>
        <v>4.1237044091651409E-2</v>
      </c>
      <c r="N286" t="str">
        <f t="shared" si="24"/>
        <v>Hike</v>
      </c>
      <c r="O286" s="20">
        <f t="shared" si="21"/>
        <v>6</v>
      </c>
    </row>
    <row r="287" spans="2:15" x14ac:dyDescent="0.3">
      <c r="B287" s="3">
        <v>43750</v>
      </c>
      <c r="C287" s="4">
        <v>16321913</v>
      </c>
      <c r="D287" s="4">
        <v>12241435</v>
      </c>
      <c r="E287" s="4">
        <v>4987251</v>
      </c>
      <c r="F287" s="4">
        <v>11788048</v>
      </c>
      <c r="G287" s="17">
        <f t="shared" si="20"/>
        <v>45338647</v>
      </c>
      <c r="H287" s="8">
        <f>C287/C280-1</f>
        <v>-1.941746406258793E-2</v>
      </c>
      <c r="I287" s="8">
        <f>D287/D280-1</f>
        <v>-1.9417424399657879E-2</v>
      </c>
      <c r="J287" s="8">
        <f>E287/E280-1</f>
        <v>-1.9417389827149356E-2</v>
      </c>
      <c r="K287" s="8">
        <f>F287/F280-1</f>
        <v>-1.9417500764257301E-2</v>
      </c>
      <c r="L287" s="18" t="str">
        <f t="shared" si="22"/>
        <v>All sources</v>
      </c>
      <c r="M287" s="19">
        <f t="shared" si="23"/>
        <v>-7.7669779053652466E-2</v>
      </c>
      <c r="N287" t="str">
        <f t="shared" si="24"/>
        <v>Drop</v>
      </c>
      <c r="O287" s="20">
        <f t="shared" si="21"/>
        <v>7</v>
      </c>
    </row>
    <row r="288" spans="2:15" x14ac:dyDescent="0.3">
      <c r="B288" s="3">
        <v>43751</v>
      </c>
      <c r="C288" s="4">
        <v>15675500</v>
      </c>
      <c r="D288" s="4">
        <v>11756625</v>
      </c>
      <c r="E288" s="4">
        <v>4789736</v>
      </c>
      <c r="F288" s="4">
        <v>11321195</v>
      </c>
      <c r="G288" s="17">
        <f t="shared" si="20"/>
        <v>43543056</v>
      </c>
      <c r="H288" s="8">
        <f>C288/C281-1</f>
        <v>0</v>
      </c>
      <c r="I288" s="8">
        <f>D288/D281-1</f>
        <v>0</v>
      </c>
      <c r="J288" s="8">
        <f>E288/E281-1</f>
        <v>0</v>
      </c>
      <c r="K288" s="8">
        <f>F288/F281-1</f>
        <v>0</v>
      </c>
      <c r="L288" s="18" t="str">
        <f t="shared" si="22"/>
        <v/>
      </c>
      <c r="M288" s="19">
        <f t="shared" si="23"/>
        <v>0</v>
      </c>
      <c r="N288" t="str">
        <f t="shared" si="24"/>
        <v>Drop</v>
      </c>
      <c r="O288" s="20">
        <f t="shared" si="21"/>
        <v>1</v>
      </c>
    </row>
    <row r="289" spans="2:15" x14ac:dyDescent="0.3">
      <c r="B289" s="3">
        <v>43752</v>
      </c>
      <c r="C289" s="4">
        <v>7505512</v>
      </c>
      <c r="D289" s="4">
        <v>5629134</v>
      </c>
      <c r="E289" s="4">
        <v>2293351</v>
      </c>
      <c r="F289" s="4">
        <v>5420648</v>
      </c>
      <c r="G289" s="17">
        <f t="shared" si="20"/>
        <v>20848645</v>
      </c>
      <c r="H289" s="8">
        <f>C289/C282-1</f>
        <v>-3.0303124265186554E-2</v>
      </c>
      <c r="I289" s="8">
        <f>D289/D282-1</f>
        <v>-3.0303124265186554E-2</v>
      </c>
      <c r="J289" s="8">
        <f>E289/E282-1</f>
        <v>-3.0302940611868445E-2</v>
      </c>
      <c r="K289" s="8">
        <f>F289/F282-1</f>
        <v>-3.0302986935878629E-2</v>
      </c>
      <c r="L289" s="18" t="str">
        <f t="shared" si="22"/>
        <v>All sources</v>
      </c>
      <c r="M289" s="19">
        <f t="shared" si="23"/>
        <v>-0.12121217607812018</v>
      </c>
      <c r="N289" t="str">
        <f t="shared" si="24"/>
        <v>Drop</v>
      </c>
      <c r="O289" s="20">
        <f t="shared" si="21"/>
        <v>2</v>
      </c>
    </row>
    <row r="290" spans="2:15" x14ac:dyDescent="0.3">
      <c r="B290" s="3">
        <v>43753</v>
      </c>
      <c r="C290" s="4">
        <v>7896424</v>
      </c>
      <c r="D290" s="4">
        <v>5922318</v>
      </c>
      <c r="E290" s="4">
        <v>2412796</v>
      </c>
      <c r="F290" s="4">
        <v>5702973</v>
      </c>
      <c r="G290" s="17">
        <f t="shared" si="20"/>
        <v>21934511</v>
      </c>
      <c r="H290" s="8">
        <f>C290/C283-1</f>
        <v>-1.9417496223979036E-2</v>
      </c>
      <c r="I290" s="8">
        <f>D290/D283-1</f>
        <v>-1.9417536813745029E-2</v>
      </c>
      <c r="J290" s="8">
        <f>E290/E283-1</f>
        <v>-1.941742048806494E-2</v>
      </c>
      <c r="K290" s="8">
        <f>F290/F283-1</f>
        <v>-1.9417449018664823E-2</v>
      </c>
      <c r="L290" s="18" t="str">
        <f t="shared" si="22"/>
        <v>All sources</v>
      </c>
      <c r="M290" s="19">
        <f t="shared" si="23"/>
        <v>-7.7669902544453828E-2</v>
      </c>
      <c r="N290" t="str">
        <f t="shared" si="24"/>
        <v>Drop</v>
      </c>
      <c r="O290" s="20">
        <f t="shared" si="21"/>
        <v>3</v>
      </c>
    </row>
    <row r="291" spans="2:15" x14ac:dyDescent="0.3">
      <c r="B291" s="3">
        <v>43754</v>
      </c>
      <c r="C291" s="4">
        <v>7427330</v>
      </c>
      <c r="D291" s="4">
        <v>5570497</v>
      </c>
      <c r="E291" s="4">
        <v>2269462</v>
      </c>
      <c r="F291" s="4">
        <v>5364183</v>
      </c>
      <c r="G291" s="17">
        <f t="shared" si="20"/>
        <v>20631472</v>
      </c>
      <c r="H291" s="8">
        <f>C291/C284-1</f>
        <v>0</v>
      </c>
      <c r="I291" s="8">
        <f>D291/D284-1</f>
        <v>0</v>
      </c>
      <c r="J291" s="8">
        <f>E291/E284-1</f>
        <v>0</v>
      </c>
      <c r="K291" s="8">
        <f>F291/F284-1</f>
        <v>0</v>
      </c>
      <c r="L291" s="18" t="str">
        <f t="shared" si="22"/>
        <v/>
      </c>
      <c r="M291" s="19">
        <f t="shared" si="23"/>
        <v>0</v>
      </c>
      <c r="N291" t="str">
        <f t="shared" si="24"/>
        <v>Drop</v>
      </c>
      <c r="O291" s="20">
        <f t="shared" si="21"/>
        <v>4</v>
      </c>
    </row>
    <row r="292" spans="2:15" x14ac:dyDescent="0.3">
      <c r="B292" s="3">
        <v>43755</v>
      </c>
      <c r="C292" s="4">
        <v>7974607</v>
      </c>
      <c r="D292" s="4">
        <v>5980955</v>
      </c>
      <c r="E292" s="4">
        <v>2436685</v>
      </c>
      <c r="F292" s="4">
        <v>5759438</v>
      </c>
      <c r="G292" s="17">
        <f t="shared" si="20"/>
        <v>22151685</v>
      </c>
      <c r="H292" s="8">
        <f>C292/C285-1</f>
        <v>4.0816369148186427E-2</v>
      </c>
      <c r="I292" s="8">
        <f>D292/D285-1</f>
        <v>4.0816280361575474E-2</v>
      </c>
      <c r="J292" s="8">
        <f>E292/E285-1</f>
        <v>4.081620448937251E-2</v>
      </c>
      <c r="K292" s="8">
        <f>F292/F285-1</f>
        <v>4.0816267521665006E-2</v>
      </c>
      <c r="L292" s="18" t="str">
        <f t="shared" si="22"/>
        <v>All sources</v>
      </c>
      <c r="M292" s="19">
        <f t="shared" si="23"/>
        <v>0.16326512152079942</v>
      </c>
      <c r="N292" t="str">
        <f t="shared" si="24"/>
        <v>Hike</v>
      </c>
      <c r="O292" s="20">
        <f t="shared" si="21"/>
        <v>5</v>
      </c>
    </row>
    <row r="293" spans="2:15" x14ac:dyDescent="0.3">
      <c r="B293" s="3">
        <v>43756</v>
      </c>
      <c r="C293" s="4">
        <v>7505512</v>
      </c>
      <c r="D293" s="4">
        <v>5629134</v>
      </c>
      <c r="E293" s="4">
        <v>2293351</v>
      </c>
      <c r="F293" s="4">
        <v>5420648</v>
      </c>
      <c r="G293" s="17">
        <f t="shared" si="20"/>
        <v>20848645</v>
      </c>
      <c r="H293" s="8">
        <f>C293/C286-1</f>
        <v>-2.0408184574093213E-2</v>
      </c>
      <c r="I293" s="8">
        <f>D293/D286-1</f>
        <v>-2.0408227191664796E-2</v>
      </c>
      <c r="J293" s="8">
        <f>E293/E286-1</f>
        <v>-2.0408102244686255E-2</v>
      </c>
      <c r="K293" s="8">
        <f>F293/F286-1</f>
        <v>-2.0408133760832503E-2</v>
      </c>
      <c r="L293" s="18" t="str">
        <f t="shared" si="22"/>
        <v>All sources</v>
      </c>
      <c r="M293" s="19">
        <f t="shared" si="23"/>
        <v>-8.1632647771276767E-2</v>
      </c>
      <c r="N293" t="str">
        <f t="shared" si="24"/>
        <v>Drop</v>
      </c>
      <c r="O293" s="20">
        <f t="shared" si="21"/>
        <v>6</v>
      </c>
    </row>
    <row r="294" spans="2:15" x14ac:dyDescent="0.3">
      <c r="B294" s="3">
        <v>43757</v>
      </c>
      <c r="C294" s="4">
        <v>16645119</v>
      </c>
      <c r="D294" s="4">
        <v>12483839</v>
      </c>
      <c r="E294" s="4">
        <v>5086008</v>
      </c>
      <c r="F294" s="4">
        <v>12021475</v>
      </c>
      <c r="G294" s="17">
        <f t="shared" si="20"/>
        <v>46236441</v>
      </c>
      <c r="H294" s="8">
        <f>C294/C287-1</f>
        <v>1.9801968065875641E-2</v>
      </c>
      <c r="I294" s="8">
        <f>D294/D287-1</f>
        <v>1.9801926816586546E-2</v>
      </c>
      <c r="J294" s="8">
        <f>E294/E287-1</f>
        <v>1.9801890861318228E-2</v>
      </c>
      <c r="K294" s="8">
        <f>F294/F287-1</f>
        <v>1.9802006235468239E-2</v>
      </c>
      <c r="L294" s="18" t="str">
        <f t="shared" si="22"/>
        <v>All sources</v>
      </c>
      <c r="M294" s="19">
        <f t="shared" si="23"/>
        <v>7.9207791979248654E-2</v>
      </c>
      <c r="N294" t="str">
        <f t="shared" si="24"/>
        <v>Hike</v>
      </c>
      <c r="O294" s="20">
        <f t="shared" si="21"/>
        <v>7</v>
      </c>
    </row>
    <row r="295" spans="2:15" x14ac:dyDescent="0.3">
      <c r="B295" s="3">
        <v>43758</v>
      </c>
      <c r="C295" s="4">
        <v>15513897</v>
      </c>
      <c r="D295" s="4">
        <v>11635423</v>
      </c>
      <c r="E295" s="4">
        <v>4740357</v>
      </c>
      <c r="F295" s="4">
        <v>11204481</v>
      </c>
      <c r="G295" s="17">
        <f t="shared" si="20"/>
        <v>43094158</v>
      </c>
      <c r="H295" s="8">
        <f>C295/C288-1</f>
        <v>-1.0309272431501371E-2</v>
      </c>
      <c r="I295" s="8">
        <f>D295/D288-1</f>
        <v>-1.0309251166895295E-2</v>
      </c>
      <c r="J295" s="8">
        <f>E295/E288-1</f>
        <v>-1.0309336464473184E-2</v>
      </c>
      <c r="K295" s="8">
        <f>F295/F288-1</f>
        <v>-1.0309335719418278E-2</v>
      </c>
      <c r="L295" s="18" t="str">
        <f t="shared" si="22"/>
        <v>All sources</v>
      </c>
      <c r="M295" s="19">
        <f t="shared" si="23"/>
        <v>-4.1237195782288127E-2</v>
      </c>
      <c r="N295" t="str">
        <f t="shared" si="24"/>
        <v>Drop</v>
      </c>
      <c r="O295" s="20">
        <f t="shared" si="21"/>
        <v>1</v>
      </c>
    </row>
    <row r="296" spans="2:15" x14ac:dyDescent="0.3">
      <c r="B296" s="3">
        <v>43759</v>
      </c>
      <c r="C296" s="4">
        <v>8209154</v>
      </c>
      <c r="D296" s="4">
        <v>6156866</v>
      </c>
      <c r="E296" s="4">
        <v>2508352</v>
      </c>
      <c r="F296" s="4">
        <v>5928833</v>
      </c>
      <c r="G296" s="17">
        <f t="shared" si="20"/>
        <v>22803205</v>
      </c>
      <c r="H296" s="8">
        <f>C296/C289-1</f>
        <v>9.3750033308853453E-2</v>
      </c>
      <c r="I296" s="8">
        <f>D296/D289-1</f>
        <v>9.3750122132463032E-2</v>
      </c>
      <c r="J296" s="8">
        <f>E296/E289-1</f>
        <v>9.3749713846681182E-2</v>
      </c>
      <c r="K296" s="8">
        <f>F296/F289-1</f>
        <v>9.3749861640158194E-2</v>
      </c>
      <c r="L296" s="18" t="str">
        <f t="shared" si="22"/>
        <v>All sources</v>
      </c>
      <c r="M296" s="19">
        <f t="shared" si="23"/>
        <v>0.37499973092815586</v>
      </c>
      <c r="N296" t="str">
        <f t="shared" si="24"/>
        <v>Hike</v>
      </c>
      <c r="O296" s="20">
        <f t="shared" si="21"/>
        <v>2</v>
      </c>
    </row>
    <row r="297" spans="2:15" x14ac:dyDescent="0.3">
      <c r="B297" s="3">
        <v>43760</v>
      </c>
      <c r="C297" s="4">
        <v>7818242</v>
      </c>
      <c r="D297" s="4">
        <v>5863681</v>
      </c>
      <c r="E297" s="4">
        <v>2388907</v>
      </c>
      <c r="F297" s="4">
        <v>5646508</v>
      </c>
      <c r="G297" s="17">
        <f t="shared" si="20"/>
        <v>21717338</v>
      </c>
      <c r="H297" s="8">
        <f>C297/C290-1</f>
        <v>-9.9009374369968262E-3</v>
      </c>
      <c r="I297" s="8">
        <f>D297/D290-1</f>
        <v>-9.9010218633988067E-3</v>
      </c>
      <c r="J297" s="8">
        <f>E297/E290-1</f>
        <v>-9.9009613742728764E-3</v>
      </c>
      <c r="K297" s="8">
        <f>F297/F290-1</f>
        <v>-9.9009762101276433E-3</v>
      </c>
      <c r="L297" s="18" t="str">
        <f t="shared" si="22"/>
        <v>All sources</v>
      </c>
      <c r="M297" s="19">
        <f t="shared" si="23"/>
        <v>-3.9603896884796153E-2</v>
      </c>
      <c r="N297" t="str">
        <f t="shared" si="24"/>
        <v>Drop</v>
      </c>
      <c r="O297" s="20">
        <f t="shared" si="21"/>
        <v>3</v>
      </c>
    </row>
    <row r="298" spans="2:15" x14ac:dyDescent="0.3">
      <c r="B298" s="3">
        <v>43761</v>
      </c>
      <c r="C298" s="4">
        <v>7818242</v>
      </c>
      <c r="D298" s="4">
        <v>5863681</v>
      </c>
      <c r="E298" s="4">
        <v>2388907</v>
      </c>
      <c r="F298" s="4">
        <v>5646508</v>
      </c>
      <c r="G298" s="17">
        <f t="shared" si="20"/>
        <v>21717338</v>
      </c>
      <c r="H298" s="8">
        <f>C298/C291-1</f>
        <v>5.2631564774959561E-2</v>
      </c>
      <c r="I298" s="8">
        <f>D298/D291-1</f>
        <v>5.2631569499094866E-2</v>
      </c>
      <c r="J298" s="8">
        <f>E298/E291-1</f>
        <v>5.2631416608870385E-2</v>
      </c>
      <c r="K298" s="8">
        <f>F298/F291-1</f>
        <v>5.2631500454030089E-2</v>
      </c>
      <c r="L298" s="18" t="str">
        <f t="shared" si="22"/>
        <v>All sources</v>
      </c>
      <c r="M298" s="19">
        <f t="shared" si="23"/>
        <v>0.2105260513369549</v>
      </c>
      <c r="N298" t="str">
        <f t="shared" si="24"/>
        <v>Hike</v>
      </c>
      <c r="O298" s="20">
        <f t="shared" si="21"/>
        <v>4</v>
      </c>
    </row>
    <row r="299" spans="2:15" x14ac:dyDescent="0.3">
      <c r="B299" s="3">
        <v>43762</v>
      </c>
      <c r="C299" s="4">
        <v>7583695</v>
      </c>
      <c r="D299" s="4">
        <v>5687771</v>
      </c>
      <c r="E299" s="4">
        <v>2317240</v>
      </c>
      <c r="F299" s="4">
        <v>5477113</v>
      </c>
      <c r="G299" s="17">
        <f t="shared" si="20"/>
        <v>21065819</v>
      </c>
      <c r="H299" s="8">
        <f>C299/C292-1</f>
        <v>-4.9019594319820392E-2</v>
      </c>
      <c r="I299" s="8">
        <f>D299/D292-1</f>
        <v>-4.9019596368807372E-2</v>
      </c>
      <c r="J299" s="8">
        <f>E299/E292-1</f>
        <v>-4.9019467021793939E-2</v>
      </c>
      <c r="K299" s="8">
        <f>F299/F292-1</f>
        <v>-4.9019539753705099E-2</v>
      </c>
      <c r="L299" s="18" t="str">
        <f t="shared" si="22"/>
        <v>All sources</v>
      </c>
      <c r="M299" s="19">
        <f t="shared" si="23"/>
        <v>-0.1960781974641268</v>
      </c>
      <c r="N299" t="str">
        <f t="shared" si="24"/>
        <v>Drop</v>
      </c>
      <c r="O299" s="20">
        <f t="shared" si="21"/>
        <v>5</v>
      </c>
    </row>
    <row r="300" spans="2:15" x14ac:dyDescent="0.3">
      <c r="B300" s="3">
        <v>43763</v>
      </c>
      <c r="C300" s="4">
        <v>7740060</v>
      </c>
      <c r="D300" s="4">
        <v>5805045</v>
      </c>
      <c r="E300" s="4">
        <v>2365018</v>
      </c>
      <c r="F300" s="4">
        <v>5590043</v>
      </c>
      <c r="G300" s="17">
        <f t="shared" si="20"/>
        <v>21500166</v>
      </c>
      <c r="H300" s="8">
        <f>C300/C293-1</f>
        <v>3.1250099926560582E-2</v>
      </c>
      <c r="I300" s="8">
        <f>D300/D293-1</f>
        <v>3.1250099926560582E-2</v>
      </c>
      <c r="J300" s="8">
        <f>E300/E293-1</f>
        <v>3.124990461556032E-2</v>
      </c>
      <c r="K300" s="8">
        <f>F300/F293-1</f>
        <v>3.1249953880052805E-2</v>
      </c>
      <c r="L300" s="18" t="str">
        <f t="shared" si="22"/>
        <v>All sources</v>
      </c>
      <c r="M300" s="19">
        <f t="shared" si="23"/>
        <v>0.12500005834873429</v>
      </c>
      <c r="N300" t="str">
        <f t="shared" si="24"/>
        <v>Hike</v>
      </c>
      <c r="O300" s="20">
        <f t="shared" si="21"/>
        <v>6</v>
      </c>
    </row>
    <row r="301" spans="2:15" x14ac:dyDescent="0.3">
      <c r="B301" s="3">
        <v>43764</v>
      </c>
      <c r="C301" s="4">
        <v>15837104</v>
      </c>
      <c r="D301" s="4">
        <v>11877828</v>
      </c>
      <c r="E301" s="4">
        <v>4839115</v>
      </c>
      <c r="F301" s="4">
        <v>11437908</v>
      </c>
      <c r="G301" s="17">
        <f t="shared" si="20"/>
        <v>43991955</v>
      </c>
      <c r="H301" s="8">
        <f>C301/C294-1</f>
        <v>-4.8543660156469937E-2</v>
      </c>
      <c r="I301" s="8">
        <f>D301/D294-1</f>
        <v>-4.8543641102708923E-2</v>
      </c>
      <c r="J301" s="8">
        <f>E301/E294-1</f>
        <v>-4.8543572876802443E-2</v>
      </c>
      <c r="K301" s="8">
        <f>F301/F294-1</f>
        <v>-4.8543710318409317E-2</v>
      </c>
      <c r="L301" s="18" t="str">
        <f t="shared" si="22"/>
        <v>All sources</v>
      </c>
      <c r="M301" s="19">
        <f t="shared" si="23"/>
        <v>-0.19417458445439062</v>
      </c>
      <c r="N301" t="str">
        <f t="shared" si="24"/>
        <v>Drop</v>
      </c>
      <c r="O301" s="20">
        <f t="shared" si="21"/>
        <v>7</v>
      </c>
    </row>
    <row r="302" spans="2:15" x14ac:dyDescent="0.3">
      <c r="B302" s="3">
        <v>43765</v>
      </c>
      <c r="C302" s="4">
        <v>15513897</v>
      </c>
      <c r="D302" s="4">
        <v>11635423</v>
      </c>
      <c r="E302" s="4">
        <v>4740357</v>
      </c>
      <c r="F302" s="4">
        <v>11204481</v>
      </c>
      <c r="G302" s="17">
        <f t="shared" si="20"/>
        <v>43094158</v>
      </c>
      <c r="H302" s="8">
        <f>C302/C295-1</f>
        <v>0</v>
      </c>
      <c r="I302" s="8">
        <f>D302/D295-1</f>
        <v>0</v>
      </c>
      <c r="J302" s="8">
        <f>E302/E295-1</f>
        <v>0</v>
      </c>
      <c r="K302" s="8">
        <f>F302/F295-1</f>
        <v>0</v>
      </c>
      <c r="L302" s="18" t="str">
        <f t="shared" si="22"/>
        <v/>
      </c>
      <c r="M302" s="19">
        <f t="shared" si="23"/>
        <v>0</v>
      </c>
      <c r="N302" t="str">
        <f t="shared" si="24"/>
        <v>Drop</v>
      </c>
      <c r="O302" s="20">
        <f t="shared" si="21"/>
        <v>1</v>
      </c>
    </row>
    <row r="303" spans="2:15" x14ac:dyDescent="0.3">
      <c r="B303" s="3">
        <v>43766</v>
      </c>
      <c r="C303" s="4">
        <v>7583695</v>
      </c>
      <c r="D303" s="4">
        <v>5687771</v>
      </c>
      <c r="E303" s="4">
        <v>2317240</v>
      </c>
      <c r="F303" s="4">
        <v>5477113</v>
      </c>
      <c r="G303" s="17">
        <f t="shared" si="20"/>
        <v>21065819</v>
      </c>
      <c r="H303" s="8">
        <f>C303/C296-1</f>
        <v>-7.6190433265108659E-2</v>
      </c>
      <c r="I303" s="8">
        <f>D303/D296-1</f>
        <v>-7.6190548892894561E-2</v>
      </c>
      <c r="J303" s="8">
        <f>E303/E296-1</f>
        <v>-7.6190263567473826E-2</v>
      </c>
      <c r="K303" s="8">
        <f>F303/F296-1</f>
        <v>-7.6190373383767107E-2</v>
      </c>
      <c r="L303" s="18" t="str">
        <f t="shared" si="22"/>
        <v>All sources</v>
      </c>
      <c r="M303" s="19">
        <f t="shared" si="23"/>
        <v>-0.30476161910924415</v>
      </c>
      <c r="N303" t="str">
        <f t="shared" si="24"/>
        <v>Drop</v>
      </c>
      <c r="O303" s="20">
        <f t="shared" si="21"/>
        <v>2</v>
      </c>
    </row>
    <row r="304" spans="2:15" x14ac:dyDescent="0.3">
      <c r="B304" s="3">
        <v>43767</v>
      </c>
      <c r="C304" s="4">
        <v>7974607</v>
      </c>
      <c r="D304" s="4">
        <v>5980955</v>
      </c>
      <c r="E304" s="4">
        <v>2436685</v>
      </c>
      <c r="F304" s="4">
        <v>5759438</v>
      </c>
      <c r="G304" s="17">
        <f t="shared" si="20"/>
        <v>22151685</v>
      </c>
      <c r="H304" s="8">
        <f>C304/C297-1</f>
        <v>2.0000020464958856E-2</v>
      </c>
      <c r="I304" s="8">
        <f>D304/D297-1</f>
        <v>2.0000064805708151E-2</v>
      </c>
      <c r="J304" s="8">
        <f>E304/E297-1</f>
        <v>1.9999941395793197E-2</v>
      </c>
      <c r="K304" s="8">
        <f>F304/F297-1</f>
        <v>1.9999971663902771E-2</v>
      </c>
      <c r="L304" s="18" t="str">
        <f t="shared" si="22"/>
        <v>All sources</v>
      </c>
      <c r="M304" s="19">
        <f t="shared" si="23"/>
        <v>7.9999998330362976E-2</v>
      </c>
      <c r="N304" t="str">
        <f t="shared" si="24"/>
        <v>Hike</v>
      </c>
      <c r="O304" s="20">
        <f t="shared" si="21"/>
        <v>3</v>
      </c>
    </row>
    <row r="305" spans="2:15" x14ac:dyDescent="0.3">
      <c r="B305" s="3">
        <v>43768</v>
      </c>
      <c r="C305" s="4">
        <v>7740060</v>
      </c>
      <c r="D305" s="4">
        <v>5805045</v>
      </c>
      <c r="E305" s="4">
        <v>2365018</v>
      </c>
      <c r="F305" s="4">
        <v>5590043</v>
      </c>
      <c r="G305" s="17">
        <f t="shared" si="20"/>
        <v>21500166</v>
      </c>
      <c r="H305" s="8">
        <f>C305/C298-1</f>
        <v>-9.9999462794833072E-3</v>
      </c>
      <c r="I305" s="8">
        <f>D305/D298-1</f>
        <v>-9.9998618615166901E-3</v>
      </c>
      <c r="J305" s="8">
        <f>E305/E298-1</f>
        <v>-9.9999706978965985E-3</v>
      </c>
      <c r="K305" s="8">
        <f>F305/F298-1</f>
        <v>-9.9999858319513857E-3</v>
      </c>
      <c r="L305" s="18" t="str">
        <f t="shared" si="22"/>
        <v>All sources</v>
      </c>
      <c r="M305" s="19">
        <f t="shared" si="23"/>
        <v>-3.9999764670847981E-2</v>
      </c>
      <c r="N305" t="str">
        <f t="shared" si="24"/>
        <v>Drop</v>
      </c>
      <c r="O305" s="20">
        <f t="shared" si="21"/>
        <v>4</v>
      </c>
    </row>
    <row r="306" spans="2:15" x14ac:dyDescent="0.3">
      <c r="B306" s="3">
        <v>43769</v>
      </c>
      <c r="C306" s="4">
        <v>7427330</v>
      </c>
      <c r="D306" s="4">
        <v>5570497</v>
      </c>
      <c r="E306" s="4">
        <v>2269462</v>
      </c>
      <c r="F306" s="4">
        <v>5364183</v>
      </c>
      <c r="G306" s="17">
        <f t="shared" si="20"/>
        <v>20631472</v>
      </c>
      <c r="H306" s="8">
        <f>C306/C299-1</f>
        <v>-2.0618577092037627E-2</v>
      </c>
      <c r="I306" s="8">
        <f>D306/D299-1</f>
        <v>-2.0618621952255056E-2</v>
      </c>
      <c r="J306" s="8">
        <f>E306/E299-1</f>
        <v>-2.0618494415770461E-2</v>
      </c>
      <c r="K306" s="8">
        <f>F306/F299-1</f>
        <v>-2.0618526585082342E-2</v>
      </c>
      <c r="L306" s="18" t="str">
        <f t="shared" si="22"/>
        <v>All sources</v>
      </c>
      <c r="M306" s="19">
        <f t="shared" si="23"/>
        <v>-8.2474220045145485E-2</v>
      </c>
      <c r="N306" t="str">
        <f t="shared" si="24"/>
        <v>Drop</v>
      </c>
      <c r="O306" s="20">
        <f t="shared" si="21"/>
        <v>5</v>
      </c>
    </row>
    <row r="307" spans="2:15" x14ac:dyDescent="0.3">
      <c r="B307" s="3">
        <v>43770</v>
      </c>
      <c r="C307" s="4">
        <v>7583695</v>
      </c>
      <c r="D307" s="4">
        <v>5687771</v>
      </c>
      <c r="E307" s="4">
        <v>2317240</v>
      </c>
      <c r="F307" s="4">
        <v>5477113</v>
      </c>
      <c r="G307" s="17">
        <f t="shared" si="20"/>
        <v>21065819</v>
      </c>
      <c r="H307" s="8">
        <f>C307/C300-1</f>
        <v>-2.0202039777469372E-2</v>
      </c>
      <c r="I307" s="8">
        <f>D307/D300-1</f>
        <v>-2.0202082843457703E-2</v>
      </c>
      <c r="J307" s="8">
        <f>E307/E300-1</f>
        <v>-2.0201960407912334E-2</v>
      </c>
      <c r="K307" s="8">
        <f>F307/F300-1</f>
        <v>-2.0201991290585752E-2</v>
      </c>
      <c r="L307" s="18" t="str">
        <f t="shared" si="22"/>
        <v>All sources</v>
      </c>
      <c r="M307" s="19">
        <f t="shared" si="23"/>
        <v>-8.0808074319425161E-2</v>
      </c>
      <c r="N307" t="str">
        <f t="shared" si="24"/>
        <v>Drop</v>
      </c>
      <c r="O307" s="20">
        <f t="shared" si="21"/>
        <v>6</v>
      </c>
    </row>
    <row r="308" spans="2:15" x14ac:dyDescent="0.3">
      <c r="B308" s="3">
        <v>43771</v>
      </c>
      <c r="C308" s="4">
        <v>15352294</v>
      </c>
      <c r="D308" s="4">
        <v>11514221</v>
      </c>
      <c r="E308" s="4">
        <v>4690978</v>
      </c>
      <c r="F308" s="4">
        <v>11087768</v>
      </c>
      <c r="G308" s="17">
        <f t="shared" si="20"/>
        <v>42645261</v>
      </c>
      <c r="H308" s="8">
        <f>C308/C301-1</f>
        <v>-3.061228871137045E-2</v>
      </c>
      <c r="I308" s="8">
        <f>D308/D301-1</f>
        <v>-3.0612246616132155E-2</v>
      </c>
      <c r="J308" s="8">
        <f>E308/E301-1</f>
        <v>-3.061241569997819E-2</v>
      </c>
      <c r="K308" s="8">
        <f>F308/F301-1</f>
        <v>-3.0612241329445955E-2</v>
      </c>
      <c r="L308" s="18" t="str">
        <f t="shared" si="22"/>
        <v>All sources</v>
      </c>
      <c r="M308" s="19">
        <f t="shared" si="23"/>
        <v>-0.12244919235692675</v>
      </c>
      <c r="N308" t="str">
        <f t="shared" si="24"/>
        <v>Drop</v>
      </c>
      <c r="O308" s="20">
        <f t="shared" si="21"/>
        <v>7</v>
      </c>
    </row>
    <row r="309" spans="2:15" x14ac:dyDescent="0.3">
      <c r="B309" s="3">
        <v>43772</v>
      </c>
      <c r="C309" s="4">
        <v>16483516</v>
      </c>
      <c r="D309" s="4">
        <v>12362637</v>
      </c>
      <c r="E309" s="4">
        <v>5036630</v>
      </c>
      <c r="F309" s="4">
        <v>11904761</v>
      </c>
      <c r="G309" s="17">
        <f t="shared" si="20"/>
        <v>45787544</v>
      </c>
      <c r="H309" s="8">
        <f>C309/C302-1</f>
        <v>6.2500028200522362E-2</v>
      </c>
      <c r="I309" s="8">
        <f>D309/D302-1</f>
        <v>6.2500005371527889E-2</v>
      </c>
      <c r="J309" s="8">
        <f>E309/E302-1</f>
        <v>6.2500145031270771E-2</v>
      </c>
      <c r="K309" s="8">
        <f>F309/F302-1</f>
        <v>6.2499994421874705E-2</v>
      </c>
      <c r="L309" s="18" t="str">
        <f t="shared" si="22"/>
        <v>All sources</v>
      </c>
      <c r="M309" s="19">
        <f t="shared" si="23"/>
        <v>0.25000017302519573</v>
      </c>
      <c r="N309" t="str">
        <f t="shared" si="24"/>
        <v>Hike</v>
      </c>
      <c r="O309" s="20">
        <f t="shared" si="21"/>
        <v>1</v>
      </c>
    </row>
    <row r="310" spans="2:15" x14ac:dyDescent="0.3">
      <c r="B310" s="3">
        <v>43773</v>
      </c>
      <c r="C310" s="4">
        <v>7661877</v>
      </c>
      <c r="D310" s="4">
        <v>5746408</v>
      </c>
      <c r="E310" s="4">
        <v>2341129</v>
      </c>
      <c r="F310" s="4">
        <v>5533578</v>
      </c>
      <c r="G310" s="17">
        <f t="shared" si="20"/>
        <v>21282992</v>
      </c>
      <c r="H310" s="8">
        <f>C310/C303-1</f>
        <v>1.0309222615097369E-2</v>
      </c>
      <c r="I310" s="8">
        <f>D310/D303-1</f>
        <v>1.0309310976127639E-2</v>
      </c>
      <c r="J310" s="8">
        <f>E310/E303-1</f>
        <v>1.0309247207885175E-2</v>
      </c>
      <c r="K310" s="8">
        <f>F310/F303-1</f>
        <v>1.0309263292541226E-2</v>
      </c>
      <c r="L310" s="18" t="str">
        <f t="shared" si="22"/>
        <v>All sources</v>
      </c>
      <c r="M310" s="19">
        <f t="shared" si="23"/>
        <v>4.1237044091651409E-2</v>
      </c>
      <c r="N310" t="str">
        <f t="shared" si="24"/>
        <v>Hike</v>
      </c>
      <c r="O310" s="20">
        <f t="shared" si="21"/>
        <v>2</v>
      </c>
    </row>
    <row r="311" spans="2:15" x14ac:dyDescent="0.3">
      <c r="B311" s="3">
        <v>43774</v>
      </c>
      <c r="C311" s="4">
        <v>7505512</v>
      </c>
      <c r="D311" s="4">
        <v>5629134</v>
      </c>
      <c r="E311" s="4">
        <v>2293351</v>
      </c>
      <c r="F311" s="4">
        <v>5420648</v>
      </c>
      <c r="G311" s="17">
        <f t="shared" si="20"/>
        <v>20848645</v>
      </c>
      <c r="H311" s="8">
        <f>C311/C304-1</f>
        <v>-5.8823588422601936E-2</v>
      </c>
      <c r="I311" s="8">
        <f>D311/D304-1</f>
        <v>-5.8823549082044568E-2</v>
      </c>
      <c r="J311" s="8">
        <f>E311/E304-1</f>
        <v>-5.8823360426152771E-2</v>
      </c>
      <c r="K311" s="8">
        <f>F311/F304-1</f>
        <v>-5.8823447704446141E-2</v>
      </c>
      <c r="L311" s="18" t="str">
        <f t="shared" si="22"/>
        <v>All sources</v>
      </c>
      <c r="M311" s="19">
        <f t="shared" si="23"/>
        <v>-0.23529394563524542</v>
      </c>
      <c r="N311" t="str">
        <f t="shared" si="24"/>
        <v>Drop</v>
      </c>
      <c r="O311" s="20">
        <f t="shared" si="21"/>
        <v>3</v>
      </c>
    </row>
    <row r="312" spans="2:15" x14ac:dyDescent="0.3">
      <c r="B312" s="3">
        <v>43775</v>
      </c>
      <c r="C312" s="4">
        <v>7740060</v>
      </c>
      <c r="D312" s="4">
        <v>5805045</v>
      </c>
      <c r="E312" s="4">
        <v>2365018</v>
      </c>
      <c r="F312" s="4">
        <v>5590043</v>
      </c>
      <c r="G312" s="17">
        <f t="shared" si="20"/>
        <v>21500166</v>
      </c>
      <c r="H312" s="8">
        <f>C312/C305-1</f>
        <v>0</v>
      </c>
      <c r="I312" s="8">
        <f>D312/D305-1</f>
        <v>0</v>
      </c>
      <c r="J312" s="8">
        <f>E312/E305-1</f>
        <v>0</v>
      </c>
      <c r="K312" s="8">
        <f>F312/F305-1</f>
        <v>0</v>
      </c>
      <c r="L312" s="18" t="str">
        <f t="shared" si="22"/>
        <v/>
      </c>
      <c r="M312" s="19">
        <f t="shared" si="23"/>
        <v>0</v>
      </c>
      <c r="N312" t="str">
        <f t="shared" si="24"/>
        <v>Drop</v>
      </c>
      <c r="O312" s="20">
        <f t="shared" si="21"/>
        <v>4</v>
      </c>
    </row>
    <row r="313" spans="2:15" x14ac:dyDescent="0.3">
      <c r="B313" s="3">
        <v>43776</v>
      </c>
      <c r="C313" s="4">
        <v>7505512</v>
      </c>
      <c r="D313" s="4">
        <v>5629134</v>
      </c>
      <c r="E313" s="4">
        <v>2293351</v>
      </c>
      <c r="F313" s="4">
        <v>5420648</v>
      </c>
      <c r="G313" s="17">
        <f t="shared" si="20"/>
        <v>20848645</v>
      </c>
      <c r="H313" s="8">
        <f>C313/C306-1</f>
        <v>1.0526259099838065E-2</v>
      </c>
      <c r="I313" s="8">
        <f>D313/D306-1</f>
        <v>1.0526349803258173E-2</v>
      </c>
      <c r="J313" s="8">
        <f>E313/E306-1</f>
        <v>1.0526283321774077E-2</v>
      </c>
      <c r="K313" s="8">
        <f>F313/F306-1</f>
        <v>1.0526300090806018E-2</v>
      </c>
      <c r="L313" s="18" t="str">
        <f t="shared" si="22"/>
        <v>All sources</v>
      </c>
      <c r="M313" s="19">
        <f t="shared" si="23"/>
        <v>4.2105192315676332E-2</v>
      </c>
      <c r="N313" t="str">
        <f t="shared" si="24"/>
        <v>Hike</v>
      </c>
      <c r="O313" s="20">
        <f t="shared" si="21"/>
        <v>5</v>
      </c>
    </row>
    <row r="314" spans="2:15" x14ac:dyDescent="0.3">
      <c r="B314" s="3">
        <v>43777</v>
      </c>
      <c r="C314" s="4">
        <v>7583695</v>
      </c>
      <c r="D314" s="4">
        <v>5687771</v>
      </c>
      <c r="E314" s="4">
        <v>2317240</v>
      </c>
      <c r="F314" s="4">
        <v>5477113</v>
      </c>
      <c r="G314" s="17">
        <f t="shared" si="20"/>
        <v>21065819</v>
      </c>
      <c r="H314" s="8">
        <f>C314/C307-1</f>
        <v>0</v>
      </c>
      <c r="I314" s="8">
        <f>D314/D307-1</f>
        <v>0</v>
      </c>
      <c r="J314" s="8">
        <f>E314/E307-1</f>
        <v>0</v>
      </c>
      <c r="K314" s="8">
        <f>F314/F307-1</f>
        <v>0</v>
      </c>
      <c r="L314" s="18" t="str">
        <f t="shared" si="22"/>
        <v/>
      </c>
      <c r="M314" s="19">
        <f t="shared" si="23"/>
        <v>0</v>
      </c>
      <c r="N314" t="str">
        <f t="shared" si="24"/>
        <v>Drop</v>
      </c>
      <c r="O314" s="20">
        <f t="shared" si="21"/>
        <v>6</v>
      </c>
    </row>
    <row r="315" spans="2:15" x14ac:dyDescent="0.3">
      <c r="B315" s="3">
        <v>43778</v>
      </c>
      <c r="C315" s="4">
        <v>16483516</v>
      </c>
      <c r="D315" s="4">
        <v>12362637</v>
      </c>
      <c r="E315" s="4">
        <v>5036630</v>
      </c>
      <c r="F315" s="4">
        <v>11904761</v>
      </c>
      <c r="G315" s="17">
        <f t="shared" si="20"/>
        <v>45787544</v>
      </c>
      <c r="H315" s="8">
        <f>C315/C308-1</f>
        <v>7.3684232467147837E-2</v>
      </c>
      <c r="I315" s="8">
        <f>D315/D308-1</f>
        <v>7.3684185842880723E-2</v>
      </c>
      <c r="J315" s="8">
        <f>E315/E308-1</f>
        <v>7.3684421457529847E-2</v>
      </c>
      <c r="K315" s="8">
        <f>F315/F308-1</f>
        <v>7.3684171602436122E-2</v>
      </c>
      <c r="L315" s="18" t="str">
        <f t="shared" si="22"/>
        <v>All sources</v>
      </c>
      <c r="M315" s="19">
        <f t="shared" si="23"/>
        <v>0.29473701136999453</v>
      </c>
      <c r="N315" t="str">
        <f t="shared" si="24"/>
        <v>Hike</v>
      </c>
      <c r="O315" s="20">
        <f t="shared" si="21"/>
        <v>7</v>
      </c>
    </row>
    <row r="316" spans="2:15" x14ac:dyDescent="0.3">
      <c r="B316" s="3">
        <v>43779</v>
      </c>
      <c r="C316" s="4">
        <v>16968325</v>
      </c>
      <c r="D316" s="4">
        <v>12726244</v>
      </c>
      <c r="E316" s="4">
        <v>5184766</v>
      </c>
      <c r="F316" s="4">
        <v>12254901</v>
      </c>
      <c r="G316" s="17">
        <f t="shared" si="20"/>
        <v>47134236</v>
      </c>
      <c r="H316" s="8">
        <f>C316/C309-1</f>
        <v>2.9411746862744614E-2</v>
      </c>
      <c r="I316" s="8">
        <f>D316/D309-1</f>
        <v>2.94117670849674E-2</v>
      </c>
      <c r="J316" s="8">
        <f>E316/E309-1</f>
        <v>2.9411729668448849E-2</v>
      </c>
      <c r="K316" s="8">
        <f>F316/F309-1</f>
        <v>2.9411762235293848E-2</v>
      </c>
      <c r="L316" s="18" t="str">
        <f t="shared" si="22"/>
        <v>All sources</v>
      </c>
      <c r="M316" s="19">
        <f t="shared" si="23"/>
        <v>0.11764700585145471</v>
      </c>
      <c r="N316" t="str">
        <f t="shared" si="24"/>
        <v>Hike</v>
      </c>
      <c r="O316" s="20">
        <f t="shared" si="21"/>
        <v>1</v>
      </c>
    </row>
    <row r="317" spans="2:15" x14ac:dyDescent="0.3">
      <c r="B317" s="3">
        <v>43780</v>
      </c>
      <c r="C317" s="4">
        <v>7740060</v>
      </c>
      <c r="D317" s="4">
        <v>5805045</v>
      </c>
      <c r="E317" s="4">
        <v>2365018</v>
      </c>
      <c r="F317" s="4">
        <v>5590043</v>
      </c>
      <c r="G317" s="17">
        <f t="shared" si="20"/>
        <v>21500166</v>
      </c>
      <c r="H317" s="8">
        <f>C317/C310-1</f>
        <v>1.0204157545207204E-2</v>
      </c>
      <c r="I317" s="8">
        <f>D317/D310-1</f>
        <v>1.0204113595832398E-2</v>
      </c>
      <c r="J317" s="8">
        <f>E317/E310-1</f>
        <v>1.0204051122343127E-2</v>
      </c>
      <c r="K317" s="8">
        <f>F317/F310-1</f>
        <v>1.0204066880416196E-2</v>
      </c>
      <c r="L317" s="18" t="str">
        <f t="shared" si="22"/>
        <v>All sources</v>
      </c>
      <c r="M317" s="19">
        <f t="shared" si="23"/>
        <v>4.0816389143798926E-2</v>
      </c>
      <c r="N317" t="str">
        <f t="shared" si="24"/>
        <v>Hike</v>
      </c>
      <c r="O317" s="20">
        <f t="shared" si="21"/>
        <v>2</v>
      </c>
    </row>
    <row r="318" spans="2:15" x14ac:dyDescent="0.3">
      <c r="B318" s="3">
        <v>43781</v>
      </c>
      <c r="C318" s="4">
        <v>7427330</v>
      </c>
      <c r="D318" s="4">
        <v>5570497</v>
      </c>
      <c r="E318" s="4">
        <v>2269462</v>
      </c>
      <c r="F318" s="4">
        <v>5364183</v>
      </c>
      <c r="G318" s="17">
        <f t="shared" si="20"/>
        <v>20631472</v>
      </c>
      <c r="H318" s="8">
        <f>C318/C311-1</f>
        <v>-1.0416611151910726E-2</v>
      </c>
      <c r="I318" s="8">
        <f>D318/D311-1</f>
        <v>-1.0416699975520194E-2</v>
      </c>
      <c r="J318" s="8">
        <f>E318/E311-1</f>
        <v>-1.0416634871853403E-2</v>
      </c>
      <c r="K318" s="8">
        <f>F318/F311-1</f>
        <v>-1.0416651293350898E-2</v>
      </c>
      <c r="L318" s="18" t="str">
        <f t="shared" si="22"/>
        <v>All sources</v>
      </c>
      <c r="M318" s="19">
        <f t="shared" si="23"/>
        <v>-4.1666597292635221E-2</v>
      </c>
      <c r="N318" t="str">
        <f t="shared" si="24"/>
        <v>Drop</v>
      </c>
      <c r="O318" s="20">
        <f t="shared" si="21"/>
        <v>3</v>
      </c>
    </row>
    <row r="319" spans="2:15" x14ac:dyDescent="0.3">
      <c r="B319" s="3">
        <v>43782</v>
      </c>
      <c r="C319" s="4">
        <v>7740060</v>
      </c>
      <c r="D319" s="4">
        <v>5805045</v>
      </c>
      <c r="E319" s="4">
        <v>2365018</v>
      </c>
      <c r="F319" s="4">
        <v>5590043</v>
      </c>
      <c r="G319" s="17">
        <f t="shared" si="20"/>
        <v>21500166</v>
      </c>
      <c r="H319" s="8">
        <f>C319/C312-1</f>
        <v>0</v>
      </c>
      <c r="I319" s="8">
        <f>D319/D312-1</f>
        <v>0</v>
      </c>
      <c r="J319" s="8">
        <f>E319/E312-1</f>
        <v>0</v>
      </c>
      <c r="K319" s="8">
        <f>F319/F312-1</f>
        <v>0</v>
      </c>
      <c r="L319" s="18" t="str">
        <f t="shared" si="22"/>
        <v/>
      </c>
      <c r="M319" s="19">
        <f t="shared" si="23"/>
        <v>0</v>
      </c>
      <c r="N319" t="str">
        <f t="shared" si="24"/>
        <v>Drop</v>
      </c>
      <c r="O319" s="20">
        <f t="shared" si="21"/>
        <v>4</v>
      </c>
    </row>
    <row r="320" spans="2:15" x14ac:dyDescent="0.3">
      <c r="B320" s="3">
        <v>43783</v>
      </c>
      <c r="C320" s="4">
        <v>7505512</v>
      </c>
      <c r="D320" s="4">
        <v>5629134</v>
      </c>
      <c r="E320" s="4">
        <v>2293351</v>
      </c>
      <c r="F320" s="4">
        <v>5420648</v>
      </c>
      <c r="G320" s="17">
        <f t="shared" si="20"/>
        <v>20848645</v>
      </c>
      <c r="H320" s="8">
        <f>C320/C313-1</f>
        <v>0</v>
      </c>
      <c r="I320" s="8">
        <f>D320/D313-1</f>
        <v>0</v>
      </c>
      <c r="J320" s="8">
        <f>E320/E313-1</f>
        <v>0</v>
      </c>
      <c r="K320" s="8">
        <f>F320/F313-1</f>
        <v>0</v>
      </c>
      <c r="L320" s="18" t="str">
        <f t="shared" si="22"/>
        <v/>
      </c>
      <c r="M320" s="19">
        <f t="shared" si="23"/>
        <v>0</v>
      </c>
      <c r="N320" t="str">
        <f t="shared" si="24"/>
        <v>Drop</v>
      </c>
      <c r="O320" s="20">
        <f t="shared" si="21"/>
        <v>5</v>
      </c>
    </row>
    <row r="321" spans="2:15" x14ac:dyDescent="0.3">
      <c r="B321" s="3">
        <v>43784</v>
      </c>
      <c r="C321" s="4">
        <v>7818242</v>
      </c>
      <c r="D321" s="4">
        <v>5863681</v>
      </c>
      <c r="E321" s="4">
        <v>2388907</v>
      </c>
      <c r="F321" s="4">
        <v>5646508</v>
      </c>
      <c r="G321" s="17">
        <f t="shared" si="20"/>
        <v>21717338</v>
      </c>
      <c r="H321" s="8">
        <f>C321/C314-1</f>
        <v>3.0927799707134884E-2</v>
      </c>
      <c r="I321" s="8">
        <f>D321/D314-1</f>
        <v>3.0927757112584109E-2</v>
      </c>
      <c r="J321" s="8">
        <f>E321/E314-1</f>
        <v>3.0927741623655747E-2</v>
      </c>
      <c r="K321" s="8">
        <f>F321/F314-1</f>
        <v>3.0927789877623457E-2</v>
      </c>
      <c r="L321" s="18" t="str">
        <f t="shared" si="22"/>
        <v>All sources</v>
      </c>
      <c r="M321" s="19">
        <f t="shared" si="23"/>
        <v>0.1237110883209982</v>
      </c>
      <c r="N321" t="str">
        <f t="shared" si="24"/>
        <v>Hike</v>
      </c>
      <c r="O321" s="20">
        <f t="shared" si="21"/>
        <v>6</v>
      </c>
    </row>
    <row r="322" spans="2:15" x14ac:dyDescent="0.3">
      <c r="B322" s="3">
        <v>43785</v>
      </c>
      <c r="C322" s="4">
        <v>16968325</v>
      </c>
      <c r="D322" s="4">
        <v>12726244</v>
      </c>
      <c r="E322" s="4">
        <v>5184766</v>
      </c>
      <c r="F322" s="4">
        <v>12254901</v>
      </c>
      <c r="G322" s="17">
        <f t="shared" si="20"/>
        <v>47134236</v>
      </c>
      <c r="H322" s="8">
        <f>C322/C315-1</f>
        <v>2.9411746862744614E-2</v>
      </c>
      <c r="I322" s="8">
        <f>D322/D315-1</f>
        <v>2.94117670849674E-2</v>
      </c>
      <c r="J322" s="8">
        <f>E322/E315-1</f>
        <v>2.9411729668448849E-2</v>
      </c>
      <c r="K322" s="8">
        <f>F322/F315-1</f>
        <v>2.9411762235293848E-2</v>
      </c>
      <c r="L322" s="18" t="str">
        <f t="shared" si="22"/>
        <v>All sources</v>
      </c>
      <c r="M322" s="19">
        <f t="shared" si="23"/>
        <v>0.11764700585145471</v>
      </c>
      <c r="N322" t="str">
        <f t="shared" si="24"/>
        <v>Hike</v>
      </c>
      <c r="O322" s="20">
        <f t="shared" si="21"/>
        <v>7</v>
      </c>
    </row>
    <row r="323" spans="2:15" x14ac:dyDescent="0.3">
      <c r="B323" s="3">
        <v>43786</v>
      </c>
      <c r="C323" s="4">
        <v>15837104</v>
      </c>
      <c r="D323" s="4">
        <v>11877828</v>
      </c>
      <c r="E323" s="4">
        <v>4839115</v>
      </c>
      <c r="F323" s="4">
        <v>11437908</v>
      </c>
      <c r="G323" s="17">
        <f t="shared" si="20"/>
        <v>43991955</v>
      </c>
      <c r="H323" s="8">
        <f>C323/C316-1</f>
        <v>-6.6666627377775955E-2</v>
      </c>
      <c r="I323" s="8">
        <f>D323/D316-1</f>
        <v>-6.6666645712592065E-2</v>
      </c>
      <c r="J323" s="8">
        <f>E323/E316-1</f>
        <v>-6.6666653808484355E-2</v>
      </c>
      <c r="K323" s="8">
        <f>F323/F316-1</f>
        <v>-6.6666634026664062E-2</v>
      </c>
      <c r="L323" s="18" t="str">
        <f t="shared" si="22"/>
        <v>All sources</v>
      </c>
      <c r="M323" s="19">
        <f t="shared" si="23"/>
        <v>-0.26666656092551644</v>
      </c>
      <c r="N323" t="str">
        <f t="shared" si="24"/>
        <v>Drop</v>
      </c>
      <c r="O323" s="20">
        <f t="shared" si="21"/>
        <v>1</v>
      </c>
    </row>
    <row r="324" spans="2:15" x14ac:dyDescent="0.3">
      <c r="B324" s="3">
        <v>43787</v>
      </c>
      <c r="C324" s="4">
        <v>8209154</v>
      </c>
      <c r="D324" s="4">
        <v>6156866</v>
      </c>
      <c r="E324" s="4">
        <v>2508352</v>
      </c>
      <c r="F324" s="4">
        <v>5928833</v>
      </c>
      <c r="G324" s="17">
        <f t="shared" ref="G324:G368" si="25">SUM(C324:F324)</f>
        <v>22803205</v>
      </c>
      <c r="H324" s="8">
        <f>C324/C317-1</f>
        <v>6.0605990134443344E-2</v>
      </c>
      <c r="I324" s="8">
        <f>D324/D317-1</f>
        <v>6.0606076266420006E-2</v>
      </c>
      <c r="J324" s="8">
        <f>E324/E317-1</f>
        <v>6.060588122373689E-2</v>
      </c>
      <c r="K324" s="8">
        <f>F324/F317-1</f>
        <v>6.0605973871757257E-2</v>
      </c>
      <c r="L324" s="18" t="str">
        <f t="shared" si="22"/>
        <v>All sources</v>
      </c>
      <c r="M324" s="19">
        <f t="shared" si="23"/>
        <v>0.2424239214963575</v>
      </c>
      <c r="N324" t="str">
        <f t="shared" si="24"/>
        <v>Hike</v>
      </c>
      <c r="O324" s="20">
        <f t="shared" ref="O324:O369" si="26">WEEKDAY(B324,1)</f>
        <v>2</v>
      </c>
    </row>
    <row r="325" spans="2:15" x14ac:dyDescent="0.3">
      <c r="B325" s="3">
        <v>43788</v>
      </c>
      <c r="C325" s="4">
        <v>7661877</v>
      </c>
      <c r="D325" s="4">
        <v>5746408</v>
      </c>
      <c r="E325" s="4">
        <v>2341129</v>
      </c>
      <c r="F325" s="4">
        <v>5533578</v>
      </c>
      <c r="G325" s="17">
        <f t="shared" si="25"/>
        <v>21282992</v>
      </c>
      <c r="H325" s="8">
        <f>C325/C318-1</f>
        <v>3.1578911937398813E-2</v>
      </c>
      <c r="I325" s="8">
        <f>D325/D318-1</f>
        <v>3.1579049409774296E-2</v>
      </c>
      <c r="J325" s="8">
        <f>E325/E318-1</f>
        <v>3.1578849965322231E-2</v>
      </c>
      <c r="K325" s="8">
        <f>F325/F318-1</f>
        <v>3.1578900272418053E-2</v>
      </c>
      <c r="L325" s="18" t="str">
        <f t="shared" si="22"/>
        <v>All sources</v>
      </c>
      <c r="M325" s="19">
        <f t="shared" si="23"/>
        <v>0.12631571158491339</v>
      </c>
      <c r="N325" t="str">
        <f t="shared" si="24"/>
        <v>Hike</v>
      </c>
      <c r="O325" s="20">
        <f t="shared" si="26"/>
        <v>3</v>
      </c>
    </row>
    <row r="326" spans="2:15" x14ac:dyDescent="0.3">
      <c r="B326" s="3">
        <v>43789</v>
      </c>
      <c r="C326" s="4">
        <v>8052789</v>
      </c>
      <c r="D326" s="4">
        <v>6039592</v>
      </c>
      <c r="E326" s="4">
        <v>2460574</v>
      </c>
      <c r="F326" s="4">
        <v>5815903</v>
      </c>
      <c r="G326" s="17">
        <f t="shared" si="25"/>
        <v>22368858</v>
      </c>
      <c r="H326" s="8">
        <f>C326/C319-1</f>
        <v>4.0403950356973972E-2</v>
      </c>
      <c r="I326" s="8">
        <f>D326/D319-1</f>
        <v>4.0403993422962303E-2</v>
      </c>
      <c r="J326" s="8">
        <f>E326/E319-1</f>
        <v>4.0403920815824668E-2</v>
      </c>
      <c r="K326" s="8">
        <f>F326/F319-1</f>
        <v>4.0403982581171505E-2</v>
      </c>
      <c r="L326" s="18" t="str">
        <f t="shared" si="22"/>
        <v>All sources</v>
      </c>
      <c r="M326" s="19">
        <f t="shared" si="23"/>
        <v>0.16161584717693245</v>
      </c>
      <c r="N326" t="str">
        <f t="shared" si="24"/>
        <v>Hike</v>
      </c>
      <c r="O326" s="20">
        <f t="shared" si="26"/>
        <v>4</v>
      </c>
    </row>
    <row r="327" spans="2:15" x14ac:dyDescent="0.3">
      <c r="B327" s="3">
        <v>43790</v>
      </c>
      <c r="C327" s="4">
        <v>7661877</v>
      </c>
      <c r="D327" s="4">
        <v>5746408</v>
      </c>
      <c r="E327" s="4">
        <v>2341129</v>
      </c>
      <c r="F327" s="4">
        <v>5533578</v>
      </c>
      <c r="G327" s="17">
        <f t="shared" si="25"/>
        <v>21282992</v>
      </c>
      <c r="H327" s="8">
        <f>C327/C320-1</f>
        <v>2.0833355539235709E-2</v>
      </c>
      <c r="I327" s="8">
        <f>D327/D320-1</f>
        <v>2.0833399951040388E-2</v>
      </c>
      <c r="J327" s="8">
        <f>E327/E320-1</f>
        <v>2.0833269743706806E-2</v>
      </c>
      <c r="K327" s="8">
        <f>F327/F320-1</f>
        <v>2.0833302586701796E-2</v>
      </c>
      <c r="L327" s="18" t="str">
        <f t="shared" si="22"/>
        <v>All sources</v>
      </c>
      <c r="M327" s="19">
        <f t="shared" si="23"/>
        <v>8.3333327820684699E-2</v>
      </c>
      <c r="N327" t="str">
        <f t="shared" si="24"/>
        <v>Hike</v>
      </c>
      <c r="O327" s="20">
        <f t="shared" si="26"/>
        <v>5</v>
      </c>
    </row>
    <row r="328" spans="2:15" x14ac:dyDescent="0.3">
      <c r="B328" s="3">
        <v>43791</v>
      </c>
      <c r="C328" s="4">
        <v>8209154</v>
      </c>
      <c r="D328" s="4">
        <v>6156866</v>
      </c>
      <c r="E328" s="4">
        <v>2508352</v>
      </c>
      <c r="F328" s="4">
        <v>5928833</v>
      </c>
      <c r="G328" s="17">
        <f t="shared" si="25"/>
        <v>22803205</v>
      </c>
      <c r="H328" s="8">
        <f>C328/C321-1</f>
        <v>4.9999987209400798E-2</v>
      </c>
      <c r="I328" s="8">
        <f>D328/D321-1</f>
        <v>5.0000162014270488E-2</v>
      </c>
      <c r="J328" s="8">
        <f>E328/E321-1</f>
        <v>4.9999853489482771E-2</v>
      </c>
      <c r="K328" s="8">
        <f>F328/F321-1</f>
        <v>4.9999929159756817E-2</v>
      </c>
      <c r="L328" s="18" t="str">
        <f t="shared" si="22"/>
        <v>All sources</v>
      </c>
      <c r="M328" s="19">
        <f t="shared" si="23"/>
        <v>0.19999993187291087</v>
      </c>
      <c r="N328" t="str">
        <f t="shared" si="24"/>
        <v>Hike</v>
      </c>
      <c r="O328" s="20">
        <f t="shared" si="26"/>
        <v>6</v>
      </c>
    </row>
    <row r="329" spans="2:15" x14ac:dyDescent="0.3">
      <c r="B329" s="3">
        <v>43792</v>
      </c>
      <c r="C329" s="4">
        <v>16483516</v>
      </c>
      <c r="D329" s="4">
        <v>12362637</v>
      </c>
      <c r="E329" s="4">
        <v>5036630</v>
      </c>
      <c r="F329" s="4">
        <v>11904761</v>
      </c>
      <c r="G329" s="17">
        <f t="shared" si="25"/>
        <v>45787544</v>
      </c>
      <c r="H329" s="8">
        <f>C329/C322-1</f>
        <v>-2.8571411733332552E-2</v>
      </c>
      <c r="I329" s="8">
        <f>D329/D322-1</f>
        <v>-2.8571430816508037E-2</v>
      </c>
      <c r="J329" s="8">
        <f>E329/E322-1</f>
        <v>-2.8571395507531072E-2</v>
      </c>
      <c r="K329" s="8">
        <f>F329/F322-1</f>
        <v>-2.8571426239999864E-2</v>
      </c>
      <c r="L329" s="18" t="str">
        <f t="shared" si="22"/>
        <v>All sources</v>
      </c>
      <c r="M329" s="19">
        <f t="shared" si="23"/>
        <v>-0.11428566429737153</v>
      </c>
      <c r="N329" t="str">
        <f t="shared" si="24"/>
        <v>Drop</v>
      </c>
      <c r="O329" s="20">
        <f t="shared" si="26"/>
        <v>7</v>
      </c>
    </row>
    <row r="330" spans="2:15" x14ac:dyDescent="0.3">
      <c r="B330" s="3">
        <v>43793</v>
      </c>
      <c r="C330" s="4">
        <v>16645119</v>
      </c>
      <c r="D330" s="4">
        <v>12483839</v>
      </c>
      <c r="E330" s="4">
        <v>5086008</v>
      </c>
      <c r="F330" s="4">
        <v>12021475</v>
      </c>
      <c r="G330" s="17">
        <f t="shared" si="25"/>
        <v>46236441</v>
      </c>
      <c r="H330" s="8">
        <f>C330/C323-1</f>
        <v>5.1020375947521623E-2</v>
      </c>
      <c r="I330" s="8">
        <f>D330/D323-1</f>
        <v>5.1020354899902642E-2</v>
      </c>
      <c r="J330" s="8">
        <f>E330/E323-1</f>
        <v>5.1020279534584212E-2</v>
      </c>
      <c r="K330" s="8">
        <f>F330/F323-1</f>
        <v>5.102043135860157E-2</v>
      </c>
      <c r="L330" s="18" t="str">
        <f t="shared" si="22"/>
        <v>All sources</v>
      </c>
      <c r="M330" s="19">
        <f t="shared" si="23"/>
        <v>0.20408144174061005</v>
      </c>
      <c r="N330" t="str">
        <f t="shared" si="24"/>
        <v>Hike</v>
      </c>
      <c r="O330" s="20">
        <f t="shared" si="26"/>
        <v>1</v>
      </c>
    </row>
    <row r="331" spans="2:15" x14ac:dyDescent="0.3">
      <c r="B331" s="3">
        <v>43794</v>
      </c>
      <c r="C331" s="4">
        <v>7974607</v>
      </c>
      <c r="D331" s="4">
        <v>5980955</v>
      </c>
      <c r="E331" s="4">
        <v>2436685</v>
      </c>
      <c r="F331" s="4">
        <v>5759438</v>
      </c>
      <c r="G331" s="17">
        <f t="shared" si="25"/>
        <v>22151685</v>
      </c>
      <c r="H331" s="8">
        <f>C331/C324-1</f>
        <v>-2.8571397247511787E-2</v>
      </c>
      <c r="I331" s="8">
        <f>D331/D324-1</f>
        <v>-2.8571516742446512E-2</v>
      </c>
      <c r="J331" s="8">
        <f>E331/E324-1</f>
        <v>-2.8571348837802657E-2</v>
      </c>
      <c r="K331" s="8">
        <f>F331/F324-1</f>
        <v>-2.8571390018912624E-2</v>
      </c>
      <c r="L331" s="18" t="str">
        <f t="shared" ref="L331:L369" si="27">IF(SUM($H331:$K331)&lt;&gt;0,IF(ROUND(AVERAGE($H331:$K331),2)&lt;&gt;ROUND(IF((SUM($H331:$K331)&gt;0),MAX($H331:$K331),MIN($H331:$K331)),2),IF((SUM($H331:$K331)&lt;&gt;0),IF(IF((SUM($H331:$K331)&gt;0),MAX($H331:$K331),MIN($H331:$K331))=$H331,"Facebook",IF(IF((SUM($H331:$K331)&gt;0),MAX($H331:$K331),MIN($H331:$K331))=$I331,"Youtube",IF(IF((SUM($H331:$K331)&gt;0),MAX($H331:$K331),MIN($H331:$K331))=$J331,"Twitter",IF(IF((SUM($H331:$K331)&gt;0),MAX($H331:$K331),MIN($H331:$K331))=$K331,"Others","")))),""),"All sources"),"")</f>
        <v>All sources</v>
      </c>
      <c r="M331" s="19">
        <f t="shared" ref="M331:M369" si="28">SUM(H331:K331)</f>
        <v>-0.11428565284667358</v>
      </c>
      <c r="N331" t="str">
        <f t="shared" ref="N331:N369" si="29">IF(M331&gt;0, "Hike","Drop")</f>
        <v>Drop</v>
      </c>
      <c r="O331" s="20">
        <f t="shared" si="26"/>
        <v>2</v>
      </c>
    </row>
    <row r="332" spans="2:15" x14ac:dyDescent="0.3">
      <c r="B332" s="3">
        <v>43795</v>
      </c>
      <c r="C332" s="4">
        <v>7583695</v>
      </c>
      <c r="D332" s="4">
        <v>5687771</v>
      </c>
      <c r="E332" s="4">
        <v>2317240</v>
      </c>
      <c r="F332" s="4">
        <v>5477113</v>
      </c>
      <c r="G332" s="17">
        <f t="shared" si="25"/>
        <v>21065819</v>
      </c>
      <c r="H332" s="8">
        <f>C332/C325-1</f>
        <v>-1.0204027028886009E-2</v>
      </c>
      <c r="I332" s="8">
        <f>D332/D325-1</f>
        <v>-1.0204113595832398E-2</v>
      </c>
      <c r="J332" s="8">
        <f>E332/E325-1</f>
        <v>-1.0204051122343127E-2</v>
      </c>
      <c r="K332" s="8">
        <f>F332/F325-1</f>
        <v>-1.0204066880416196E-2</v>
      </c>
      <c r="L332" s="18" t="str">
        <f t="shared" si="27"/>
        <v>All sources</v>
      </c>
      <c r="M332" s="19">
        <f t="shared" si="28"/>
        <v>-4.0816258627477731E-2</v>
      </c>
      <c r="N332" t="str">
        <f t="shared" si="29"/>
        <v>Drop</v>
      </c>
      <c r="O332" s="20">
        <f t="shared" si="26"/>
        <v>3</v>
      </c>
    </row>
    <row r="333" spans="2:15" x14ac:dyDescent="0.3">
      <c r="B333" s="3">
        <v>43796</v>
      </c>
      <c r="C333" s="4">
        <v>8209154</v>
      </c>
      <c r="D333" s="4">
        <v>6156866</v>
      </c>
      <c r="E333" s="4">
        <v>2508352</v>
      </c>
      <c r="F333" s="4">
        <v>5928833</v>
      </c>
      <c r="G333" s="17">
        <f t="shared" si="25"/>
        <v>22803205</v>
      </c>
      <c r="H333" s="8">
        <f>C333/C326-1</f>
        <v>1.9417496223979036E-2</v>
      </c>
      <c r="I333" s="8">
        <f>D333/D326-1</f>
        <v>1.9417536813745029E-2</v>
      </c>
      <c r="J333" s="8">
        <f>E333/E326-1</f>
        <v>1.9417420488065051E-2</v>
      </c>
      <c r="K333" s="8">
        <f>F333/F326-1</f>
        <v>1.9417449018664934E-2</v>
      </c>
      <c r="L333" s="18" t="str">
        <f t="shared" si="27"/>
        <v>All sources</v>
      </c>
      <c r="M333" s="19">
        <f t="shared" si="28"/>
        <v>7.766990254445405E-2</v>
      </c>
      <c r="N333" t="str">
        <f t="shared" si="29"/>
        <v>Hike</v>
      </c>
      <c r="O333" s="20">
        <f t="shared" si="26"/>
        <v>4</v>
      </c>
    </row>
    <row r="334" spans="2:15" x14ac:dyDescent="0.3">
      <c r="B334" s="3">
        <v>43797</v>
      </c>
      <c r="C334" s="4">
        <v>8209154</v>
      </c>
      <c r="D334" s="4">
        <v>6156866</v>
      </c>
      <c r="E334" s="4">
        <v>2508352</v>
      </c>
      <c r="F334" s="4">
        <v>5928833</v>
      </c>
      <c r="G334" s="17">
        <f t="shared" si="25"/>
        <v>22803205</v>
      </c>
      <c r="H334" s="8">
        <f>C334/C327-1</f>
        <v>7.1428580751165871E-2</v>
      </c>
      <c r="I334" s="8">
        <f>D334/D327-1</f>
        <v>7.1428621149072669E-2</v>
      </c>
      <c r="J334" s="8">
        <f>E334/E327-1</f>
        <v>7.142835785640167E-2</v>
      </c>
      <c r="K334" s="8">
        <f>F334/F327-1</f>
        <v>7.1428468162913816E-2</v>
      </c>
      <c r="L334" s="18" t="str">
        <f t="shared" si="27"/>
        <v>All sources</v>
      </c>
      <c r="M334" s="19">
        <f t="shared" si="28"/>
        <v>0.28571402791955403</v>
      </c>
      <c r="N334" t="str">
        <f t="shared" si="29"/>
        <v>Hike</v>
      </c>
      <c r="O334" s="20">
        <f t="shared" si="26"/>
        <v>5</v>
      </c>
    </row>
    <row r="335" spans="2:15" x14ac:dyDescent="0.3">
      <c r="B335" s="3">
        <v>43798</v>
      </c>
      <c r="C335" s="4">
        <v>7818242</v>
      </c>
      <c r="D335" s="4">
        <v>5863681</v>
      </c>
      <c r="E335" s="4">
        <v>2388907</v>
      </c>
      <c r="F335" s="4">
        <v>5646508</v>
      </c>
      <c r="G335" s="17">
        <f t="shared" si="25"/>
        <v>21717338</v>
      </c>
      <c r="H335" s="8">
        <f>C335/C328-1</f>
        <v>-4.7619036017596983E-2</v>
      </c>
      <c r="I335" s="8">
        <f>D335/D328-1</f>
        <v>-4.7619194570744261E-2</v>
      </c>
      <c r="J335" s="8">
        <f>E335/E328-1</f>
        <v>-4.7618914729671169E-2</v>
      </c>
      <c r="K335" s="8">
        <f>F335/F328-1</f>
        <v>-4.7618983364854484E-2</v>
      </c>
      <c r="L335" s="18" t="str">
        <f t="shared" si="27"/>
        <v>All sources</v>
      </c>
      <c r="M335" s="19">
        <f t="shared" si="28"/>
        <v>-0.1904761286828669</v>
      </c>
      <c r="N335" t="str">
        <f t="shared" si="29"/>
        <v>Drop</v>
      </c>
      <c r="O335" s="20">
        <f t="shared" si="26"/>
        <v>6</v>
      </c>
    </row>
    <row r="336" spans="2:15" x14ac:dyDescent="0.3">
      <c r="B336" s="3">
        <v>43799</v>
      </c>
      <c r="C336" s="4">
        <v>16968325</v>
      </c>
      <c r="D336" s="4">
        <v>12726244</v>
      </c>
      <c r="E336" s="4">
        <v>5184766</v>
      </c>
      <c r="F336" s="4">
        <v>12254901</v>
      </c>
      <c r="G336" s="17">
        <f t="shared" si="25"/>
        <v>47134236</v>
      </c>
      <c r="H336" s="8">
        <f>C336/C329-1</f>
        <v>2.9411746862744614E-2</v>
      </c>
      <c r="I336" s="8">
        <f>D336/D329-1</f>
        <v>2.94117670849674E-2</v>
      </c>
      <c r="J336" s="8">
        <f>E336/E329-1</f>
        <v>2.9411729668448849E-2</v>
      </c>
      <c r="K336" s="8">
        <f>F336/F329-1</f>
        <v>2.9411762235293848E-2</v>
      </c>
      <c r="L336" s="18" t="str">
        <f t="shared" si="27"/>
        <v>All sources</v>
      </c>
      <c r="M336" s="19">
        <f t="shared" si="28"/>
        <v>0.11764700585145471</v>
      </c>
      <c r="N336" t="str">
        <f t="shared" si="29"/>
        <v>Hike</v>
      </c>
      <c r="O336" s="20">
        <f t="shared" si="26"/>
        <v>7</v>
      </c>
    </row>
    <row r="337" spans="2:15" x14ac:dyDescent="0.3">
      <c r="B337" s="3">
        <v>43800</v>
      </c>
      <c r="C337" s="4">
        <v>16806722</v>
      </c>
      <c r="D337" s="4">
        <v>12605042</v>
      </c>
      <c r="E337" s="4">
        <v>5135387</v>
      </c>
      <c r="F337" s="4">
        <v>12138188</v>
      </c>
      <c r="G337" s="17">
        <f t="shared" si="25"/>
        <v>46685339</v>
      </c>
      <c r="H337" s="8">
        <f>C337/C330-1</f>
        <v>9.7087320312940761E-3</v>
      </c>
      <c r="I337" s="8">
        <f>D337/D330-1</f>
        <v>9.7087923033931656E-3</v>
      </c>
      <c r="J337" s="8">
        <f>E337/E330-1</f>
        <v>9.708793222503731E-3</v>
      </c>
      <c r="K337" s="8">
        <f>F337/F330-1</f>
        <v>9.7087087898948266E-3</v>
      </c>
      <c r="L337" s="18" t="str">
        <f t="shared" si="27"/>
        <v>All sources</v>
      </c>
      <c r="M337" s="19">
        <f t="shared" si="28"/>
        <v>3.8835026347085799E-2</v>
      </c>
      <c r="N337" t="str">
        <f t="shared" si="29"/>
        <v>Hike</v>
      </c>
      <c r="O337" s="20">
        <f t="shared" si="26"/>
        <v>1</v>
      </c>
    </row>
    <row r="338" spans="2:15" x14ac:dyDescent="0.3">
      <c r="B338" s="3">
        <v>43801</v>
      </c>
      <c r="C338" s="4">
        <v>7740060</v>
      </c>
      <c r="D338" s="4">
        <v>5805045</v>
      </c>
      <c r="E338" s="4">
        <v>2365018</v>
      </c>
      <c r="F338" s="4">
        <v>5590043</v>
      </c>
      <c r="G338" s="17">
        <f t="shared" si="25"/>
        <v>21500166</v>
      </c>
      <c r="H338" s="8">
        <f>C338/C331-1</f>
        <v>-2.9411731512286488E-2</v>
      </c>
      <c r="I338" s="8">
        <f>D338/D331-1</f>
        <v>-2.9411690942332758E-2</v>
      </c>
      <c r="J338" s="8">
        <f>E338/E331-1</f>
        <v>-2.9411680213076385E-2</v>
      </c>
      <c r="K338" s="8">
        <f>F338/F331-1</f>
        <v>-2.9411723852223126E-2</v>
      </c>
      <c r="L338" s="18" t="str">
        <f t="shared" si="27"/>
        <v>All sources</v>
      </c>
      <c r="M338" s="19">
        <f t="shared" si="28"/>
        <v>-0.11764682651991876</v>
      </c>
      <c r="N338" t="str">
        <f t="shared" si="29"/>
        <v>Drop</v>
      </c>
      <c r="O338" s="20">
        <f t="shared" si="26"/>
        <v>2</v>
      </c>
    </row>
    <row r="339" spans="2:15" x14ac:dyDescent="0.3">
      <c r="B339" s="3">
        <v>43802</v>
      </c>
      <c r="C339" s="4">
        <v>7505512</v>
      </c>
      <c r="D339" s="4">
        <v>5629134</v>
      </c>
      <c r="E339" s="4">
        <v>2293351</v>
      </c>
      <c r="F339" s="4">
        <v>5420648</v>
      </c>
      <c r="G339" s="17">
        <f t="shared" si="25"/>
        <v>20848645</v>
      </c>
      <c r="H339" s="8">
        <f>C339/C332-1</f>
        <v>-1.0309354476940369E-2</v>
      </c>
      <c r="I339" s="8">
        <f>D339/D332-1</f>
        <v>-1.0309310976127528E-2</v>
      </c>
      <c r="J339" s="8">
        <f>E339/E332-1</f>
        <v>-1.0309247207885286E-2</v>
      </c>
      <c r="K339" s="8">
        <f>F339/F332-1</f>
        <v>-1.0309263292541115E-2</v>
      </c>
      <c r="L339" s="18" t="str">
        <f t="shared" si="27"/>
        <v>All sources</v>
      </c>
      <c r="M339" s="19">
        <f t="shared" si="28"/>
        <v>-4.1237175953494298E-2</v>
      </c>
      <c r="N339" t="str">
        <f t="shared" si="29"/>
        <v>Drop</v>
      </c>
      <c r="O339" s="20">
        <f t="shared" si="26"/>
        <v>3</v>
      </c>
    </row>
    <row r="340" spans="2:15" x14ac:dyDescent="0.3">
      <c r="B340" s="3">
        <v>43803</v>
      </c>
      <c r="C340" s="4">
        <v>8052789</v>
      </c>
      <c r="D340" s="4">
        <v>6039592</v>
      </c>
      <c r="E340" s="4">
        <v>2460574</v>
      </c>
      <c r="F340" s="4">
        <v>5815903</v>
      </c>
      <c r="G340" s="17">
        <f t="shared" si="25"/>
        <v>22368858</v>
      </c>
      <c r="H340" s="8">
        <f>C340/C333-1</f>
        <v>-1.9047638770085196E-2</v>
      </c>
      <c r="I340" s="8">
        <f>D340/D333-1</f>
        <v>-1.9047677828297749E-2</v>
      </c>
      <c r="J340" s="8">
        <f>E340/E333-1</f>
        <v>-1.9047565891868401E-2</v>
      </c>
      <c r="K340" s="8">
        <f>F340/F333-1</f>
        <v>-1.9047593345941749E-2</v>
      </c>
      <c r="L340" s="18" t="str">
        <f t="shared" si="27"/>
        <v>All sources</v>
      </c>
      <c r="M340" s="19">
        <f t="shared" si="28"/>
        <v>-7.6190475836193094E-2</v>
      </c>
      <c r="N340" t="str">
        <f t="shared" si="29"/>
        <v>Drop</v>
      </c>
      <c r="O340" s="20">
        <f t="shared" si="26"/>
        <v>4</v>
      </c>
    </row>
    <row r="341" spans="2:15" x14ac:dyDescent="0.3">
      <c r="B341" s="3">
        <v>43804</v>
      </c>
      <c r="C341" s="4">
        <v>8130972</v>
      </c>
      <c r="D341" s="4">
        <v>6098229</v>
      </c>
      <c r="E341" s="4">
        <v>2484463</v>
      </c>
      <c r="F341" s="4">
        <v>5872368</v>
      </c>
      <c r="G341" s="17">
        <f t="shared" si="25"/>
        <v>22586032</v>
      </c>
      <c r="H341" s="8">
        <f>C341/C334-1</f>
        <v>-9.5237584774265915E-3</v>
      </c>
      <c r="I341" s="8">
        <f>D341/D334-1</f>
        <v>-9.5238389141488744E-3</v>
      </c>
      <c r="J341" s="8">
        <f>E341/E334-1</f>
        <v>-9.523782945934256E-3</v>
      </c>
      <c r="K341" s="8">
        <f>F341/F334-1</f>
        <v>-9.5237966729708745E-3</v>
      </c>
      <c r="L341" s="18" t="str">
        <f t="shared" si="27"/>
        <v>All sources</v>
      </c>
      <c r="M341" s="19">
        <f t="shared" si="28"/>
        <v>-3.8095177010480596E-2</v>
      </c>
      <c r="N341" t="str">
        <f t="shared" si="29"/>
        <v>Drop</v>
      </c>
      <c r="O341" s="20">
        <f t="shared" si="26"/>
        <v>5</v>
      </c>
    </row>
    <row r="342" spans="2:15" x14ac:dyDescent="0.3">
      <c r="B342" s="3">
        <v>43805</v>
      </c>
      <c r="C342" s="4">
        <v>7583695</v>
      </c>
      <c r="D342" s="4">
        <v>5687771</v>
      </c>
      <c r="E342" s="4">
        <v>2317240</v>
      </c>
      <c r="F342" s="4">
        <v>5477113</v>
      </c>
      <c r="G342" s="17">
        <f t="shared" si="25"/>
        <v>21065819</v>
      </c>
      <c r="H342" s="8">
        <f>C342/C335-1</f>
        <v>-2.9999966744442053E-2</v>
      </c>
      <c r="I342" s="8">
        <f>D342/D335-1</f>
        <v>-2.9999926667224952E-2</v>
      </c>
      <c r="J342" s="8">
        <f>E342/E335-1</f>
        <v>-2.9999912093689685E-2</v>
      </c>
      <c r="K342" s="8">
        <f>F342/F335-1</f>
        <v>-2.9999957495854046E-2</v>
      </c>
      <c r="L342" s="18" t="str">
        <f t="shared" si="27"/>
        <v>All sources</v>
      </c>
      <c r="M342" s="19">
        <f t="shared" si="28"/>
        <v>-0.11999976300121074</v>
      </c>
      <c r="N342" t="str">
        <f t="shared" si="29"/>
        <v>Drop</v>
      </c>
      <c r="O342" s="20">
        <f t="shared" si="26"/>
        <v>6</v>
      </c>
    </row>
    <row r="343" spans="2:15" x14ac:dyDescent="0.3">
      <c r="B343" s="3">
        <v>43806</v>
      </c>
      <c r="C343" s="4">
        <v>15837104</v>
      </c>
      <c r="D343" s="4">
        <v>11877828</v>
      </c>
      <c r="E343" s="4">
        <v>4839115</v>
      </c>
      <c r="F343" s="4">
        <v>11437908</v>
      </c>
      <c r="G343" s="17">
        <f t="shared" si="25"/>
        <v>43991955</v>
      </c>
      <c r="H343" s="8">
        <f>C343/C336-1</f>
        <v>-6.6666627377775955E-2</v>
      </c>
      <c r="I343" s="8">
        <f>D343/D336-1</f>
        <v>-6.6666645712592065E-2</v>
      </c>
      <c r="J343" s="8">
        <f>E343/E336-1</f>
        <v>-6.6666653808484355E-2</v>
      </c>
      <c r="K343" s="8">
        <f>F343/F336-1</f>
        <v>-6.6666634026664062E-2</v>
      </c>
      <c r="L343" s="18" t="str">
        <f t="shared" si="27"/>
        <v>All sources</v>
      </c>
      <c r="M343" s="19">
        <f t="shared" si="28"/>
        <v>-0.26666656092551644</v>
      </c>
      <c r="N343" t="str">
        <f t="shared" si="29"/>
        <v>Drop</v>
      </c>
      <c r="O343" s="20">
        <f t="shared" si="26"/>
        <v>7</v>
      </c>
    </row>
    <row r="344" spans="2:15" x14ac:dyDescent="0.3">
      <c r="B344" s="3">
        <v>43807</v>
      </c>
      <c r="C344" s="4">
        <v>15837104</v>
      </c>
      <c r="D344" s="4">
        <v>11877828</v>
      </c>
      <c r="E344" s="4">
        <v>4839115</v>
      </c>
      <c r="F344" s="4">
        <v>11437908</v>
      </c>
      <c r="G344" s="17">
        <f t="shared" si="25"/>
        <v>43991955</v>
      </c>
      <c r="H344" s="8">
        <f>C344/C337-1</f>
        <v>-5.7692273365383184E-2</v>
      </c>
      <c r="I344" s="8">
        <f>D344/D337-1</f>
        <v>-5.7692310743589714E-2</v>
      </c>
      <c r="J344" s="8">
        <f>E344/E337-1</f>
        <v>-5.7692244031462447E-2</v>
      </c>
      <c r="K344" s="8">
        <f>F344/F337-1</f>
        <v>-5.769230135502923E-2</v>
      </c>
      <c r="L344" s="18" t="str">
        <f t="shared" si="27"/>
        <v>All sources</v>
      </c>
      <c r="M344" s="19">
        <f t="shared" si="28"/>
        <v>-0.23076912949546458</v>
      </c>
      <c r="N344" t="str">
        <f t="shared" si="29"/>
        <v>Drop</v>
      </c>
      <c r="O344" s="20">
        <f t="shared" si="26"/>
        <v>1</v>
      </c>
    </row>
    <row r="345" spans="2:15" x14ac:dyDescent="0.3">
      <c r="B345" s="3">
        <v>43808</v>
      </c>
      <c r="C345" s="4">
        <v>8130972</v>
      </c>
      <c r="D345" s="4">
        <v>6098229</v>
      </c>
      <c r="E345" s="4">
        <v>2484463</v>
      </c>
      <c r="F345" s="4">
        <v>5872368</v>
      </c>
      <c r="G345" s="17">
        <f t="shared" si="25"/>
        <v>22586032</v>
      </c>
      <c r="H345" s="8">
        <f>C345/C338-1</f>
        <v>5.0505034844691155E-2</v>
      </c>
      <c r="I345" s="8">
        <f>D345/D338-1</f>
        <v>5.0505034844691155E-2</v>
      </c>
      <c r="J345" s="8">
        <f>E345/E338-1</f>
        <v>5.050490101978089E-2</v>
      </c>
      <c r="K345" s="8">
        <f>F345/F338-1</f>
        <v>5.0504978226464381E-2</v>
      </c>
      <c r="L345" s="18" t="str">
        <f t="shared" si="27"/>
        <v>All sources</v>
      </c>
      <c r="M345" s="19">
        <f t="shared" si="28"/>
        <v>0.20201994893562758</v>
      </c>
      <c r="N345" t="str">
        <f t="shared" si="29"/>
        <v>Hike</v>
      </c>
      <c r="O345" s="20">
        <f t="shared" si="26"/>
        <v>2</v>
      </c>
    </row>
    <row r="346" spans="2:15" x14ac:dyDescent="0.3">
      <c r="B346" s="3">
        <v>43809</v>
      </c>
      <c r="C346" s="4">
        <v>7740060</v>
      </c>
      <c r="D346" s="4">
        <v>5805045</v>
      </c>
      <c r="E346" s="4">
        <v>2365018</v>
      </c>
      <c r="F346" s="4">
        <v>5590043</v>
      </c>
      <c r="G346" s="17">
        <f t="shared" si="25"/>
        <v>21500166</v>
      </c>
      <c r="H346" s="8">
        <f>C346/C339-1</f>
        <v>3.1250099926560582E-2</v>
      </c>
      <c r="I346" s="8">
        <f>D346/D339-1</f>
        <v>3.1250099926560582E-2</v>
      </c>
      <c r="J346" s="8">
        <f>E346/E339-1</f>
        <v>3.124990461556032E-2</v>
      </c>
      <c r="K346" s="8">
        <f>F346/F339-1</f>
        <v>3.1249953880052805E-2</v>
      </c>
      <c r="L346" s="18" t="str">
        <f t="shared" si="27"/>
        <v>All sources</v>
      </c>
      <c r="M346" s="19">
        <f t="shared" si="28"/>
        <v>0.12500005834873429</v>
      </c>
      <c r="N346" t="str">
        <f t="shared" si="29"/>
        <v>Hike</v>
      </c>
      <c r="O346" s="20">
        <f t="shared" si="26"/>
        <v>3</v>
      </c>
    </row>
    <row r="347" spans="2:15" x14ac:dyDescent="0.3">
      <c r="B347" s="3">
        <v>43810</v>
      </c>
      <c r="C347" s="4">
        <v>8130972</v>
      </c>
      <c r="D347" s="4">
        <v>6098229</v>
      </c>
      <c r="E347" s="4">
        <v>2484463</v>
      </c>
      <c r="F347" s="4">
        <v>5872368</v>
      </c>
      <c r="G347" s="17">
        <f t="shared" si="25"/>
        <v>22586032</v>
      </c>
      <c r="H347" s="8">
        <f>C347/C340-1</f>
        <v>9.7088102022790945E-3</v>
      </c>
      <c r="I347" s="8">
        <f>D347/D340-1</f>
        <v>9.7087684068726254E-3</v>
      </c>
      <c r="J347" s="8">
        <f>E347/E340-1</f>
        <v>9.7087102440325257E-3</v>
      </c>
      <c r="K347" s="8">
        <f>F347/F340-1</f>
        <v>9.708724509332356E-3</v>
      </c>
      <c r="L347" s="18" t="str">
        <f t="shared" si="27"/>
        <v>All sources</v>
      </c>
      <c r="M347" s="19">
        <f t="shared" si="28"/>
        <v>3.8835013362516602E-2</v>
      </c>
      <c r="N347" t="str">
        <f t="shared" si="29"/>
        <v>Hike</v>
      </c>
      <c r="O347" s="20">
        <f t="shared" si="26"/>
        <v>4</v>
      </c>
    </row>
    <row r="348" spans="2:15" x14ac:dyDescent="0.3">
      <c r="B348" s="3">
        <v>43811</v>
      </c>
      <c r="C348" s="4">
        <v>7896424</v>
      </c>
      <c r="D348" s="4">
        <v>5922318</v>
      </c>
      <c r="E348" s="4">
        <v>2412796</v>
      </c>
      <c r="F348" s="4">
        <v>5702973</v>
      </c>
      <c r="G348" s="17">
        <f t="shared" si="25"/>
        <v>21934511</v>
      </c>
      <c r="H348" s="8">
        <f>C348/C341-1</f>
        <v>-2.8846243720922926E-2</v>
      </c>
      <c r="I348" s="8">
        <f>D348/D341-1</f>
        <v>-2.8846243720922926E-2</v>
      </c>
      <c r="J348" s="8">
        <f>E348/E341-1</f>
        <v>-2.884607257181937E-2</v>
      </c>
      <c r="K348" s="8">
        <f>F348/F341-1</f>
        <v>-2.8846114548679469E-2</v>
      </c>
      <c r="L348" s="18" t="str">
        <f t="shared" si="27"/>
        <v>All sources</v>
      </c>
      <c r="M348" s="19">
        <f t="shared" si="28"/>
        <v>-0.11538467456234469</v>
      </c>
      <c r="N348" t="str">
        <f t="shared" si="29"/>
        <v>Drop</v>
      </c>
      <c r="O348" s="20">
        <f t="shared" si="26"/>
        <v>5</v>
      </c>
    </row>
    <row r="349" spans="2:15" x14ac:dyDescent="0.3">
      <c r="B349" s="3">
        <v>43812</v>
      </c>
      <c r="C349" s="4">
        <v>8209154</v>
      </c>
      <c r="D349" s="4">
        <v>6156866</v>
      </c>
      <c r="E349" s="4">
        <v>2508352</v>
      </c>
      <c r="F349" s="4">
        <v>5928833</v>
      </c>
      <c r="G349" s="17">
        <f t="shared" si="25"/>
        <v>22803205</v>
      </c>
      <c r="H349" s="8">
        <f>C349/C342-1</f>
        <v>8.2474176506307284E-2</v>
      </c>
      <c r="I349" s="8">
        <f>D349/D342-1</f>
        <v>8.247431199322186E-2</v>
      </c>
      <c r="J349" s="8">
        <f>E349/E342-1</f>
        <v>8.2473977663081843E-2</v>
      </c>
      <c r="K349" s="8">
        <f>F349/F342-1</f>
        <v>8.2474106340329367E-2</v>
      </c>
      <c r="L349" s="18" t="str">
        <f t="shared" si="27"/>
        <v>All sources</v>
      </c>
      <c r="M349" s="19">
        <f t="shared" si="28"/>
        <v>0.32989657250294036</v>
      </c>
      <c r="N349" t="str">
        <f t="shared" si="29"/>
        <v>Hike</v>
      </c>
      <c r="O349" s="20">
        <f t="shared" si="26"/>
        <v>6</v>
      </c>
    </row>
    <row r="350" spans="2:15" x14ac:dyDescent="0.3">
      <c r="B350" s="3">
        <v>43813</v>
      </c>
      <c r="C350" s="4">
        <v>16483516</v>
      </c>
      <c r="D350" s="4">
        <v>12362637</v>
      </c>
      <c r="E350" s="4">
        <v>5036630</v>
      </c>
      <c r="F350" s="4">
        <v>11904761</v>
      </c>
      <c r="G350" s="17">
        <f t="shared" si="25"/>
        <v>45787544</v>
      </c>
      <c r="H350" s="8">
        <f>C350/C343-1</f>
        <v>4.0816300758017343E-2</v>
      </c>
      <c r="I350" s="8">
        <f>D350/D343-1</f>
        <v>4.0816300758017343E-2</v>
      </c>
      <c r="J350" s="8">
        <f>E350/E343-1</f>
        <v>4.0816347617281368E-2</v>
      </c>
      <c r="K350" s="8">
        <f>F350/F343-1</f>
        <v>4.0816292629736184E-2</v>
      </c>
      <c r="L350" s="18" t="str">
        <f t="shared" si="27"/>
        <v>All sources</v>
      </c>
      <c r="M350" s="19">
        <f t="shared" si="28"/>
        <v>0.16326524176305224</v>
      </c>
      <c r="N350" t="str">
        <f t="shared" si="29"/>
        <v>Hike</v>
      </c>
      <c r="O350" s="20">
        <f t="shared" si="26"/>
        <v>7</v>
      </c>
    </row>
    <row r="351" spans="2:15" x14ac:dyDescent="0.3">
      <c r="B351" s="3">
        <v>43814</v>
      </c>
      <c r="C351" s="4">
        <v>15513897</v>
      </c>
      <c r="D351" s="4">
        <v>11635423</v>
      </c>
      <c r="E351" s="4">
        <v>4740357</v>
      </c>
      <c r="F351" s="4">
        <v>11204481</v>
      </c>
      <c r="G351" s="17">
        <f t="shared" si="25"/>
        <v>43094158</v>
      </c>
      <c r="H351" s="8">
        <f>C351/C344-1</f>
        <v>-2.040821352186617E-2</v>
      </c>
      <c r="I351" s="8">
        <f>D351/D344-1</f>
        <v>-2.0408192474246967E-2</v>
      </c>
      <c r="J351" s="8">
        <f>E351/E344-1</f>
        <v>-2.0408277133318831E-2</v>
      </c>
      <c r="K351" s="8">
        <f>F351/F344-1</f>
        <v>-2.0408190029155726E-2</v>
      </c>
      <c r="L351" s="18" t="str">
        <f t="shared" si="27"/>
        <v>All sources</v>
      </c>
      <c r="M351" s="19">
        <f t="shared" si="28"/>
        <v>-8.1632873158587693E-2</v>
      </c>
      <c r="N351" t="str">
        <f t="shared" si="29"/>
        <v>Drop</v>
      </c>
      <c r="O351" s="20">
        <f t="shared" si="26"/>
        <v>1</v>
      </c>
    </row>
    <row r="352" spans="2:15" x14ac:dyDescent="0.3">
      <c r="B352" s="3">
        <v>43815</v>
      </c>
      <c r="C352" s="4">
        <v>7661877</v>
      </c>
      <c r="D352" s="4">
        <v>5746408</v>
      </c>
      <c r="E352" s="4">
        <v>2341129</v>
      </c>
      <c r="F352" s="4">
        <v>5533578</v>
      </c>
      <c r="G352" s="17">
        <f t="shared" si="25"/>
        <v>21282992</v>
      </c>
      <c r="H352" s="8">
        <f>C352/C345-1</f>
        <v>-5.7692364455319778E-2</v>
      </c>
      <c r="I352" s="8">
        <f>D352/D345-1</f>
        <v>-5.7692323459811012E-2</v>
      </c>
      <c r="J352" s="8">
        <f>E352/E345-1</f>
        <v>-5.769214514363874E-2</v>
      </c>
      <c r="K352" s="8">
        <f>F352/F345-1</f>
        <v>-5.7692229097359049E-2</v>
      </c>
      <c r="L352" s="18" t="str">
        <f t="shared" si="27"/>
        <v>All sources</v>
      </c>
      <c r="M352" s="19">
        <f t="shared" si="28"/>
        <v>-0.23076906215612858</v>
      </c>
      <c r="N352" t="str">
        <f t="shared" si="29"/>
        <v>Drop</v>
      </c>
      <c r="O352" s="20">
        <f t="shared" si="26"/>
        <v>2</v>
      </c>
    </row>
    <row r="353" spans="2:15" x14ac:dyDescent="0.3">
      <c r="B353" s="3">
        <v>43816</v>
      </c>
      <c r="C353" s="4">
        <v>7583695</v>
      </c>
      <c r="D353" s="4">
        <v>5687771</v>
      </c>
      <c r="E353" s="4">
        <v>2317240</v>
      </c>
      <c r="F353" s="4">
        <v>5477113</v>
      </c>
      <c r="G353" s="17">
        <f t="shared" si="25"/>
        <v>21065819</v>
      </c>
      <c r="H353" s="8">
        <f>C353/C346-1</f>
        <v>-2.0202039777469372E-2</v>
      </c>
      <c r="I353" s="8">
        <f>D353/D346-1</f>
        <v>-2.0202082843457703E-2</v>
      </c>
      <c r="J353" s="8">
        <f>E353/E346-1</f>
        <v>-2.0201960407912334E-2</v>
      </c>
      <c r="K353" s="8">
        <f>F353/F346-1</f>
        <v>-2.0201991290585752E-2</v>
      </c>
      <c r="L353" s="18" t="str">
        <f t="shared" si="27"/>
        <v>All sources</v>
      </c>
      <c r="M353" s="19">
        <f t="shared" si="28"/>
        <v>-8.0808074319425161E-2</v>
      </c>
      <c r="N353" t="str">
        <f t="shared" si="29"/>
        <v>Drop</v>
      </c>
      <c r="O353" s="20">
        <f t="shared" si="26"/>
        <v>3</v>
      </c>
    </row>
    <row r="354" spans="2:15" x14ac:dyDescent="0.3">
      <c r="B354" s="3">
        <v>43817</v>
      </c>
      <c r="C354" s="4">
        <v>8052789</v>
      </c>
      <c r="D354" s="4">
        <v>6039592</v>
      </c>
      <c r="E354" s="4">
        <v>2460574</v>
      </c>
      <c r="F354" s="4">
        <v>5815903</v>
      </c>
      <c r="G354" s="17">
        <f t="shared" si="25"/>
        <v>22368858</v>
      </c>
      <c r="H354" s="8">
        <f>C354/C347-1</f>
        <v>-9.6154555691496668E-3</v>
      </c>
      <c r="I354" s="8">
        <f>D354/D347-1</f>
        <v>-9.6154145736410124E-3</v>
      </c>
      <c r="J354" s="8">
        <f>E354/E347-1</f>
        <v>-9.615357523939827E-3</v>
      </c>
      <c r="K354" s="8">
        <f>F354/F347-1</f>
        <v>-9.6153715162264897E-3</v>
      </c>
      <c r="L354" s="18" t="str">
        <f t="shared" si="27"/>
        <v>All sources</v>
      </c>
      <c r="M354" s="19">
        <f t="shared" si="28"/>
        <v>-3.8461599182956996E-2</v>
      </c>
      <c r="N354" t="str">
        <f t="shared" si="29"/>
        <v>Drop</v>
      </c>
      <c r="O354" s="20">
        <f t="shared" si="26"/>
        <v>4</v>
      </c>
    </row>
    <row r="355" spans="2:15" x14ac:dyDescent="0.3">
      <c r="B355" s="3">
        <v>43818</v>
      </c>
      <c r="C355" s="4">
        <v>7583695</v>
      </c>
      <c r="D355" s="4">
        <v>5687771</v>
      </c>
      <c r="E355" s="4">
        <v>2317240</v>
      </c>
      <c r="F355" s="4">
        <v>5477113</v>
      </c>
      <c r="G355" s="17">
        <f t="shared" si="25"/>
        <v>21065819</v>
      </c>
      <c r="H355" s="8">
        <f>C355/C348-1</f>
        <v>-3.9603876387590109E-2</v>
      </c>
      <c r="I355" s="8">
        <f>D355/D348-1</f>
        <v>-3.9603918600791155E-2</v>
      </c>
      <c r="J355" s="8">
        <f>E355/E348-1</f>
        <v>-3.9603845497091394E-2</v>
      </c>
      <c r="K355" s="8">
        <f>F355/F348-1</f>
        <v>-3.9603904840510351E-2</v>
      </c>
      <c r="L355" s="18" t="str">
        <f t="shared" si="27"/>
        <v>All sources</v>
      </c>
      <c r="M355" s="19">
        <f t="shared" si="28"/>
        <v>-0.15841554532598301</v>
      </c>
      <c r="N355" t="str">
        <f t="shared" si="29"/>
        <v>Drop</v>
      </c>
      <c r="O355" s="20">
        <f t="shared" si="26"/>
        <v>5</v>
      </c>
    </row>
    <row r="356" spans="2:15" x14ac:dyDescent="0.3">
      <c r="B356" s="3">
        <v>43819</v>
      </c>
      <c r="C356" s="4">
        <v>7974607</v>
      </c>
      <c r="D356" s="4">
        <v>5980955</v>
      </c>
      <c r="E356" s="4">
        <v>2436685</v>
      </c>
      <c r="F356" s="4">
        <v>5759438</v>
      </c>
      <c r="G356" s="17">
        <f t="shared" si="25"/>
        <v>22151685</v>
      </c>
      <c r="H356" s="8">
        <f>C356/C349-1</f>
        <v>-2.8571397247511787E-2</v>
      </c>
      <c r="I356" s="8">
        <f>D356/D349-1</f>
        <v>-2.8571516742446512E-2</v>
      </c>
      <c r="J356" s="8">
        <f>E356/E349-1</f>
        <v>-2.8571348837802657E-2</v>
      </c>
      <c r="K356" s="8">
        <f>F356/F349-1</f>
        <v>-2.8571390018912624E-2</v>
      </c>
      <c r="L356" s="18" t="str">
        <f t="shared" si="27"/>
        <v>All sources</v>
      </c>
      <c r="M356" s="19">
        <f t="shared" si="28"/>
        <v>-0.11428565284667358</v>
      </c>
      <c r="N356" t="str">
        <f t="shared" si="29"/>
        <v>Drop</v>
      </c>
      <c r="O356" s="20">
        <f t="shared" si="26"/>
        <v>6</v>
      </c>
    </row>
    <row r="357" spans="2:15" x14ac:dyDescent="0.3">
      <c r="B357" s="3">
        <v>43820</v>
      </c>
      <c r="C357" s="4">
        <v>16645119</v>
      </c>
      <c r="D357" s="4">
        <v>12483839</v>
      </c>
      <c r="E357" s="4">
        <v>5086008</v>
      </c>
      <c r="F357" s="4">
        <v>12021475</v>
      </c>
      <c r="G357" s="17">
        <f t="shared" si="25"/>
        <v>46236441</v>
      </c>
      <c r="H357" s="8">
        <f>C357/C350-1</f>
        <v>9.8039156209148715E-3</v>
      </c>
      <c r="I357" s="8">
        <f>D357/D350-1</f>
        <v>9.8038953986920863E-3</v>
      </c>
      <c r="J357" s="8">
        <f>E357/E350-1</f>
        <v>9.8037775258457138E-3</v>
      </c>
      <c r="K357" s="8">
        <f>F357/F350-1</f>
        <v>9.8039767451021387E-3</v>
      </c>
      <c r="L357" s="18" t="str">
        <f t="shared" si="27"/>
        <v>All sources</v>
      </c>
      <c r="M357" s="19">
        <f t="shared" si="28"/>
        <v>3.921556529055481E-2</v>
      </c>
      <c r="N357" t="str">
        <f t="shared" si="29"/>
        <v>Hike</v>
      </c>
      <c r="O357" s="20">
        <f t="shared" si="26"/>
        <v>7</v>
      </c>
    </row>
    <row r="358" spans="2:15" x14ac:dyDescent="0.3">
      <c r="B358" s="3">
        <v>43821</v>
      </c>
      <c r="C358" s="4">
        <v>15513897</v>
      </c>
      <c r="D358" s="4">
        <v>11635423</v>
      </c>
      <c r="E358" s="4">
        <v>4740357</v>
      </c>
      <c r="F358" s="4">
        <v>11204481</v>
      </c>
      <c r="G358" s="17">
        <f t="shared" si="25"/>
        <v>43094158</v>
      </c>
      <c r="H358" s="8">
        <f>C358/C351-1</f>
        <v>0</v>
      </c>
      <c r="I358" s="8">
        <f>D358/D351-1</f>
        <v>0</v>
      </c>
      <c r="J358" s="8">
        <f>E358/E351-1</f>
        <v>0</v>
      </c>
      <c r="K358" s="8">
        <f>F358/F351-1</f>
        <v>0</v>
      </c>
      <c r="L358" s="18" t="str">
        <f t="shared" si="27"/>
        <v/>
      </c>
      <c r="M358" s="19">
        <f t="shared" si="28"/>
        <v>0</v>
      </c>
      <c r="N358" t="str">
        <f t="shared" si="29"/>
        <v>Drop</v>
      </c>
      <c r="O358" s="20">
        <f t="shared" si="26"/>
        <v>1</v>
      </c>
    </row>
    <row r="359" spans="2:15" x14ac:dyDescent="0.3">
      <c r="B359" s="3">
        <v>43822</v>
      </c>
      <c r="C359" s="4">
        <v>7740060</v>
      </c>
      <c r="D359" s="4">
        <v>5805045</v>
      </c>
      <c r="E359" s="4">
        <v>2365018</v>
      </c>
      <c r="F359" s="4">
        <v>5590043</v>
      </c>
      <c r="G359" s="17">
        <f t="shared" si="25"/>
        <v>21500166</v>
      </c>
      <c r="H359" s="8">
        <f>C359/C352-1</f>
        <v>1.0204157545207204E-2</v>
      </c>
      <c r="I359" s="8">
        <f>D359/D352-1</f>
        <v>1.0204113595832398E-2</v>
      </c>
      <c r="J359" s="8">
        <f>E359/E352-1</f>
        <v>1.0204051122343127E-2</v>
      </c>
      <c r="K359" s="8">
        <f>F359/F352-1</f>
        <v>1.0204066880416196E-2</v>
      </c>
      <c r="L359" s="18" t="str">
        <f t="shared" si="27"/>
        <v>All sources</v>
      </c>
      <c r="M359" s="19">
        <f t="shared" si="28"/>
        <v>4.0816389143798926E-2</v>
      </c>
      <c r="N359" t="str">
        <f t="shared" si="29"/>
        <v>Hike</v>
      </c>
      <c r="O359" s="20">
        <f t="shared" si="26"/>
        <v>2</v>
      </c>
    </row>
    <row r="360" spans="2:15" x14ac:dyDescent="0.3">
      <c r="B360" s="3">
        <v>43823</v>
      </c>
      <c r="C360" s="4">
        <v>7661877</v>
      </c>
      <c r="D360" s="4">
        <v>5746408</v>
      </c>
      <c r="E360" s="4">
        <v>2341129</v>
      </c>
      <c r="F360" s="4">
        <v>5533578</v>
      </c>
      <c r="G360" s="17">
        <f t="shared" si="25"/>
        <v>21282992</v>
      </c>
      <c r="H360" s="8">
        <f>C360/C353-1</f>
        <v>1.0309222615097369E-2</v>
      </c>
      <c r="I360" s="8">
        <f>D360/D353-1</f>
        <v>1.0309310976127639E-2</v>
      </c>
      <c r="J360" s="8">
        <f>E360/E353-1</f>
        <v>1.0309247207885175E-2</v>
      </c>
      <c r="K360" s="8">
        <f>F360/F353-1</f>
        <v>1.0309263292541226E-2</v>
      </c>
      <c r="L360" s="18" t="str">
        <f t="shared" si="27"/>
        <v>All sources</v>
      </c>
      <c r="M360" s="19">
        <f t="shared" si="28"/>
        <v>4.1237044091651409E-2</v>
      </c>
      <c r="N360" t="str">
        <f t="shared" si="29"/>
        <v>Hike</v>
      </c>
      <c r="O360" s="20">
        <f t="shared" si="26"/>
        <v>3</v>
      </c>
    </row>
    <row r="361" spans="2:15" x14ac:dyDescent="0.3">
      <c r="B361" s="3">
        <v>43824</v>
      </c>
      <c r="C361" s="4">
        <v>7427330</v>
      </c>
      <c r="D361" s="4">
        <v>5570497</v>
      </c>
      <c r="E361" s="4">
        <v>2269462</v>
      </c>
      <c r="F361" s="4">
        <v>5364183</v>
      </c>
      <c r="G361" s="17">
        <f t="shared" si="25"/>
        <v>20631472</v>
      </c>
      <c r="H361" s="8">
        <f>C361/C354-1</f>
        <v>-7.7669860715337213E-2</v>
      </c>
      <c r="I361" s="8">
        <f>D361/D354-1</f>
        <v>-7.7669981680881794E-2</v>
      </c>
      <c r="J361" s="8">
        <f>E361/E354-1</f>
        <v>-7.7669681952259872E-2</v>
      </c>
      <c r="K361" s="8">
        <f>F361/F354-1</f>
        <v>-7.7669796074659403E-2</v>
      </c>
      <c r="L361" s="18" t="str">
        <f t="shared" si="27"/>
        <v>All sources</v>
      </c>
      <c r="M361" s="19">
        <f t="shared" si="28"/>
        <v>-0.31067932042313828</v>
      </c>
      <c r="N361" t="str">
        <f t="shared" si="29"/>
        <v>Drop</v>
      </c>
      <c r="O361" s="20">
        <f t="shared" si="26"/>
        <v>4</v>
      </c>
    </row>
    <row r="362" spans="2:15" x14ac:dyDescent="0.3">
      <c r="B362" s="3">
        <v>43825</v>
      </c>
      <c r="C362" s="4">
        <v>7427330</v>
      </c>
      <c r="D362" s="4">
        <v>5570497</v>
      </c>
      <c r="E362" s="4">
        <v>2269462</v>
      </c>
      <c r="F362" s="4">
        <v>5364183</v>
      </c>
      <c r="G362" s="17">
        <f t="shared" si="25"/>
        <v>20631472</v>
      </c>
      <c r="H362" s="8">
        <f>C362/C355-1</f>
        <v>-2.0618577092037627E-2</v>
      </c>
      <c r="I362" s="8">
        <f>D362/D355-1</f>
        <v>-2.0618621952255056E-2</v>
      </c>
      <c r="J362" s="8">
        <f>E362/E355-1</f>
        <v>-2.0618494415770461E-2</v>
      </c>
      <c r="K362" s="8">
        <f>F362/F355-1</f>
        <v>-2.0618526585082342E-2</v>
      </c>
      <c r="L362" s="18" t="str">
        <f t="shared" si="27"/>
        <v>All sources</v>
      </c>
      <c r="M362" s="19">
        <f t="shared" si="28"/>
        <v>-8.2474220045145485E-2</v>
      </c>
      <c r="N362" t="str">
        <f t="shared" si="29"/>
        <v>Drop</v>
      </c>
      <c r="O362" s="20">
        <f t="shared" si="26"/>
        <v>5</v>
      </c>
    </row>
    <row r="363" spans="2:15" x14ac:dyDescent="0.3">
      <c r="B363" s="3">
        <v>43826</v>
      </c>
      <c r="C363" s="4">
        <v>8052789</v>
      </c>
      <c r="D363" s="4">
        <v>6039592</v>
      </c>
      <c r="E363" s="4">
        <v>2460574</v>
      </c>
      <c r="F363" s="4">
        <v>5815903</v>
      </c>
      <c r="G363" s="17">
        <f t="shared" si="25"/>
        <v>22368858</v>
      </c>
      <c r="H363" s="8">
        <f>C363/C356-1</f>
        <v>9.803868704752583E-3</v>
      </c>
      <c r="I363" s="8">
        <f>D363/D356-1</f>
        <v>9.8039527132371962E-3</v>
      </c>
      <c r="J363" s="8">
        <f>E363/E356-1</f>
        <v>9.8038934043587211E-3</v>
      </c>
      <c r="K363" s="8">
        <f>F363/F356-1</f>
        <v>9.803907950741042E-3</v>
      </c>
      <c r="L363" s="18" t="str">
        <f t="shared" si="27"/>
        <v>All sources</v>
      </c>
      <c r="M363" s="19">
        <f t="shared" si="28"/>
        <v>3.9215622773089542E-2</v>
      </c>
      <c r="N363" t="str">
        <f t="shared" si="29"/>
        <v>Hike</v>
      </c>
      <c r="O363" s="20">
        <f t="shared" si="26"/>
        <v>6</v>
      </c>
    </row>
    <row r="364" spans="2:15" x14ac:dyDescent="0.3">
      <c r="B364" s="3">
        <v>43827</v>
      </c>
      <c r="C364" s="4">
        <v>16321913</v>
      </c>
      <c r="D364" s="4">
        <v>12241435</v>
      </c>
      <c r="E364" s="4">
        <v>4987251</v>
      </c>
      <c r="F364" s="4">
        <v>11788048</v>
      </c>
      <c r="G364" s="17">
        <f t="shared" si="25"/>
        <v>45338647</v>
      </c>
      <c r="H364" s="8">
        <f>C364/C357-1</f>
        <v>-1.941746406258793E-2</v>
      </c>
      <c r="I364" s="8">
        <f>D364/D357-1</f>
        <v>-1.9417424399657879E-2</v>
      </c>
      <c r="J364" s="8">
        <f>E364/E357-1</f>
        <v>-1.9417389827149356E-2</v>
      </c>
      <c r="K364" s="8">
        <f>F364/F357-1</f>
        <v>-1.9417500764257301E-2</v>
      </c>
      <c r="L364" s="18" t="str">
        <f t="shared" si="27"/>
        <v>All sources</v>
      </c>
      <c r="M364" s="19">
        <f t="shared" si="28"/>
        <v>-7.7669779053652466E-2</v>
      </c>
      <c r="N364" t="str">
        <f t="shared" si="29"/>
        <v>Drop</v>
      </c>
      <c r="O364" s="20">
        <f t="shared" si="26"/>
        <v>7</v>
      </c>
    </row>
    <row r="365" spans="2:15" x14ac:dyDescent="0.3">
      <c r="B365" s="3">
        <v>43828</v>
      </c>
      <c r="C365" s="4">
        <v>15675500</v>
      </c>
      <c r="D365" s="4">
        <v>11756625</v>
      </c>
      <c r="E365" s="4">
        <v>4789736</v>
      </c>
      <c r="F365" s="4">
        <v>11321195</v>
      </c>
      <c r="G365" s="17">
        <f t="shared" si="25"/>
        <v>43543056</v>
      </c>
      <c r="H365" s="8">
        <f>C365/C358-1</f>
        <v>1.0416660623697505E-2</v>
      </c>
      <c r="I365" s="8">
        <f>D365/D358-1</f>
        <v>1.0416638913772092E-2</v>
      </c>
      <c r="J365" s="8">
        <f>E365/E358-1</f>
        <v>1.0416725997641096E-2</v>
      </c>
      <c r="K365" s="8">
        <f>F365/F358-1</f>
        <v>1.0416725236983337E-2</v>
      </c>
      <c r="L365" s="18" t="str">
        <f t="shared" si="27"/>
        <v>All sources</v>
      </c>
      <c r="M365" s="19">
        <f t="shared" si="28"/>
        <v>4.166675077209403E-2</v>
      </c>
      <c r="N365" t="str">
        <f t="shared" si="29"/>
        <v>Hike</v>
      </c>
      <c r="O365" s="20">
        <f t="shared" si="26"/>
        <v>1</v>
      </c>
    </row>
    <row r="366" spans="2:15" x14ac:dyDescent="0.3">
      <c r="B366" s="3">
        <v>43829</v>
      </c>
      <c r="C366" s="4">
        <v>7974607</v>
      </c>
      <c r="D366" s="4">
        <v>5980955</v>
      </c>
      <c r="E366" s="4">
        <v>2436685</v>
      </c>
      <c r="F366" s="4">
        <v>5759438</v>
      </c>
      <c r="G366" s="17">
        <f t="shared" si="25"/>
        <v>22151685</v>
      </c>
      <c r="H366" s="8">
        <f>C366/C359-1</f>
        <v>3.0302995067221783E-2</v>
      </c>
      <c r="I366" s="8">
        <f>D366/D359-1</f>
        <v>3.0302952001233452E-2</v>
      </c>
      <c r="J366" s="8">
        <f>E366/E359-1</f>
        <v>3.0302940611868445E-2</v>
      </c>
      <c r="K366" s="8">
        <f>F366/F359-1</f>
        <v>3.0302986935878629E-2</v>
      </c>
      <c r="L366" s="18" t="str">
        <f t="shared" si="27"/>
        <v>All sources</v>
      </c>
      <c r="M366" s="19">
        <f t="shared" si="28"/>
        <v>0.12121187461620231</v>
      </c>
      <c r="N366" t="str">
        <f t="shared" si="29"/>
        <v>Hike</v>
      </c>
      <c r="O366" s="20">
        <f t="shared" si="26"/>
        <v>2</v>
      </c>
    </row>
    <row r="367" spans="2:15" x14ac:dyDescent="0.3">
      <c r="B367" s="3">
        <v>43830</v>
      </c>
      <c r="C367" s="4">
        <v>7896424</v>
      </c>
      <c r="D367" s="4">
        <v>5922318</v>
      </c>
      <c r="E367" s="4">
        <v>2412796</v>
      </c>
      <c r="F367" s="4">
        <v>5702973</v>
      </c>
      <c r="G367" s="17">
        <f t="shared" si="25"/>
        <v>21934511</v>
      </c>
      <c r="H367" s="8">
        <f>C367/C360-1</f>
        <v>3.0612211602979222E-2</v>
      </c>
      <c r="I367" s="8">
        <f>D367/D360-1</f>
        <v>3.0612166765743076E-2</v>
      </c>
      <c r="J367" s="8">
        <f>E367/E360-1</f>
        <v>3.0612153367029382E-2</v>
      </c>
      <c r="K367" s="8">
        <f>F367/F360-1</f>
        <v>3.061220064124881E-2</v>
      </c>
      <c r="L367" s="18" t="str">
        <f t="shared" si="27"/>
        <v>All sources</v>
      </c>
      <c r="M367" s="19">
        <f t="shared" si="28"/>
        <v>0.12244873237700049</v>
      </c>
      <c r="N367" t="str">
        <f t="shared" si="29"/>
        <v>Hike</v>
      </c>
      <c r="O367" s="20">
        <f t="shared" si="26"/>
        <v>3</v>
      </c>
    </row>
    <row r="368" spans="2:15" x14ac:dyDescent="0.3">
      <c r="B368" s="3">
        <v>43831</v>
      </c>
      <c r="C368" s="4">
        <v>7818242</v>
      </c>
      <c r="D368" s="4">
        <v>5863681</v>
      </c>
      <c r="E368" s="4">
        <v>2388907</v>
      </c>
      <c r="F368" s="4">
        <v>5646508</v>
      </c>
      <c r="G368" s="17">
        <f t="shared" si="25"/>
        <v>21717338</v>
      </c>
      <c r="H368" s="8">
        <f>C368/C361-1</f>
        <v>5.2631564774959561E-2</v>
      </c>
      <c r="I368" s="8">
        <f>D368/D361-1</f>
        <v>5.2631569499094866E-2</v>
      </c>
      <c r="J368" s="8">
        <f>E368/E361-1</f>
        <v>5.2631416608870385E-2</v>
      </c>
      <c r="K368" s="8">
        <f>F368/F361-1</f>
        <v>5.2631500454030089E-2</v>
      </c>
      <c r="L368" s="18" t="str">
        <f t="shared" si="27"/>
        <v>All sources</v>
      </c>
      <c r="M368" s="19">
        <f t="shared" si="28"/>
        <v>0.2105260513369549</v>
      </c>
      <c r="N368" t="str">
        <f t="shared" si="29"/>
        <v>Hike</v>
      </c>
      <c r="O368" s="20">
        <f t="shared" si="26"/>
        <v>4</v>
      </c>
    </row>
    <row r="369" spans="8:15" x14ac:dyDescent="0.3">
      <c r="H369" s="8">
        <f>C369/C362-1</f>
        <v>-1</v>
      </c>
      <c r="I369" s="8">
        <f>D369/D362-1</f>
        <v>-1</v>
      </c>
      <c r="J369" s="8">
        <f>E369/E362-1</f>
        <v>-1</v>
      </c>
      <c r="K369" s="8">
        <f>F369/F362-1</f>
        <v>-1</v>
      </c>
      <c r="L369" s="18" t="str">
        <f t="shared" si="27"/>
        <v>All sources</v>
      </c>
      <c r="M369" s="19">
        <f t="shared" si="28"/>
        <v>-4</v>
      </c>
      <c r="N369" t="str">
        <f t="shared" si="29"/>
        <v>Drop</v>
      </c>
      <c r="O369" s="20">
        <f t="shared" si="26"/>
        <v>7</v>
      </c>
    </row>
  </sheetData>
  <autoFilter ref="B2:O369" xr:uid="{19CDAEAE-FF35-464D-B2D1-0C5BD0E8A79E}"/>
  <mergeCells count="1">
    <mergeCell ref="H1:K1"/>
  </mergeCells>
  <conditionalFormatting sqref="N10:N369">
    <cfRule type="containsText" dxfId="1" priority="1" operator="containsText" text="Hike">
      <formula>NOT(ISERROR(SEARCH("Hike",N10)))</formula>
    </cfRule>
    <cfRule type="containsText" dxfId="0" priority="2" operator="containsText" text="Drop">
      <formula>NOT(ISERROR(SEARCH("Drop",N10)))</formula>
    </cfRule>
  </conditionalFormatting>
  <pageMargins left="0.7" right="0.7" top="0.75" bottom="0.75" header="0.3" footer="0.3"/>
  <pageSetup orientation="portrait" r:id="rId1"/>
  <ignoredErrors>
    <ignoredError sqref="G3:G36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sheetPr>
    <tabColor theme="9" tint="-0.249977111117893"/>
  </sheetPr>
  <dimension ref="B2:J368"/>
  <sheetViews>
    <sheetView topLeftCell="A344" workbookViewId="0">
      <selection activeCell="K1" sqref="K1:K1048576"/>
    </sheetView>
  </sheetViews>
  <sheetFormatPr defaultColWidth="11.19921875" defaultRowHeight="15.6" x14ac:dyDescent="0.3"/>
  <cols>
    <col min="2" max="3" width="10.5" bestFit="1" customWidth="1"/>
    <col min="4" max="4" width="15.59765625" bestFit="1" customWidth="1"/>
    <col min="5" max="5" width="19.796875" bestFit="1" customWidth="1"/>
    <col min="6" max="6" width="16.09765625" bestFit="1" customWidth="1"/>
    <col min="7" max="7" width="14.8984375" bestFit="1" customWidth="1"/>
    <col min="8" max="8" width="11" bestFit="1" customWidth="1"/>
    <col min="9" max="9" width="16.296875" bestFit="1" customWidth="1"/>
    <col min="10" max="10" width="13.69921875" bestFit="1" customWidth="1"/>
  </cols>
  <sheetData>
    <row r="2" spans="2:10" s="21" customFormat="1" ht="31.2" x14ac:dyDescent="0.3">
      <c r="B2" s="24" t="s">
        <v>0</v>
      </c>
      <c r="C2" s="25" t="s">
        <v>10</v>
      </c>
      <c r="D2" s="25" t="s">
        <v>11</v>
      </c>
      <c r="E2" s="25" t="s">
        <v>12</v>
      </c>
      <c r="F2" s="25" t="s">
        <v>13</v>
      </c>
      <c r="G2" s="25" t="s">
        <v>14</v>
      </c>
      <c r="H2" s="25" t="s">
        <v>15</v>
      </c>
      <c r="I2" s="25" t="s">
        <v>16</v>
      </c>
      <c r="J2" s="25" t="s">
        <v>17</v>
      </c>
    </row>
    <row r="3" spans="2:10" x14ac:dyDescent="0.3">
      <c r="B3" s="3">
        <v>43466</v>
      </c>
      <c r="C3" s="4">
        <v>385075</v>
      </c>
      <c r="D3" s="5">
        <v>0.17</v>
      </c>
      <c r="E3" s="4">
        <v>37</v>
      </c>
      <c r="F3" s="4">
        <v>22</v>
      </c>
      <c r="G3" s="4">
        <v>26</v>
      </c>
      <c r="H3" s="4">
        <v>364</v>
      </c>
      <c r="I3" s="4">
        <v>32</v>
      </c>
      <c r="J3" s="5">
        <v>0.95</v>
      </c>
    </row>
    <row r="4" spans="2:10" x14ac:dyDescent="0.3">
      <c r="B4" s="3">
        <v>43467</v>
      </c>
      <c r="C4" s="4">
        <v>388232</v>
      </c>
      <c r="D4" s="5">
        <v>0.19</v>
      </c>
      <c r="E4" s="4">
        <v>31</v>
      </c>
      <c r="F4" s="4">
        <v>17</v>
      </c>
      <c r="G4" s="4">
        <v>28</v>
      </c>
      <c r="H4" s="4">
        <v>360</v>
      </c>
      <c r="I4" s="4">
        <v>35</v>
      </c>
      <c r="J4" s="5">
        <v>0.95</v>
      </c>
    </row>
    <row r="5" spans="2:10" x14ac:dyDescent="0.3">
      <c r="B5" s="3">
        <v>43468</v>
      </c>
      <c r="C5" s="4">
        <v>399964</v>
      </c>
      <c r="D5" s="5">
        <v>0.18</v>
      </c>
      <c r="E5" s="4">
        <v>30</v>
      </c>
      <c r="F5" s="4">
        <v>22</v>
      </c>
      <c r="G5" s="4">
        <v>29</v>
      </c>
      <c r="H5" s="4">
        <v>370</v>
      </c>
      <c r="I5" s="4">
        <v>31</v>
      </c>
      <c r="J5" s="5">
        <v>0.94</v>
      </c>
    </row>
    <row r="6" spans="2:10" x14ac:dyDescent="0.3">
      <c r="B6" s="3">
        <v>43469</v>
      </c>
      <c r="C6" s="4">
        <v>408471</v>
      </c>
      <c r="D6" s="5">
        <v>0.17</v>
      </c>
      <c r="E6" s="4">
        <v>30</v>
      </c>
      <c r="F6" s="4">
        <v>19</v>
      </c>
      <c r="G6" s="4">
        <v>26</v>
      </c>
      <c r="H6" s="4">
        <v>386</v>
      </c>
      <c r="I6" s="4">
        <v>40</v>
      </c>
      <c r="J6" s="5">
        <v>0.94</v>
      </c>
    </row>
    <row r="7" spans="2:10" x14ac:dyDescent="0.3">
      <c r="B7" s="3">
        <v>43470</v>
      </c>
      <c r="C7" s="4">
        <v>384771</v>
      </c>
      <c r="D7" s="5">
        <v>0.19</v>
      </c>
      <c r="E7" s="4">
        <v>31</v>
      </c>
      <c r="F7" s="4">
        <v>22</v>
      </c>
      <c r="G7" s="4">
        <v>27</v>
      </c>
      <c r="H7" s="4">
        <v>390</v>
      </c>
      <c r="I7" s="4">
        <v>33</v>
      </c>
      <c r="J7" s="5">
        <v>0.92</v>
      </c>
    </row>
    <row r="8" spans="2:10" x14ac:dyDescent="0.3">
      <c r="B8" s="3">
        <v>43471</v>
      </c>
      <c r="C8" s="4">
        <v>390787</v>
      </c>
      <c r="D8" s="5">
        <v>0.19</v>
      </c>
      <c r="E8" s="4">
        <v>33</v>
      </c>
      <c r="F8" s="4">
        <v>18</v>
      </c>
      <c r="G8" s="4">
        <v>26</v>
      </c>
      <c r="H8" s="4">
        <v>360</v>
      </c>
      <c r="I8" s="4">
        <v>36</v>
      </c>
      <c r="J8" s="5">
        <v>0.93</v>
      </c>
    </row>
    <row r="9" spans="2:10" x14ac:dyDescent="0.3">
      <c r="B9" s="3">
        <v>43472</v>
      </c>
      <c r="C9" s="4">
        <v>388351</v>
      </c>
      <c r="D9" s="5">
        <v>0.18</v>
      </c>
      <c r="E9" s="4">
        <v>36</v>
      </c>
      <c r="F9" s="4">
        <v>19</v>
      </c>
      <c r="G9" s="4">
        <v>30</v>
      </c>
      <c r="H9" s="4">
        <v>381</v>
      </c>
      <c r="I9" s="4">
        <v>34</v>
      </c>
      <c r="J9" s="5">
        <v>0.93</v>
      </c>
    </row>
    <row r="10" spans="2:10" x14ac:dyDescent="0.3">
      <c r="B10" s="3">
        <v>43473</v>
      </c>
      <c r="C10" s="4">
        <v>387624</v>
      </c>
      <c r="D10" s="5">
        <v>0.17</v>
      </c>
      <c r="E10" s="4">
        <v>39</v>
      </c>
      <c r="F10" s="4">
        <v>22</v>
      </c>
      <c r="G10" s="4">
        <v>25</v>
      </c>
      <c r="H10" s="4">
        <v>359</v>
      </c>
      <c r="I10" s="4">
        <v>37</v>
      </c>
      <c r="J10" s="5">
        <v>0.95</v>
      </c>
    </row>
    <row r="11" spans="2:10" x14ac:dyDescent="0.3">
      <c r="B11" s="3">
        <v>43474</v>
      </c>
      <c r="C11" s="4">
        <v>399127</v>
      </c>
      <c r="D11" s="5">
        <v>0.18</v>
      </c>
      <c r="E11" s="4">
        <v>40</v>
      </c>
      <c r="F11" s="4">
        <v>22</v>
      </c>
      <c r="G11" s="4">
        <v>30</v>
      </c>
      <c r="H11" s="4">
        <v>359</v>
      </c>
      <c r="I11" s="4">
        <v>38</v>
      </c>
      <c r="J11" s="5">
        <v>0.93</v>
      </c>
    </row>
    <row r="12" spans="2:10" x14ac:dyDescent="0.3">
      <c r="B12" s="3">
        <v>43475</v>
      </c>
      <c r="C12" s="4">
        <v>400812</v>
      </c>
      <c r="D12" s="5">
        <v>0.19</v>
      </c>
      <c r="E12" s="4">
        <v>32</v>
      </c>
      <c r="F12" s="4">
        <v>22</v>
      </c>
      <c r="G12" s="4">
        <v>27</v>
      </c>
      <c r="H12" s="4">
        <v>399</v>
      </c>
      <c r="I12" s="4">
        <v>34</v>
      </c>
      <c r="J12" s="5">
        <v>0.92</v>
      </c>
    </row>
    <row r="13" spans="2:10" x14ac:dyDescent="0.3">
      <c r="B13" s="3">
        <v>43476</v>
      </c>
      <c r="C13" s="4">
        <v>382806</v>
      </c>
      <c r="D13" s="5">
        <v>0.19</v>
      </c>
      <c r="E13" s="4">
        <v>36</v>
      </c>
      <c r="F13" s="4">
        <v>17</v>
      </c>
      <c r="G13" s="4">
        <v>26</v>
      </c>
      <c r="H13" s="4">
        <v>392</v>
      </c>
      <c r="I13" s="4">
        <v>38</v>
      </c>
      <c r="J13" s="5">
        <v>0.91</v>
      </c>
    </row>
    <row r="14" spans="2:10" x14ac:dyDescent="0.3">
      <c r="B14" s="3">
        <v>43477</v>
      </c>
      <c r="C14" s="4">
        <v>406488</v>
      </c>
      <c r="D14" s="5">
        <v>0.18</v>
      </c>
      <c r="E14" s="4">
        <v>37</v>
      </c>
      <c r="F14" s="4">
        <v>21</v>
      </c>
      <c r="G14" s="4">
        <v>30</v>
      </c>
      <c r="H14" s="4">
        <v>363</v>
      </c>
      <c r="I14" s="4">
        <v>33</v>
      </c>
      <c r="J14" s="5">
        <v>0.95</v>
      </c>
    </row>
    <row r="15" spans="2:10" x14ac:dyDescent="0.3">
      <c r="B15" s="3">
        <v>43478</v>
      </c>
      <c r="C15" s="4">
        <v>402450</v>
      </c>
      <c r="D15" s="5">
        <v>0.17</v>
      </c>
      <c r="E15" s="4">
        <v>34</v>
      </c>
      <c r="F15" s="4">
        <v>20</v>
      </c>
      <c r="G15" s="4">
        <v>28</v>
      </c>
      <c r="H15" s="4">
        <v>390</v>
      </c>
      <c r="I15" s="4">
        <v>37</v>
      </c>
      <c r="J15" s="5">
        <v>0.92</v>
      </c>
    </row>
    <row r="16" spans="2:10" x14ac:dyDescent="0.3">
      <c r="B16" s="3">
        <v>43479</v>
      </c>
      <c r="C16" s="4">
        <v>392554</v>
      </c>
      <c r="D16" s="5">
        <v>0.19</v>
      </c>
      <c r="E16" s="4">
        <v>36</v>
      </c>
      <c r="F16" s="4">
        <v>21</v>
      </c>
      <c r="G16" s="4">
        <v>27</v>
      </c>
      <c r="H16" s="4">
        <v>395</v>
      </c>
      <c r="I16" s="4">
        <v>31</v>
      </c>
      <c r="J16" s="5">
        <v>0.94</v>
      </c>
    </row>
    <row r="17" spans="2:10" x14ac:dyDescent="0.3">
      <c r="B17" s="3">
        <v>43480</v>
      </c>
      <c r="C17" s="4">
        <v>407211</v>
      </c>
      <c r="D17" s="5">
        <v>0.17</v>
      </c>
      <c r="E17" s="4">
        <v>36</v>
      </c>
      <c r="F17" s="4">
        <v>19</v>
      </c>
      <c r="G17" s="4">
        <v>29</v>
      </c>
      <c r="H17" s="4">
        <v>362</v>
      </c>
      <c r="I17" s="4">
        <v>32</v>
      </c>
      <c r="J17" s="5">
        <v>0.91</v>
      </c>
    </row>
    <row r="18" spans="2:10" x14ac:dyDescent="0.3">
      <c r="B18" s="3">
        <v>43481</v>
      </c>
      <c r="C18" s="4">
        <v>404264</v>
      </c>
      <c r="D18" s="5">
        <v>0.18</v>
      </c>
      <c r="E18" s="4">
        <v>30</v>
      </c>
      <c r="F18" s="4">
        <v>18</v>
      </c>
      <c r="G18" s="4">
        <v>25</v>
      </c>
      <c r="H18" s="4">
        <v>382</v>
      </c>
      <c r="I18" s="4">
        <v>31</v>
      </c>
      <c r="J18" s="5">
        <v>0.91</v>
      </c>
    </row>
    <row r="19" spans="2:10" x14ac:dyDescent="0.3">
      <c r="B19" s="3">
        <v>43482</v>
      </c>
      <c r="C19" s="4">
        <v>404417</v>
      </c>
      <c r="D19" s="5">
        <v>0.17</v>
      </c>
      <c r="E19" s="4">
        <v>36</v>
      </c>
      <c r="F19" s="4">
        <v>19</v>
      </c>
      <c r="G19" s="4">
        <v>26</v>
      </c>
      <c r="H19" s="4">
        <v>365</v>
      </c>
      <c r="I19" s="4">
        <v>31</v>
      </c>
      <c r="J19" s="5">
        <v>0.95</v>
      </c>
    </row>
    <row r="20" spans="2:10" x14ac:dyDescent="0.3">
      <c r="B20" s="3">
        <v>43483</v>
      </c>
      <c r="C20" s="4">
        <v>404715</v>
      </c>
      <c r="D20" s="5">
        <v>0.18</v>
      </c>
      <c r="E20" s="4">
        <v>31</v>
      </c>
      <c r="F20" s="4">
        <v>20</v>
      </c>
      <c r="G20" s="4">
        <v>25</v>
      </c>
      <c r="H20" s="4">
        <v>374</v>
      </c>
      <c r="I20" s="4">
        <v>33</v>
      </c>
      <c r="J20" s="5">
        <v>0.91</v>
      </c>
    </row>
    <row r="21" spans="2:10" x14ac:dyDescent="0.3">
      <c r="B21" s="3">
        <v>43484</v>
      </c>
      <c r="C21" s="4">
        <v>409719</v>
      </c>
      <c r="D21" s="5">
        <v>0.17</v>
      </c>
      <c r="E21" s="4">
        <v>37</v>
      </c>
      <c r="F21" s="4">
        <v>19</v>
      </c>
      <c r="G21" s="4">
        <v>27</v>
      </c>
      <c r="H21" s="4">
        <v>384</v>
      </c>
      <c r="I21" s="4">
        <v>39</v>
      </c>
      <c r="J21" s="5">
        <v>0.95</v>
      </c>
    </row>
    <row r="22" spans="2:10" x14ac:dyDescent="0.3">
      <c r="B22" s="3">
        <v>43485</v>
      </c>
      <c r="C22" s="4">
        <v>389363</v>
      </c>
      <c r="D22" s="5">
        <v>0.17</v>
      </c>
      <c r="E22" s="4">
        <v>40</v>
      </c>
      <c r="F22" s="4">
        <v>22</v>
      </c>
      <c r="G22" s="4">
        <v>29</v>
      </c>
      <c r="H22" s="4">
        <v>364</v>
      </c>
      <c r="I22" s="4">
        <v>32</v>
      </c>
      <c r="J22" s="5">
        <v>0.91</v>
      </c>
    </row>
    <row r="23" spans="2:10" x14ac:dyDescent="0.3">
      <c r="B23" s="3">
        <v>43486</v>
      </c>
      <c r="C23" s="4">
        <v>388430</v>
      </c>
      <c r="D23" s="5">
        <v>0.19</v>
      </c>
      <c r="E23" s="4">
        <v>39</v>
      </c>
      <c r="F23" s="4">
        <v>21</v>
      </c>
      <c r="G23" s="4">
        <v>30</v>
      </c>
      <c r="H23" s="4">
        <v>389</v>
      </c>
      <c r="I23" s="4">
        <v>37</v>
      </c>
      <c r="J23" s="5">
        <v>0.92</v>
      </c>
    </row>
    <row r="24" spans="2:10" x14ac:dyDescent="0.3">
      <c r="B24" s="3">
        <v>43487</v>
      </c>
      <c r="C24" s="4">
        <v>383015</v>
      </c>
      <c r="D24" s="5">
        <v>0.18</v>
      </c>
      <c r="E24" s="4">
        <v>35</v>
      </c>
      <c r="F24" s="4">
        <v>17</v>
      </c>
      <c r="G24" s="4">
        <v>28</v>
      </c>
      <c r="H24" s="4">
        <v>379</v>
      </c>
      <c r="I24" s="4">
        <v>33</v>
      </c>
      <c r="J24" s="5">
        <v>0.94</v>
      </c>
    </row>
    <row r="25" spans="2:10" x14ac:dyDescent="0.3">
      <c r="B25" s="3">
        <v>43488</v>
      </c>
      <c r="C25" s="4">
        <v>394426</v>
      </c>
      <c r="D25" s="5">
        <v>0.18</v>
      </c>
      <c r="E25" s="4">
        <v>36</v>
      </c>
      <c r="F25" s="4">
        <v>20</v>
      </c>
      <c r="G25" s="4">
        <v>25</v>
      </c>
      <c r="H25" s="4">
        <v>395</v>
      </c>
      <c r="I25" s="4">
        <v>32</v>
      </c>
      <c r="J25" s="5">
        <v>0.95</v>
      </c>
    </row>
    <row r="26" spans="2:10" x14ac:dyDescent="0.3">
      <c r="B26" s="3">
        <v>43489</v>
      </c>
      <c r="C26" s="4">
        <v>404477</v>
      </c>
      <c r="D26" s="5">
        <v>0.17</v>
      </c>
      <c r="E26" s="4">
        <v>33</v>
      </c>
      <c r="F26" s="4">
        <v>19</v>
      </c>
      <c r="G26" s="4">
        <v>30</v>
      </c>
      <c r="H26" s="4">
        <v>383</v>
      </c>
      <c r="I26" s="4">
        <v>37</v>
      </c>
      <c r="J26" s="5">
        <v>0.94</v>
      </c>
    </row>
    <row r="27" spans="2:10" x14ac:dyDescent="0.3">
      <c r="B27" s="3">
        <v>43490</v>
      </c>
      <c r="C27" s="4">
        <v>395903</v>
      </c>
      <c r="D27" s="5">
        <v>0.17</v>
      </c>
      <c r="E27" s="4">
        <v>32</v>
      </c>
      <c r="F27" s="4">
        <v>19</v>
      </c>
      <c r="G27" s="4">
        <v>28</v>
      </c>
      <c r="H27" s="4">
        <v>365</v>
      </c>
      <c r="I27" s="4">
        <v>30</v>
      </c>
      <c r="J27" s="5">
        <v>0.94</v>
      </c>
    </row>
    <row r="28" spans="2:10" x14ac:dyDescent="0.3">
      <c r="B28" s="3">
        <v>43491</v>
      </c>
      <c r="C28" s="4">
        <v>392190</v>
      </c>
      <c r="D28" s="5">
        <v>0.17</v>
      </c>
      <c r="E28" s="4">
        <v>37</v>
      </c>
      <c r="F28" s="4">
        <v>19</v>
      </c>
      <c r="G28" s="4">
        <v>30</v>
      </c>
      <c r="H28" s="4">
        <v>352</v>
      </c>
      <c r="I28" s="4">
        <v>34</v>
      </c>
      <c r="J28" s="5">
        <v>0.92</v>
      </c>
    </row>
    <row r="29" spans="2:10" x14ac:dyDescent="0.3">
      <c r="B29" s="3">
        <v>43492</v>
      </c>
      <c r="C29" s="4">
        <v>393831</v>
      </c>
      <c r="D29" s="5">
        <v>0.19</v>
      </c>
      <c r="E29" s="4">
        <v>30</v>
      </c>
      <c r="F29" s="4">
        <v>21</v>
      </c>
      <c r="G29" s="4">
        <v>30</v>
      </c>
      <c r="H29" s="4">
        <v>390</v>
      </c>
      <c r="I29" s="4">
        <v>35</v>
      </c>
      <c r="J29" s="5">
        <v>0.91</v>
      </c>
    </row>
    <row r="30" spans="2:10" x14ac:dyDescent="0.3">
      <c r="B30" s="3">
        <v>43493</v>
      </c>
      <c r="C30" s="4">
        <v>399983</v>
      </c>
      <c r="D30" s="5">
        <v>0.19</v>
      </c>
      <c r="E30" s="4">
        <v>40</v>
      </c>
      <c r="F30" s="4">
        <v>19</v>
      </c>
      <c r="G30" s="4">
        <v>26</v>
      </c>
      <c r="H30" s="4">
        <v>370</v>
      </c>
      <c r="I30" s="4">
        <v>34</v>
      </c>
      <c r="J30" s="5">
        <v>0.91</v>
      </c>
    </row>
    <row r="31" spans="2:10" x14ac:dyDescent="0.3">
      <c r="B31" s="3">
        <v>43494</v>
      </c>
      <c r="C31" s="4">
        <v>274777</v>
      </c>
      <c r="D31" s="5">
        <v>0.17</v>
      </c>
      <c r="E31" s="4">
        <v>31</v>
      </c>
      <c r="F31" s="4">
        <v>22</v>
      </c>
      <c r="G31" s="4">
        <v>25</v>
      </c>
      <c r="H31" s="4">
        <v>376</v>
      </c>
      <c r="I31" s="4">
        <v>37</v>
      </c>
      <c r="J31" s="5">
        <v>0.94</v>
      </c>
    </row>
    <row r="32" spans="2:10" x14ac:dyDescent="0.3">
      <c r="B32" s="3">
        <v>43495</v>
      </c>
      <c r="C32" s="4">
        <v>390375</v>
      </c>
      <c r="D32" s="5">
        <v>0.18</v>
      </c>
      <c r="E32" s="4">
        <v>37</v>
      </c>
      <c r="F32" s="4">
        <v>18</v>
      </c>
      <c r="G32" s="4">
        <v>26</v>
      </c>
      <c r="H32" s="4">
        <v>366</v>
      </c>
      <c r="I32" s="4">
        <v>37</v>
      </c>
      <c r="J32" s="5">
        <v>0.93</v>
      </c>
    </row>
    <row r="33" spans="2:10" x14ac:dyDescent="0.3">
      <c r="B33" s="3">
        <v>43496</v>
      </c>
      <c r="C33" s="4">
        <v>393482</v>
      </c>
      <c r="D33" s="5">
        <v>0.18</v>
      </c>
      <c r="E33" s="4">
        <v>38</v>
      </c>
      <c r="F33" s="4">
        <v>18</v>
      </c>
      <c r="G33" s="4">
        <v>25</v>
      </c>
      <c r="H33" s="4">
        <v>354</v>
      </c>
      <c r="I33" s="4">
        <v>33</v>
      </c>
      <c r="J33" s="5">
        <v>0.94</v>
      </c>
    </row>
    <row r="34" spans="2:10" x14ac:dyDescent="0.3">
      <c r="B34" s="3">
        <v>43497</v>
      </c>
      <c r="C34" s="4">
        <v>393763</v>
      </c>
      <c r="D34" s="5">
        <v>0.18</v>
      </c>
      <c r="E34" s="4">
        <v>34</v>
      </c>
      <c r="F34" s="4">
        <v>17</v>
      </c>
      <c r="G34" s="4">
        <v>28</v>
      </c>
      <c r="H34" s="4">
        <v>394</v>
      </c>
      <c r="I34" s="4">
        <v>38</v>
      </c>
      <c r="J34" s="5">
        <v>0.94</v>
      </c>
    </row>
    <row r="35" spans="2:10" x14ac:dyDescent="0.3">
      <c r="B35" s="3">
        <v>43498</v>
      </c>
      <c r="C35" s="4">
        <v>391275</v>
      </c>
      <c r="D35" s="5">
        <v>0.18</v>
      </c>
      <c r="E35" s="4">
        <v>33</v>
      </c>
      <c r="F35" s="4">
        <v>20</v>
      </c>
      <c r="G35" s="4">
        <v>27</v>
      </c>
      <c r="H35" s="4">
        <v>350</v>
      </c>
      <c r="I35" s="4">
        <v>34</v>
      </c>
      <c r="J35" s="5">
        <v>0.95</v>
      </c>
    </row>
    <row r="36" spans="2:10" x14ac:dyDescent="0.3">
      <c r="B36" s="3">
        <v>43499</v>
      </c>
      <c r="C36" s="4">
        <v>402690</v>
      </c>
      <c r="D36" s="5">
        <v>0.18</v>
      </c>
      <c r="E36" s="4">
        <v>30</v>
      </c>
      <c r="F36" s="4">
        <v>20</v>
      </c>
      <c r="G36" s="4">
        <v>30</v>
      </c>
      <c r="H36" s="4">
        <v>357</v>
      </c>
      <c r="I36" s="4">
        <v>38</v>
      </c>
      <c r="J36" s="5">
        <v>0.91</v>
      </c>
    </row>
    <row r="37" spans="2:10" x14ac:dyDescent="0.3">
      <c r="B37" s="3">
        <v>43500</v>
      </c>
      <c r="C37" s="4">
        <v>407158</v>
      </c>
      <c r="D37" s="5">
        <v>0.17</v>
      </c>
      <c r="E37" s="4">
        <v>39</v>
      </c>
      <c r="F37" s="4">
        <v>17</v>
      </c>
      <c r="G37" s="4">
        <v>26</v>
      </c>
      <c r="H37" s="4">
        <v>370</v>
      </c>
      <c r="I37" s="4">
        <v>37</v>
      </c>
      <c r="J37" s="5">
        <v>0.93</v>
      </c>
    </row>
    <row r="38" spans="2:10" x14ac:dyDescent="0.3">
      <c r="B38" s="3">
        <v>43501</v>
      </c>
      <c r="C38" s="4">
        <v>408982</v>
      </c>
      <c r="D38" s="5">
        <v>0.18</v>
      </c>
      <c r="E38" s="4">
        <v>30</v>
      </c>
      <c r="F38" s="4">
        <v>21</v>
      </c>
      <c r="G38" s="4">
        <v>28</v>
      </c>
      <c r="H38" s="4">
        <v>371</v>
      </c>
      <c r="I38" s="4">
        <v>39</v>
      </c>
      <c r="J38" s="5">
        <v>0.91</v>
      </c>
    </row>
    <row r="39" spans="2:10" x14ac:dyDescent="0.3">
      <c r="B39" s="3">
        <v>43502</v>
      </c>
      <c r="C39" s="4">
        <v>404349</v>
      </c>
      <c r="D39" s="5">
        <v>0.18</v>
      </c>
      <c r="E39" s="4">
        <v>40</v>
      </c>
      <c r="F39" s="4">
        <v>21</v>
      </c>
      <c r="G39" s="4">
        <v>28</v>
      </c>
      <c r="H39" s="4">
        <v>350</v>
      </c>
      <c r="I39" s="4">
        <v>34</v>
      </c>
      <c r="J39" s="5">
        <v>0.93</v>
      </c>
    </row>
    <row r="40" spans="2:10" x14ac:dyDescent="0.3">
      <c r="B40" s="3">
        <v>43503</v>
      </c>
      <c r="C40" s="4">
        <v>406748</v>
      </c>
      <c r="D40" s="5">
        <v>0.17</v>
      </c>
      <c r="E40" s="4">
        <v>30</v>
      </c>
      <c r="F40" s="4">
        <v>20</v>
      </c>
      <c r="G40" s="4">
        <v>29</v>
      </c>
      <c r="H40" s="4">
        <v>359</v>
      </c>
      <c r="I40" s="4">
        <v>34</v>
      </c>
      <c r="J40" s="5">
        <v>0.94</v>
      </c>
    </row>
    <row r="41" spans="2:10" x14ac:dyDescent="0.3">
      <c r="B41" s="3">
        <v>43504</v>
      </c>
      <c r="C41" s="4">
        <v>398421</v>
      </c>
      <c r="D41" s="5">
        <v>0.19</v>
      </c>
      <c r="E41" s="4">
        <v>37</v>
      </c>
      <c r="F41" s="4">
        <v>22</v>
      </c>
      <c r="G41" s="4">
        <v>26</v>
      </c>
      <c r="H41" s="4">
        <v>378</v>
      </c>
      <c r="I41" s="4">
        <v>37</v>
      </c>
      <c r="J41" s="5">
        <v>0.92</v>
      </c>
    </row>
    <row r="42" spans="2:10" x14ac:dyDescent="0.3">
      <c r="B42" s="3">
        <v>43505</v>
      </c>
      <c r="C42" s="4">
        <v>382738</v>
      </c>
      <c r="D42" s="5">
        <v>0.18</v>
      </c>
      <c r="E42" s="4">
        <v>34</v>
      </c>
      <c r="F42" s="4">
        <v>22</v>
      </c>
      <c r="G42" s="4">
        <v>26</v>
      </c>
      <c r="H42" s="4">
        <v>353</v>
      </c>
      <c r="I42" s="4">
        <v>31</v>
      </c>
      <c r="J42" s="5">
        <v>0.95</v>
      </c>
    </row>
    <row r="43" spans="2:10" x14ac:dyDescent="0.3">
      <c r="B43" s="3">
        <v>43506</v>
      </c>
      <c r="C43" s="4">
        <v>391506</v>
      </c>
      <c r="D43" s="5">
        <v>0.18</v>
      </c>
      <c r="E43" s="4">
        <v>38</v>
      </c>
      <c r="F43" s="4">
        <v>19</v>
      </c>
      <c r="G43" s="4">
        <v>26</v>
      </c>
      <c r="H43" s="4">
        <v>387</v>
      </c>
      <c r="I43" s="4">
        <v>15</v>
      </c>
      <c r="J43" s="5">
        <v>0.95</v>
      </c>
    </row>
    <row r="44" spans="2:10" x14ac:dyDescent="0.3">
      <c r="B44" s="3">
        <v>43507</v>
      </c>
      <c r="C44" s="4">
        <v>393294</v>
      </c>
      <c r="D44" s="5">
        <v>0.17</v>
      </c>
      <c r="E44" s="4">
        <v>33</v>
      </c>
      <c r="F44" s="4">
        <v>20</v>
      </c>
      <c r="G44" s="4">
        <v>25</v>
      </c>
      <c r="H44" s="4">
        <v>375</v>
      </c>
      <c r="I44" s="4">
        <v>34</v>
      </c>
      <c r="J44" s="5">
        <v>0.94</v>
      </c>
    </row>
    <row r="45" spans="2:10" x14ac:dyDescent="0.3">
      <c r="B45" s="3">
        <v>43508</v>
      </c>
      <c r="C45" s="4">
        <v>389714</v>
      </c>
      <c r="D45" s="5">
        <v>0.17</v>
      </c>
      <c r="E45" s="4">
        <v>39</v>
      </c>
      <c r="F45" s="4">
        <v>17</v>
      </c>
      <c r="G45" s="4">
        <v>25</v>
      </c>
      <c r="H45" s="4">
        <v>354</v>
      </c>
      <c r="I45" s="4">
        <v>30</v>
      </c>
      <c r="J45" s="5">
        <v>0.92</v>
      </c>
    </row>
    <row r="46" spans="2:10" x14ac:dyDescent="0.3">
      <c r="B46" s="3">
        <v>43509</v>
      </c>
      <c r="C46" s="4">
        <v>401381</v>
      </c>
      <c r="D46" s="5">
        <v>0.17</v>
      </c>
      <c r="E46" s="4">
        <v>32</v>
      </c>
      <c r="F46" s="4">
        <v>17</v>
      </c>
      <c r="G46" s="4">
        <v>30</v>
      </c>
      <c r="H46" s="4">
        <v>357</v>
      </c>
      <c r="I46" s="4">
        <v>35</v>
      </c>
      <c r="J46" s="5">
        <v>0.94</v>
      </c>
    </row>
    <row r="47" spans="2:10" x14ac:dyDescent="0.3">
      <c r="B47" s="3">
        <v>43510</v>
      </c>
      <c r="C47" s="4">
        <v>406712</v>
      </c>
      <c r="D47" s="5">
        <v>0.18</v>
      </c>
      <c r="E47" s="4">
        <v>40</v>
      </c>
      <c r="F47" s="4">
        <v>22</v>
      </c>
      <c r="G47" s="4">
        <v>29</v>
      </c>
      <c r="H47" s="4">
        <v>359</v>
      </c>
      <c r="I47" s="4">
        <v>30</v>
      </c>
      <c r="J47" s="5">
        <v>0.91</v>
      </c>
    </row>
    <row r="48" spans="2:10" x14ac:dyDescent="0.3">
      <c r="B48" s="3">
        <v>43511</v>
      </c>
      <c r="C48" s="4">
        <v>397282</v>
      </c>
      <c r="D48" s="5">
        <v>0.18</v>
      </c>
      <c r="E48" s="4">
        <v>34</v>
      </c>
      <c r="F48" s="4">
        <v>19</v>
      </c>
      <c r="G48" s="4">
        <v>25</v>
      </c>
      <c r="H48" s="4">
        <v>370</v>
      </c>
      <c r="I48" s="4">
        <v>39</v>
      </c>
      <c r="J48" s="5">
        <v>0.93</v>
      </c>
    </row>
    <row r="49" spans="2:10" x14ac:dyDescent="0.3">
      <c r="B49" s="3">
        <v>43512</v>
      </c>
      <c r="C49" s="4">
        <v>382778</v>
      </c>
      <c r="D49" s="5">
        <v>0.19</v>
      </c>
      <c r="E49" s="4">
        <v>33</v>
      </c>
      <c r="F49" s="4">
        <v>18</v>
      </c>
      <c r="G49" s="4">
        <v>26</v>
      </c>
      <c r="H49" s="4">
        <v>361</v>
      </c>
      <c r="I49" s="4">
        <v>30</v>
      </c>
      <c r="J49" s="5">
        <v>0.91</v>
      </c>
    </row>
    <row r="50" spans="2:10" x14ac:dyDescent="0.3">
      <c r="B50" s="3">
        <v>43513</v>
      </c>
      <c r="C50" s="4">
        <v>393504</v>
      </c>
      <c r="D50" s="5">
        <v>0.19</v>
      </c>
      <c r="E50" s="4">
        <v>31</v>
      </c>
      <c r="F50" s="4">
        <v>18</v>
      </c>
      <c r="G50" s="4">
        <v>30</v>
      </c>
      <c r="H50" s="4">
        <v>374</v>
      </c>
      <c r="I50" s="4">
        <v>39</v>
      </c>
      <c r="J50" s="5">
        <v>0.94</v>
      </c>
    </row>
    <row r="51" spans="2:10" x14ac:dyDescent="0.3">
      <c r="B51" s="3">
        <v>43514</v>
      </c>
      <c r="C51" s="4">
        <v>401252</v>
      </c>
      <c r="D51" s="5">
        <v>0.17</v>
      </c>
      <c r="E51" s="4">
        <v>36</v>
      </c>
      <c r="F51" s="4">
        <v>18</v>
      </c>
      <c r="G51" s="4">
        <v>27</v>
      </c>
      <c r="H51" s="4">
        <v>395</v>
      </c>
      <c r="I51" s="4">
        <v>37</v>
      </c>
      <c r="J51" s="5">
        <v>0.95</v>
      </c>
    </row>
    <row r="52" spans="2:10" x14ac:dyDescent="0.3">
      <c r="B52" s="3">
        <v>43515</v>
      </c>
      <c r="C52" s="4">
        <v>400903</v>
      </c>
      <c r="D52" s="5">
        <v>0.18</v>
      </c>
      <c r="E52" s="4">
        <v>35</v>
      </c>
      <c r="F52" s="4">
        <v>19</v>
      </c>
      <c r="G52" s="4">
        <v>29</v>
      </c>
      <c r="H52" s="4">
        <v>350</v>
      </c>
      <c r="I52" s="4">
        <v>35</v>
      </c>
      <c r="J52" s="5">
        <v>0.92</v>
      </c>
    </row>
    <row r="53" spans="2:10" x14ac:dyDescent="0.3">
      <c r="B53" s="3">
        <v>43516</v>
      </c>
      <c r="C53" s="4">
        <v>392628</v>
      </c>
      <c r="D53" s="5">
        <v>0.18</v>
      </c>
      <c r="E53" s="4">
        <v>32</v>
      </c>
      <c r="F53" s="4">
        <v>18</v>
      </c>
      <c r="G53" s="4">
        <v>25</v>
      </c>
      <c r="H53" s="4">
        <v>378</v>
      </c>
      <c r="I53" s="4">
        <v>40</v>
      </c>
      <c r="J53" s="5">
        <v>0.91</v>
      </c>
    </row>
    <row r="54" spans="2:10" x14ac:dyDescent="0.3">
      <c r="B54" s="3">
        <v>43517</v>
      </c>
      <c r="C54" s="4">
        <v>390285</v>
      </c>
      <c r="D54" s="5">
        <v>0.18</v>
      </c>
      <c r="E54" s="4">
        <v>36</v>
      </c>
      <c r="F54" s="4">
        <v>22</v>
      </c>
      <c r="G54" s="4">
        <v>26</v>
      </c>
      <c r="H54" s="4">
        <v>373</v>
      </c>
      <c r="I54" s="4">
        <v>36</v>
      </c>
      <c r="J54" s="5">
        <v>0.94</v>
      </c>
    </row>
    <row r="55" spans="2:10" x14ac:dyDescent="0.3">
      <c r="B55" s="3">
        <v>43518</v>
      </c>
      <c r="C55" s="4">
        <v>407017</v>
      </c>
      <c r="D55" s="5">
        <v>0.17</v>
      </c>
      <c r="E55" s="4">
        <v>30</v>
      </c>
      <c r="F55" s="4">
        <v>19</v>
      </c>
      <c r="G55" s="4">
        <v>28</v>
      </c>
      <c r="H55" s="4">
        <v>395</v>
      </c>
      <c r="I55" s="4">
        <v>40</v>
      </c>
      <c r="J55" s="5">
        <v>0.94</v>
      </c>
    </row>
    <row r="56" spans="2:10" x14ac:dyDescent="0.3">
      <c r="B56" s="3">
        <v>43519</v>
      </c>
      <c r="C56" s="4">
        <v>391896</v>
      </c>
      <c r="D56" s="5">
        <v>0.18</v>
      </c>
      <c r="E56" s="4">
        <v>35</v>
      </c>
      <c r="F56" s="4">
        <v>20</v>
      </c>
      <c r="G56" s="4">
        <v>28</v>
      </c>
      <c r="H56" s="4">
        <v>360</v>
      </c>
      <c r="I56" s="4">
        <v>39</v>
      </c>
      <c r="J56" s="5">
        <v>0.91</v>
      </c>
    </row>
    <row r="57" spans="2:10" x14ac:dyDescent="0.3">
      <c r="B57" s="3">
        <v>43520</v>
      </c>
      <c r="C57" s="4">
        <v>401786</v>
      </c>
      <c r="D57" s="5">
        <v>0.17</v>
      </c>
      <c r="E57" s="4">
        <v>38</v>
      </c>
      <c r="F57" s="4">
        <v>19</v>
      </c>
      <c r="G57" s="4">
        <v>29</v>
      </c>
      <c r="H57" s="4">
        <v>389</v>
      </c>
      <c r="I57" s="4">
        <v>40</v>
      </c>
      <c r="J57" s="5">
        <v>0.91</v>
      </c>
    </row>
    <row r="58" spans="2:10" x14ac:dyDescent="0.3">
      <c r="B58" s="3">
        <v>43521</v>
      </c>
      <c r="C58" s="4">
        <v>404294</v>
      </c>
      <c r="D58" s="5">
        <v>0.19</v>
      </c>
      <c r="E58" s="4">
        <v>34</v>
      </c>
      <c r="F58" s="4">
        <v>22</v>
      </c>
      <c r="G58" s="4">
        <v>26</v>
      </c>
      <c r="H58" s="4">
        <v>397</v>
      </c>
      <c r="I58" s="4">
        <v>30</v>
      </c>
      <c r="J58" s="5">
        <v>0.93</v>
      </c>
    </row>
    <row r="59" spans="2:10" x14ac:dyDescent="0.3">
      <c r="B59" s="3">
        <v>43522</v>
      </c>
      <c r="C59" s="4">
        <v>400671</v>
      </c>
      <c r="D59" s="5">
        <v>0.18</v>
      </c>
      <c r="E59" s="4">
        <v>33</v>
      </c>
      <c r="F59" s="4">
        <v>17</v>
      </c>
      <c r="G59" s="4">
        <v>28</v>
      </c>
      <c r="H59" s="4">
        <v>369</v>
      </c>
      <c r="I59" s="4">
        <v>40</v>
      </c>
      <c r="J59" s="5">
        <v>0.95</v>
      </c>
    </row>
    <row r="60" spans="2:10" x14ac:dyDescent="0.3">
      <c r="B60" s="3">
        <v>43523</v>
      </c>
      <c r="C60" s="4">
        <v>402996</v>
      </c>
      <c r="D60" s="5">
        <v>0.17</v>
      </c>
      <c r="E60" s="4">
        <v>38</v>
      </c>
      <c r="F60" s="4">
        <v>18</v>
      </c>
      <c r="G60" s="4">
        <v>30</v>
      </c>
      <c r="H60" s="4">
        <v>375</v>
      </c>
      <c r="I60" s="4">
        <v>32</v>
      </c>
      <c r="J60" s="5">
        <v>0.95</v>
      </c>
    </row>
    <row r="61" spans="2:10" x14ac:dyDescent="0.3">
      <c r="B61" s="3">
        <v>43524</v>
      </c>
      <c r="C61" s="4">
        <v>399552</v>
      </c>
      <c r="D61" s="5">
        <v>0.19</v>
      </c>
      <c r="E61" s="4">
        <v>30</v>
      </c>
      <c r="F61" s="4">
        <v>22</v>
      </c>
      <c r="G61" s="4">
        <v>25</v>
      </c>
      <c r="H61" s="4">
        <v>377</v>
      </c>
      <c r="I61" s="4">
        <v>38</v>
      </c>
      <c r="J61" s="5">
        <v>0.93</v>
      </c>
    </row>
    <row r="62" spans="2:10" x14ac:dyDescent="0.3">
      <c r="B62" s="3">
        <v>43525</v>
      </c>
      <c r="C62" s="4">
        <v>406631</v>
      </c>
      <c r="D62" s="5">
        <v>0.19</v>
      </c>
      <c r="E62" s="4">
        <v>34</v>
      </c>
      <c r="F62" s="4">
        <v>22</v>
      </c>
      <c r="G62" s="4">
        <v>28</v>
      </c>
      <c r="H62" s="4">
        <v>382</v>
      </c>
      <c r="I62" s="4">
        <v>31</v>
      </c>
      <c r="J62" s="5">
        <v>0.94</v>
      </c>
    </row>
    <row r="63" spans="2:10" x14ac:dyDescent="0.3">
      <c r="B63" s="3">
        <v>43526</v>
      </c>
      <c r="C63" s="4">
        <v>386616</v>
      </c>
      <c r="D63" s="5">
        <v>0.18</v>
      </c>
      <c r="E63" s="4">
        <v>40</v>
      </c>
      <c r="F63" s="4">
        <v>18</v>
      </c>
      <c r="G63" s="4">
        <v>56</v>
      </c>
      <c r="H63" s="4">
        <v>399</v>
      </c>
      <c r="I63" s="4">
        <v>40</v>
      </c>
      <c r="J63" s="5">
        <v>0.95</v>
      </c>
    </row>
    <row r="64" spans="2:10" x14ac:dyDescent="0.3">
      <c r="B64" s="3">
        <v>43527</v>
      </c>
      <c r="C64" s="4">
        <v>395246</v>
      </c>
      <c r="D64" s="5">
        <v>0.18</v>
      </c>
      <c r="E64" s="4">
        <v>32</v>
      </c>
      <c r="F64" s="4">
        <v>21</v>
      </c>
      <c r="G64" s="4">
        <v>29</v>
      </c>
      <c r="H64" s="4">
        <v>355</v>
      </c>
      <c r="I64" s="4">
        <v>35</v>
      </c>
      <c r="J64" s="5">
        <v>0.93</v>
      </c>
    </row>
    <row r="65" spans="2:10" x14ac:dyDescent="0.3">
      <c r="B65" s="3">
        <v>43528</v>
      </c>
      <c r="C65" s="4">
        <v>409961</v>
      </c>
      <c r="D65" s="5">
        <v>0.17</v>
      </c>
      <c r="E65" s="4">
        <v>31</v>
      </c>
      <c r="F65" s="4">
        <v>19</v>
      </c>
      <c r="G65" s="4">
        <v>29</v>
      </c>
      <c r="H65" s="4">
        <v>372</v>
      </c>
      <c r="I65" s="4">
        <v>33</v>
      </c>
      <c r="J65" s="5">
        <v>0.95</v>
      </c>
    </row>
    <row r="66" spans="2:10" x14ac:dyDescent="0.3">
      <c r="B66" s="3">
        <v>43529</v>
      </c>
      <c r="C66" s="4">
        <v>396249</v>
      </c>
      <c r="D66" s="5">
        <v>0.18</v>
      </c>
      <c r="E66" s="4">
        <v>35</v>
      </c>
      <c r="F66" s="4">
        <v>20</v>
      </c>
      <c r="G66" s="4">
        <v>27</v>
      </c>
      <c r="H66" s="4">
        <v>367</v>
      </c>
      <c r="I66" s="4">
        <v>38</v>
      </c>
      <c r="J66" s="5">
        <v>0.95</v>
      </c>
    </row>
    <row r="67" spans="2:10" x14ac:dyDescent="0.3">
      <c r="B67" s="3">
        <v>43530</v>
      </c>
      <c r="C67" s="4">
        <v>398589</v>
      </c>
      <c r="D67" s="5">
        <v>0.19</v>
      </c>
      <c r="E67" s="4">
        <v>39</v>
      </c>
      <c r="F67" s="4">
        <v>22</v>
      </c>
      <c r="G67" s="4">
        <v>27</v>
      </c>
      <c r="H67" s="4">
        <v>354</v>
      </c>
      <c r="I67" s="4">
        <v>39</v>
      </c>
      <c r="J67" s="5">
        <v>0.95</v>
      </c>
    </row>
    <row r="68" spans="2:10" x14ac:dyDescent="0.3">
      <c r="B68" s="3">
        <v>43531</v>
      </c>
      <c r="C68" s="4">
        <v>398003</v>
      </c>
      <c r="D68" s="5">
        <v>0.19</v>
      </c>
      <c r="E68" s="4">
        <v>31</v>
      </c>
      <c r="F68" s="4">
        <v>18</v>
      </c>
      <c r="G68" s="4">
        <v>29</v>
      </c>
      <c r="H68" s="4">
        <v>350</v>
      </c>
      <c r="I68" s="4">
        <v>37</v>
      </c>
      <c r="J68" s="5">
        <v>0.94</v>
      </c>
    </row>
    <row r="69" spans="2:10" x14ac:dyDescent="0.3">
      <c r="B69" s="3">
        <v>43532</v>
      </c>
      <c r="C69" s="4">
        <v>396560</v>
      </c>
      <c r="D69" s="5">
        <v>0.18</v>
      </c>
      <c r="E69" s="4">
        <v>30</v>
      </c>
      <c r="F69" s="4">
        <v>19</v>
      </c>
      <c r="G69" s="4">
        <v>26</v>
      </c>
      <c r="H69" s="4">
        <v>381</v>
      </c>
      <c r="I69" s="4">
        <v>30</v>
      </c>
      <c r="J69" s="5">
        <v>0.95</v>
      </c>
    </row>
    <row r="70" spans="2:10" x14ac:dyDescent="0.3">
      <c r="B70" s="3">
        <v>43533</v>
      </c>
      <c r="C70" s="4">
        <v>404097</v>
      </c>
      <c r="D70" s="5">
        <v>0.17</v>
      </c>
      <c r="E70" s="4">
        <v>33</v>
      </c>
      <c r="F70" s="4">
        <v>21</v>
      </c>
      <c r="G70" s="4">
        <v>28</v>
      </c>
      <c r="H70" s="4">
        <v>386</v>
      </c>
      <c r="I70" s="4">
        <v>31</v>
      </c>
      <c r="J70" s="5">
        <v>0.95</v>
      </c>
    </row>
    <row r="71" spans="2:10" x14ac:dyDescent="0.3">
      <c r="B71" s="3">
        <v>43534</v>
      </c>
      <c r="C71" s="4">
        <v>406619</v>
      </c>
      <c r="D71" s="5">
        <v>0.17</v>
      </c>
      <c r="E71" s="4">
        <v>33</v>
      </c>
      <c r="F71" s="4">
        <v>19</v>
      </c>
      <c r="G71" s="4">
        <v>25</v>
      </c>
      <c r="H71" s="4">
        <v>354</v>
      </c>
      <c r="I71" s="4">
        <v>37</v>
      </c>
      <c r="J71" s="5">
        <v>0.92</v>
      </c>
    </row>
    <row r="72" spans="2:10" x14ac:dyDescent="0.3">
      <c r="B72" s="3">
        <v>43535</v>
      </c>
      <c r="C72" s="4">
        <v>390758</v>
      </c>
      <c r="D72" s="5">
        <v>0.19</v>
      </c>
      <c r="E72" s="4">
        <v>35</v>
      </c>
      <c r="F72" s="4">
        <v>21</v>
      </c>
      <c r="G72" s="4">
        <v>25</v>
      </c>
      <c r="H72" s="4">
        <v>378</v>
      </c>
      <c r="I72" s="4">
        <v>36</v>
      </c>
      <c r="J72" s="5">
        <v>0.93</v>
      </c>
    </row>
    <row r="73" spans="2:10" x14ac:dyDescent="0.3">
      <c r="B73" s="3">
        <v>43536</v>
      </c>
      <c r="C73" s="4">
        <v>385418</v>
      </c>
      <c r="D73" s="5">
        <v>0.19</v>
      </c>
      <c r="E73" s="4">
        <v>30</v>
      </c>
      <c r="F73" s="4">
        <v>19</v>
      </c>
      <c r="G73" s="4">
        <v>25</v>
      </c>
      <c r="H73" s="4">
        <v>357</v>
      </c>
      <c r="I73" s="4">
        <v>39</v>
      </c>
      <c r="J73" s="5">
        <v>0.91</v>
      </c>
    </row>
    <row r="74" spans="2:10" x14ac:dyDescent="0.3">
      <c r="B74" s="3">
        <v>43537</v>
      </c>
      <c r="C74" s="4">
        <v>395501</v>
      </c>
      <c r="D74" s="5">
        <v>0.18</v>
      </c>
      <c r="E74" s="4">
        <v>31</v>
      </c>
      <c r="F74" s="4">
        <v>21</v>
      </c>
      <c r="G74" s="4">
        <v>29</v>
      </c>
      <c r="H74" s="4">
        <v>378</v>
      </c>
      <c r="I74" s="4">
        <v>35</v>
      </c>
      <c r="J74" s="5">
        <v>0.91</v>
      </c>
    </row>
    <row r="75" spans="2:10" x14ac:dyDescent="0.3">
      <c r="B75" s="3">
        <v>43538</v>
      </c>
      <c r="C75" s="4">
        <v>396795</v>
      </c>
      <c r="D75" s="5">
        <v>0.17</v>
      </c>
      <c r="E75" s="4">
        <v>34</v>
      </c>
      <c r="F75" s="4">
        <v>18</v>
      </c>
      <c r="G75" s="4">
        <v>28</v>
      </c>
      <c r="H75" s="4">
        <v>372</v>
      </c>
      <c r="I75" s="4">
        <v>31</v>
      </c>
      <c r="J75" s="5">
        <v>0.94</v>
      </c>
    </row>
    <row r="76" spans="2:10" x14ac:dyDescent="0.3">
      <c r="B76" s="3">
        <v>43539</v>
      </c>
      <c r="C76" s="4">
        <v>381360</v>
      </c>
      <c r="D76" s="5">
        <v>0.17</v>
      </c>
      <c r="E76" s="4">
        <v>34</v>
      </c>
      <c r="F76" s="4">
        <v>19</v>
      </c>
      <c r="G76" s="4">
        <v>27</v>
      </c>
      <c r="H76" s="4">
        <v>395</v>
      </c>
      <c r="I76" s="4">
        <v>39</v>
      </c>
      <c r="J76" s="5">
        <v>0.95</v>
      </c>
    </row>
    <row r="77" spans="2:10" x14ac:dyDescent="0.3">
      <c r="B77" s="3">
        <v>43540</v>
      </c>
      <c r="C77" s="4">
        <v>409886</v>
      </c>
      <c r="D77" s="5">
        <v>0.17</v>
      </c>
      <c r="E77" s="4">
        <v>40</v>
      </c>
      <c r="F77" s="4">
        <v>19</v>
      </c>
      <c r="G77" s="4">
        <v>30</v>
      </c>
      <c r="H77" s="4">
        <v>356</v>
      </c>
      <c r="I77" s="4">
        <v>31</v>
      </c>
      <c r="J77" s="5">
        <v>0.93</v>
      </c>
    </row>
    <row r="78" spans="2:10" x14ac:dyDescent="0.3">
      <c r="B78" s="3">
        <v>43541</v>
      </c>
      <c r="C78" s="4">
        <v>395416</v>
      </c>
      <c r="D78" s="5">
        <v>0.18</v>
      </c>
      <c r="E78" s="4">
        <v>36</v>
      </c>
      <c r="F78" s="4">
        <v>22</v>
      </c>
      <c r="G78" s="4">
        <v>29</v>
      </c>
      <c r="H78" s="4">
        <v>382</v>
      </c>
      <c r="I78" s="4">
        <v>34</v>
      </c>
      <c r="J78" s="5">
        <v>0.93</v>
      </c>
    </row>
    <row r="79" spans="2:10" x14ac:dyDescent="0.3">
      <c r="B79" s="3">
        <v>43542</v>
      </c>
      <c r="C79" s="4">
        <v>395027</v>
      </c>
      <c r="D79" s="5">
        <v>0.19</v>
      </c>
      <c r="E79" s="4">
        <v>30</v>
      </c>
      <c r="F79" s="4">
        <v>21</v>
      </c>
      <c r="G79" s="4">
        <v>29</v>
      </c>
      <c r="H79" s="4">
        <v>375</v>
      </c>
      <c r="I79" s="4">
        <v>37</v>
      </c>
      <c r="J79" s="5">
        <v>0.95</v>
      </c>
    </row>
    <row r="80" spans="2:10" x14ac:dyDescent="0.3">
      <c r="B80" s="3">
        <v>43543</v>
      </c>
      <c r="C80" s="4">
        <v>380462</v>
      </c>
      <c r="D80" s="5">
        <v>0.19</v>
      </c>
      <c r="E80" s="4">
        <v>37</v>
      </c>
      <c r="F80" s="4">
        <v>20</v>
      </c>
      <c r="G80" s="4">
        <v>25</v>
      </c>
      <c r="H80" s="4">
        <v>400</v>
      </c>
      <c r="I80" s="4">
        <v>33</v>
      </c>
      <c r="J80" s="5">
        <v>0.65</v>
      </c>
    </row>
    <row r="81" spans="2:10" x14ac:dyDescent="0.3">
      <c r="B81" s="3">
        <v>43544</v>
      </c>
      <c r="C81" s="4">
        <v>391681</v>
      </c>
      <c r="D81" s="5">
        <v>0.18</v>
      </c>
      <c r="E81" s="4">
        <v>38</v>
      </c>
      <c r="F81" s="4">
        <v>21</v>
      </c>
      <c r="G81" s="4">
        <v>29</v>
      </c>
      <c r="H81" s="4">
        <v>383</v>
      </c>
      <c r="I81" s="4">
        <v>36</v>
      </c>
      <c r="J81" s="5">
        <v>0.93</v>
      </c>
    </row>
    <row r="82" spans="2:10" x14ac:dyDescent="0.3">
      <c r="B82" s="3">
        <v>43545</v>
      </c>
      <c r="C82" s="4">
        <v>382856</v>
      </c>
      <c r="D82" s="5">
        <v>0.19</v>
      </c>
      <c r="E82" s="4">
        <v>36</v>
      </c>
      <c r="F82" s="4">
        <v>18</v>
      </c>
      <c r="G82" s="4">
        <v>28</v>
      </c>
      <c r="H82" s="4">
        <v>379</v>
      </c>
      <c r="I82" s="4">
        <v>39</v>
      </c>
      <c r="J82" s="5">
        <v>0.95</v>
      </c>
    </row>
    <row r="83" spans="2:10" x14ac:dyDescent="0.3">
      <c r="B83" s="3">
        <v>43546</v>
      </c>
      <c r="C83" s="4">
        <v>395181</v>
      </c>
      <c r="D83" s="5">
        <v>0.17</v>
      </c>
      <c r="E83" s="4">
        <v>40</v>
      </c>
      <c r="F83" s="4">
        <v>17</v>
      </c>
      <c r="G83" s="4">
        <v>27</v>
      </c>
      <c r="H83" s="4">
        <v>379</v>
      </c>
      <c r="I83" s="4">
        <v>32</v>
      </c>
      <c r="J83" s="5">
        <v>0.95</v>
      </c>
    </row>
    <row r="84" spans="2:10" x14ac:dyDescent="0.3">
      <c r="B84" s="3">
        <v>43547</v>
      </c>
      <c r="C84" s="4">
        <v>397192</v>
      </c>
      <c r="D84" s="5">
        <v>0.17</v>
      </c>
      <c r="E84" s="4">
        <v>38</v>
      </c>
      <c r="F84" s="4">
        <v>20</v>
      </c>
      <c r="G84" s="4">
        <v>30</v>
      </c>
      <c r="H84" s="4">
        <v>386</v>
      </c>
      <c r="I84" s="4">
        <v>34</v>
      </c>
      <c r="J84" s="5">
        <v>0.92</v>
      </c>
    </row>
    <row r="85" spans="2:10" x14ac:dyDescent="0.3">
      <c r="B85" s="3">
        <v>43548</v>
      </c>
      <c r="C85" s="4">
        <v>401966</v>
      </c>
      <c r="D85" s="5">
        <v>0.17</v>
      </c>
      <c r="E85" s="4">
        <v>38</v>
      </c>
      <c r="F85" s="4">
        <v>20</v>
      </c>
      <c r="G85" s="4">
        <v>26</v>
      </c>
      <c r="H85" s="4">
        <v>350</v>
      </c>
      <c r="I85" s="4">
        <v>40</v>
      </c>
      <c r="J85" s="5">
        <v>0.91</v>
      </c>
    </row>
    <row r="86" spans="2:10" x14ac:dyDescent="0.3">
      <c r="B86" s="3">
        <v>43549</v>
      </c>
      <c r="C86" s="4">
        <v>382312</v>
      </c>
      <c r="D86" s="5">
        <v>0.19</v>
      </c>
      <c r="E86" s="4">
        <v>31</v>
      </c>
      <c r="F86" s="4">
        <v>22</v>
      </c>
      <c r="G86" s="4">
        <v>27</v>
      </c>
      <c r="H86" s="4">
        <v>390</v>
      </c>
      <c r="I86" s="4">
        <v>32</v>
      </c>
      <c r="J86" s="5">
        <v>0.92</v>
      </c>
    </row>
    <row r="87" spans="2:10" x14ac:dyDescent="0.3">
      <c r="B87" s="3">
        <v>43550</v>
      </c>
      <c r="C87" s="4">
        <v>395869</v>
      </c>
      <c r="D87" s="5">
        <v>0.17</v>
      </c>
      <c r="E87" s="4">
        <v>39</v>
      </c>
      <c r="F87" s="4">
        <v>18</v>
      </c>
      <c r="G87" s="4">
        <v>25</v>
      </c>
      <c r="H87" s="4">
        <v>366</v>
      </c>
      <c r="I87" s="4">
        <v>36</v>
      </c>
      <c r="J87" s="5">
        <v>0.94</v>
      </c>
    </row>
    <row r="88" spans="2:10" x14ac:dyDescent="0.3">
      <c r="B88" s="3">
        <v>43551</v>
      </c>
      <c r="C88" s="4">
        <v>408200</v>
      </c>
      <c r="D88" s="5">
        <v>0.19</v>
      </c>
      <c r="E88" s="4">
        <v>35</v>
      </c>
      <c r="F88" s="4">
        <v>17</v>
      </c>
      <c r="G88" s="4">
        <v>28</v>
      </c>
      <c r="H88" s="4">
        <v>384</v>
      </c>
      <c r="I88" s="4">
        <v>35</v>
      </c>
      <c r="J88" s="5">
        <v>0.93</v>
      </c>
    </row>
    <row r="89" spans="2:10" x14ac:dyDescent="0.3">
      <c r="B89" s="3">
        <v>43552</v>
      </c>
      <c r="C89" s="4">
        <v>404886</v>
      </c>
      <c r="D89" s="5">
        <v>0.17</v>
      </c>
      <c r="E89" s="4">
        <v>35</v>
      </c>
      <c r="F89" s="4">
        <v>18</v>
      </c>
      <c r="G89" s="4">
        <v>30</v>
      </c>
      <c r="H89" s="4">
        <v>395</v>
      </c>
      <c r="I89" s="4">
        <v>34</v>
      </c>
      <c r="J89" s="5">
        <v>0.93</v>
      </c>
    </row>
    <row r="90" spans="2:10" x14ac:dyDescent="0.3">
      <c r="B90" s="3">
        <v>43553</v>
      </c>
      <c r="C90" s="4">
        <v>389891</v>
      </c>
      <c r="D90" s="5">
        <v>0.19</v>
      </c>
      <c r="E90" s="4">
        <v>38</v>
      </c>
      <c r="F90" s="4">
        <v>17</v>
      </c>
      <c r="G90" s="4">
        <v>25</v>
      </c>
      <c r="H90" s="4">
        <v>388</v>
      </c>
      <c r="I90" s="4">
        <v>36</v>
      </c>
      <c r="J90" s="5">
        <v>0.95</v>
      </c>
    </row>
    <row r="91" spans="2:10" x14ac:dyDescent="0.3">
      <c r="B91" s="3">
        <v>43554</v>
      </c>
      <c r="C91" s="4">
        <v>380769</v>
      </c>
      <c r="D91" s="5">
        <v>0.18</v>
      </c>
      <c r="E91" s="4">
        <v>39</v>
      </c>
      <c r="F91" s="4">
        <v>18</v>
      </c>
      <c r="G91" s="4">
        <v>28</v>
      </c>
      <c r="H91" s="4">
        <v>354</v>
      </c>
      <c r="I91" s="4">
        <v>30</v>
      </c>
      <c r="J91" s="5">
        <v>0.92</v>
      </c>
    </row>
    <row r="92" spans="2:10" x14ac:dyDescent="0.3">
      <c r="B92" s="3">
        <v>43555</v>
      </c>
      <c r="C92" s="4">
        <v>398067</v>
      </c>
      <c r="D92" s="5">
        <v>0.19</v>
      </c>
      <c r="E92" s="4">
        <v>36</v>
      </c>
      <c r="F92" s="4">
        <v>17</v>
      </c>
      <c r="G92" s="4">
        <v>29</v>
      </c>
      <c r="H92" s="4">
        <v>363</v>
      </c>
      <c r="I92" s="4">
        <v>37</v>
      </c>
      <c r="J92" s="5">
        <v>0.95</v>
      </c>
    </row>
    <row r="93" spans="2:10" x14ac:dyDescent="0.3">
      <c r="B93" s="3">
        <v>43556</v>
      </c>
      <c r="C93" s="4">
        <v>409072</v>
      </c>
      <c r="D93" s="5">
        <v>0.17</v>
      </c>
      <c r="E93" s="4">
        <v>36</v>
      </c>
      <c r="F93" s="4">
        <v>21</v>
      </c>
      <c r="G93" s="4">
        <v>29</v>
      </c>
      <c r="H93" s="4">
        <v>354</v>
      </c>
      <c r="I93" s="4">
        <v>35</v>
      </c>
      <c r="J93" s="5">
        <v>0.91</v>
      </c>
    </row>
    <row r="94" spans="2:10" x14ac:dyDescent="0.3">
      <c r="B94" s="3">
        <v>43557</v>
      </c>
      <c r="C94" s="4">
        <v>385907</v>
      </c>
      <c r="D94" s="5">
        <v>0.19</v>
      </c>
      <c r="E94" s="4">
        <v>35</v>
      </c>
      <c r="F94" s="4">
        <v>22</v>
      </c>
      <c r="G94" s="4">
        <v>25</v>
      </c>
      <c r="H94" s="4">
        <v>383</v>
      </c>
      <c r="I94" s="4">
        <v>33</v>
      </c>
      <c r="J94" s="5">
        <v>0.95</v>
      </c>
    </row>
    <row r="95" spans="2:10" x14ac:dyDescent="0.3">
      <c r="B95" s="3">
        <v>43558</v>
      </c>
      <c r="C95" s="4">
        <v>410264</v>
      </c>
      <c r="D95" s="5">
        <v>0.17</v>
      </c>
      <c r="E95" s="4">
        <v>37</v>
      </c>
      <c r="F95" s="4">
        <v>21</v>
      </c>
      <c r="G95" s="4">
        <v>28</v>
      </c>
      <c r="H95" s="4">
        <v>361</v>
      </c>
      <c r="I95" s="4">
        <v>33</v>
      </c>
      <c r="J95" s="5">
        <v>0.91</v>
      </c>
    </row>
    <row r="96" spans="2:10" x14ac:dyDescent="0.3">
      <c r="B96" s="3">
        <v>43559</v>
      </c>
      <c r="C96" s="4">
        <v>406272</v>
      </c>
      <c r="D96" s="5">
        <v>0.1</v>
      </c>
      <c r="E96" s="4">
        <v>35</v>
      </c>
      <c r="F96" s="4">
        <v>21</v>
      </c>
      <c r="G96" s="4">
        <v>29</v>
      </c>
      <c r="H96" s="4">
        <v>388</v>
      </c>
      <c r="I96" s="4">
        <v>40</v>
      </c>
      <c r="J96" s="5">
        <v>0.92</v>
      </c>
    </row>
    <row r="97" spans="2:10" x14ac:dyDescent="0.3">
      <c r="B97" s="3">
        <v>43560</v>
      </c>
      <c r="C97" s="4">
        <v>388271</v>
      </c>
      <c r="D97" s="5">
        <v>0.18</v>
      </c>
      <c r="E97" s="4">
        <v>34</v>
      </c>
      <c r="F97" s="4">
        <v>17</v>
      </c>
      <c r="G97" s="4">
        <v>28</v>
      </c>
      <c r="H97" s="4">
        <v>361</v>
      </c>
      <c r="I97" s="4">
        <v>36</v>
      </c>
      <c r="J97" s="5">
        <v>0.95</v>
      </c>
    </row>
    <row r="98" spans="2:10" x14ac:dyDescent="0.3">
      <c r="B98" s="3">
        <v>43561</v>
      </c>
      <c r="C98" s="4">
        <v>403590</v>
      </c>
      <c r="D98" s="5">
        <v>0.17</v>
      </c>
      <c r="E98" s="4">
        <v>30</v>
      </c>
      <c r="F98" s="4">
        <v>18</v>
      </c>
      <c r="G98" s="4">
        <v>25</v>
      </c>
      <c r="H98" s="4">
        <v>363</v>
      </c>
      <c r="I98" s="4">
        <v>30</v>
      </c>
      <c r="J98" s="5">
        <v>0.91</v>
      </c>
    </row>
    <row r="99" spans="2:10" x14ac:dyDescent="0.3">
      <c r="B99" s="3">
        <v>43562</v>
      </c>
      <c r="C99" s="4">
        <v>403770</v>
      </c>
      <c r="D99" s="5">
        <v>0.18</v>
      </c>
      <c r="E99" s="4">
        <v>37</v>
      </c>
      <c r="F99" s="4">
        <v>22</v>
      </c>
      <c r="G99" s="4">
        <v>27</v>
      </c>
      <c r="H99" s="4">
        <v>391</v>
      </c>
      <c r="I99" s="4">
        <v>31</v>
      </c>
      <c r="J99" s="5">
        <v>0.95</v>
      </c>
    </row>
    <row r="100" spans="2:10" x14ac:dyDescent="0.3">
      <c r="B100" s="3">
        <v>43563</v>
      </c>
      <c r="C100" s="4">
        <v>390761</v>
      </c>
      <c r="D100" s="5">
        <v>0.19</v>
      </c>
      <c r="E100" s="4">
        <v>32</v>
      </c>
      <c r="F100" s="4">
        <v>21</v>
      </c>
      <c r="G100" s="4">
        <v>27</v>
      </c>
      <c r="H100" s="4">
        <v>387</v>
      </c>
      <c r="I100" s="4">
        <v>34</v>
      </c>
      <c r="J100" s="5">
        <v>0.92</v>
      </c>
    </row>
    <row r="101" spans="2:10" x14ac:dyDescent="0.3">
      <c r="B101" s="3">
        <v>43564</v>
      </c>
      <c r="C101" s="4">
        <v>395003</v>
      </c>
      <c r="D101" s="5">
        <v>0.19</v>
      </c>
      <c r="E101" s="4">
        <v>34</v>
      </c>
      <c r="F101" s="4">
        <v>22</v>
      </c>
      <c r="G101" s="4">
        <v>25</v>
      </c>
      <c r="H101" s="4">
        <v>400</v>
      </c>
      <c r="I101" s="4">
        <v>34</v>
      </c>
      <c r="J101" s="5">
        <v>0.95</v>
      </c>
    </row>
    <row r="102" spans="2:10" x14ac:dyDescent="0.3">
      <c r="B102" s="3">
        <v>43565</v>
      </c>
      <c r="C102" s="4">
        <v>395190</v>
      </c>
      <c r="D102" s="5">
        <v>0.19</v>
      </c>
      <c r="E102" s="4">
        <v>32</v>
      </c>
      <c r="F102" s="4">
        <v>20</v>
      </c>
      <c r="G102" s="4">
        <v>25</v>
      </c>
      <c r="H102" s="4">
        <v>384</v>
      </c>
      <c r="I102" s="4">
        <v>30</v>
      </c>
      <c r="J102" s="5">
        <v>0.95</v>
      </c>
    </row>
    <row r="103" spans="2:10" x14ac:dyDescent="0.3">
      <c r="B103" s="3">
        <v>43566</v>
      </c>
      <c r="C103" s="4">
        <v>394581</v>
      </c>
      <c r="D103" s="5">
        <v>0.18</v>
      </c>
      <c r="E103" s="4">
        <v>35</v>
      </c>
      <c r="F103" s="4">
        <v>19</v>
      </c>
      <c r="G103" s="4">
        <v>25</v>
      </c>
      <c r="H103" s="4">
        <v>387</v>
      </c>
      <c r="I103" s="4">
        <v>36</v>
      </c>
      <c r="J103" s="5">
        <v>0.91</v>
      </c>
    </row>
    <row r="104" spans="2:10" x14ac:dyDescent="0.3">
      <c r="B104" s="3">
        <v>43567</v>
      </c>
      <c r="C104" s="4">
        <v>406144</v>
      </c>
      <c r="D104" s="5">
        <v>0.17</v>
      </c>
      <c r="E104" s="4">
        <v>32</v>
      </c>
      <c r="F104" s="4">
        <v>17</v>
      </c>
      <c r="G104" s="4">
        <v>28</v>
      </c>
      <c r="H104" s="4">
        <v>360</v>
      </c>
      <c r="I104" s="4">
        <v>32</v>
      </c>
      <c r="J104" s="5">
        <v>0.95</v>
      </c>
    </row>
    <row r="105" spans="2:10" x14ac:dyDescent="0.3">
      <c r="B105" s="3">
        <v>43568</v>
      </c>
      <c r="C105" s="4">
        <v>381621</v>
      </c>
      <c r="D105" s="5">
        <v>0.17</v>
      </c>
      <c r="E105" s="4">
        <v>31</v>
      </c>
      <c r="F105" s="4">
        <v>21</v>
      </c>
      <c r="G105" s="4">
        <v>25</v>
      </c>
      <c r="H105" s="4">
        <v>366</v>
      </c>
      <c r="I105" s="4">
        <v>32</v>
      </c>
      <c r="J105" s="5">
        <v>0.91</v>
      </c>
    </row>
    <row r="106" spans="2:10" x14ac:dyDescent="0.3">
      <c r="B106" s="3">
        <v>43569</v>
      </c>
      <c r="C106" s="4">
        <v>396665</v>
      </c>
      <c r="D106" s="5">
        <v>0.17</v>
      </c>
      <c r="E106" s="4">
        <v>38</v>
      </c>
      <c r="F106" s="4">
        <v>22</v>
      </c>
      <c r="G106" s="4">
        <v>29</v>
      </c>
      <c r="H106" s="4">
        <v>395</v>
      </c>
      <c r="I106" s="4">
        <v>35</v>
      </c>
      <c r="J106" s="5">
        <v>0.95</v>
      </c>
    </row>
    <row r="107" spans="2:10" x14ac:dyDescent="0.3">
      <c r="B107" s="3">
        <v>43570</v>
      </c>
      <c r="C107" s="4">
        <v>406139</v>
      </c>
      <c r="D107" s="5">
        <v>0.17</v>
      </c>
      <c r="E107" s="4">
        <v>31</v>
      </c>
      <c r="F107" s="4">
        <v>17</v>
      </c>
      <c r="G107" s="4">
        <v>26</v>
      </c>
      <c r="H107" s="4">
        <v>360</v>
      </c>
      <c r="I107" s="4">
        <v>35</v>
      </c>
      <c r="J107" s="5">
        <v>0.94</v>
      </c>
    </row>
    <row r="108" spans="2:10" x14ac:dyDescent="0.3">
      <c r="B108" s="3">
        <v>43571</v>
      </c>
      <c r="C108" s="4">
        <v>400491</v>
      </c>
      <c r="D108" s="5">
        <v>0.18</v>
      </c>
      <c r="E108" s="4">
        <v>33</v>
      </c>
      <c r="F108" s="4">
        <v>22</v>
      </c>
      <c r="G108" s="4">
        <v>25</v>
      </c>
      <c r="H108" s="4">
        <v>394</v>
      </c>
      <c r="I108" s="4">
        <v>30</v>
      </c>
      <c r="J108" s="5">
        <v>0.92</v>
      </c>
    </row>
    <row r="109" spans="2:10" x14ac:dyDescent="0.3">
      <c r="B109" s="3">
        <v>43572</v>
      </c>
      <c r="C109" s="4">
        <v>400313</v>
      </c>
      <c r="D109" s="5">
        <v>0.18</v>
      </c>
      <c r="E109" s="4">
        <v>31</v>
      </c>
      <c r="F109" s="4">
        <v>17</v>
      </c>
      <c r="G109" s="4">
        <v>30</v>
      </c>
      <c r="H109" s="4">
        <v>387</v>
      </c>
      <c r="I109" s="4">
        <v>35</v>
      </c>
      <c r="J109" s="5">
        <v>0.92</v>
      </c>
    </row>
    <row r="110" spans="2:10" x14ac:dyDescent="0.3">
      <c r="B110" s="3">
        <v>43573</v>
      </c>
      <c r="C110" s="4">
        <v>389107</v>
      </c>
      <c r="D110" s="5">
        <v>0.28999999999999998</v>
      </c>
      <c r="E110" s="4">
        <v>32</v>
      </c>
      <c r="F110" s="4">
        <v>18</v>
      </c>
      <c r="G110" s="4">
        <v>28</v>
      </c>
      <c r="H110" s="4">
        <v>364</v>
      </c>
      <c r="I110" s="4">
        <v>40</v>
      </c>
      <c r="J110" s="5">
        <v>0.91</v>
      </c>
    </row>
    <row r="111" spans="2:10" x14ac:dyDescent="0.3">
      <c r="B111" s="3">
        <v>43574</v>
      </c>
      <c r="C111" s="4">
        <v>384879</v>
      </c>
      <c r="D111" s="5">
        <v>0.18</v>
      </c>
      <c r="E111" s="4">
        <v>39</v>
      </c>
      <c r="F111" s="4">
        <v>17</v>
      </c>
      <c r="G111" s="4">
        <v>27</v>
      </c>
      <c r="H111" s="4">
        <v>351</v>
      </c>
      <c r="I111" s="4">
        <v>36</v>
      </c>
      <c r="J111" s="5">
        <v>0.95</v>
      </c>
    </row>
    <row r="112" spans="2:10" x14ac:dyDescent="0.3">
      <c r="B112" s="3">
        <v>43575</v>
      </c>
      <c r="C112" s="4">
        <v>384256</v>
      </c>
      <c r="D112" s="5">
        <v>0.18</v>
      </c>
      <c r="E112" s="4">
        <v>35</v>
      </c>
      <c r="F112" s="4">
        <v>17</v>
      </c>
      <c r="G112" s="4">
        <v>29</v>
      </c>
      <c r="H112" s="4">
        <v>395</v>
      </c>
      <c r="I112" s="4">
        <v>34</v>
      </c>
      <c r="J112" s="5">
        <v>0.94</v>
      </c>
    </row>
    <row r="113" spans="2:10" x14ac:dyDescent="0.3">
      <c r="B113" s="3">
        <v>43576</v>
      </c>
      <c r="C113" s="4">
        <v>405625</v>
      </c>
      <c r="D113" s="5">
        <v>0.17</v>
      </c>
      <c r="E113" s="4">
        <v>34</v>
      </c>
      <c r="F113" s="4">
        <v>18</v>
      </c>
      <c r="G113" s="4">
        <v>25</v>
      </c>
      <c r="H113" s="4">
        <v>380</v>
      </c>
      <c r="I113" s="4">
        <v>34</v>
      </c>
      <c r="J113" s="5">
        <v>0.94</v>
      </c>
    </row>
    <row r="114" spans="2:10" x14ac:dyDescent="0.3">
      <c r="B114" s="3">
        <v>43577</v>
      </c>
      <c r="C114" s="4">
        <v>385119</v>
      </c>
      <c r="D114" s="5">
        <v>0.19</v>
      </c>
      <c r="E114" s="4">
        <v>31</v>
      </c>
      <c r="F114" s="4">
        <v>17</v>
      </c>
      <c r="G114" s="4">
        <v>26</v>
      </c>
      <c r="H114" s="4">
        <v>383</v>
      </c>
      <c r="I114" s="4">
        <v>33</v>
      </c>
      <c r="J114" s="5">
        <v>0.95</v>
      </c>
    </row>
    <row r="115" spans="2:10" x14ac:dyDescent="0.3">
      <c r="B115" s="3">
        <v>43578</v>
      </c>
      <c r="C115" s="4">
        <v>392946</v>
      </c>
      <c r="D115" s="5">
        <v>0.18</v>
      </c>
      <c r="E115" s="4">
        <v>38</v>
      </c>
      <c r="F115" s="4">
        <v>21</v>
      </c>
      <c r="G115" s="4">
        <v>27</v>
      </c>
      <c r="H115" s="4">
        <v>390</v>
      </c>
      <c r="I115" s="4">
        <v>37</v>
      </c>
      <c r="J115" s="5">
        <v>0.93</v>
      </c>
    </row>
    <row r="116" spans="2:10" x14ac:dyDescent="0.3">
      <c r="B116" s="3">
        <v>43579</v>
      </c>
      <c r="C116" s="4">
        <v>394455</v>
      </c>
      <c r="D116" s="5">
        <v>0.17</v>
      </c>
      <c r="E116" s="4">
        <v>37</v>
      </c>
      <c r="F116" s="4">
        <v>18</v>
      </c>
      <c r="G116" s="4">
        <v>25</v>
      </c>
      <c r="H116" s="4">
        <v>383</v>
      </c>
      <c r="I116" s="4">
        <v>39</v>
      </c>
      <c r="J116" s="5">
        <v>0.94</v>
      </c>
    </row>
    <row r="117" spans="2:10" x14ac:dyDescent="0.3">
      <c r="B117" s="3">
        <v>43580</v>
      </c>
      <c r="C117" s="4">
        <v>393483</v>
      </c>
      <c r="D117" s="5">
        <v>0.17</v>
      </c>
      <c r="E117" s="4">
        <v>30</v>
      </c>
      <c r="F117" s="4">
        <v>17</v>
      </c>
      <c r="G117" s="4">
        <v>28</v>
      </c>
      <c r="H117" s="4">
        <v>383</v>
      </c>
      <c r="I117" s="4">
        <v>38</v>
      </c>
      <c r="J117" s="5">
        <v>0.91</v>
      </c>
    </row>
    <row r="118" spans="2:10" x14ac:dyDescent="0.3">
      <c r="B118" s="3">
        <v>43581</v>
      </c>
      <c r="C118" s="4">
        <v>387973</v>
      </c>
      <c r="D118" s="5">
        <v>0.17</v>
      </c>
      <c r="E118" s="4">
        <v>38</v>
      </c>
      <c r="F118" s="4">
        <v>19</v>
      </c>
      <c r="G118" s="4">
        <v>30</v>
      </c>
      <c r="H118" s="4">
        <v>367</v>
      </c>
      <c r="I118" s="4">
        <v>30</v>
      </c>
      <c r="J118" s="5">
        <v>0.94</v>
      </c>
    </row>
    <row r="119" spans="2:10" x14ac:dyDescent="0.3">
      <c r="B119" s="3">
        <v>43582</v>
      </c>
      <c r="C119" s="4">
        <v>388059</v>
      </c>
      <c r="D119" s="5">
        <v>0.19</v>
      </c>
      <c r="E119" s="4">
        <v>31</v>
      </c>
      <c r="F119" s="4">
        <v>20</v>
      </c>
      <c r="G119" s="4">
        <v>29</v>
      </c>
      <c r="H119" s="4">
        <v>366</v>
      </c>
      <c r="I119" s="4">
        <v>36</v>
      </c>
      <c r="J119" s="5">
        <v>0.94</v>
      </c>
    </row>
    <row r="120" spans="2:10" x14ac:dyDescent="0.3">
      <c r="B120" s="3">
        <v>43583</v>
      </c>
      <c r="C120" s="4">
        <v>394554</v>
      </c>
      <c r="D120" s="5">
        <v>0.18</v>
      </c>
      <c r="E120" s="4">
        <v>30</v>
      </c>
      <c r="F120" s="4">
        <v>20</v>
      </c>
      <c r="G120" s="4">
        <v>29</v>
      </c>
      <c r="H120" s="4">
        <v>389</v>
      </c>
      <c r="I120" s="4">
        <v>31</v>
      </c>
      <c r="J120" s="5">
        <v>0.93</v>
      </c>
    </row>
    <row r="121" spans="2:10" x14ac:dyDescent="0.3">
      <c r="B121" s="3">
        <v>43584</v>
      </c>
      <c r="C121" s="4">
        <v>395744</v>
      </c>
      <c r="D121" s="5">
        <v>0.18</v>
      </c>
      <c r="E121" s="4">
        <v>38</v>
      </c>
      <c r="F121" s="4">
        <v>20</v>
      </c>
      <c r="G121" s="4">
        <v>27</v>
      </c>
      <c r="H121" s="4">
        <v>366</v>
      </c>
      <c r="I121" s="4">
        <v>31</v>
      </c>
      <c r="J121" s="5">
        <v>0.91</v>
      </c>
    </row>
    <row r="122" spans="2:10" x14ac:dyDescent="0.3">
      <c r="B122" s="3">
        <v>43585</v>
      </c>
      <c r="C122" s="4">
        <v>405172</v>
      </c>
      <c r="D122" s="5">
        <v>0.17</v>
      </c>
      <c r="E122" s="4">
        <v>33</v>
      </c>
      <c r="F122" s="4">
        <v>19</v>
      </c>
      <c r="G122" s="4">
        <v>27</v>
      </c>
      <c r="H122" s="4">
        <v>380</v>
      </c>
      <c r="I122" s="4">
        <v>34</v>
      </c>
      <c r="J122" s="5">
        <v>0.94</v>
      </c>
    </row>
    <row r="123" spans="2:10" x14ac:dyDescent="0.3">
      <c r="B123" s="3">
        <v>43586</v>
      </c>
      <c r="C123" s="4">
        <v>410255</v>
      </c>
      <c r="D123" s="5">
        <v>0.18</v>
      </c>
      <c r="E123" s="4">
        <v>40</v>
      </c>
      <c r="F123" s="4">
        <v>18</v>
      </c>
      <c r="G123" s="4">
        <v>27</v>
      </c>
      <c r="H123" s="4">
        <v>378</v>
      </c>
      <c r="I123" s="4">
        <v>35</v>
      </c>
      <c r="J123" s="5">
        <v>0.94</v>
      </c>
    </row>
    <row r="124" spans="2:10" x14ac:dyDescent="0.3">
      <c r="B124" s="3">
        <v>43587</v>
      </c>
      <c r="C124" s="4">
        <v>390331</v>
      </c>
      <c r="D124" s="5">
        <v>0.19</v>
      </c>
      <c r="E124" s="4">
        <v>31</v>
      </c>
      <c r="F124" s="4">
        <v>18</v>
      </c>
      <c r="G124" s="4">
        <v>30</v>
      </c>
      <c r="H124" s="4">
        <v>378</v>
      </c>
      <c r="I124" s="4">
        <v>36</v>
      </c>
      <c r="J124" s="5">
        <v>0.95</v>
      </c>
    </row>
    <row r="125" spans="2:10" x14ac:dyDescent="0.3">
      <c r="B125" s="3">
        <v>43588</v>
      </c>
      <c r="C125" s="4">
        <v>400375</v>
      </c>
      <c r="D125" s="5">
        <v>0.18</v>
      </c>
      <c r="E125" s="4">
        <v>37</v>
      </c>
      <c r="F125" s="4">
        <v>18</v>
      </c>
      <c r="G125" s="4">
        <v>27</v>
      </c>
      <c r="H125" s="4">
        <v>365</v>
      </c>
      <c r="I125" s="4">
        <v>37</v>
      </c>
      <c r="J125" s="5">
        <v>0.93</v>
      </c>
    </row>
    <row r="126" spans="2:10" x14ac:dyDescent="0.3">
      <c r="B126" s="3">
        <v>43589</v>
      </c>
      <c r="C126" s="4">
        <v>400472</v>
      </c>
      <c r="D126" s="5">
        <v>0.19</v>
      </c>
      <c r="E126" s="4">
        <v>39</v>
      </c>
      <c r="F126" s="4">
        <v>19</v>
      </c>
      <c r="G126" s="4">
        <v>30</v>
      </c>
      <c r="H126" s="4">
        <v>370</v>
      </c>
      <c r="I126" s="4">
        <v>40</v>
      </c>
      <c r="J126" s="5">
        <v>0.94</v>
      </c>
    </row>
    <row r="127" spans="2:10" x14ac:dyDescent="0.3">
      <c r="B127" s="3">
        <v>43590</v>
      </c>
      <c r="C127" s="4">
        <v>387617</v>
      </c>
      <c r="D127" s="5">
        <v>0.18</v>
      </c>
      <c r="E127" s="4">
        <v>34</v>
      </c>
      <c r="F127" s="4">
        <v>21</v>
      </c>
      <c r="G127" s="4">
        <v>28</v>
      </c>
      <c r="H127" s="4">
        <v>397</v>
      </c>
      <c r="I127" s="4">
        <v>36</v>
      </c>
      <c r="J127" s="5">
        <v>0.93</v>
      </c>
    </row>
    <row r="128" spans="2:10" x14ac:dyDescent="0.3">
      <c r="B128" s="3">
        <v>43591</v>
      </c>
      <c r="C128" s="4">
        <v>388170</v>
      </c>
      <c r="D128" s="5">
        <v>0.18</v>
      </c>
      <c r="E128" s="4">
        <v>32</v>
      </c>
      <c r="F128" s="4">
        <v>18</v>
      </c>
      <c r="G128" s="4">
        <v>29</v>
      </c>
      <c r="H128" s="4">
        <v>359</v>
      </c>
      <c r="I128" s="4">
        <v>35</v>
      </c>
      <c r="J128" s="5">
        <v>0.93</v>
      </c>
    </row>
    <row r="129" spans="2:10" x14ac:dyDescent="0.3">
      <c r="B129" s="3">
        <v>43592</v>
      </c>
      <c r="C129" s="4">
        <v>404780</v>
      </c>
      <c r="D129" s="5">
        <v>0.18</v>
      </c>
      <c r="E129" s="4">
        <v>37</v>
      </c>
      <c r="F129" s="4">
        <v>22</v>
      </c>
      <c r="G129" s="4">
        <v>29</v>
      </c>
      <c r="H129" s="4">
        <v>360</v>
      </c>
      <c r="I129" s="4">
        <v>31</v>
      </c>
      <c r="J129" s="5">
        <v>0.95</v>
      </c>
    </row>
    <row r="130" spans="2:10" x14ac:dyDescent="0.3">
      <c r="B130" s="3">
        <v>43593</v>
      </c>
      <c r="C130" s="4">
        <v>384639</v>
      </c>
      <c r="D130" s="5">
        <v>0.17</v>
      </c>
      <c r="E130" s="4">
        <v>35</v>
      </c>
      <c r="F130" s="4">
        <v>20</v>
      </c>
      <c r="G130" s="4">
        <v>29</v>
      </c>
      <c r="H130" s="4">
        <v>390</v>
      </c>
      <c r="I130" s="4">
        <v>38</v>
      </c>
      <c r="J130" s="5">
        <v>0.91</v>
      </c>
    </row>
    <row r="131" spans="2:10" x14ac:dyDescent="0.3">
      <c r="B131" s="3">
        <v>43594</v>
      </c>
      <c r="C131" s="4">
        <v>403290</v>
      </c>
      <c r="D131" s="5">
        <v>0.18</v>
      </c>
      <c r="E131" s="4">
        <v>32</v>
      </c>
      <c r="F131" s="4">
        <v>19</v>
      </c>
      <c r="G131" s="4">
        <v>26</v>
      </c>
      <c r="H131" s="4">
        <v>385</v>
      </c>
      <c r="I131" s="4">
        <v>40</v>
      </c>
      <c r="J131" s="5">
        <v>0.95</v>
      </c>
    </row>
    <row r="132" spans="2:10" x14ac:dyDescent="0.3">
      <c r="B132" s="3">
        <v>43595</v>
      </c>
      <c r="C132" s="4">
        <v>406517</v>
      </c>
      <c r="D132" s="5">
        <v>0.19</v>
      </c>
      <c r="E132" s="4">
        <v>40</v>
      </c>
      <c r="F132" s="4">
        <v>21</v>
      </c>
      <c r="G132" s="4">
        <v>25</v>
      </c>
      <c r="H132" s="4">
        <v>377</v>
      </c>
      <c r="I132" s="4">
        <v>39</v>
      </c>
      <c r="J132" s="5">
        <v>0.92</v>
      </c>
    </row>
    <row r="133" spans="2:10" x14ac:dyDescent="0.3">
      <c r="B133" s="3">
        <v>43596</v>
      </c>
      <c r="C133" s="4">
        <v>398563</v>
      </c>
      <c r="D133" s="5">
        <v>0.17</v>
      </c>
      <c r="E133" s="4">
        <v>39</v>
      </c>
      <c r="F133" s="4">
        <v>17</v>
      </c>
      <c r="G133" s="4">
        <v>28</v>
      </c>
      <c r="H133" s="4">
        <v>367</v>
      </c>
      <c r="I133" s="4">
        <v>33</v>
      </c>
      <c r="J133" s="5">
        <v>0.91</v>
      </c>
    </row>
    <row r="134" spans="2:10" x14ac:dyDescent="0.3">
      <c r="B134" s="3">
        <v>43597</v>
      </c>
      <c r="C134" s="4">
        <v>398790</v>
      </c>
      <c r="D134" s="5">
        <v>0.17</v>
      </c>
      <c r="E134" s="4">
        <v>34</v>
      </c>
      <c r="F134" s="4">
        <v>22</v>
      </c>
      <c r="G134" s="4">
        <v>27</v>
      </c>
      <c r="H134" s="4">
        <v>350</v>
      </c>
      <c r="I134" s="4">
        <v>30</v>
      </c>
      <c r="J134" s="5">
        <v>0.94</v>
      </c>
    </row>
    <row r="135" spans="2:10" x14ac:dyDescent="0.3">
      <c r="B135" s="3">
        <v>43598</v>
      </c>
      <c r="C135" s="4">
        <v>385035</v>
      </c>
      <c r="D135" s="5">
        <v>0.17</v>
      </c>
      <c r="E135" s="4">
        <v>37</v>
      </c>
      <c r="F135" s="4">
        <v>19</v>
      </c>
      <c r="G135" s="4">
        <v>25</v>
      </c>
      <c r="H135" s="4">
        <v>395</v>
      </c>
      <c r="I135" s="4">
        <v>33</v>
      </c>
      <c r="J135" s="5">
        <v>0.93</v>
      </c>
    </row>
    <row r="136" spans="2:10" x14ac:dyDescent="0.3">
      <c r="B136" s="3">
        <v>43599</v>
      </c>
      <c r="C136" s="4">
        <v>387454</v>
      </c>
      <c r="D136" s="5">
        <v>0.17</v>
      </c>
      <c r="E136" s="4">
        <v>35</v>
      </c>
      <c r="F136" s="4">
        <v>20</v>
      </c>
      <c r="G136" s="4">
        <v>27</v>
      </c>
      <c r="H136" s="4">
        <v>389</v>
      </c>
      <c r="I136" s="4">
        <v>35</v>
      </c>
      <c r="J136" s="5">
        <v>0.91</v>
      </c>
    </row>
    <row r="137" spans="2:10" x14ac:dyDescent="0.3">
      <c r="B137" s="3">
        <v>43600</v>
      </c>
      <c r="C137" s="4">
        <v>381343</v>
      </c>
      <c r="D137" s="5">
        <v>0.17</v>
      </c>
      <c r="E137" s="4">
        <v>37</v>
      </c>
      <c r="F137" s="4">
        <v>20</v>
      </c>
      <c r="G137" s="4">
        <v>29</v>
      </c>
      <c r="H137" s="4">
        <v>399</v>
      </c>
      <c r="I137" s="4">
        <v>36</v>
      </c>
      <c r="J137" s="5">
        <v>0.95</v>
      </c>
    </row>
    <row r="138" spans="2:10" x14ac:dyDescent="0.3">
      <c r="B138" s="3">
        <v>43601</v>
      </c>
      <c r="C138" s="4">
        <v>382648</v>
      </c>
      <c r="D138" s="5">
        <v>0.17</v>
      </c>
      <c r="E138" s="4">
        <v>37</v>
      </c>
      <c r="F138" s="4">
        <v>22</v>
      </c>
      <c r="G138" s="4">
        <v>26</v>
      </c>
      <c r="H138" s="4">
        <v>390</v>
      </c>
      <c r="I138" s="4">
        <v>39</v>
      </c>
      <c r="J138" s="5">
        <v>0.93</v>
      </c>
    </row>
    <row r="139" spans="2:10" x14ac:dyDescent="0.3">
      <c r="B139" s="3">
        <v>43602</v>
      </c>
      <c r="C139" s="4">
        <v>391140</v>
      </c>
      <c r="D139" s="5">
        <v>0.18</v>
      </c>
      <c r="E139" s="4">
        <v>32</v>
      </c>
      <c r="F139" s="4">
        <v>17</v>
      </c>
      <c r="G139" s="4">
        <v>25</v>
      </c>
      <c r="H139" s="4">
        <v>378</v>
      </c>
      <c r="I139" s="4">
        <v>35</v>
      </c>
      <c r="J139" s="5">
        <v>0.91</v>
      </c>
    </row>
    <row r="140" spans="2:10" x14ac:dyDescent="0.3">
      <c r="B140" s="3">
        <v>43603</v>
      </c>
      <c r="C140" s="4">
        <v>389840</v>
      </c>
      <c r="D140" s="5">
        <v>0.17</v>
      </c>
      <c r="E140" s="4">
        <v>35</v>
      </c>
      <c r="F140" s="4">
        <v>22</v>
      </c>
      <c r="G140" s="4">
        <v>26</v>
      </c>
      <c r="H140" s="4">
        <v>377</v>
      </c>
      <c r="I140" s="4">
        <v>35</v>
      </c>
      <c r="J140" s="5">
        <v>0.93</v>
      </c>
    </row>
    <row r="141" spans="2:10" x14ac:dyDescent="0.3">
      <c r="B141" s="3">
        <v>43604</v>
      </c>
      <c r="C141" s="4">
        <v>397741</v>
      </c>
      <c r="D141" s="5">
        <v>0.19</v>
      </c>
      <c r="E141" s="4">
        <v>31</v>
      </c>
      <c r="F141" s="4">
        <v>20</v>
      </c>
      <c r="G141" s="4">
        <v>25</v>
      </c>
      <c r="H141" s="4">
        <v>398</v>
      </c>
      <c r="I141" s="4">
        <v>34</v>
      </c>
      <c r="J141" s="5">
        <v>0.92</v>
      </c>
    </row>
    <row r="142" spans="2:10" x14ac:dyDescent="0.3">
      <c r="B142" s="3">
        <v>43605</v>
      </c>
      <c r="C142" s="4">
        <v>409012</v>
      </c>
      <c r="D142" s="5">
        <v>0.19</v>
      </c>
      <c r="E142" s="4">
        <v>32</v>
      </c>
      <c r="F142" s="4">
        <v>22</v>
      </c>
      <c r="G142" s="4">
        <v>25</v>
      </c>
      <c r="H142" s="4">
        <v>379</v>
      </c>
      <c r="I142" s="4">
        <v>35</v>
      </c>
      <c r="J142" s="5">
        <v>0.93</v>
      </c>
    </row>
    <row r="143" spans="2:10" x14ac:dyDescent="0.3">
      <c r="B143" s="3">
        <v>43606</v>
      </c>
      <c r="C143" s="4">
        <v>397624</v>
      </c>
      <c r="D143" s="5">
        <v>0.18</v>
      </c>
      <c r="E143" s="4">
        <v>35</v>
      </c>
      <c r="F143" s="4">
        <v>21</v>
      </c>
      <c r="G143" s="4">
        <v>25</v>
      </c>
      <c r="H143" s="4">
        <v>380</v>
      </c>
      <c r="I143" s="4">
        <v>37</v>
      </c>
      <c r="J143" s="5">
        <v>0.94</v>
      </c>
    </row>
    <row r="144" spans="2:10" x14ac:dyDescent="0.3">
      <c r="B144" s="3">
        <v>43607</v>
      </c>
      <c r="C144" s="4">
        <v>387088</v>
      </c>
      <c r="D144" s="5">
        <v>0.18</v>
      </c>
      <c r="E144" s="4">
        <v>35</v>
      </c>
      <c r="F144" s="4">
        <v>17</v>
      </c>
      <c r="G144" s="4">
        <v>25</v>
      </c>
      <c r="H144" s="4">
        <v>398</v>
      </c>
      <c r="I144" s="4">
        <v>37</v>
      </c>
      <c r="J144" s="5">
        <v>0.94</v>
      </c>
    </row>
    <row r="145" spans="2:10" x14ac:dyDescent="0.3">
      <c r="B145" s="3">
        <v>43608</v>
      </c>
      <c r="C145" s="4">
        <v>388159</v>
      </c>
      <c r="D145" s="5">
        <v>0.17</v>
      </c>
      <c r="E145" s="4">
        <v>38</v>
      </c>
      <c r="F145" s="4">
        <v>22</v>
      </c>
      <c r="G145" s="4">
        <v>26</v>
      </c>
      <c r="H145" s="4">
        <v>391</v>
      </c>
      <c r="I145" s="4">
        <v>33</v>
      </c>
      <c r="J145" s="5">
        <v>0.93</v>
      </c>
    </row>
    <row r="146" spans="2:10" x14ac:dyDescent="0.3">
      <c r="B146" s="3">
        <v>43609</v>
      </c>
      <c r="C146" s="4">
        <v>403534</v>
      </c>
      <c r="D146" s="5">
        <v>0.17</v>
      </c>
      <c r="E146" s="4">
        <v>34</v>
      </c>
      <c r="F146" s="4">
        <v>22</v>
      </c>
      <c r="G146" s="4">
        <v>26</v>
      </c>
      <c r="H146" s="4">
        <v>386</v>
      </c>
      <c r="I146" s="4">
        <v>35</v>
      </c>
      <c r="J146" s="5">
        <v>0.92</v>
      </c>
    </row>
    <row r="147" spans="2:10" x14ac:dyDescent="0.3">
      <c r="B147" s="3">
        <v>43610</v>
      </c>
      <c r="C147" s="4">
        <v>398544</v>
      </c>
      <c r="D147" s="5">
        <v>0.19</v>
      </c>
      <c r="E147" s="4">
        <v>31</v>
      </c>
      <c r="F147" s="4">
        <v>19</v>
      </c>
      <c r="G147" s="4">
        <v>30</v>
      </c>
      <c r="H147" s="4">
        <v>396</v>
      </c>
      <c r="I147" s="4">
        <v>37</v>
      </c>
      <c r="J147" s="5">
        <v>0.95</v>
      </c>
    </row>
    <row r="148" spans="2:10" x14ac:dyDescent="0.3">
      <c r="B148" s="3">
        <v>43611</v>
      </c>
      <c r="C148" s="4">
        <v>401029</v>
      </c>
      <c r="D148" s="5">
        <v>0.18</v>
      </c>
      <c r="E148" s="4">
        <v>35</v>
      </c>
      <c r="F148" s="4">
        <v>18</v>
      </c>
      <c r="G148" s="4">
        <v>30</v>
      </c>
      <c r="H148" s="4">
        <v>354</v>
      </c>
      <c r="I148" s="4">
        <v>33</v>
      </c>
      <c r="J148" s="5">
        <v>0.91</v>
      </c>
    </row>
    <row r="149" spans="2:10" x14ac:dyDescent="0.3">
      <c r="B149" s="3">
        <v>43612</v>
      </c>
      <c r="C149" s="4">
        <v>384455</v>
      </c>
      <c r="D149" s="5">
        <v>0.17</v>
      </c>
      <c r="E149" s="4">
        <v>40</v>
      </c>
      <c r="F149" s="4">
        <v>18</v>
      </c>
      <c r="G149" s="4">
        <v>29</v>
      </c>
      <c r="H149" s="4">
        <v>396</v>
      </c>
      <c r="I149" s="4">
        <v>31</v>
      </c>
      <c r="J149" s="5">
        <v>0.91</v>
      </c>
    </row>
    <row r="150" spans="2:10" x14ac:dyDescent="0.3">
      <c r="B150" s="3">
        <v>43613</v>
      </c>
      <c r="C150" s="4">
        <v>402546</v>
      </c>
      <c r="D150" s="5">
        <v>0.18</v>
      </c>
      <c r="E150" s="4">
        <v>39</v>
      </c>
      <c r="F150" s="4">
        <v>19</v>
      </c>
      <c r="G150" s="4">
        <v>25</v>
      </c>
      <c r="H150" s="4">
        <v>395</v>
      </c>
      <c r="I150" s="4">
        <v>35</v>
      </c>
      <c r="J150" s="5">
        <v>0.92</v>
      </c>
    </row>
    <row r="151" spans="2:10" x14ac:dyDescent="0.3">
      <c r="B151" s="3">
        <v>43614</v>
      </c>
      <c r="C151" s="4">
        <v>405545</v>
      </c>
      <c r="D151" s="5">
        <v>0.18</v>
      </c>
      <c r="E151" s="4">
        <v>39</v>
      </c>
      <c r="F151" s="4">
        <v>18</v>
      </c>
      <c r="G151" s="4">
        <v>28</v>
      </c>
      <c r="H151" s="4">
        <v>352</v>
      </c>
      <c r="I151" s="4">
        <v>32</v>
      </c>
      <c r="J151" s="5">
        <v>0.93</v>
      </c>
    </row>
    <row r="152" spans="2:10" x14ac:dyDescent="0.3">
      <c r="B152" s="3">
        <v>43615</v>
      </c>
      <c r="C152" s="4">
        <v>389665</v>
      </c>
      <c r="D152" s="5">
        <v>0.19</v>
      </c>
      <c r="E152" s="4">
        <v>30</v>
      </c>
      <c r="F152" s="4">
        <v>18</v>
      </c>
      <c r="G152" s="4">
        <v>27</v>
      </c>
      <c r="H152" s="4">
        <v>379</v>
      </c>
      <c r="I152" s="4">
        <v>38</v>
      </c>
      <c r="J152" s="5">
        <v>0.91</v>
      </c>
    </row>
    <row r="153" spans="2:10" x14ac:dyDescent="0.3">
      <c r="B153" s="3">
        <v>43616</v>
      </c>
      <c r="C153" s="4">
        <v>384789</v>
      </c>
      <c r="D153" s="5">
        <v>0.18</v>
      </c>
      <c r="E153" s="4">
        <v>34</v>
      </c>
      <c r="F153" s="4">
        <v>19</v>
      </c>
      <c r="G153" s="4">
        <v>30</v>
      </c>
      <c r="H153" s="4">
        <v>381</v>
      </c>
      <c r="I153" s="4">
        <v>31</v>
      </c>
      <c r="J153" s="5">
        <v>0.95</v>
      </c>
    </row>
    <row r="154" spans="2:10" x14ac:dyDescent="0.3">
      <c r="B154" s="3">
        <v>43617</v>
      </c>
      <c r="C154" s="4">
        <v>406453</v>
      </c>
      <c r="D154" s="5">
        <v>0.17</v>
      </c>
      <c r="E154" s="4">
        <v>34</v>
      </c>
      <c r="F154" s="4">
        <v>21</v>
      </c>
      <c r="G154" s="4">
        <v>26</v>
      </c>
      <c r="H154" s="4">
        <v>358</v>
      </c>
      <c r="I154" s="4">
        <v>36</v>
      </c>
      <c r="J154" s="5">
        <v>0.93</v>
      </c>
    </row>
    <row r="155" spans="2:10" x14ac:dyDescent="0.3">
      <c r="B155" s="3">
        <v>43618</v>
      </c>
      <c r="C155" s="4">
        <v>405943</v>
      </c>
      <c r="D155" s="5">
        <v>0.18</v>
      </c>
      <c r="E155" s="4">
        <v>31</v>
      </c>
      <c r="F155" s="4">
        <v>19</v>
      </c>
      <c r="G155" s="4">
        <v>29</v>
      </c>
      <c r="H155" s="4">
        <v>366</v>
      </c>
      <c r="I155" s="4">
        <v>37</v>
      </c>
      <c r="J155" s="5">
        <v>0.93</v>
      </c>
    </row>
    <row r="156" spans="2:10" x14ac:dyDescent="0.3">
      <c r="B156" s="3">
        <v>43619</v>
      </c>
      <c r="C156" s="4">
        <v>400538</v>
      </c>
      <c r="D156" s="5">
        <v>0.18</v>
      </c>
      <c r="E156" s="4">
        <v>30</v>
      </c>
      <c r="F156" s="4">
        <v>19</v>
      </c>
      <c r="G156" s="4">
        <v>29</v>
      </c>
      <c r="H156" s="4">
        <v>389</v>
      </c>
      <c r="I156" s="4">
        <v>36</v>
      </c>
      <c r="J156" s="5">
        <v>0.95</v>
      </c>
    </row>
    <row r="157" spans="2:10" x14ac:dyDescent="0.3">
      <c r="B157" s="3">
        <v>43620</v>
      </c>
      <c r="C157" s="4">
        <v>395075</v>
      </c>
      <c r="D157" s="5">
        <v>0.17</v>
      </c>
      <c r="E157" s="4">
        <v>30</v>
      </c>
      <c r="F157" s="4">
        <v>17</v>
      </c>
      <c r="G157" s="4">
        <v>25</v>
      </c>
      <c r="H157" s="4">
        <v>389</v>
      </c>
      <c r="I157" s="4">
        <v>33</v>
      </c>
      <c r="J157" s="5">
        <v>0.95</v>
      </c>
    </row>
    <row r="158" spans="2:10" x14ac:dyDescent="0.3">
      <c r="B158" s="3">
        <v>43621</v>
      </c>
      <c r="C158" s="4">
        <v>389074</v>
      </c>
      <c r="D158" s="5">
        <v>0.18</v>
      </c>
      <c r="E158" s="4">
        <v>30</v>
      </c>
      <c r="F158" s="4">
        <v>21</v>
      </c>
      <c r="G158" s="4">
        <v>30</v>
      </c>
      <c r="H158" s="4">
        <v>375</v>
      </c>
      <c r="I158" s="4">
        <v>36</v>
      </c>
      <c r="J158" s="5">
        <v>0.94</v>
      </c>
    </row>
    <row r="159" spans="2:10" x14ac:dyDescent="0.3">
      <c r="B159" s="3">
        <v>43622</v>
      </c>
      <c r="C159" s="4">
        <v>402050</v>
      </c>
      <c r="D159" s="5">
        <v>0.17</v>
      </c>
      <c r="E159" s="4">
        <v>40</v>
      </c>
      <c r="F159" s="4">
        <v>18</v>
      </c>
      <c r="G159" s="4">
        <v>30</v>
      </c>
      <c r="H159" s="4">
        <v>379</v>
      </c>
      <c r="I159" s="4">
        <v>38</v>
      </c>
      <c r="J159" s="5">
        <v>0.95</v>
      </c>
    </row>
    <row r="160" spans="2:10" x14ac:dyDescent="0.3">
      <c r="B160" s="3">
        <v>43623</v>
      </c>
      <c r="C160" s="4">
        <v>390178</v>
      </c>
      <c r="D160" s="5">
        <v>0.19</v>
      </c>
      <c r="E160" s="4">
        <v>35</v>
      </c>
      <c r="F160" s="4">
        <v>21</v>
      </c>
      <c r="G160" s="4">
        <v>25</v>
      </c>
      <c r="H160" s="4">
        <v>391</v>
      </c>
      <c r="I160" s="4">
        <v>35</v>
      </c>
      <c r="J160" s="5">
        <v>0.95</v>
      </c>
    </row>
    <row r="161" spans="2:10" x14ac:dyDescent="0.3">
      <c r="B161" s="3">
        <v>43624</v>
      </c>
      <c r="C161" s="4">
        <v>407570</v>
      </c>
      <c r="D161" s="5">
        <v>0.19</v>
      </c>
      <c r="E161" s="4">
        <v>35</v>
      </c>
      <c r="F161" s="4">
        <v>17</v>
      </c>
      <c r="G161" s="4">
        <v>29</v>
      </c>
      <c r="H161" s="4">
        <v>388</v>
      </c>
      <c r="I161" s="4">
        <v>30</v>
      </c>
      <c r="J161" s="5">
        <v>0.93</v>
      </c>
    </row>
    <row r="162" spans="2:10" x14ac:dyDescent="0.3">
      <c r="B162" s="3">
        <v>43625</v>
      </c>
      <c r="C162" s="4">
        <v>400094</v>
      </c>
      <c r="D162" s="5">
        <v>0.18</v>
      </c>
      <c r="E162" s="4">
        <v>35</v>
      </c>
      <c r="F162" s="4">
        <v>22</v>
      </c>
      <c r="G162" s="4">
        <v>26</v>
      </c>
      <c r="H162" s="4">
        <v>364</v>
      </c>
      <c r="I162" s="4">
        <v>34</v>
      </c>
      <c r="J162" s="5">
        <v>0.95</v>
      </c>
    </row>
    <row r="163" spans="2:10" x14ac:dyDescent="0.3">
      <c r="B163" s="3">
        <v>43626</v>
      </c>
      <c r="C163" s="4">
        <v>392606</v>
      </c>
      <c r="D163" s="5">
        <v>0.17</v>
      </c>
      <c r="E163" s="4">
        <v>37</v>
      </c>
      <c r="F163" s="4">
        <v>21</v>
      </c>
      <c r="G163" s="4">
        <v>30</v>
      </c>
      <c r="H163" s="4">
        <v>397</v>
      </c>
      <c r="I163" s="4">
        <v>35</v>
      </c>
      <c r="J163" s="5">
        <v>0.91</v>
      </c>
    </row>
    <row r="164" spans="2:10" x14ac:dyDescent="0.3">
      <c r="B164" s="3">
        <v>43627</v>
      </c>
      <c r="C164" s="4">
        <v>390751</v>
      </c>
      <c r="D164" s="5">
        <v>0.17</v>
      </c>
      <c r="E164" s="4">
        <v>31</v>
      </c>
      <c r="F164" s="4">
        <v>17</v>
      </c>
      <c r="G164" s="4">
        <v>26</v>
      </c>
      <c r="H164" s="4">
        <v>354</v>
      </c>
      <c r="I164" s="4">
        <v>31</v>
      </c>
      <c r="J164" s="5">
        <v>0.94</v>
      </c>
    </row>
    <row r="165" spans="2:10" x14ac:dyDescent="0.3">
      <c r="B165" s="3">
        <v>43628</v>
      </c>
      <c r="C165" s="4">
        <v>398995</v>
      </c>
      <c r="D165" s="5">
        <v>0.17</v>
      </c>
      <c r="E165" s="4">
        <v>36</v>
      </c>
      <c r="F165" s="4">
        <v>21</v>
      </c>
      <c r="G165" s="4">
        <v>30</v>
      </c>
      <c r="H165" s="4">
        <v>400</v>
      </c>
      <c r="I165" s="4">
        <v>32</v>
      </c>
      <c r="J165" s="5">
        <v>0.95</v>
      </c>
    </row>
    <row r="166" spans="2:10" x14ac:dyDescent="0.3">
      <c r="B166" s="3">
        <v>43629</v>
      </c>
      <c r="C166" s="4">
        <v>407670</v>
      </c>
      <c r="D166" s="5">
        <v>0.17</v>
      </c>
      <c r="E166" s="4">
        <v>36</v>
      </c>
      <c r="F166" s="4">
        <v>17</v>
      </c>
      <c r="G166" s="4">
        <v>30</v>
      </c>
      <c r="H166" s="4">
        <v>399</v>
      </c>
      <c r="I166" s="4">
        <v>31</v>
      </c>
      <c r="J166" s="5">
        <v>0.92</v>
      </c>
    </row>
    <row r="167" spans="2:10" x14ac:dyDescent="0.3">
      <c r="B167" s="3">
        <v>43630</v>
      </c>
      <c r="C167" s="4">
        <v>404518</v>
      </c>
      <c r="D167" s="5">
        <v>0.18</v>
      </c>
      <c r="E167" s="4">
        <v>36</v>
      </c>
      <c r="F167" s="4">
        <v>20</v>
      </c>
      <c r="G167" s="4">
        <v>30</v>
      </c>
      <c r="H167" s="4">
        <v>393</v>
      </c>
      <c r="I167" s="4">
        <v>35</v>
      </c>
      <c r="J167" s="5">
        <v>0.94</v>
      </c>
    </row>
    <row r="168" spans="2:10" x14ac:dyDescent="0.3">
      <c r="B168" s="3">
        <v>43631</v>
      </c>
      <c r="C168" s="4">
        <v>407641</v>
      </c>
      <c r="D168" s="5">
        <v>0.17</v>
      </c>
      <c r="E168" s="4">
        <v>38</v>
      </c>
      <c r="F168" s="4">
        <v>22</v>
      </c>
      <c r="G168" s="4">
        <v>27</v>
      </c>
      <c r="H168" s="4">
        <v>357</v>
      </c>
      <c r="I168" s="4">
        <v>30</v>
      </c>
      <c r="J168" s="5">
        <v>0.91</v>
      </c>
    </row>
    <row r="169" spans="2:10" x14ac:dyDescent="0.3">
      <c r="B169" s="3">
        <v>43632</v>
      </c>
      <c r="C169" s="4">
        <v>386588</v>
      </c>
      <c r="D169" s="5">
        <v>0.19</v>
      </c>
      <c r="E169" s="4">
        <v>31</v>
      </c>
      <c r="F169" s="4">
        <v>21</v>
      </c>
      <c r="G169" s="4">
        <v>27</v>
      </c>
      <c r="H169" s="4">
        <v>385</v>
      </c>
      <c r="I169" s="4">
        <v>34</v>
      </c>
      <c r="J169" s="5">
        <v>0.93</v>
      </c>
    </row>
    <row r="170" spans="2:10" x14ac:dyDescent="0.3">
      <c r="B170" s="3">
        <v>43633</v>
      </c>
      <c r="C170" s="4">
        <v>388917</v>
      </c>
      <c r="D170" s="5">
        <v>0.17</v>
      </c>
      <c r="E170" s="4">
        <v>30</v>
      </c>
      <c r="F170" s="4">
        <v>18</v>
      </c>
      <c r="G170" s="4">
        <v>26</v>
      </c>
      <c r="H170" s="4">
        <v>350</v>
      </c>
      <c r="I170" s="4">
        <v>32</v>
      </c>
      <c r="J170" s="5">
        <v>0.93</v>
      </c>
    </row>
    <row r="171" spans="2:10" x14ac:dyDescent="0.3">
      <c r="B171" s="3">
        <v>43634</v>
      </c>
      <c r="C171" s="4">
        <v>398356</v>
      </c>
      <c r="D171" s="5">
        <v>0.19</v>
      </c>
      <c r="E171" s="4">
        <v>40</v>
      </c>
      <c r="F171" s="4">
        <v>19</v>
      </c>
      <c r="G171" s="4">
        <v>25</v>
      </c>
      <c r="H171" s="4">
        <v>397</v>
      </c>
      <c r="I171" s="4">
        <v>40</v>
      </c>
      <c r="J171" s="5">
        <v>0.93</v>
      </c>
    </row>
    <row r="172" spans="2:10" x14ac:dyDescent="0.3">
      <c r="B172" s="3">
        <v>43635</v>
      </c>
      <c r="C172" s="4">
        <v>406848</v>
      </c>
      <c r="D172" s="5">
        <v>0.18</v>
      </c>
      <c r="E172" s="4">
        <v>32</v>
      </c>
      <c r="F172" s="4">
        <v>19</v>
      </c>
      <c r="G172" s="4">
        <v>27</v>
      </c>
      <c r="H172" s="4">
        <v>370</v>
      </c>
      <c r="I172" s="4">
        <v>39</v>
      </c>
      <c r="J172" s="5">
        <v>0.94</v>
      </c>
    </row>
    <row r="173" spans="2:10" x14ac:dyDescent="0.3">
      <c r="B173" s="3">
        <v>43636</v>
      </c>
      <c r="C173" s="4">
        <v>381025</v>
      </c>
      <c r="D173" s="5">
        <v>0.17</v>
      </c>
      <c r="E173" s="4">
        <v>34</v>
      </c>
      <c r="F173" s="4">
        <v>19</v>
      </c>
      <c r="G173" s="4">
        <v>25</v>
      </c>
      <c r="H173" s="4">
        <v>393</v>
      </c>
      <c r="I173" s="4">
        <v>38</v>
      </c>
      <c r="J173" s="5">
        <v>0.91</v>
      </c>
    </row>
    <row r="174" spans="2:10" x14ac:dyDescent="0.3">
      <c r="B174" s="3">
        <v>43637</v>
      </c>
      <c r="C174" s="4">
        <v>382419</v>
      </c>
      <c r="D174" s="5">
        <v>0.17</v>
      </c>
      <c r="E174" s="4">
        <v>36</v>
      </c>
      <c r="F174" s="4">
        <v>17</v>
      </c>
      <c r="G174" s="4">
        <v>30</v>
      </c>
      <c r="H174" s="4">
        <v>362</v>
      </c>
      <c r="I174" s="4">
        <v>36</v>
      </c>
      <c r="J174" s="5">
        <v>0.95</v>
      </c>
    </row>
    <row r="175" spans="2:10" x14ac:dyDescent="0.3">
      <c r="B175" s="3">
        <v>43638</v>
      </c>
      <c r="C175" s="4">
        <v>389769</v>
      </c>
      <c r="D175" s="5">
        <v>0.17</v>
      </c>
      <c r="E175" s="4">
        <v>36</v>
      </c>
      <c r="F175" s="4">
        <v>21</v>
      </c>
      <c r="G175" s="4">
        <v>26</v>
      </c>
      <c r="H175" s="4">
        <v>366</v>
      </c>
      <c r="I175" s="4">
        <v>36</v>
      </c>
      <c r="J175" s="5">
        <v>0.93</v>
      </c>
    </row>
    <row r="176" spans="2:10" x14ac:dyDescent="0.3">
      <c r="B176" s="3">
        <v>43639</v>
      </c>
      <c r="C176" s="4">
        <v>382119</v>
      </c>
      <c r="D176" s="5">
        <v>0.18</v>
      </c>
      <c r="E176" s="4">
        <v>33</v>
      </c>
      <c r="F176" s="4">
        <v>21</v>
      </c>
      <c r="G176" s="4">
        <v>27</v>
      </c>
      <c r="H176" s="4">
        <v>393</v>
      </c>
      <c r="I176" s="4">
        <v>40</v>
      </c>
      <c r="J176" s="5">
        <v>0.91</v>
      </c>
    </row>
    <row r="177" spans="2:10" x14ac:dyDescent="0.3">
      <c r="B177" s="3">
        <v>43640</v>
      </c>
      <c r="C177" s="4">
        <v>382070</v>
      </c>
      <c r="D177" s="5">
        <v>0.19</v>
      </c>
      <c r="E177" s="4">
        <v>32</v>
      </c>
      <c r="F177" s="4">
        <v>22</v>
      </c>
      <c r="G177" s="4">
        <v>30</v>
      </c>
      <c r="H177" s="4">
        <v>391</v>
      </c>
      <c r="I177" s="4">
        <v>31</v>
      </c>
      <c r="J177" s="5">
        <v>0.93</v>
      </c>
    </row>
    <row r="178" spans="2:10" x14ac:dyDescent="0.3">
      <c r="B178" s="3">
        <v>43641</v>
      </c>
      <c r="C178" s="4">
        <v>399302</v>
      </c>
      <c r="D178" s="5">
        <v>0.17</v>
      </c>
      <c r="E178" s="4">
        <v>33</v>
      </c>
      <c r="F178" s="4">
        <v>21</v>
      </c>
      <c r="G178" s="4">
        <v>28</v>
      </c>
      <c r="H178" s="4">
        <v>359</v>
      </c>
      <c r="I178" s="4">
        <v>34</v>
      </c>
      <c r="J178" s="5">
        <v>0.95</v>
      </c>
    </row>
    <row r="179" spans="2:10" x14ac:dyDescent="0.3">
      <c r="B179" s="3">
        <v>43642</v>
      </c>
      <c r="C179" s="4">
        <v>390068</v>
      </c>
      <c r="D179" s="5">
        <v>0.18</v>
      </c>
      <c r="E179" s="4">
        <v>38</v>
      </c>
      <c r="F179" s="4">
        <v>22</v>
      </c>
      <c r="G179" s="4">
        <v>30</v>
      </c>
      <c r="H179" s="4">
        <v>365</v>
      </c>
      <c r="I179" s="4">
        <v>31</v>
      </c>
      <c r="J179" s="5">
        <v>0.92</v>
      </c>
    </row>
    <row r="180" spans="2:10" x14ac:dyDescent="0.3">
      <c r="B180" s="3">
        <v>43643</v>
      </c>
      <c r="C180" s="4">
        <v>399922</v>
      </c>
      <c r="D180" s="5">
        <v>0.19</v>
      </c>
      <c r="E180" s="4">
        <v>31</v>
      </c>
      <c r="F180" s="4">
        <v>17</v>
      </c>
      <c r="G180" s="4">
        <v>30</v>
      </c>
      <c r="H180" s="4">
        <v>355</v>
      </c>
      <c r="I180" s="4">
        <v>35</v>
      </c>
      <c r="J180" s="5">
        <v>0.91</v>
      </c>
    </row>
    <row r="181" spans="2:10" x14ac:dyDescent="0.3">
      <c r="B181" s="3">
        <v>43644</v>
      </c>
      <c r="C181" s="4">
        <v>401728</v>
      </c>
      <c r="D181" s="5">
        <v>0.17</v>
      </c>
      <c r="E181" s="4">
        <v>31</v>
      </c>
      <c r="F181" s="4">
        <v>18</v>
      </c>
      <c r="G181" s="4">
        <v>25</v>
      </c>
      <c r="H181" s="4">
        <v>400</v>
      </c>
      <c r="I181" s="4">
        <v>37</v>
      </c>
      <c r="J181" s="5">
        <v>0.92</v>
      </c>
    </row>
    <row r="182" spans="2:10" x14ac:dyDescent="0.3">
      <c r="B182" s="3">
        <v>43645</v>
      </c>
      <c r="C182" s="4">
        <v>397499</v>
      </c>
      <c r="D182" s="5">
        <v>0.18</v>
      </c>
      <c r="E182" s="4">
        <v>38</v>
      </c>
      <c r="F182" s="4">
        <v>22</v>
      </c>
      <c r="G182" s="4">
        <v>29</v>
      </c>
      <c r="H182" s="4">
        <v>374</v>
      </c>
      <c r="I182" s="4">
        <v>35</v>
      </c>
      <c r="J182" s="5">
        <v>0.92</v>
      </c>
    </row>
    <row r="183" spans="2:10" x14ac:dyDescent="0.3">
      <c r="B183" s="3">
        <v>43646</v>
      </c>
      <c r="C183" s="4">
        <v>389825</v>
      </c>
      <c r="D183" s="5">
        <v>0.19</v>
      </c>
      <c r="E183" s="4">
        <v>36</v>
      </c>
      <c r="F183" s="4">
        <v>22</v>
      </c>
      <c r="G183" s="4">
        <v>29</v>
      </c>
      <c r="H183" s="4">
        <v>376</v>
      </c>
      <c r="I183" s="4">
        <v>38</v>
      </c>
      <c r="J183" s="5">
        <v>0.91</v>
      </c>
    </row>
    <row r="184" spans="2:10" x14ac:dyDescent="0.3">
      <c r="B184" s="3">
        <v>43647</v>
      </c>
      <c r="C184" s="4">
        <v>409263</v>
      </c>
      <c r="D184" s="5">
        <v>0.17</v>
      </c>
      <c r="E184" s="4">
        <v>31</v>
      </c>
      <c r="F184" s="4">
        <v>20</v>
      </c>
      <c r="G184" s="4">
        <v>26</v>
      </c>
      <c r="H184" s="4">
        <v>386</v>
      </c>
      <c r="I184" s="4">
        <v>36</v>
      </c>
      <c r="J184" s="5">
        <v>0.93</v>
      </c>
    </row>
    <row r="185" spans="2:10" x14ac:dyDescent="0.3">
      <c r="B185" s="3">
        <v>43648</v>
      </c>
      <c r="C185" s="4">
        <v>404436</v>
      </c>
      <c r="D185" s="5">
        <v>0.17</v>
      </c>
      <c r="E185" s="4">
        <v>34</v>
      </c>
      <c r="F185" s="4">
        <v>19</v>
      </c>
      <c r="G185" s="4">
        <v>25</v>
      </c>
      <c r="H185" s="4">
        <v>376</v>
      </c>
      <c r="I185" s="4">
        <v>38</v>
      </c>
      <c r="J185" s="5">
        <v>0.94</v>
      </c>
    </row>
    <row r="186" spans="2:10" x14ac:dyDescent="0.3">
      <c r="B186" s="3">
        <v>43649</v>
      </c>
      <c r="C186" s="4">
        <v>390781</v>
      </c>
      <c r="D186" s="5">
        <v>0.17</v>
      </c>
      <c r="E186" s="4">
        <v>39</v>
      </c>
      <c r="F186" s="4">
        <v>20</v>
      </c>
      <c r="G186" s="4">
        <v>30</v>
      </c>
      <c r="H186" s="4">
        <v>385</v>
      </c>
      <c r="I186" s="4">
        <v>35</v>
      </c>
      <c r="J186" s="5">
        <v>0.94</v>
      </c>
    </row>
    <row r="187" spans="2:10" x14ac:dyDescent="0.3">
      <c r="B187" s="3">
        <v>43650</v>
      </c>
      <c r="C187" s="4">
        <v>400441</v>
      </c>
      <c r="D187" s="5">
        <v>0.18</v>
      </c>
      <c r="E187" s="4">
        <v>36</v>
      </c>
      <c r="F187" s="4">
        <v>20</v>
      </c>
      <c r="G187" s="4">
        <v>26</v>
      </c>
      <c r="H187" s="4">
        <v>382</v>
      </c>
      <c r="I187" s="4">
        <v>37</v>
      </c>
      <c r="J187" s="5">
        <v>0.91</v>
      </c>
    </row>
    <row r="188" spans="2:10" x14ac:dyDescent="0.3">
      <c r="B188" s="3">
        <v>43651</v>
      </c>
      <c r="C188" s="4">
        <v>380485</v>
      </c>
      <c r="D188" s="5">
        <v>0.19</v>
      </c>
      <c r="E188" s="4">
        <v>40</v>
      </c>
      <c r="F188" s="4">
        <v>19</v>
      </c>
      <c r="G188" s="4">
        <v>27</v>
      </c>
      <c r="H188" s="4">
        <v>380</v>
      </c>
      <c r="I188" s="4">
        <v>34</v>
      </c>
      <c r="J188" s="5">
        <v>0.92</v>
      </c>
    </row>
    <row r="189" spans="2:10" x14ac:dyDescent="0.3">
      <c r="B189" s="3">
        <v>43652</v>
      </c>
      <c r="C189" s="4">
        <v>385998</v>
      </c>
      <c r="D189" s="5">
        <v>0.18</v>
      </c>
      <c r="E189" s="4">
        <v>35</v>
      </c>
      <c r="F189" s="4">
        <v>22</v>
      </c>
      <c r="G189" s="4">
        <v>26</v>
      </c>
      <c r="H189" s="4">
        <v>373</v>
      </c>
      <c r="I189" s="4">
        <v>39</v>
      </c>
      <c r="J189" s="5">
        <v>0.94</v>
      </c>
    </row>
    <row r="190" spans="2:10" x14ac:dyDescent="0.3">
      <c r="B190" s="3">
        <v>43653</v>
      </c>
      <c r="C190" s="4">
        <v>402638</v>
      </c>
      <c r="D190" s="5">
        <v>0.18</v>
      </c>
      <c r="E190" s="4">
        <v>32</v>
      </c>
      <c r="F190" s="4">
        <v>21</v>
      </c>
      <c r="G190" s="4">
        <v>28</v>
      </c>
      <c r="H190" s="4">
        <v>352</v>
      </c>
      <c r="I190" s="4">
        <v>32</v>
      </c>
      <c r="J190" s="5">
        <v>0.94</v>
      </c>
    </row>
    <row r="191" spans="2:10" x14ac:dyDescent="0.3">
      <c r="B191" s="3">
        <v>43654</v>
      </c>
      <c r="C191" s="4">
        <v>389876</v>
      </c>
      <c r="D191" s="5">
        <v>0.18</v>
      </c>
      <c r="E191" s="4">
        <v>40</v>
      </c>
      <c r="F191" s="4">
        <v>19</v>
      </c>
      <c r="G191" s="4">
        <v>28</v>
      </c>
      <c r="H191" s="4">
        <v>388</v>
      </c>
      <c r="I191" s="4">
        <v>34</v>
      </c>
      <c r="J191" s="5">
        <v>0.92</v>
      </c>
    </row>
    <row r="192" spans="2:10" x14ac:dyDescent="0.3">
      <c r="B192" s="3">
        <v>43655</v>
      </c>
      <c r="C192" s="4">
        <v>386858</v>
      </c>
      <c r="D192" s="5">
        <v>0.17</v>
      </c>
      <c r="E192" s="4">
        <v>39</v>
      </c>
      <c r="F192" s="4">
        <v>22</v>
      </c>
      <c r="G192" s="4">
        <v>27</v>
      </c>
      <c r="H192" s="4">
        <v>388</v>
      </c>
      <c r="I192" s="4">
        <v>32</v>
      </c>
      <c r="J192" s="5">
        <v>0.91</v>
      </c>
    </row>
    <row r="193" spans="2:10" x14ac:dyDescent="0.3">
      <c r="B193" s="3">
        <v>43656</v>
      </c>
      <c r="C193" s="4">
        <v>388864</v>
      </c>
      <c r="D193" s="5">
        <v>0.19</v>
      </c>
      <c r="E193" s="4">
        <v>40</v>
      </c>
      <c r="F193" s="4">
        <v>22</v>
      </c>
      <c r="G193" s="4">
        <v>29</v>
      </c>
      <c r="H193" s="4">
        <v>382</v>
      </c>
      <c r="I193" s="4">
        <v>35</v>
      </c>
      <c r="J193" s="5">
        <v>0.94</v>
      </c>
    </row>
    <row r="194" spans="2:10" x14ac:dyDescent="0.3">
      <c r="B194" s="3">
        <v>43657</v>
      </c>
      <c r="C194" s="4">
        <v>387491</v>
      </c>
      <c r="D194" s="5">
        <v>0.19</v>
      </c>
      <c r="E194" s="4">
        <v>32</v>
      </c>
      <c r="F194" s="4">
        <v>20</v>
      </c>
      <c r="G194" s="4">
        <v>27</v>
      </c>
      <c r="H194" s="4">
        <v>384</v>
      </c>
      <c r="I194" s="4">
        <v>38</v>
      </c>
      <c r="J194" s="5">
        <v>0.91</v>
      </c>
    </row>
    <row r="195" spans="2:10" x14ac:dyDescent="0.3">
      <c r="B195" s="3">
        <v>43658</v>
      </c>
      <c r="C195" s="4">
        <v>390416</v>
      </c>
      <c r="D195" s="5">
        <v>0.18</v>
      </c>
      <c r="E195" s="4">
        <v>37</v>
      </c>
      <c r="F195" s="4">
        <v>21</v>
      </c>
      <c r="G195" s="4">
        <v>27</v>
      </c>
      <c r="H195" s="4">
        <v>380</v>
      </c>
      <c r="I195" s="4">
        <v>33</v>
      </c>
      <c r="J195" s="5">
        <v>0.95</v>
      </c>
    </row>
    <row r="196" spans="2:10" x14ac:dyDescent="0.3">
      <c r="B196" s="3">
        <v>43659</v>
      </c>
      <c r="C196" s="4">
        <v>397033</v>
      </c>
      <c r="D196" s="5">
        <v>0.17</v>
      </c>
      <c r="E196" s="4">
        <v>34</v>
      </c>
      <c r="F196" s="4">
        <v>19</v>
      </c>
      <c r="G196" s="4">
        <v>27</v>
      </c>
      <c r="H196" s="4">
        <v>387</v>
      </c>
      <c r="I196" s="4">
        <v>34</v>
      </c>
      <c r="J196" s="5">
        <v>0.91</v>
      </c>
    </row>
    <row r="197" spans="2:10" x14ac:dyDescent="0.3">
      <c r="B197" s="3">
        <v>43660</v>
      </c>
      <c r="C197" s="4">
        <v>395422</v>
      </c>
      <c r="D197" s="5">
        <v>0.17</v>
      </c>
      <c r="E197" s="4">
        <v>38</v>
      </c>
      <c r="F197" s="4">
        <v>22</v>
      </c>
      <c r="G197" s="4">
        <v>26</v>
      </c>
      <c r="H197" s="4">
        <v>399</v>
      </c>
      <c r="I197" s="4">
        <v>35</v>
      </c>
      <c r="J197" s="5">
        <v>0.92</v>
      </c>
    </row>
    <row r="198" spans="2:10" x14ac:dyDescent="0.3">
      <c r="B198" s="3">
        <v>43661</v>
      </c>
      <c r="C198" s="4">
        <v>392725</v>
      </c>
      <c r="D198" s="5">
        <v>0.18</v>
      </c>
      <c r="E198" s="4">
        <v>39</v>
      </c>
      <c r="F198" s="4">
        <v>22</v>
      </c>
      <c r="G198" s="4">
        <v>27</v>
      </c>
      <c r="H198" s="4">
        <v>353</v>
      </c>
      <c r="I198" s="4">
        <v>32</v>
      </c>
      <c r="J198" s="5">
        <v>0.94</v>
      </c>
    </row>
    <row r="199" spans="2:10" x14ac:dyDescent="0.3">
      <c r="B199" s="3">
        <v>43662</v>
      </c>
      <c r="C199" s="4">
        <v>387617</v>
      </c>
      <c r="D199" s="5">
        <v>0.17</v>
      </c>
      <c r="E199" s="4">
        <v>38</v>
      </c>
      <c r="F199" s="4">
        <v>20</v>
      </c>
      <c r="G199" s="4">
        <v>30</v>
      </c>
      <c r="H199" s="4">
        <v>458</v>
      </c>
      <c r="I199" s="4">
        <v>40</v>
      </c>
      <c r="J199" s="5">
        <v>0.95</v>
      </c>
    </row>
    <row r="200" spans="2:10" x14ac:dyDescent="0.3">
      <c r="B200" s="3">
        <v>43663</v>
      </c>
      <c r="C200" s="4">
        <v>386795</v>
      </c>
      <c r="D200" s="5">
        <v>0.18</v>
      </c>
      <c r="E200" s="4">
        <v>30</v>
      </c>
      <c r="F200" s="4">
        <v>17</v>
      </c>
      <c r="G200" s="4">
        <v>29</v>
      </c>
      <c r="H200" s="4">
        <v>387</v>
      </c>
      <c r="I200" s="4">
        <v>36</v>
      </c>
      <c r="J200" s="5">
        <v>0.93</v>
      </c>
    </row>
    <row r="201" spans="2:10" x14ac:dyDescent="0.3">
      <c r="B201" s="3">
        <v>43664</v>
      </c>
      <c r="C201" s="4">
        <v>395874</v>
      </c>
      <c r="D201" s="5">
        <v>0.17</v>
      </c>
      <c r="E201" s="4">
        <v>36</v>
      </c>
      <c r="F201" s="4">
        <v>18</v>
      </c>
      <c r="G201" s="4">
        <v>29</v>
      </c>
      <c r="H201" s="4">
        <v>372</v>
      </c>
      <c r="I201" s="4">
        <v>37</v>
      </c>
      <c r="J201" s="5">
        <v>0.94</v>
      </c>
    </row>
    <row r="202" spans="2:10" x14ac:dyDescent="0.3">
      <c r="B202" s="3">
        <v>43665</v>
      </c>
      <c r="C202" s="4">
        <v>387761</v>
      </c>
      <c r="D202" s="5">
        <v>0.19</v>
      </c>
      <c r="E202" s="4">
        <v>32</v>
      </c>
      <c r="F202" s="4">
        <v>19</v>
      </c>
      <c r="G202" s="4">
        <v>30</v>
      </c>
      <c r="H202" s="4">
        <v>388</v>
      </c>
      <c r="I202" s="4">
        <v>40</v>
      </c>
      <c r="J202" s="5">
        <v>0.94</v>
      </c>
    </row>
    <row r="203" spans="2:10" x14ac:dyDescent="0.3">
      <c r="B203" s="3">
        <v>43666</v>
      </c>
      <c r="C203" s="4">
        <v>406137</v>
      </c>
      <c r="D203" s="5">
        <v>0.17</v>
      </c>
      <c r="E203" s="4">
        <v>34</v>
      </c>
      <c r="F203" s="4">
        <v>22</v>
      </c>
      <c r="G203" s="4">
        <v>30</v>
      </c>
      <c r="H203" s="4">
        <v>358</v>
      </c>
      <c r="I203" s="4">
        <v>37</v>
      </c>
      <c r="J203" s="5">
        <v>0.95</v>
      </c>
    </row>
    <row r="204" spans="2:10" x14ac:dyDescent="0.3">
      <c r="B204" s="3">
        <v>43667</v>
      </c>
      <c r="C204" s="4">
        <v>386278</v>
      </c>
      <c r="D204" s="5">
        <v>0.19</v>
      </c>
      <c r="E204" s="4">
        <v>35</v>
      </c>
      <c r="F204" s="4">
        <v>22</v>
      </c>
      <c r="G204" s="4">
        <v>28</v>
      </c>
      <c r="H204" s="4">
        <v>396</v>
      </c>
      <c r="I204" s="4">
        <v>34</v>
      </c>
      <c r="J204" s="5">
        <v>0.93</v>
      </c>
    </row>
    <row r="205" spans="2:10" x14ac:dyDescent="0.3">
      <c r="B205" s="3">
        <v>43668</v>
      </c>
      <c r="C205" s="4">
        <v>385427</v>
      </c>
      <c r="D205" s="5">
        <v>0.19</v>
      </c>
      <c r="E205" s="4">
        <v>33</v>
      </c>
      <c r="F205" s="4">
        <v>17</v>
      </c>
      <c r="G205" s="4">
        <v>28</v>
      </c>
      <c r="H205" s="4">
        <v>372</v>
      </c>
      <c r="I205" s="4">
        <v>32</v>
      </c>
      <c r="J205" s="5">
        <v>0.94</v>
      </c>
    </row>
    <row r="206" spans="2:10" x14ac:dyDescent="0.3">
      <c r="B206" s="3">
        <v>43669</v>
      </c>
      <c r="C206" s="4">
        <v>390237</v>
      </c>
      <c r="D206" s="5">
        <v>0.19</v>
      </c>
      <c r="E206" s="4">
        <v>32</v>
      </c>
      <c r="F206" s="4">
        <v>18</v>
      </c>
      <c r="G206" s="4">
        <v>25</v>
      </c>
      <c r="H206" s="4">
        <v>382</v>
      </c>
      <c r="I206" s="4">
        <v>35</v>
      </c>
      <c r="J206" s="5">
        <v>0.93</v>
      </c>
    </row>
    <row r="207" spans="2:10" x14ac:dyDescent="0.3">
      <c r="B207" s="3">
        <v>43670</v>
      </c>
      <c r="C207" s="4">
        <v>393045</v>
      </c>
      <c r="D207" s="5">
        <v>0.19</v>
      </c>
      <c r="E207" s="4">
        <v>39</v>
      </c>
      <c r="F207" s="4">
        <v>22</v>
      </c>
      <c r="G207" s="4">
        <v>29</v>
      </c>
      <c r="H207" s="4">
        <v>360</v>
      </c>
      <c r="I207" s="4">
        <v>31</v>
      </c>
      <c r="J207" s="5">
        <v>0.93</v>
      </c>
    </row>
    <row r="208" spans="2:10" x14ac:dyDescent="0.3">
      <c r="B208" s="3">
        <v>43671</v>
      </c>
      <c r="C208" s="4">
        <v>392465</v>
      </c>
      <c r="D208" s="5">
        <v>0.19</v>
      </c>
      <c r="E208" s="4">
        <v>31</v>
      </c>
      <c r="F208" s="4">
        <v>21</v>
      </c>
      <c r="G208" s="4">
        <v>27</v>
      </c>
      <c r="H208" s="4">
        <v>373</v>
      </c>
      <c r="I208" s="4">
        <v>37</v>
      </c>
      <c r="J208" s="5">
        <v>0.94</v>
      </c>
    </row>
    <row r="209" spans="2:10" x14ac:dyDescent="0.3">
      <c r="B209" s="3">
        <v>43672</v>
      </c>
      <c r="C209" s="4">
        <v>401514</v>
      </c>
      <c r="D209" s="5">
        <v>0.19</v>
      </c>
      <c r="E209" s="4">
        <v>32</v>
      </c>
      <c r="F209" s="4">
        <v>17</v>
      </c>
      <c r="G209" s="4">
        <v>25</v>
      </c>
      <c r="H209" s="4">
        <v>388</v>
      </c>
      <c r="I209" s="4">
        <v>39</v>
      </c>
      <c r="J209" s="5">
        <v>0.91</v>
      </c>
    </row>
    <row r="210" spans="2:10" x14ac:dyDescent="0.3">
      <c r="B210" s="3">
        <v>43673</v>
      </c>
      <c r="C210" s="4">
        <v>392433</v>
      </c>
      <c r="D210" s="5">
        <v>0.17</v>
      </c>
      <c r="E210" s="4">
        <v>38</v>
      </c>
      <c r="F210" s="4">
        <v>19</v>
      </c>
      <c r="G210" s="4">
        <v>29</v>
      </c>
      <c r="H210" s="4">
        <v>382</v>
      </c>
      <c r="I210" s="4">
        <v>32</v>
      </c>
      <c r="J210" s="5">
        <v>0.95</v>
      </c>
    </row>
    <row r="211" spans="2:10" x14ac:dyDescent="0.3">
      <c r="B211" s="3">
        <v>43674</v>
      </c>
      <c r="C211" s="4">
        <v>395692</v>
      </c>
      <c r="D211" s="5">
        <v>0.17</v>
      </c>
      <c r="E211" s="4">
        <v>40</v>
      </c>
      <c r="F211" s="4">
        <v>18</v>
      </c>
      <c r="G211" s="4">
        <v>26</v>
      </c>
      <c r="H211" s="4">
        <v>375</v>
      </c>
      <c r="I211" s="4">
        <v>31</v>
      </c>
      <c r="J211" s="5">
        <v>0.91</v>
      </c>
    </row>
    <row r="212" spans="2:10" x14ac:dyDescent="0.3">
      <c r="B212" s="3">
        <v>43675</v>
      </c>
      <c r="C212" s="4">
        <v>391474</v>
      </c>
      <c r="D212" s="5">
        <v>0.17</v>
      </c>
      <c r="E212" s="4">
        <v>35</v>
      </c>
      <c r="F212" s="4">
        <v>22</v>
      </c>
      <c r="G212" s="4">
        <v>25</v>
      </c>
      <c r="H212" s="4">
        <v>388</v>
      </c>
      <c r="I212" s="4">
        <v>38</v>
      </c>
      <c r="J212" s="5">
        <v>0.92</v>
      </c>
    </row>
    <row r="213" spans="2:10" x14ac:dyDescent="0.3">
      <c r="B213" s="3">
        <v>43676</v>
      </c>
      <c r="C213" s="4">
        <v>399345</v>
      </c>
      <c r="D213" s="5">
        <v>0.19</v>
      </c>
      <c r="E213" s="4">
        <v>34</v>
      </c>
      <c r="F213" s="4">
        <v>18</v>
      </c>
      <c r="G213" s="4">
        <v>29</v>
      </c>
      <c r="H213" s="4">
        <v>365</v>
      </c>
      <c r="I213" s="4">
        <v>39</v>
      </c>
      <c r="J213" s="5">
        <v>0.92</v>
      </c>
    </row>
    <row r="214" spans="2:10" x14ac:dyDescent="0.3">
      <c r="B214" s="3">
        <v>43677</v>
      </c>
      <c r="C214" s="4">
        <v>390149</v>
      </c>
      <c r="D214" s="5">
        <v>0.17</v>
      </c>
      <c r="E214" s="4">
        <v>33</v>
      </c>
      <c r="F214" s="4">
        <v>18</v>
      </c>
      <c r="G214" s="4">
        <v>29</v>
      </c>
      <c r="H214" s="4">
        <v>365</v>
      </c>
      <c r="I214" s="4">
        <v>39</v>
      </c>
      <c r="J214" s="5">
        <v>0.95</v>
      </c>
    </row>
    <row r="215" spans="2:10" x14ac:dyDescent="0.3">
      <c r="B215" s="3">
        <v>43678</v>
      </c>
      <c r="C215" s="4">
        <v>386768</v>
      </c>
      <c r="D215" s="5">
        <v>0.19</v>
      </c>
      <c r="E215" s="4">
        <v>32</v>
      </c>
      <c r="F215" s="4">
        <v>20</v>
      </c>
      <c r="G215" s="4">
        <v>25</v>
      </c>
      <c r="H215" s="4">
        <v>384</v>
      </c>
      <c r="I215" s="4">
        <v>37</v>
      </c>
      <c r="J215" s="5">
        <v>0.94</v>
      </c>
    </row>
    <row r="216" spans="2:10" x14ac:dyDescent="0.3">
      <c r="B216" s="3">
        <v>43679</v>
      </c>
      <c r="C216" s="4">
        <v>387112</v>
      </c>
      <c r="D216" s="5">
        <v>0.17</v>
      </c>
      <c r="E216" s="4">
        <v>37</v>
      </c>
      <c r="F216" s="4">
        <v>21</v>
      </c>
      <c r="G216" s="4">
        <v>26</v>
      </c>
      <c r="H216" s="4">
        <v>384</v>
      </c>
      <c r="I216" s="4">
        <v>37</v>
      </c>
      <c r="J216" s="5">
        <v>0.93</v>
      </c>
    </row>
    <row r="217" spans="2:10" x14ac:dyDescent="0.3">
      <c r="B217" s="3">
        <v>43680</v>
      </c>
      <c r="C217" s="4">
        <v>409781</v>
      </c>
      <c r="D217" s="5">
        <v>0.19</v>
      </c>
      <c r="E217" s="4">
        <v>30</v>
      </c>
      <c r="F217" s="4">
        <v>19</v>
      </c>
      <c r="G217" s="4">
        <v>27</v>
      </c>
      <c r="H217" s="4">
        <v>358</v>
      </c>
      <c r="I217" s="4">
        <v>31</v>
      </c>
      <c r="J217" s="5">
        <v>0.92</v>
      </c>
    </row>
    <row r="218" spans="2:10" x14ac:dyDescent="0.3">
      <c r="B218" s="3">
        <v>43681</v>
      </c>
      <c r="C218" s="4">
        <v>388262</v>
      </c>
      <c r="D218" s="5">
        <v>0.18</v>
      </c>
      <c r="E218" s="4">
        <v>35</v>
      </c>
      <c r="F218" s="4">
        <v>22</v>
      </c>
      <c r="G218" s="4">
        <v>30</v>
      </c>
      <c r="H218" s="4">
        <v>369</v>
      </c>
      <c r="I218" s="4">
        <v>39</v>
      </c>
      <c r="J218" s="5">
        <v>0.95</v>
      </c>
    </row>
    <row r="219" spans="2:10" x14ac:dyDescent="0.3">
      <c r="B219" s="3">
        <v>43682</v>
      </c>
      <c r="C219" s="4">
        <v>403716</v>
      </c>
      <c r="D219" s="5">
        <v>0.17</v>
      </c>
      <c r="E219" s="4">
        <v>39</v>
      </c>
      <c r="F219" s="4">
        <v>22</v>
      </c>
      <c r="G219" s="4">
        <v>25</v>
      </c>
      <c r="H219" s="4">
        <v>389</v>
      </c>
      <c r="I219" s="4">
        <v>36</v>
      </c>
      <c r="J219" s="5">
        <v>0.92</v>
      </c>
    </row>
    <row r="220" spans="2:10" x14ac:dyDescent="0.3">
      <c r="B220" s="3">
        <v>43683</v>
      </c>
      <c r="C220" s="4">
        <v>398247</v>
      </c>
      <c r="D220" s="5">
        <v>0.17</v>
      </c>
      <c r="E220" s="4">
        <v>31</v>
      </c>
      <c r="F220" s="4">
        <v>18</v>
      </c>
      <c r="G220" s="4">
        <v>29</v>
      </c>
      <c r="H220" s="4">
        <v>398</v>
      </c>
      <c r="I220" s="4">
        <v>32</v>
      </c>
      <c r="J220" s="5">
        <v>0.95</v>
      </c>
    </row>
    <row r="221" spans="2:10" x14ac:dyDescent="0.3">
      <c r="B221" s="3">
        <v>43684</v>
      </c>
      <c r="C221" s="4">
        <v>395396</v>
      </c>
      <c r="D221" s="5">
        <v>0.19</v>
      </c>
      <c r="E221" s="4">
        <v>34</v>
      </c>
      <c r="F221" s="4">
        <v>22</v>
      </c>
      <c r="G221" s="4">
        <v>29</v>
      </c>
      <c r="H221" s="4">
        <v>366</v>
      </c>
      <c r="I221" s="4">
        <v>37</v>
      </c>
      <c r="J221" s="5">
        <v>0.91</v>
      </c>
    </row>
    <row r="222" spans="2:10" x14ac:dyDescent="0.3">
      <c r="B222" s="3">
        <v>43685</v>
      </c>
      <c r="C222" s="4">
        <v>395163</v>
      </c>
      <c r="D222" s="5">
        <v>0.18</v>
      </c>
      <c r="E222" s="4">
        <v>32</v>
      </c>
      <c r="F222" s="4">
        <v>17</v>
      </c>
      <c r="G222" s="4">
        <v>29</v>
      </c>
      <c r="H222" s="4">
        <v>367</v>
      </c>
      <c r="I222" s="4">
        <v>37</v>
      </c>
      <c r="J222" s="5">
        <v>0.92</v>
      </c>
    </row>
    <row r="223" spans="2:10" x14ac:dyDescent="0.3">
      <c r="B223" s="3">
        <v>43686</v>
      </c>
      <c r="C223" s="4">
        <v>402090</v>
      </c>
      <c r="D223" s="5">
        <v>0.17</v>
      </c>
      <c r="E223" s="4">
        <v>32</v>
      </c>
      <c r="F223" s="4">
        <v>21</v>
      </c>
      <c r="G223" s="4">
        <v>30</v>
      </c>
      <c r="H223" s="4">
        <v>353</v>
      </c>
      <c r="I223" s="4">
        <v>34</v>
      </c>
      <c r="J223" s="5">
        <v>0.93</v>
      </c>
    </row>
    <row r="224" spans="2:10" x14ac:dyDescent="0.3">
      <c r="B224" s="3">
        <v>43687</v>
      </c>
      <c r="C224" s="4">
        <v>398762</v>
      </c>
      <c r="D224" s="5">
        <v>0.19</v>
      </c>
      <c r="E224" s="4">
        <v>30</v>
      </c>
      <c r="F224" s="4">
        <v>22</v>
      </c>
      <c r="G224" s="4">
        <v>27</v>
      </c>
      <c r="H224" s="4">
        <v>352</v>
      </c>
      <c r="I224" s="4">
        <v>30</v>
      </c>
      <c r="J224" s="5">
        <v>0.93</v>
      </c>
    </row>
    <row r="225" spans="2:10" x14ac:dyDescent="0.3">
      <c r="B225" s="3">
        <v>43688</v>
      </c>
      <c r="C225" s="4">
        <v>383675</v>
      </c>
      <c r="D225" s="5">
        <v>0.19</v>
      </c>
      <c r="E225" s="4">
        <v>34</v>
      </c>
      <c r="F225" s="4">
        <v>29</v>
      </c>
      <c r="G225" s="4">
        <v>27</v>
      </c>
      <c r="H225" s="4">
        <v>396</v>
      </c>
      <c r="I225" s="4">
        <v>31</v>
      </c>
      <c r="J225" s="5">
        <v>0.95</v>
      </c>
    </row>
    <row r="226" spans="2:10" x14ac:dyDescent="0.3">
      <c r="B226" s="3">
        <v>43689</v>
      </c>
      <c r="C226" s="4">
        <v>390603</v>
      </c>
      <c r="D226" s="5">
        <v>0.18</v>
      </c>
      <c r="E226" s="4">
        <v>36</v>
      </c>
      <c r="F226" s="4">
        <v>21</v>
      </c>
      <c r="G226" s="4">
        <v>30</v>
      </c>
      <c r="H226" s="4">
        <v>382</v>
      </c>
      <c r="I226" s="4">
        <v>37</v>
      </c>
      <c r="J226" s="5">
        <v>0.91</v>
      </c>
    </row>
    <row r="227" spans="2:10" x14ac:dyDescent="0.3">
      <c r="B227" s="3">
        <v>43690</v>
      </c>
      <c r="C227" s="4">
        <v>400629</v>
      </c>
      <c r="D227" s="5">
        <v>0.19</v>
      </c>
      <c r="E227" s="4">
        <v>30</v>
      </c>
      <c r="F227" s="4">
        <v>19</v>
      </c>
      <c r="G227" s="4">
        <v>25</v>
      </c>
      <c r="H227" s="4">
        <v>382</v>
      </c>
      <c r="I227" s="4">
        <v>32</v>
      </c>
      <c r="J227" s="5">
        <v>0.93</v>
      </c>
    </row>
    <row r="228" spans="2:10" x14ac:dyDescent="0.3">
      <c r="B228" s="3">
        <v>43691</v>
      </c>
      <c r="C228" s="4">
        <v>398528</v>
      </c>
      <c r="D228" s="5">
        <v>0.17</v>
      </c>
      <c r="E228" s="4">
        <v>32</v>
      </c>
      <c r="F228" s="4">
        <v>17</v>
      </c>
      <c r="G228" s="4">
        <v>25</v>
      </c>
      <c r="H228" s="4">
        <v>372</v>
      </c>
      <c r="I228" s="4">
        <v>40</v>
      </c>
      <c r="J228" s="5">
        <v>0.91</v>
      </c>
    </row>
    <row r="229" spans="2:10" x14ac:dyDescent="0.3">
      <c r="B229" s="3">
        <v>43692</v>
      </c>
      <c r="C229" s="4">
        <v>384154</v>
      </c>
      <c r="D229" s="5">
        <v>0.17</v>
      </c>
      <c r="E229" s="4">
        <v>36</v>
      </c>
      <c r="F229" s="4">
        <v>21</v>
      </c>
      <c r="G229" s="4">
        <v>28</v>
      </c>
      <c r="H229" s="4">
        <v>362</v>
      </c>
      <c r="I229" s="4">
        <v>30</v>
      </c>
      <c r="J229" s="5">
        <v>0.92</v>
      </c>
    </row>
    <row r="230" spans="2:10" x14ac:dyDescent="0.3">
      <c r="B230" s="3">
        <v>43693</v>
      </c>
      <c r="C230" s="4">
        <v>405920</v>
      </c>
      <c r="D230" s="5">
        <v>0.19</v>
      </c>
      <c r="E230" s="4">
        <v>35</v>
      </c>
      <c r="F230" s="4">
        <v>17</v>
      </c>
      <c r="G230" s="4">
        <v>29</v>
      </c>
      <c r="H230" s="4">
        <v>351</v>
      </c>
      <c r="I230" s="4">
        <v>40</v>
      </c>
      <c r="J230" s="5">
        <v>0.95</v>
      </c>
    </row>
    <row r="231" spans="2:10" x14ac:dyDescent="0.3">
      <c r="B231" s="3">
        <v>43694</v>
      </c>
      <c r="C231" s="4">
        <v>408856</v>
      </c>
      <c r="D231" s="5">
        <v>0.17</v>
      </c>
      <c r="E231" s="4">
        <v>35</v>
      </c>
      <c r="F231" s="4">
        <v>17</v>
      </c>
      <c r="G231" s="4">
        <v>29</v>
      </c>
      <c r="H231" s="4">
        <v>371</v>
      </c>
      <c r="I231" s="4">
        <v>39</v>
      </c>
      <c r="J231" s="5">
        <v>0.94</v>
      </c>
    </row>
    <row r="232" spans="2:10" x14ac:dyDescent="0.3">
      <c r="B232" s="3">
        <v>43695</v>
      </c>
      <c r="C232" s="4">
        <v>390612</v>
      </c>
      <c r="D232" s="5">
        <v>0.17</v>
      </c>
      <c r="E232" s="4">
        <v>38</v>
      </c>
      <c r="F232" s="4">
        <v>20</v>
      </c>
      <c r="G232" s="4">
        <v>30</v>
      </c>
      <c r="H232" s="4">
        <v>380</v>
      </c>
      <c r="I232" s="4">
        <v>40</v>
      </c>
      <c r="J232" s="5">
        <v>0.94</v>
      </c>
    </row>
    <row r="233" spans="2:10" x14ac:dyDescent="0.3">
      <c r="B233" s="3">
        <v>43696</v>
      </c>
      <c r="C233" s="4">
        <v>408028</v>
      </c>
      <c r="D233" s="5">
        <v>0.18</v>
      </c>
      <c r="E233" s="4">
        <v>35</v>
      </c>
      <c r="F233" s="4">
        <v>20</v>
      </c>
      <c r="G233" s="4">
        <v>30</v>
      </c>
      <c r="H233" s="4">
        <v>388</v>
      </c>
      <c r="I233" s="4">
        <v>32</v>
      </c>
      <c r="J233" s="5">
        <v>0.93</v>
      </c>
    </row>
    <row r="234" spans="2:10" x14ac:dyDescent="0.3">
      <c r="B234" s="3">
        <v>43697</v>
      </c>
      <c r="C234" s="4">
        <v>383876</v>
      </c>
      <c r="D234" s="5">
        <v>0.18</v>
      </c>
      <c r="E234" s="4">
        <v>35</v>
      </c>
      <c r="F234" s="4">
        <v>22</v>
      </c>
      <c r="G234" s="4">
        <v>30</v>
      </c>
      <c r="H234" s="4">
        <v>351</v>
      </c>
      <c r="I234" s="4">
        <v>38</v>
      </c>
      <c r="J234" s="5">
        <v>0.92</v>
      </c>
    </row>
    <row r="235" spans="2:10" x14ac:dyDescent="0.3">
      <c r="B235" s="3">
        <v>43698</v>
      </c>
      <c r="C235" s="4">
        <v>390911</v>
      </c>
      <c r="D235" s="5">
        <v>0.19</v>
      </c>
      <c r="E235" s="4">
        <v>36</v>
      </c>
      <c r="F235" s="4">
        <v>18</v>
      </c>
      <c r="G235" s="4">
        <v>28</v>
      </c>
      <c r="H235" s="4">
        <v>382</v>
      </c>
      <c r="I235" s="4">
        <v>32</v>
      </c>
      <c r="J235" s="5">
        <v>0.93</v>
      </c>
    </row>
    <row r="236" spans="2:10" x14ac:dyDescent="0.3">
      <c r="B236" s="3">
        <v>43699</v>
      </c>
      <c r="C236" s="4">
        <v>382072</v>
      </c>
      <c r="D236" s="5">
        <v>0.19</v>
      </c>
      <c r="E236" s="4">
        <v>36</v>
      </c>
      <c r="F236" s="4">
        <v>18</v>
      </c>
      <c r="G236" s="4">
        <v>29</v>
      </c>
      <c r="H236" s="4">
        <v>395</v>
      </c>
      <c r="I236" s="4">
        <v>37</v>
      </c>
      <c r="J236" s="5">
        <v>0.95</v>
      </c>
    </row>
    <row r="237" spans="2:10" x14ac:dyDescent="0.3">
      <c r="B237" s="3">
        <v>43700</v>
      </c>
      <c r="C237" s="4">
        <v>403634</v>
      </c>
      <c r="D237" s="5">
        <v>0.19</v>
      </c>
      <c r="E237" s="4">
        <v>39</v>
      </c>
      <c r="F237" s="4">
        <v>21</v>
      </c>
      <c r="G237" s="4">
        <v>27</v>
      </c>
      <c r="H237" s="4">
        <v>352</v>
      </c>
      <c r="I237" s="4">
        <v>34</v>
      </c>
      <c r="J237" s="5">
        <v>0.93</v>
      </c>
    </row>
    <row r="238" spans="2:10" x14ac:dyDescent="0.3">
      <c r="B238" s="3">
        <v>43701</v>
      </c>
      <c r="C238" s="4">
        <v>380313</v>
      </c>
      <c r="D238" s="5">
        <v>0.19</v>
      </c>
      <c r="E238" s="4">
        <v>36</v>
      </c>
      <c r="F238" s="4">
        <v>18</v>
      </c>
      <c r="G238" s="4">
        <v>29</v>
      </c>
      <c r="H238" s="4">
        <v>377</v>
      </c>
      <c r="I238" s="4">
        <v>31</v>
      </c>
      <c r="J238" s="5">
        <v>0.94</v>
      </c>
    </row>
    <row r="239" spans="2:10" x14ac:dyDescent="0.3">
      <c r="B239" s="3">
        <v>43702</v>
      </c>
      <c r="C239" s="4">
        <v>388418</v>
      </c>
      <c r="D239" s="5">
        <v>0.19</v>
      </c>
      <c r="E239" s="4">
        <v>31</v>
      </c>
      <c r="F239" s="4">
        <v>18</v>
      </c>
      <c r="G239" s="4">
        <v>27</v>
      </c>
      <c r="H239" s="4">
        <v>367</v>
      </c>
      <c r="I239" s="4">
        <v>33</v>
      </c>
      <c r="J239" s="5">
        <v>0.95</v>
      </c>
    </row>
    <row r="240" spans="2:10" x14ac:dyDescent="0.3">
      <c r="B240" s="3">
        <v>43703</v>
      </c>
      <c r="C240" s="4">
        <v>392670</v>
      </c>
      <c r="D240" s="5">
        <v>0.17</v>
      </c>
      <c r="E240" s="4">
        <v>32</v>
      </c>
      <c r="F240" s="4">
        <v>20</v>
      </c>
      <c r="G240" s="4">
        <v>30</v>
      </c>
      <c r="H240" s="4">
        <v>369</v>
      </c>
      <c r="I240" s="4">
        <v>30</v>
      </c>
      <c r="J240" s="5">
        <v>0.94</v>
      </c>
    </row>
    <row r="241" spans="2:10" x14ac:dyDescent="0.3">
      <c r="B241" s="3">
        <v>43704</v>
      </c>
      <c r="C241" s="4">
        <v>405258</v>
      </c>
      <c r="D241" s="5">
        <v>0.19</v>
      </c>
      <c r="E241" s="4">
        <v>39</v>
      </c>
      <c r="F241" s="4">
        <v>22</v>
      </c>
      <c r="G241" s="4">
        <v>29</v>
      </c>
      <c r="H241" s="4">
        <v>361</v>
      </c>
      <c r="I241" s="4">
        <v>37</v>
      </c>
      <c r="J241" s="5">
        <v>0.94</v>
      </c>
    </row>
    <row r="242" spans="2:10" x14ac:dyDescent="0.3">
      <c r="B242" s="3">
        <v>43705</v>
      </c>
      <c r="C242" s="4">
        <v>400562</v>
      </c>
      <c r="D242" s="5">
        <v>0.19</v>
      </c>
      <c r="E242" s="4">
        <v>31</v>
      </c>
      <c r="F242" s="4">
        <v>19</v>
      </c>
      <c r="G242" s="4">
        <v>28</v>
      </c>
      <c r="H242" s="4">
        <v>382</v>
      </c>
      <c r="I242" s="4">
        <v>40</v>
      </c>
      <c r="J242" s="5">
        <v>0.95</v>
      </c>
    </row>
    <row r="243" spans="2:10" x14ac:dyDescent="0.3">
      <c r="B243" s="3">
        <v>43706</v>
      </c>
      <c r="C243" s="4">
        <v>386473</v>
      </c>
      <c r="D243" s="5">
        <v>0.17</v>
      </c>
      <c r="E243" s="4">
        <v>35</v>
      </c>
      <c r="F243" s="4">
        <v>22</v>
      </c>
      <c r="G243" s="4">
        <v>29</v>
      </c>
      <c r="H243" s="4">
        <v>362</v>
      </c>
      <c r="I243" s="4">
        <v>31</v>
      </c>
      <c r="J243" s="5">
        <v>0.92</v>
      </c>
    </row>
    <row r="244" spans="2:10" x14ac:dyDescent="0.3">
      <c r="B244" s="3">
        <v>43707</v>
      </c>
      <c r="C244" s="4">
        <v>382326</v>
      </c>
      <c r="D244" s="5">
        <v>0.19</v>
      </c>
      <c r="E244" s="4">
        <v>30</v>
      </c>
      <c r="F244" s="4">
        <v>20</v>
      </c>
      <c r="G244" s="4">
        <v>27</v>
      </c>
      <c r="H244" s="4">
        <v>389</v>
      </c>
      <c r="I244" s="4">
        <v>33</v>
      </c>
      <c r="J244" s="5">
        <v>0.91</v>
      </c>
    </row>
    <row r="245" spans="2:10" x14ac:dyDescent="0.3">
      <c r="B245" s="3">
        <v>43708</v>
      </c>
      <c r="C245" s="4">
        <v>391845</v>
      </c>
      <c r="D245" s="5">
        <v>0.19</v>
      </c>
      <c r="E245" s="4">
        <v>38</v>
      </c>
      <c r="F245" s="4">
        <v>19</v>
      </c>
      <c r="G245" s="4">
        <v>26</v>
      </c>
      <c r="H245" s="4">
        <v>372</v>
      </c>
      <c r="I245" s="4">
        <v>31</v>
      </c>
      <c r="J245" s="5">
        <v>0.95</v>
      </c>
    </row>
    <row r="246" spans="2:10" x14ac:dyDescent="0.3">
      <c r="B246" s="3">
        <v>43709</v>
      </c>
      <c r="C246" s="4">
        <v>407821</v>
      </c>
      <c r="D246" s="5">
        <v>0.18</v>
      </c>
      <c r="E246" s="4">
        <v>35</v>
      </c>
      <c r="F246" s="4">
        <v>22</v>
      </c>
      <c r="G246" s="4">
        <v>29</v>
      </c>
      <c r="H246" s="4">
        <v>385</v>
      </c>
      <c r="I246" s="4">
        <v>31</v>
      </c>
      <c r="J246" s="5">
        <v>0.94</v>
      </c>
    </row>
    <row r="247" spans="2:10" x14ac:dyDescent="0.3">
      <c r="B247" s="3">
        <v>43710</v>
      </c>
      <c r="C247" s="4">
        <v>389944</v>
      </c>
      <c r="D247" s="5">
        <v>0.17</v>
      </c>
      <c r="E247" s="4">
        <v>31</v>
      </c>
      <c r="F247" s="4">
        <v>22</v>
      </c>
      <c r="G247" s="4">
        <v>28</v>
      </c>
      <c r="H247" s="4">
        <v>364</v>
      </c>
      <c r="I247" s="4">
        <v>32</v>
      </c>
      <c r="J247" s="5">
        <v>0.92</v>
      </c>
    </row>
    <row r="248" spans="2:10" x14ac:dyDescent="0.3">
      <c r="B248" s="3">
        <v>43711</v>
      </c>
      <c r="C248" s="4">
        <v>402082</v>
      </c>
      <c r="D248" s="5">
        <v>0.18</v>
      </c>
      <c r="E248" s="4">
        <v>38</v>
      </c>
      <c r="F248" s="4">
        <v>17</v>
      </c>
      <c r="G248" s="4">
        <v>30</v>
      </c>
      <c r="H248" s="4">
        <v>351</v>
      </c>
      <c r="I248" s="4">
        <v>32</v>
      </c>
      <c r="J248" s="5">
        <v>0.95</v>
      </c>
    </row>
    <row r="249" spans="2:10" x14ac:dyDescent="0.3">
      <c r="B249" s="3">
        <v>43712</v>
      </c>
      <c r="C249" s="4">
        <v>384229</v>
      </c>
      <c r="D249" s="5">
        <v>0.19</v>
      </c>
      <c r="E249" s="4">
        <v>39</v>
      </c>
      <c r="F249" s="4">
        <v>20</v>
      </c>
      <c r="G249" s="4">
        <v>26</v>
      </c>
      <c r="H249" s="4">
        <v>361</v>
      </c>
      <c r="I249" s="4">
        <v>34</v>
      </c>
      <c r="J249" s="5">
        <v>0.93</v>
      </c>
    </row>
    <row r="250" spans="2:10" x14ac:dyDescent="0.3">
      <c r="B250" s="3">
        <v>43713</v>
      </c>
      <c r="C250" s="4">
        <v>386978</v>
      </c>
      <c r="D250" s="5">
        <v>0.17</v>
      </c>
      <c r="E250" s="4">
        <v>32</v>
      </c>
      <c r="F250" s="4">
        <v>22</v>
      </c>
      <c r="G250" s="4">
        <v>26</v>
      </c>
      <c r="H250" s="4">
        <v>368</v>
      </c>
      <c r="I250" s="4">
        <v>31</v>
      </c>
      <c r="J250" s="5">
        <v>0.93</v>
      </c>
    </row>
    <row r="251" spans="2:10" x14ac:dyDescent="0.3">
      <c r="B251" s="3">
        <v>43714</v>
      </c>
      <c r="C251" s="4">
        <v>396745</v>
      </c>
      <c r="D251" s="5">
        <v>0.18</v>
      </c>
      <c r="E251" s="4">
        <v>33</v>
      </c>
      <c r="F251" s="4">
        <v>17</v>
      </c>
      <c r="G251" s="4">
        <v>30</v>
      </c>
      <c r="H251" s="4">
        <v>377</v>
      </c>
      <c r="I251" s="4">
        <v>34</v>
      </c>
      <c r="J251" s="5">
        <v>0.92</v>
      </c>
    </row>
    <row r="252" spans="2:10" x14ac:dyDescent="0.3">
      <c r="B252" s="3">
        <v>43715</v>
      </c>
      <c r="C252" s="4">
        <v>407003</v>
      </c>
      <c r="D252" s="5">
        <v>0.17</v>
      </c>
      <c r="E252" s="4">
        <v>34</v>
      </c>
      <c r="F252" s="4">
        <v>18</v>
      </c>
      <c r="G252" s="4">
        <v>26</v>
      </c>
      <c r="H252" s="4">
        <v>385</v>
      </c>
      <c r="I252" s="4">
        <v>37</v>
      </c>
      <c r="J252" s="5">
        <v>0.95</v>
      </c>
    </row>
    <row r="253" spans="2:10" x14ac:dyDescent="0.3">
      <c r="B253" s="3">
        <v>43716</v>
      </c>
      <c r="C253" s="4">
        <v>385901</v>
      </c>
      <c r="D253" s="5">
        <v>0.18</v>
      </c>
      <c r="E253" s="4">
        <v>35</v>
      </c>
      <c r="F253" s="4">
        <v>18</v>
      </c>
      <c r="G253" s="4">
        <v>30</v>
      </c>
      <c r="H253" s="4">
        <v>382</v>
      </c>
      <c r="I253" s="4">
        <v>34</v>
      </c>
      <c r="J253" s="5">
        <v>0.91</v>
      </c>
    </row>
    <row r="254" spans="2:10" x14ac:dyDescent="0.3">
      <c r="B254" s="3">
        <v>43717</v>
      </c>
      <c r="C254" s="4">
        <v>407716</v>
      </c>
      <c r="D254" s="5">
        <v>0.18</v>
      </c>
      <c r="E254" s="4">
        <v>35</v>
      </c>
      <c r="F254" s="4">
        <v>21</v>
      </c>
      <c r="G254" s="4">
        <v>26</v>
      </c>
      <c r="H254" s="4">
        <v>370</v>
      </c>
      <c r="I254" s="4">
        <v>38</v>
      </c>
      <c r="J254" s="5">
        <v>0.94</v>
      </c>
    </row>
    <row r="255" spans="2:10" x14ac:dyDescent="0.3">
      <c r="B255" s="3">
        <v>43718</v>
      </c>
      <c r="C255" s="4">
        <v>397777</v>
      </c>
      <c r="D255" s="5">
        <v>0.18</v>
      </c>
      <c r="E255" s="4">
        <v>35</v>
      </c>
      <c r="F255" s="4">
        <v>18</v>
      </c>
      <c r="G255" s="4">
        <v>27</v>
      </c>
      <c r="H255" s="4">
        <v>399</v>
      </c>
      <c r="I255" s="4">
        <v>37</v>
      </c>
      <c r="J255" s="5">
        <v>0.91</v>
      </c>
    </row>
    <row r="256" spans="2:10" x14ac:dyDescent="0.3">
      <c r="B256" s="3">
        <v>43719</v>
      </c>
      <c r="C256" s="4">
        <v>393437</v>
      </c>
      <c r="D256" s="5">
        <v>0.18</v>
      </c>
      <c r="E256" s="4">
        <v>40</v>
      </c>
      <c r="F256" s="4">
        <v>17</v>
      </c>
      <c r="G256" s="4">
        <v>26</v>
      </c>
      <c r="H256" s="4">
        <v>387</v>
      </c>
      <c r="I256" s="4">
        <v>31</v>
      </c>
      <c r="J256" s="5">
        <v>0.94</v>
      </c>
    </row>
    <row r="257" spans="2:10" x14ac:dyDescent="0.3">
      <c r="B257" s="3">
        <v>43720</v>
      </c>
      <c r="C257" s="4">
        <v>406634</v>
      </c>
      <c r="D257" s="5">
        <v>0.18</v>
      </c>
      <c r="E257" s="4">
        <v>34</v>
      </c>
      <c r="F257" s="4">
        <v>20</v>
      </c>
      <c r="G257" s="4">
        <v>25</v>
      </c>
      <c r="H257" s="4">
        <v>368</v>
      </c>
      <c r="I257" s="4">
        <v>36</v>
      </c>
      <c r="J257" s="5">
        <v>0.91</v>
      </c>
    </row>
    <row r="258" spans="2:10" x14ac:dyDescent="0.3">
      <c r="B258" s="3">
        <v>43721</v>
      </c>
      <c r="C258" s="4">
        <v>392550</v>
      </c>
      <c r="D258" s="5">
        <v>0.19</v>
      </c>
      <c r="E258" s="4">
        <v>30</v>
      </c>
      <c r="F258" s="4">
        <v>19</v>
      </c>
      <c r="G258" s="4">
        <v>29</v>
      </c>
      <c r="H258" s="4">
        <v>384</v>
      </c>
      <c r="I258" s="4">
        <v>32</v>
      </c>
      <c r="J258" s="5">
        <v>0.92</v>
      </c>
    </row>
    <row r="259" spans="2:10" x14ac:dyDescent="0.3">
      <c r="B259" s="3">
        <v>43722</v>
      </c>
      <c r="C259" s="4">
        <v>406604</v>
      </c>
      <c r="D259" s="5">
        <v>0.17</v>
      </c>
      <c r="E259" s="4">
        <v>64</v>
      </c>
      <c r="F259" s="4">
        <v>22</v>
      </c>
      <c r="G259" s="4">
        <v>30</v>
      </c>
      <c r="H259" s="4">
        <v>378</v>
      </c>
      <c r="I259" s="4">
        <v>35</v>
      </c>
      <c r="J259" s="5">
        <v>0.93</v>
      </c>
    </row>
    <row r="260" spans="2:10" x14ac:dyDescent="0.3">
      <c r="B260" s="3">
        <v>43723</v>
      </c>
      <c r="C260" s="4">
        <v>393532</v>
      </c>
      <c r="D260" s="5">
        <v>0.19</v>
      </c>
      <c r="E260" s="4">
        <v>31</v>
      </c>
      <c r="F260" s="4">
        <v>18</v>
      </c>
      <c r="G260" s="4">
        <v>29</v>
      </c>
      <c r="H260" s="4">
        <v>385</v>
      </c>
      <c r="I260" s="4">
        <v>38</v>
      </c>
      <c r="J260" s="5">
        <v>0.94</v>
      </c>
    </row>
    <row r="261" spans="2:10" x14ac:dyDescent="0.3">
      <c r="B261" s="3">
        <v>43724</v>
      </c>
      <c r="C261" s="4">
        <v>398745</v>
      </c>
      <c r="D261" s="5">
        <v>0.19</v>
      </c>
      <c r="E261" s="4">
        <v>33</v>
      </c>
      <c r="F261" s="4">
        <v>21</v>
      </c>
      <c r="G261" s="4">
        <v>25</v>
      </c>
      <c r="H261" s="4">
        <v>367</v>
      </c>
      <c r="I261" s="4">
        <v>32</v>
      </c>
      <c r="J261" s="5">
        <v>0.95</v>
      </c>
    </row>
    <row r="262" spans="2:10" x14ac:dyDescent="0.3">
      <c r="B262" s="3">
        <v>43725</v>
      </c>
      <c r="C262" s="4">
        <v>388146</v>
      </c>
      <c r="D262" s="5">
        <v>0.17</v>
      </c>
      <c r="E262" s="4">
        <v>32</v>
      </c>
      <c r="F262" s="4">
        <v>18</v>
      </c>
      <c r="G262" s="4">
        <v>29</v>
      </c>
      <c r="H262" s="4">
        <v>382</v>
      </c>
      <c r="I262" s="4">
        <v>30</v>
      </c>
      <c r="J262" s="5">
        <v>0.94</v>
      </c>
    </row>
    <row r="263" spans="2:10" x14ac:dyDescent="0.3">
      <c r="B263" s="3">
        <v>43726</v>
      </c>
      <c r="C263" s="4">
        <v>406545</v>
      </c>
      <c r="D263" s="5">
        <v>0.18</v>
      </c>
      <c r="E263" s="4">
        <v>32</v>
      </c>
      <c r="F263" s="4">
        <v>20</v>
      </c>
      <c r="G263" s="4">
        <v>28</v>
      </c>
      <c r="H263" s="4">
        <v>377</v>
      </c>
      <c r="I263" s="4">
        <v>35</v>
      </c>
      <c r="J263" s="5">
        <v>0.93</v>
      </c>
    </row>
    <row r="264" spans="2:10" x14ac:dyDescent="0.3">
      <c r="B264" s="3">
        <v>43727</v>
      </c>
      <c r="C264" s="4">
        <v>406600</v>
      </c>
      <c r="D264" s="5">
        <v>0.19</v>
      </c>
      <c r="E264" s="4">
        <v>33</v>
      </c>
      <c r="F264" s="4">
        <v>21</v>
      </c>
      <c r="G264" s="4">
        <v>30</v>
      </c>
      <c r="H264" s="4">
        <v>351</v>
      </c>
      <c r="I264" s="4">
        <v>34</v>
      </c>
      <c r="J264" s="5">
        <v>0.95</v>
      </c>
    </row>
    <row r="265" spans="2:10" x14ac:dyDescent="0.3">
      <c r="B265" s="3">
        <v>43728</v>
      </c>
      <c r="C265" s="4">
        <v>407858</v>
      </c>
      <c r="D265" s="5">
        <v>0.19</v>
      </c>
      <c r="E265" s="4">
        <v>39</v>
      </c>
      <c r="F265" s="4">
        <v>21</v>
      </c>
      <c r="G265" s="4">
        <v>27</v>
      </c>
      <c r="H265" s="4">
        <v>383</v>
      </c>
      <c r="I265" s="4">
        <v>35</v>
      </c>
      <c r="J265" s="5">
        <v>0.93</v>
      </c>
    </row>
    <row r="266" spans="2:10" x14ac:dyDescent="0.3">
      <c r="B266" s="3">
        <v>43729</v>
      </c>
      <c r="C266" s="4">
        <v>388449</v>
      </c>
      <c r="D266" s="5">
        <v>0.17</v>
      </c>
      <c r="E266" s="4">
        <v>37</v>
      </c>
      <c r="F266" s="4">
        <v>20</v>
      </c>
      <c r="G266" s="4">
        <v>25</v>
      </c>
      <c r="H266" s="4">
        <v>372</v>
      </c>
      <c r="I266" s="4">
        <v>31</v>
      </c>
      <c r="J266" s="5">
        <v>0.91</v>
      </c>
    </row>
    <row r="267" spans="2:10" x14ac:dyDescent="0.3">
      <c r="B267" s="3">
        <v>43730</v>
      </c>
      <c r="C267" s="4">
        <v>401959</v>
      </c>
      <c r="D267" s="5">
        <v>0.19</v>
      </c>
      <c r="E267" s="4">
        <v>31</v>
      </c>
      <c r="F267" s="4">
        <v>20</v>
      </c>
      <c r="G267" s="4">
        <v>25</v>
      </c>
      <c r="H267" s="4">
        <v>366</v>
      </c>
      <c r="I267" s="4">
        <v>31</v>
      </c>
      <c r="J267" s="5">
        <v>0.95</v>
      </c>
    </row>
    <row r="268" spans="2:10" x14ac:dyDescent="0.3">
      <c r="B268" s="3">
        <v>43731</v>
      </c>
      <c r="C268" s="4">
        <v>405567</v>
      </c>
      <c r="D268" s="5">
        <v>0.19</v>
      </c>
      <c r="E268" s="4">
        <v>35</v>
      </c>
      <c r="F268" s="4">
        <v>22</v>
      </c>
      <c r="G268" s="4">
        <v>27</v>
      </c>
      <c r="H268" s="4">
        <v>359</v>
      </c>
      <c r="I268" s="4">
        <v>31</v>
      </c>
      <c r="J268" s="5">
        <v>0.91</v>
      </c>
    </row>
    <row r="269" spans="2:10" x14ac:dyDescent="0.3">
      <c r="B269" s="3">
        <v>43732</v>
      </c>
      <c r="C269" s="4">
        <v>388298</v>
      </c>
      <c r="D269" s="5">
        <v>0.19</v>
      </c>
      <c r="E269" s="4">
        <v>38</v>
      </c>
      <c r="F269" s="4">
        <v>17</v>
      </c>
      <c r="G269" s="4">
        <v>30</v>
      </c>
      <c r="H269" s="4">
        <v>398</v>
      </c>
      <c r="I269" s="4">
        <v>35</v>
      </c>
      <c r="J269" s="5">
        <v>0.95</v>
      </c>
    </row>
    <row r="270" spans="2:10" x14ac:dyDescent="0.3">
      <c r="B270" s="3">
        <v>43733</v>
      </c>
      <c r="C270" s="4">
        <v>391681</v>
      </c>
      <c r="D270" s="5">
        <v>0.17</v>
      </c>
      <c r="E270" s="4">
        <v>32</v>
      </c>
      <c r="F270" s="4">
        <v>21</v>
      </c>
      <c r="G270" s="4">
        <v>28</v>
      </c>
      <c r="H270" s="4">
        <v>388</v>
      </c>
      <c r="I270" s="4">
        <v>37</v>
      </c>
      <c r="J270" s="5">
        <v>0.91</v>
      </c>
    </row>
    <row r="271" spans="2:10" x14ac:dyDescent="0.3">
      <c r="B271" s="3">
        <v>43734</v>
      </c>
      <c r="C271" s="4">
        <v>400929</v>
      </c>
      <c r="D271" s="5">
        <v>0.19</v>
      </c>
      <c r="E271" s="4">
        <v>30</v>
      </c>
      <c r="F271" s="4">
        <v>18</v>
      </c>
      <c r="G271" s="4">
        <v>28</v>
      </c>
      <c r="H271" s="4">
        <v>394</v>
      </c>
      <c r="I271" s="4">
        <v>35</v>
      </c>
      <c r="J271" s="5">
        <v>0.91</v>
      </c>
    </row>
    <row r="272" spans="2:10" x14ac:dyDescent="0.3">
      <c r="B272" s="3">
        <v>43735</v>
      </c>
      <c r="C272" s="4">
        <v>400010</v>
      </c>
      <c r="D272" s="5">
        <v>0.19</v>
      </c>
      <c r="E272" s="4">
        <v>37</v>
      </c>
      <c r="F272" s="4">
        <v>21</v>
      </c>
      <c r="G272" s="4">
        <v>29</v>
      </c>
      <c r="H272" s="4">
        <v>393</v>
      </c>
      <c r="I272" s="4">
        <v>38</v>
      </c>
      <c r="J272" s="5">
        <v>0.92</v>
      </c>
    </row>
    <row r="273" spans="2:10" x14ac:dyDescent="0.3">
      <c r="B273" s="3">
        <v>43736</v>
      </c>
      <c r="C273" s="4">
        <v>406277</v>
      </c>
      <c r="D273" s="5">
        <v>0.19</v>
      </c>
      <c r="E273" s="4">
        <v>38</v>
      </c>
      <c r="F273" s="4">
        <v>17</v>
      </c>
      <c r="G273" s="4">
        <v>30</v>
      </c>
      <c r="H273" s="4">
        <v>397</v>
      </c>
      <c r="I273" s="4">
        <v>36</v>
      </c>
      <c r="J273" s="5">
        <v>0.94</v>
      </c>
    </row>
    <row r="274" spans="2:10" x14ac:dyDescent="0.3">
      <c r="B274" s="3">
        <v>43737</v>
      </c>
      <c r="C274" s="4">
        <v>400829</v>
      </c>
      <c r="D274" s="5">
        <v>0.18</v>
      </c>
      <c r="E274" s="4">
        <v>30</v>
      </c>
      <c r="F274" s="4">
        <v>22</v>
      </c>
      <c r="G274" s="4">
        <v>28</v>
      </c>
      <c r="H274" s="4">
        <v>360</v>
      </c>
      <c r="I274" s="4">
        <v>39</v>
      </c>
      <c r="J274" s="5">
        <v>0.91</v>
      </c>
    </row>
    <row r="275" spans="2:10" x14ac:dyDescent="0.3">
      <c r="B275" s="3">
        <v>43738</v>
      </c>
      <c r="C275" s="4">
        <v>392169</v>
      </c>
      <c r="D275" s="5">
        <v>0.18</v>
      </c>
      <c r="E275" s="4">
        <v>32</v>
      </c>
      <c r="F275" s="4">
        <v>18</v>
      </c>
      <c r="G275" s="4">
        <v>28</v>
      </c>
      <c r="H275" s="4">
        <v>359</v>
      </c>
      <c r="I275" s="4">
        <v>34</v>
      </c>
      <c r="J275" s="5">
        <v>0.91</v>
      </c>
    </row>
    <row r="276" spans="2:10" x14ac:dyDescent="0.3">
      <c r="B276" s="3">
        <v>43739</v>
      </c>
      <c r="C276" s="4">
        <v>383376</v>
      </c>
      <c r="D276" s="5">
        <v>0.17</v>
      </c>
      <c r="E276" s="4">
        <v>30</v>
      </c>
      <c r="F276" s="4">
        <v>21</v>
      </c>
      <c r="G276" s="4">
        <v>25</v>
      </c>
      <c r="H276" s="4">
        <v>394</v>
      </c>
      <c r="I276" s="4">
        <v>35</v>
      </c>
      <c r="J276" s="5">
        <v>0.92</v>
      </c>
    </row>
    <row r="277" spans="2:10" x14ac:dyDescent="0.3">
      <c r="B277" s="3">
        <v>43740</v>
      </c>
      <c r="C277" s="4">
        <v>384903</v>
      </c>
      <c r="D277" s="5">
        <v>0.19</v>
      </c>
      <c r="E277" s="4">
        <v>34</v>
      </c>
      <c r="F277" s="4">
        <v>19</v>
      </c>
      <c r="G277" s="4">
        <v>26</v>
      </c>
      <c r="H277" s="4">
        <v>380</v>
      </c>
      <c r="I277" s="4">
        <v>30</v>
      </c>
      <c r="J277" s="5">
        <v>0.94</v>
      </c>
    </row>
    <row r="278" spans="2:10" x14ac:dyDescent="0.3">
      <c r="B278" s="3">
        <v>43741</v>
      </c>
      <c r="C278" s="4">
        <v>381179</v>
      </c>
      <c r="D278" s="5">
        <v>0.17</v>
      </c>
      <c r="E278" s="4">
        <v>37</v>
      </c>
      <c r="F278" s="4">
        <v>18</v>
      </c>
      <c r="G278" s="4">
        <v>28</v>
      </c>
      <c r="H278" s="4">
        <v>387</v>
      </c>
      <c r="I278" s="4">
        <v>33</v>
      </c>
      <c r="J278" s="5">
        <v>0.93</v>
      </c>
    </row>
    <row r="279" spans="2:10" x14ac:dyDescent="0.3">
      <c r="B279" s="3">
        <v>43742</v>
      </c>
      <c r="C279" s="4">
        <v>389368</v>
      </c>
      <c r="D279" s="5">
        <v>0.19</v>
      </c>
      <c r="E279" s="4">
        <v>34</v>
      </c>
      <c r="F279" s="4">
        <v>22</v>
      </c>
      <c r="G279" s="4">
        <v>29</v>
      </c>
      <c r="H279" s="4">
        <v>357</v>
      </c>
      <c r="I279" s="4">
        <v>40</v>
      </c>
      <c r="J279" s="5">
        <v>0.94</v>
      </c>
    </row>
    <row r="280" spans="2:10" x14ac:dyDescent="0.3">
      <c r="B280" s="3">
        <v>43743</v>
      </c>
      <c r="C280" s="4">
        <v>409180</v>
      </c>
      <c r="D280" s="5">
        <v>0.19</v>
      </c>
      <c r="E280" s="4">
        <v>32</v>
      </c>
      <c r="F280" s="4">
        <v>21</v>
      </c>
      <c r="G280" s="4">
        <v>29</v>
      </c>
      <c r="H280" s="4">
        <v>382</v>
      </c>
      <c r="I280" s="4">
        <v>39</v>
      </c>
      <c r="J280" s="5">
        <v>0.95</v>
      </c>
    </row>
    <row r="281" spans="2:10" x14ac:dyDescent="0.3">
      <c r="B281" s="3">
        <v>43744</v>
      </c>
      <c r="C281" s="4">
        <v>382705</v>
      </c>
      <c r="D281" s="5">
        <v>0.17</v>
      </c>
      <c r="E281" s="4">
        <v>31</v>
      </c>
      <c r="F281" s="4">
        <v>19</v>
      </c>
      <c r="G281" s="4">
        <v>30</v>
      </c>
      <c r="H281" s="4">
        <v>372</v>
      </c>
      <c r="I281" s="4">
        <v>31</v>
      </c>
      <c r="J281" s="5">
        <v>0.94</v>
      </c>
    </row>
    <row r="282" spans="2:10" x14ac:dyDescent="0.3">
      <c r="B282" s="3">
        <v>43745</v>
      </c>
      <c r="C282" s="4">
        <v>402657</v>
      </c>
      <c r="D282" s="5">
        <v>0.18</v>
      </c>
      <c r="E282" s="4">
        <v>30</v>
      </c>
      <c r="F282" s="4">
        <v>19</v>
      </c>
      <c r="G282" s="4">
        <v>26</v>
      </c>
      <c r="H282" s="4">
        <v>388</v>
      </c>
      <c r="I282" s="4">
        <v>32</v>
      </c>
      <c r="J282" s="5">
        <v>0.91</v>
      </c>
    </row>
    <row r="283" spans="2:10" x14ac:dyDescent="0.3">
      <c r="B283" s="3">
        <v>43746</v>
      </c>
      <c r="C283" s="4">
        <v>386505</v>
      </c>
      <c r="D283" s="5">
        <v>0.19</v>
      </c>
      <c r="E283" s="4">
        <v>38</v>
      </c>
      <c r="F283" s="4">
        <v>18</v>
      </c>
      <c r="G283" s="4">
        <v>29</v>
      </c>
      <c r="H283" s="4">
        <v>387</v>
      </c>
      <c r="I283" s="4">
        <v>39</v>
      </c>
      <c r="J283" s="5">
        <v>0.95</v>
      </c>
    </row>
    <row r="284" spans="2:10" x14ac:dyDescent="0.3">
      <c r="B284" s="3">
        <v>43747</v>
      </c>
      <c r="C284" s="4">
        <v>382253</v>
      </c>
      <c r="D284" s="5">
        <v>0.19</v>
      </c>
      <c r="E284" s="4">
        <v>34</v>
      </c>
      <c r="F284" s="4">
        <v>19</v>
      </c>
      <c r="G284" s="4">
        <v>29</v>
      </c>
      <c r="H284" s="4">
        <v>366</v>
      </c>
      <c r="I284" s="4">
        <v>34</v>
      </c>
      <c r="J284" s="5">
        <v>0.91</v>
      </c>
    </row>
    <row r="285" spans="2:10" x14ac:dyDescent="0.3">
      <c r="B285" s="3">
        <v>43748</v>
      </c>
      <c r="C285" s="4">
        <v>408424</v>
      </c>
      <c r="D285" s="5">
        <v>0.17</v>
      </c>
      <c r="E285" s="4">
        <v>33</v>
      </c>
      <c r="F285" s="4">
        <v>22</v>
      </c>
      <c r="G285" s="4">
        <v>29</v>
      </c>
      <c r="H285" s="4">
        <v>368</v>
      </c>
      <c r="I285" s="4">
        <v>30</v>
      </c>
      <c r="J285" s="5">
        <v>0.93</v>
      </c>
    </row>
    <row r="286" spans="2:10" x14ac:dyDescent="0.3">
      <c r="B286" s="3">
        <v>43749</v>
      </c>
      <c r="C286" s="4">
        <v>388464</v>
      </c>
      <c r="D286" s="5">
        <v>0.18</v>
      </c>
      <c r="E286" s="4">
        <v>31</v>
      </c>
      <c r="F286" s="4">
        <v>19</v>
      </c>
      <c r="G286" s="4">
        <v>25</v>
      </c>
      <c r="H286" s="4">
        <v>384</v>
      </c>
      <c r="I286" s="4">
        <v>30</v>
      </c>
      <c r="J286" s="5">
        <v>0.95</v>
      </c>
    </row>
    <row r="287" spans="2:10" x14ac:dyDescent="0.3">
      <c r="B287" s="3">
        <v>43750</v>
      </c>
      <c r="C287" s="4">
        <v>387248</v>
      </c>
      <c r="D287" s="5">
        <v>0.17</v>
      </c>
      <c r="E287" s="4">
        <v>33</v>
      </c>
      <c r="F287" s="4">
        <v>17</v>
      </c>
      <c r="G287" s="4">
        <v>27</v>
      </c>
      <c r="H287" s="4">
        <v>360</v>
      </c>
      <c r="I287" s="4">
        <v>39</v>
      </c>
      <c r="J287" s="5">
        <v>0.95</v>
      </c>
    </row>
    <row r="288" spans="2:10" x14ac:dyDescent="0.3">
      <c r="B288" s="3">
        <v>43751</v>
      </c>
      <c r="C288" s="4">
        <v>404505</v>
      </c>
      <c r="D288" s="5">
        <v>0.19</v>
      </c>
      <c r="E288" s="4">
        <v>32</v>
      </c>
      <c r="F288" s="4">
        <v>21</v>
      </c>
      <c r="G288" s="4">
        <v>27</v>
      </c>
      <c r="H288" s="4">
        <v>387</v>
      </c>
      <c r="I288" s="4">
        <v>36</v>
      </c>
      <c r="J288" s="5">
        <v>0.95</v>
      </c>
    </row>
    <row r="289" spans="2:10" x14ac:dyDescent="0.3">
      <c r="B289" s="3">
        <v>43752</v>
      </c>
      <c r="C289" s="4">
        <v>401477</v>
      </c>
      <c r="D289" s="5">
        <v>0.18</v>
      </c>
      <c r="E289" s="4">
        <v>31</v>
      </c>
      <c r="F289" s="4">
        <v>21</v>
      </c>
      <c r="G289" s="4">
        <v>25</v>
      </c>
      <c r="H289" s="4">
        <v>362</v>
      </c>
      <c r="I289" s="4">
        <v>36</v>
      </c>
      <c r="J289" s="5">
        <v>0.93</v>
      </c>
    </row>
    <row r="290" spans="2:10" x14ac:dyDescent="0.3">
      <c r="B290" s="3">
        <v>43753</v>
      </c>
      <c r="C290" s="4">
        <v>402669</v>
      </c>
      <c r="D290" s="5">
        <v>0.19</v>
      </c>
      <c r="E290" s="4">
        <v>35</v>
      </c>
      <c r="F290" s="4">
        <v>17</v>
      </c>
      <c r="G290" s="4">
        <v>25</v>
      </c>
      <c r="H290" s="4">
        <v>394</v>
      </c>
      <c r="I290" s="4">
        <v>32</v>
      </c>
      <c r="J290" s="5">
        <v>0.91</v>
      </c>
    </row>
    <row r="291" spans="2:10" x14ac:dyDescent="0.3">
      <c r="B291" s="3">
        <v>43754</v>
      </c>
      <c r="C291" s="4">
        <v>401441</v>
      </c>
      <c r="D291" s="5">
        <v>0.19</v>
      </c>
      <c r="E291" s="4">
        <v>38</v>
      </c>
      <c r="F291" s="4">
        <v>22</v>
      </c>
      <c r="G291" s="4">
        <v>26</v>
      </c>
      <c r="H291" s="4">
        <v>371</v>
      </c>
      <c r="I291" s="4">
        <v>31</v>
      </c>
      <c r="J291" s="5">
        <v>0.95</v>
      </c>
    </row>
    <row r="292" spans="2:10" x14ac:dyDescent="0.3">
      <c r="B292" s="3">
        <v>43755</v>
      </c>
      <c r="C292" s="4">
        <v>404247</v>
      </c>
      <c r="D292" s="5">
        <v>0.17</v>
      </c>
      <c r="E292" s="4">
        <v>37</v>
      </c>
      <c r="F292" s="4">
        <v>18</v>
      </c>
      <c r="G292" s="4">
        <v>27</v>
      </c>
      <c r="H292" s="4">
        <v>365</v>
      </c>
      <c r="I292" s="4">
        <v>34</v>
      </c>
      <c r="J292" s="5">
        <v>0.92</v>
      </c>
    </row>
    <row r="293" spans="2:10" x14ac:dyDescent="0.3">
      <c r="B293" s="3">
        <v>43756</v>
      </c>
      <c r="C293" s="4">
        <v>384464</v>
      </c>
      <c r="D293" s="5">
        <v>0.18</v>
      </c>
      <c r="E293" s="4">
        <v>35</v>
      </c>
      <c r="F293" s="4">
        <v>20</v>
      </c>
      <c r="G293" s="4">
        <v>30</v>
      </c>
      <c r="H293" s="4">
        <v>383</v>
      </c>
      <c r="I293" s="4">
        <v>39</v>
      </c>
      <c r="J293" s="5">
        <v>0.94</v>
      </c>
    </row>
    <row r="294" spans="2:10" x14ac:dyDescent="0.3">
      <c r="B294" s="3">
        <v>43757</v>
      </c>
      <c r="C294" s="4">
        <v>383538</v>
      </c>
      <c r="D294" s="5">
        <v>0.19</v>
      </c>
      <c r="E294" s="4">
        <v>34</v>
      </c>
      <c r="F294" s="4">
        <v>19</v>
      </c>
      <c r="G294" s="4">
        <v>27</v>
      </c>
      <c r="H294" s="4">
        <v>386</v>
      </c>
      <c r="I294" s="4">
        <v>35</v>
      </c>
      <c r="J294" s="5">
        <v>0.92</v>
      </c>
    </row>
    <row r="295" spans="2:10" x14ac:dyDescent="0.3">
      <c r="B295" s="3">
        <v>43758</v>
      </c>
      <c r="C295" s="4">
        <v>392178</v>
      </c>
      <c r="D295" s="5">
        <v>0.19</v>
      </c>
      <c r="E295" s="4">
        <v>38</v>
      </c>
      <c r="F295" s="4">
        <v>22</v>
      </c>
      <c r="G295" s="4">
        <v>25</v>
      </c>
      <c r="H295" s="4">
        <v>361</v>
      </c>
      <c r="I295" s="4">
        <v>33</v>
      </c>
      <c r="J295" s="5">
        <v>0.94</v>
      </c>
    </row>
    <row r="296" spans="2:10" x14ac:dyDescent="0.3">
      <c r="B296" s="3">
        <v>43759</v>
      </c>
      <c r="C296" s="4">
        <v>383369</v>
      </c>
      <c r="D296" s="5">
        <v>0.19</v>
      </c>
      <c r="E296" s="4">
        <v>31</v>
      </c>
      <c r="F296" s="4">
        <v>22</v>
      </c>
      <c r="G296" s="4">
        <v>30</v>
      </c>
      <c r="H296" s="4">
        <v>368</v>
      </c>
      <c r="I296" s="4">
        <v>36</v>
      </c>
      <c r="J296" s="5">
        <v>0.92</v>
      </c>
    </row>
    <row r="297" spans="2:10" x14ac:dyDescent="0.3">
      <c r="B297" s="3">
        <v>43760</v>
      </c>
      <c r="C297" s="4">
        <v>399709</v>
      </c>
      <c r="D297" s="5">
        <v>0.18</v>
      </c>
      <c r="E297" s="4">
        <v>37</v>
      </c>
      <c r="F297" s="4">
        <v>19</v>
      </c>
      <c r="G297" s="4">
        <v>29</v>
      </c>
      <c r="H297" s="4">
        <v>376</v>
      </c>
      <c r="I297" s="4">
        <v>32</v>
      </c>
      <c r="J297" s="5">
        <v>0.94</v>
      </c>
    </row>
    <row r="298" spans="2:10" x14ac:dyDescent="0.3">
      <c r="B298" s="3">
        <v>43761</v>
      </c>
      <c r="C298" s="4">
        <v>394443</v>
      </c>
      <c r="D298" s="5">
        <v>0.18</v>
      </c>
      <c r="E298" s="4">
        <v>37</v>
      </c>
      <c r="F298" s="4">
        <v>18</v>
      </c>
      <c r="G298" s="4">
        <v>30</v>
      </c>
      <c r="H298" s="4">
        <v>369</v>
      </c>
      <c r="I298" s="4">
        <v>33</v>
      </c>
      <c r="J298" s="5">
        <v>0.95</v>
      </c>
    </row>
    <row r="299" spans="2:10" x14ac:dyDescent="0.3">
      <c r="B299" s="3">
        <v>43762</v>
      </c>
      <c r="C299" s="4">
        <v>389066</v>
      </c>
      <c r="D299" s="5">
        <v>0.18</v>
      </c>
      <c r="E299" s="4">
        <v>38</v>
      </c>
      <c r="F299" s="4">
        <v>21</v>
      </c>
      <c r="G299" s="4">
        <v>27</v>
      </c>
      <c r="H299" s="4">
        <v>398</v>
      </c>
      <c r="I299" s="4">
        <v>31</v>
      </c>
      <c r="J299" s="5">
        <v>0.91</v>
      </c>
    </row>
    <row r="300" spans="2:10" x14ac:dyDescent="0.3">
      <c r="B300" s="3">
        <v>43763</v>
      </c>
      <c r="C300" s="4">
        <v>393573</v>
      </c>
      <c r="D300" s="5">
        <v>0.19</v>
      </c>
      <c r="E300" s="4">
        <v>37</v>
      </c>
      <c r="F300" s="4">
        <v>20</v>
      </c>
      <c r="G300" s="4">
        <v>28</v>
      </c>
      <c r="H300" s="4">
        <v>375</v>
      </c>
      <c r="I300" s="4">
        <v>39</v>
      </c>
      <c r="J300" s="5">
        <v>0.93</v>
      </c>
    </row>
    <row r="301" spans="2:10" x14ac:dyDescent="0.3">
      <c r="B301" s="3">
        <v>43764</v>
      </c>
      <c r="C301" s="4">
        <v>382825</v>
      </c>
      <c r="D301" s="5">
        <v>0.17</v>
      </c>
      <c r="E301" s="4">
        <v>36</v>
      </c>
      <c r="F301" s="4">
        <v>20</v>
      </c>
      <c r="G301" s="4">
        <v>28</v>
      </c>
      <c r="H301" s="4">
        <v>359</v>
      </c>
      <c r="I301" s="4">
        <v>40</v>
      </c>
      <c r="J301" s="5">
        <v>0.92</v>
      </c>
    </row>
    <row r="302" spans="2:10" x14ac:dyDescent="0.3">
      <c r="B302" s="3">
        <v>43765</v>
      </c>
      <c r="C302" s="4">
        <v>382944</v>
      </c>
      <c r="D302" s="5">
        <v>0.18</v>
      </c>
      <c r="E302" s="4">
        <v>33</v>
      </c>
      <c r="F302" s="4">
        <v>17</v>
      </c>
      <c r="G302" s="4">
        <v>27</v>
      </c>
      <c r="H302" s="4">
        <v>366</v>
      </c>
      <c r="I302" s="4">
        <v>35</v>
      </c>
      <c r="J302" s="5">
        <v>0.95</v>
      </c>
    </row>
    <row r="303" spans="2:10" x14ac:dyDescent="0.3">
      <c r="B303" s="3">
        <v>43766</v>
      </c>
      <c r="C303" s="4">
        <v>403354</v>
      </c>
      <c r="D303" s="5">
        <v>0.19</v>
      </c>
      <c r="E303" s="4">
        <v>31</v>
      </c>
      <c r="F303" s="4">
        <v>20</v>
      </c>
      <c r="G303" s="4">
        <v>28</v>
      </c>
      <c r="H303" s="4">
        <v>395</v>
      </c>
      <c r="I303" s="4">
        <v>31</v>
      </c>
      <c r="J303" s="5">
        <v>0.94</v>
      </c>
    </row>
    <row r="304" spans="2:10" x14ac:dyDescent="0.3">
      <c r="B304" s="3">
        <v>43767</v>
      </c>
      <c r="C304" s="4">
        <v>396314</v>
      </c>
      <c r="D304" s="5">
        <v>0.18</v>
      </c>
      <c r="E304" s="4">
        <v>32</v>
      </c>
      <c r="F304" s="4">
        <v>22</v>
      </c>
      <c r="G304" s="4">
        <v>26</v>
      </c>
      <c r="H304" s="4">
        <v>382</v>
      </c>
      <c r="I304" s="4">
        <v>30</v>
      </c>
      <c r="J304" s="5">
        <v>0.93</v>
      </c>
    </row>
    <row r="305" spans="2:10" x14ac:dyDescent="0.3">
      <c r="B305" s="3">
        <v>43768</v>
      </c>
      <c r="C305" s="4">
        <v>396097</v>
      </c>
      <c r="D305" s="5">
        <v>0.17</v>
      </c>
      <c r="E305" s="4">
        <v>34</v>
      </c>
      <c r="F305" s="4">
        <v>21</v>
      </c>
      <c r="G305" s="4">
        <v>30</v>
      </c>
      <c r="H305" s="4">
        <v>394</v>
      </c>
      <c r="I305" s="4">
        <v>37</v>
      </c>
      <c r="J305" s="5">
        <v>0.91</v>
      </c>
    </row>
    <row r="306" spans="2:10" x14ac:dyDescent="0.3">
      <c r="B306" s="3">
        <v>43769</v>
      </c>
      <c r="C306" s="4">
        <v>392878</v>
      </c>
      <c r="D306" s="5">
        <v>0.17</v>
      </c>
      <c r="E306" s="4">
        <v>40</v>
      </c>
      <c r="F306" s="4">
        <v>22</v>
      </c>
      <c r="G306" s="4">
        <v>29</v>
      </c>
      <c r="H306" s="4">
        <v>363</v>
      </c>
      <c r="I306" s="4">
        <v>34</v>
      </c>
      <c r="J306" s="5">
        <v>0.95</v>
      </c>
    </row>
    <row r="307" spans="2:10" x14ac:dyDescent="0.3">
      <c r="B307" s="3">
        <v>43770</v>
      </c>
      <c r="C307" s="4">
        <v>404865</v>
      </c>
      <c r="D307" s="5">
        <v>0.19</v>
      </c>
      <c r="E307" s="4">
        <v>33</v>
      </c>
      <c r="F307" s="4">
        <v>20</v>
      </c>
      <c r="G307" s="4">
        <v>26</v>
      </c>
      <c r="H307" s="4">
        <v>355</v>
      </c>
      <c r="I307" s="4">
        <v>31</v>
      </c>
      <c r="J307" s="5">
        <v>0.91</v>
      </c>
    </row>
    <row r="308" spans="2:10" x14ac:dyDescent="0.3">
      <c r="B308" s="3">
        <v>43771</v>
      </c>
      <c r="C308" s="4">
        <v>404425</v>
      </c>
      <c r="D308" s="5">
        <v>0.18</v>
      </c>
      <c r="E308" s="4">
        <v>33</v>
      </c>
      <c r="F308" s="4">
        <v>19</v>
      </c>
      <c r="G308" s="4">
        <v>30</v>
      </c>
      <c r="H308" s="4">
        <v>399</v>
      </c>
      <c r="I308" s="4">
        <v>36</v>
      </c>
      <c r="J308" s="5">
        <v>0.91</v>
      </c>
    </row>
    <row r="309" spans="2:10" x14ac:dyDescent="0.3">
      <c r="B309" s="3">
        <v>43772</v>
      </c>
      <c r="C309" s="4">
        <v>404029</v>
      </c>
      <c r="D309" s="5">
        <v>0.19</v>
      </c>
      <c r="E309" s="4">
        <v>32</v>
      </c>
      <c r="F309" s="4">
        <v>19</v>
      </c>
      <c r="G309" s="4">
        <v>26</v>
      </c>
      <c r="H309" s="4">
        <v>390</v>
      </c>
      <c r="I309" s="4">
        <v>37</v>
      </c>
      <c r="J309" s="5">
        <v>0.94</v>
      </c>
    </row>
    <row r="310" spans="2:10" x14ac:dyDescent="0.3">
      <c r="B310" s="3">
        <v>43773</v>
      </c>
      <c r="C310" s="4">
        <v>382779</v>
      </c>
      <c r="D310" s="5">
        <v>0.19</v>
      </c>
      <c r="E310" s="4">
        <v>34</v>
      </c>
      <c r="F310" s="4">
        <v>22</v>
      </c>
      <c r="G310" s="4">
        <v>27</v>
      </c>
      <c r="H310" s="4">
        <v>396</v>
      </c>
      <c r="I310" s="4">
        <v>34</v>
      </c>
      <c r="J310" s="5">
        <v>0.92</v>
      </c>
    </row>
    <row r="311" spans="2:10" x14ac:dyDescent="0.3">
      <c r="B311" s="3">
        <v>43774</v>
      </c>
      <c r="C311" s="4">
        <v>394015</v>
      </c>
      <c r="D311" s="5">
        <v>0.17</v>
      </c>
      <c r="E311" s="4">
        <v>31</v>
      </c>
      <c r="F311" s="4">
        <v>22</v>
      </c>
      <c r="G311" s="4">
        <v>25</v>
      </c>
      <c r="H311" s="4">
        <v>398</v>
      </c>
      <c r="I311" s="4">
        <v>39</v>
      </c>
      <c r="J311" s="5">
        <v>0.91</v>
      </c>
    </row>
    <row r="312" spans="2:10" x14ac:dyDescent="0.3">
      <c r="B312" s="3">
        <v>43775</v>
      </c>
      <c r="C312" s="4">
        <v>384987</v>
      </c>
      <c r="D312" s="5">
        <v>0.18</v>
      </c>
      <c r="E312" s="4">
        <v>34</v>
      </c>
      <c r="F312" s="4">
        <v>19</v>
      </c>
      <c r="G312" s="4">
        <v>25</v>
      </c>
      <c r="H312" s="4">
        <v>394</v>
      </c>
      <c r="I312" s="4">
        <v>33</v>
      </c>
      <c r="J312" s="5">
        <v>0.94</v>
      </c>
    </row>
    <row r="313" spans="2:10" x14ac:dyDescent="0.3">
      <c r="B313" s="3">
        <v>43776</v>
      </c>
      <c r="C313" s="4">
        <v>405410</v>
      </c>
      <c r="D313" s="5">
        <v>0.18</v>
      </c>
      <c r="E313" s="4">
        <v>36</v>
      </c>
      <c r="F313" s="4">
        <v>21</v>
      </c>
      <c r="G313" s="4">
        <v>30</v>
      </c>
      <c r="H313" s="4">
        <v>361</v>
      </c>
      <c r="I313" s="4">
        <v>37</v>
      </c>
      <c r="J313" s="5">
        <v>0.93</v>
      </c>
    </row>
    <row r="314" spans="2:10" x14ac:dyDescent="0.3">
      <c r="B314" s="3">
        <v>43777</v>
      </c>
      <c r="C314" s="4">
        <v>403572</v>
      </c>
      <c r="D314" s="5">
        <v>0.19</v>
      </c>
      <c r="E314" s="4">
        <v>31</v>
      </c>
      <c r="F314" s="4">
        <v>17</v>
      </c>
      <c r="G314" s="4">
        <v>26</v>
      </c>
      <c r="H314" s="4">
        <v>352</v>
      </c>
      <c r="I314" s="4">
        <v>34</v>
      </c>
      <c r="J314" s="5">
        <v>0.94</v>
      </c>
    </row>
    <row r="315" spans="2:10" x14ac:dyDescent="0.3">
      <c r="B315" s="3">
        <v>43778</v>
      </c>
      <c r="C315" s="4">
        <v>380487</v>
      </c>
      <c r="D315" s="5">
        <v>0.19</v>
      </c>
      <c r="E315" s="4">
        <v>40</v>
      </c>
      <c r="F315" s="4">
        <v>21</v>
      </c>
      <c r="G315" s="4">
        <v>27</v>
      </c>
      <c r="H315" s="4">
        <v>368</v>
      </c>
      <c r="I315" s="4">
        <v>32</v>
      </c>
      <c r="J315" s="5">
        <v>0.93</v>
      </c>
    </row>
    <row r="316" spans="2:10" x14ac:dyDescent="0.3">
      <c r="B316" s="3">
        <v>43779</v>
      </c>
      <c r="C316" s="4">
        <v>397106</v>
      </c>
      <c r="D316" s="5">
        <v>0.19</v>
      </c>
      <c r="E316" s="4">
        <v>34</v>
      </c>
      <c r="F316" s="4">
        <v>20</v>
      </c>
      <c r="G316" s="4">
        <v>30</v>
      </c>
      <c r="H316" s="4">
        <v>358</v>
      </c>
      <c r="I316" s="4">
        <v>37</v>
      </c>
      <c r="J316" s="5">
        <v>0.92</v>
      </c>
    </row>
    <row r="317" spans="2:10" x14ac:dyDescent="0.3">
      <c r="B317" s="3">
        <v>43780</v>
      </c>
      <c r="C317" s="4">
        <v>387858</v>
      </c>
      <c r="D317" s="5">
        <v>0.17</v>
      </c>
      <c r="E317" s="4">
        <v>38</v>
      </c>
      <c r="F317" s="4">
        <v>17</v>
      </c>
      <c r="G317" s="4">
        <v>25</v>
      </c>
      <c r="H317" s="4">
        <v>381</v>
      </c>
      <c r="I317" s="4">
        <v>31</v>
      </c>
      <c r="J317" s="5">
        <v>0.94</v>
      </c>
    </row>
    <row r="318" spans="2:10" x14ac:dyDescent="0.3">
      <c r="B318" s="3">
        <v>43781</v>
      </c>
      <c r="C318" s="4">
        <v>403207</v>
      </c>
      <c r="D318" s="5">
        <v>0.18</v>
      </c>
      <c r="E318" s="4">
        <v>32</v>
      </c>
      <c r="F318" s="4">
        <v>19</v>
      </c>
      <c r="G318" s="4">
        <v>30</v>
      </c>
      <c r="H318" s="4">
        <v>387</v>
      </c>
      <c r="I318" s="4">
        <v>39</v>
      </c>
      <c r="J318" s="5">
        <v>0.93</v>
      </c>
    </row>
    <row r="319" spans="2:10" x14ac:dyDescent="0.3">
      <c r="B319" s="3">
        <v>43782</v>
      </c>
      <c r="C319" s="4">
        <v>380788</v>
      </c>
      <c r="D319" s="5">
        <v>0.19</v>
      </c>
      <c r="E319" s="4">
        <v>36</v>
      </c>
      <c r="F319" s="4">
        <v>21</v>
      </c>
      <c r="G319" s="4">
        <v>25</v>
      </c>
      <c r="H319" s="4">
        <v>394</v>
      </c>
      <c r="I319" s="4">
        <v>34</v>
      </c>
      <c r="J319" s="5">
        <v>0.95</v>
      </c>
    </row>
    <row r="320" spans="2:10" x14ac:dyDescent="0.3">
      <c r="B320" s="3">
        <v>43783</v>
      </c>
      <c r="C320" s="4">
        <v>383044</v>
      </c>
      <c r="D320" s="5">
        <v>0.19</v>
      </c>
      <c r="E320" s="4">
        <v>34</v>
      </c>
      <c r="F320" s="4">
        <v>20</v>
      </c>
      <c r="G320" s="4">
        <v>25</v>
      </c>
      <c r="H320" s="4">
        <v>378</v>
      </c>
      <c r="I320" s="4">
        <v>33</v>
      </c>
      <c r="J320" s="5">
        <v>0.92</v>
      </c>
    </row>
    <row r="321" spans="2:10" x14ac:dyDescent="0.3">
      <c r="B321" s="3">
        <v>43784</v>
      </c>
      <c r="C321" s="4">
        <v>396628</v>
      </c>
      <c r="D321" s="5">
        <v>0.19</v>
      </c>
      <c r="E321" s="4">
        <v>30</v>
      </c>
      <c r="F321" s="4">
        <v>18</v>
      </c>
      <c r="G321" s="4">
        <v>27</v>
      </c>
      <c r="H321" s="4">
        <v>365</v>
      </c>
      <c r="I321" s="4">
        <v>40</v>
      </c>
      <c r="J321" s="5">
        <v>0.91</v>
      </c>
    </row>
    <row r="322" spans="2:10" x14ac:dyDescent="0.3">
      <c r="B322" s="3">
        <v>43785</v>
      </c>
      <c r="C322" s="4">
        <v>404564</v>
      </c>
      <c r="D322" s="5">
        <v>0.18</v>
      </c>
      <c r="E322" s="4">
        <v>40</v>
      </c>
      <c r="F322" s="4">
        <v>21</v>
      </c>
      <c r="G322" s="4">
        <v>30</v>
      </c>
      <c r="H322" s="4">
        <v>392</v>
      </c>
      <c r="I322" s="4">
        <v>39</v>
      </c>
      <c r="J322" s="5">
        <v>0.92</v>
      </c>
    </row>
    <row r="323" spans="2:10" x14ac:dyDescent="0.3">
      <c r="B323" s="3">
        <v>43786</v>
      </c>
      <c r="C323" s="4">
        <v>380987</v>
      </c>
      <c r="D323" s="5">
        <v>0.19</v>
      </c>
      <c r="E323" s="4">
        <v>112</v>
      </c>
      <c r="F323" s="4">
        <v>22</v>
      </c>
      <c r="G323" s="4">
        <v>27</v>
      </c>
      <c r="H323" s="4">
        <v>353</v>
      </c>
      <c r="I323" s="4">
        <v>38</v>
      </c>
      <c r="J323" s="5">
        <v>0.95</v>
      </c>
    </row>
    <row r="324" spans="2:10" x14ac:dyDescent="0.3">
      <c r="B324" s="3">
        <v>43787</v>
      </c>
      <c r="C324" s="4">
        <v>398199</v>
      </c>
      <c r="D324" s="5">
        <v>0.18</v>
      </c>
      <c r="E324" s="4">
        <v>37</v>
      </c>
      <c r="F324" s="4">
        <v>22</v>
      </c>
      <c r="G324" s="4">
        <v>26</v>
      </c>
      <c r="H324" s="4">
        <v>385</v>
      </c>
      <c r="I324" s="4">
        <v>34</v>
      </c>
      <c r="J324" s="5">
        <v>0.94</v>
      </c>
    </row>
    <row r="325" spans="2:10" x14ac:dyDescent="0.3">
      <c r="B325" s="3">
        <v>43788</v>
      </c>
      <c r="C325" s="4">
        <v>384779</v>
      </c>
      <c r="D325" s="5">
        <v>0.19</v>
      </c>
      <c r="E325" s="4">
        <v>33</v>
      </c>
      <c r="F325" s="4">
        <v>22</v>
      </c>
      <c r="G325" s="4">
        <v>27</v>
      </c>
      <c r="H325" s="4">
        <v>369</v>
      </c>
      <c r="I325" s="4">
        <v>33</v>
      </c>
      <c r="J325" s="5">
        <v>0.92</v>
      </c>
    </row>
    <row r="326" spans="2:10" x14ac:dyDescent="0.3">
      <c r="B326" s="3">
        <v>43789</v>
      </c>
      <c r="C326" s="4">
        <v>410182</v>
      </c>
      <c r="D326" s="5">
        <v>0.19</v>
      </c>
      <c r="E326" s="4">
        <v>40</v>
      </c>
      <c r="F326" s="4">
        <v>19</v>
      </c>
      <c r="G326" s="4">
        <v>29</v>
      </c>
      <c r="H326" s="4">
        <v>389</v>
      </c>
      <c r="I326" s="4">
        <v>32</v>
      </c>
      <c r="J326" s="5">
        <v>0.92</v>
      </c>
    </row>
    <row r="327" spans="2:10" x14ac:dyDescent="0.3">
      <c r="B327" s="3">
        <v>43790</v>
      </c>
      <c r="C327" s="4">
        <v>393181</v>
      </c>
      <c r="D327" s="5">
        <v>0.18</v>
      </c>
      <c r="E327" s="4">
        <v>38</v>
      </c>
      <c r="F327" s="4">
        <v>21</v>
      </c>
      <c r="G327" s="4">
        <v>27</v>
      </c>
      <c r="H327" s="4">
        <v>395</v>
      </c>
      <c r="I327" s="4">
        <v>35</v>
      </c>
      <c r="J327" s="5">
        <v>0.92</v>
      </c>
    </row>
    <row r="328" spans="2:10" x14ac:dyDescent="0.3">
      <c r="B328" s="3">
        <v>43791</v>
      </c>
      <c r="C328" s="4">
        <v>409499</v>
      </c>
      <c r="D328" s="5">
        <v>0.18</v>
      </c>
      <c r="E328" s="4">
        <v>35</v>
      </c>
      <c r="F328" s="4">
        <v>19</v>
      </c>
      <c r="G328" s="4">
        <v>25</v>
      </c>
      <c r="H328" s="4">
        <v>360</v>
      </c>
      <c r="I328" s="4">
        <v>37</v>
      </c>
      <c r="J328" s="5">
        <v>0.95</v>
      </c>
    </row>
    <row r="329" spans="2:10" x14ac:dyDescent="0.3">
      <c r="B329" s="3">
        <v>43792</v>
      </c>
      <c r="C329" s="4">
        <v>401426</v>
      </c>
      <c r="D329" s="5">
        <v>0.18</v>
      </c>
      <c r="E329" s="4">
        <v>37</v>
      </c>
      <c r="F329" s="4">
        <v>18</v>
      </c>
      <c r="G329" s="4">
        <v>28</v>
      </c>
      <c r="H329" s="4">
        <v>393</v>
      </c>
      <c r="I329" s="4">
        <v>39</v>
      </c>
      <c r="J329" s="5">
        <v>0.95</v>
      </c>
    </row>
    <row r="330" spans="2:10" x14ac:dyDescent="0.3">
      <c r="B330" s="3">
        <v>43793</v>
      </c>
      <c r="C330" s="4">
        <v>388049</v>
      </c>
      <c r="D330" s="5">
        <v>0.19</v>
      </c>
      <c r="E330" s="4">
        <v>34</v>
      </c>
      <c r="F330" s="4">
        <v>22</v>
      </c>
      <c r="G330" s="4">
        <v>27</v>
      </c>
      <c r="H330" s="4">
        <v>354</v>
      </c>
      <c r="I330" s="4">
        <v>37</v>
      </c>
      <c r="J330" s="5">
        <v>0.95</v>
      </c>
    </row>
    <row r="331" spans="2:10" x14ac:dyDescent="0.3">
      <c r="B331" s="3">
        <v>43794</v>
      </c>
      <c r="C331" s="4">
        <v>408801</v>
      </c>
      <c r="D331" s="5">
        <v>0.19</v>
      </c>
      <c r="E331" s="4">
        <v>34</v>
      </c>
      <c r="F331" s="4">
        <v>22</v>
      </c>
      <c r="G331" s="4">
        <v>26</v>
      </c>
      <c r="H331" s="4">
        <v>392</v>
      </c>
      <c r="I331" s="4">
        <v>39</v>
      </c>
      <c r="J331" s="5">
        <v>0.94</v>
      </c>
    </row>
    <row r="332" spans="2:10" x14ac:dyDescent="0.3">
      <c r="B332" s="3">
        <v>43795</v>
      </c>
      <c r="C332" s="4">
        <v>396857</v>
      </c>
      <c r="D332" s="5">
        <v>0.17</v>
      </c>
      <c r="E332" s="4">
        <v>35</v>
      </c>
      <c r="F332" s="4">
        <v>17</v>
      </c>
      <c r="G332" s="4">
        <v>25</v>
      </c>
      <c r="H332" s="4">
        <v>368</v>
      </c>
      <c r="I332" s="4">
        <v>39</v>
      </c>
      <c r="J332" s="5">
        <v>0.95</v>
      </c>
    </row>
    <row r="333" spans="2:10" x14ac:dyDescent="0.3">
      <c r="B333" s="3">
        <v>43796</v>
      </c>
      <c r="C333" s="4">
        <v>396457</v>
      </c>
      <c r="D333" s="5">
        <v>0.19</v>
      </c>
      <c r="E333" s="4">
        <v>35</v>
      </c>
      <c r="F333" s="4">
        <v>22</v>
      </c>
      <c r="G333" s="4">
        <v>28</v>
      </c>
      <c r="H333" s="4">
        <v>369</v>
      </c>
      <c r="I333" s="4">
        <v>34</v>
      </c>
      <c r="J333" s="5">
        <v>0.91</v>
      </c>
    </row>
    <row r="334" spans="2:10" x14ac:dyDescent="0.3">
      <c r="B334" s="3">
        <v>43797</v>
      </c>
      <c r="C334" s="4">
        <v>403521</v>
      </c>
      <c r="D334" s="5">
        <v>0.18</v>
      </c>
      <c r="E334" s="4">
        <v>33</v>
      </c>
      <c r="F334" s="4">
        <v>21</v>
      </c>
      <c r="G334" s="4">
        <v>28</v>
      </c>
      <c r="H334" s="4">
        <v>380</v>
      </c>
      <c r="I334" s="4">
        <v>32</v>
      </c>
      <c r="J334" s="5">
        <v>0.94</v>
      </c>
    </row>
    <row r="335" spans="2:10" x14ac:dyDescent="0.3">
      <c r="B335" s="3">
        <v>43798</v>
      </c>
      <c r="C335" s="4">
        <v>403130</v>
      </c>
      <c r="D335" s="5">
        <v>0.17</v>
      </c>
      <c r="E335" s="4">
        <v>39</v>
      </c>
      <c r="F335" s="4">
        <v>17</v>
      </c>
      <c r="G335" s="4">
        <v>28</v>
      </c>
      <c r="H335" s="4">
        <v>352</v>
      </c>
      <c r="I335" s="4">
        <v>32</v>
      </c>
      <c r="J335" s="5">
        <v>0.94</v>
      </c>
    </row>
    <row r="336" spans="2:10" x14ac:dyDescent="0.3">
      <c r="B336" s="3">
        <v>43799</v>
      </c>
      <c r="C336" s="4">
        <v>381333</v>
      </c>
      <c r="D336" s="5">
        <v>0.19</v>
      </c>
      <c r="E336" s="4">
        <v>40</v>
      </c>
      <c r="F336" s="4">
        <v>18</v>
      </c>
      <c r="G336" s="4">
        <v>29</v>
      </c>
      <c r="H336" s="4">
        <v>369</v>
      </c>
      <c r="I336" s="4">
        <v>36</v>
      </c>
      <c r="J336" s="5">
        <v>0.93</v>
      </c>
    </row>
    <row r="337" spans="2:10" x14ac:dyDescent="0.3">
      <c r="B337" s="3">
        <v>43800</v>
      </c>
      <c r="C337" s="4">
        <v>397690</v>
      </c>
      <c r="D337" s="5">
        <v>0.18</v>
      </c>
      <c r="E337" s="4">
        <v>40</v>
      </c>
      <c r="F337" s="4">
        <v>18</v>
      </c>
      <c r="G337" s="4">
        <v>27</v>
      </c>
      <c r="H337" s="4">
        <v>388</v>
      </c>
      <c r="I337" s="4">
        <v>39</v>
      </c>
      <c r="J337" s="5">
        <v>0.92</v>
      </c>
    </row>
    <row r="338" spans="2:10" x14ac:dyDescent="0.3">
      <c r="B338" s="3">
        <v>43801</v>
      </c>
      <c r="C338" s="4">
        <v>400613</v>
      </c>
      <c r="D338" s="5">
        <v>0.17</v>
      </c>
      <c r="E338" s="4">
        <v>37</v>
      </c>
      <c r="F338" s="4">
        <v>22</v>
      </c>
      <c r="G338" s="4">
        <v>26</v>
      </c>
      <c r="H338" s="4">
        <v>394</v>
      </c>
      <c r="I338" s="4">
        <v>37</v>
      </c>
      <c r="J338" s="5">
        <v>0.91</v>
      </c>
    </row>
    <row r="339" spans="2:10" x14ac:dyDescent="0.3">
      <c r="B339" s="3">
        <v>43802</v>
      </c>
      <c r="C339" s="4">
        <v>393251</v>
      </c>
      <c r="D339" s="5">
        <v>0.19</v>
      </c>
      <c r="E339" s="4">
        <v>36</v>
      </c>
      <c r="F339" s="4">
        <v>20</v>
      </c>
      <c r="G339" s="4">
        <v>30</v>
      </c>
      <c r="H339" s="4">
        <v>360</v>
      </c>
      <c r="I339" s="4">
        <v>39</v>
      </c>
      <c r="J339" s="5">
        <v>0.94</v>
      </c>
    </row>
    <row r="340" spans="2:10" x14ac:dyDescent="0.3">
      <c r="B340" s="3">
        <v>43803</v>
      </c>
      <c r="C340" s="4">
        <v>385988</v>
      </c>
      <c r="D340" s="5">
        <v>0.19</v>
      </c>
      <c r="E340" s="4">
        <v>37</v>
      </c>
      <c r="F340" s="4">
        <v>18</v>
      </c>
      <c r="G340" s="4">
        <v>28</v>
      </c>
      <c r="H340" s="4">
        <v>397</v>
      </c>
      <c r="I340" s="4">
        <v>38</v>
      </c>
      <c r="J340" s="5">
        <v>0.92</v>
      </c>
    </row>
    <row r="341" spans="2:10" x14ac:dyDescent="0.3">
      <c r="B341" s="3">
        <v>43804</v>
      </c>
      <c r="C341" s="4">
        <v>404457</v>
      </c>
      <c r="D341" s="5">
        <v>0.18</v>
      </c>
      <c r="E341" s="4">
        <v>30</v>
      </c>
      <c r="F341" s="4">
        <v>22</v>
      </c>
      <c r="G341" s="4">
        <v>30</v>
      </c>
      <c r="H341" s="4">
        <v>370</v>
      </c>
      <c r="I341" s="4">
        <v>39</v>
      </c>
      <c r="J341" s="5">
        <v>0.91</v>
      </c>
    </row>
    <row r="342" spans="2:10" x14ac:dyDescent="0.3">
      <c r="B342" s="3">
        <v>43805</v>
      </c>
      <c r="C342" s="4">
        <v>386475</v>
      </c>
      <c r="D342" s="5">
        <v>0.19</v>
      </c>
      <c r="E342" s="4">
        <v>34</v>
      </c>
      <c r="F342" s="4">
        <v>21</v>
      </c>
      <c r="G342" s="4">
        <v>26</v>
      </c>
      <c r="H342" s="4">
        <v>356</v>
      </c>
      <c r="I342" s="4">
        <v>32</v>
      </c>
      <c r="J342" s="5">
        <v>0.91</v>
      </c>
    </row>
    <row r="343" spans="2:10" x14ac:dyDescent="0.3">
      <c r="B343" s="3">
        <v>43806</v>
      </c>
      <c r="C343" s="4">
        <v>401987</v>
      </c>
      <c r="D343" s="5">
        <v>0.17</v>
      </c>
      <c r="E343" s="4">
        <v>38</v>
      </c>
      <c r="F343" s="4">
        <v>20</v>
      </c>
      <c r="G343" s="4">
        <v>30</v>
      </c>
      <c r="H343" s="4">
        <v>370</v>
      </c>
      <c r="I343" s="4">
        <v>36</v>
      </c>
      <c r="J343" s="5">
        <v>0.95</v>
      </c>
    </row>
    <row r="344" spans="2:10" x14ac:dyDescent="0.3">
      <c r="B344" s="3">
        <v>43807</v>
      </c>
      <c r="C344" s="4">
        <v>392420</v>
      </c>
      <c r="D344" s="5">
        <v>0.19</v>
      </c>
      <c r="E344" s="4">
        <v>30</v>
      </c>
      <c r="F344" s="4">
        <v>18</v>
      </c>
      <c r="G344" s="4">
        <v>25</v>
      </c>
      <c r="H344" s="4">
        <v>394</v>
      </c>
      <c r="I344" s="4">
        <v>36</v>
      </c>
      <c r="J344" s="5">
        <v>0.93</v>
      </c>
    </row>
    <row r="345" spans="2:10" x14ac:dyDescent="0.3">
      <c r="B345" s="3">
        <v>43808</v>
      </c>
      <c r="C345" s="4">
        <v>397135</v>
      </c>
      <c r="D345" s="5">
        <v>0.17</v>
      </c>
      <c r="E345" s="4">
        <v>36</v>
      </c>
      <c r="F345" s="4">
        <v>22</v>
      </c>
      <c r="G345" s="4">
        <v>25</v>
      </c>
      <c r="H345" s="4">
        <v>363</v>
      </c>
      <c r="I345" s="4">
        <v>38</v>
      </c>
      <c r="J345" s="5">
        <v>0.92</v>
      </c>
    </row>
    <row r="346" spans="2:10" x14ac:dyDescent="0.3">
      <c r="B346" s="3">
        <v>43809</v>
      </c>
      <c r="C346" s="4">
        <v>408697</v>
      </c>
      <c r="D346" s="5">
        <v>0.18</v>
      </c>
      <c r="E346" s="4">
        <v>31</v>
      </c>
      <c r="F346" s="4">
        <v>19</v>
      </c>
      <c r="G346" s="4">
        <v>29</v>
      </c>
      <c r="H346" s="4">
        <v>370</v>
      </c>
      <c r="I346" s="4">
        <v>35</v>
      </c>
      <c r="J346" s="5">
        <v>0.94</v>
      </c>
    </row>
    <row r="347" spans="2:10" x14ac:dyDescent="0.3">
      <c r="B347" s="3">
        <v>43810</v>
      </c>
      <c r="C347" s="4">
        <v>384623</v>
      </c>
      <c r="D347" s="5">
        <v>0.18</v>
      </c>
      <c r="E347" s="4">
        <v>36</v>
      </c>
      <c r="F347" s="4">
        <v>20</v>
      </c>
      <c r="G347" s="4">
        <v>27</v>
      </c>
      <c r="H347" s="4">
        <v>397</v>
      </c>
      <c r="I347" s="4">
        <v>37</v>
      </c>
      <c r="J347" s="5">
        <v>0.94</v>
      </c>
    </row>
    <row r="348" spans="2:10" x14ac:dyDescent="0.3">
      <c r="B348" s="3">
        <v>43811</v>
      </c>
      <c r="C348" s="4">
        <v>385929</v>
      </c>
      <c r="D348" s="5">
        <v>0.18</v>
      </c>
      <c r="E348" s="4">
        <v>36</v>
      </c>
      <c r="F348" s="4">
        <v>21</v>
      </c>
      <c r="G348" s="4">
        <v>27</v>
      </c>
      <c r="H348" s="4">
        <v>386</v>
      </c>
      <c r="I348" s="4">
        <v>33</v>
      </c>
      <c r="J348" s="5">
        <v>0.92</v>
      </c>
    </row>
    <row r="349" spans="2:10" x14ac:dyDescent="0.3">
      <c r="B349" s="3">
        <v>43812</v>
      </c>
      <c r="C349" s="4">
        <v>410246</v>
      </c>
      <c r="D349" s="5">
        <v>0.17</v>
      </c>
      <c r="E349" s="4">
        <v>32</v>
      </c>
      <c r="F349" s="4">
        <v>20</v>
      </c>
      <c r="G349" s="4">
        <v>25</v>
      </c>
      <c r="H349" s="4">
        <v>371</v>
      </c>
      <c r="I349" s="4">
        <v>33</v>
      </c>
      <c r="J349" s="5">
        <v>0.92</v>
      </c>
    </row>
    <row r="350" spans="2:10" x14ac:dyDescent="0.3">
      <c r="B350" s="3">
        <v>43813</v>
      </c>
      <c r="C350" s="4">
        <v>386399</v>
      </c>
      <c r="D350" s="5">
        <v>0.17</v>
      </c>
      <c r="E350" s="4">
        <v>38</v>
      </c>
      <c r="F350" s="4">
        <v>19</v>
      </c>
      <c r="G350" s="4">
        <v>26</v>
      </c>
      <c r="H350" s="4">
        <v>391</v>
      </c>
      <c r="I350" s="4">
        <v>40</v>
      </c>
      <c r="J350" s="5">
        <v>0.92</v>
      </c>
    </row>
    <row r="351" spans="2:10" x14ac:dyDescent="0.3">
      <c r="B351" s="3">
        <v>43814</v>
      </c>
      <c r="C351" s="4">
        <v>410008</v>
      </c>
      <c r="D351" s="5">
        <v>0.18</v>
      </c>
      <c r="E351" s="4">
        <v>30</v>
      </c>
      <c r="F351" s="4">
        <v>21</v>
      </c>
      <c r="G351" s="4">
        <v>27</v>
      </c>
      <c r="H351" s="4">
        <v>355</v>
      </c>
      <c r="I351" s="4">
        <v>32</v>
      </c>
      <c r="J351" s="5">
        <v>0.91</v>
      </c>
    </row>
    <row r="352" spans="2:10" x14ac:dyDescent="0.3">
      <c r="B352" s="3">
        <v>43815</v>
      </c>
      <c r="C352" s="4">
        <v>390197</v>
      </c>
      <c r="D352" s="5">
        <v>0.19</v>
      </c>
      <c r="E352" s="4">
        <v>40</v>
      </c>
      <c r="F352" s="4">
        <v>19</v>
      </c>
      <c r="G352" s="4">
        <v>27</v>
      </c>
      <c r="H352" s="4">
        <v>386</v>
      </c>
      <c r="I352" s="4">
        <v>31</v>
      </c>
      <c r="J352" s="5">
        <v>0.95</v>
      </c>
    </row>
    <row r="353" spans="2:10" x14ac:dyDescent="0.3">
      <c r="B353" s="3">
        <v>43816</v>
      </c>
      <c r="C353" s="4">
        <v>393364</v>
      </c>
      <c r="D353" s="5">
        <v>0.17</v>
      </c>
      <c r="E353" s="4">
        <v>40</v>
      </c>
      <c r="F353" s="4">
        <v>20</v>
      </c>
      <c r="G353" s="4">
        <v>27</v>
      </c>
      <c r="H353" s="4">
        <v>356</v>
      </c>
      <c r="I353" s="4">
        <v>33</v>
      </c>
      <c r="J353" s="5">
        <v>0.92</v>
      </c>
    </row>
    <row r="354" spans="2:10" x14ac:dyDescent="0.3">
      <c r="B354" s="3">
        <v>43817</v>
      </c>
      <c r="C354" s="4">
        <v>396256</v>
      </c>
      <c r="D354" s="5">
        <v>0.19</v>
      </c>
      <c r="E354" s="4">
        <v>40</v>
      </c>
      <c r="F354" s="4">
        <v>22</v>
      </c>
      <c r="G354" s="4">
        <v>27</v>
      </c>
      <c r="H354" s="4">
        <v>362</v>
      </c>
      <c r="I354" s="4">
        <v>38</v>
      </c>
      <c r="J354" s="5">
        <v>0.93</v>
      </c>
    </row>
    <row r="355" spans="2:10" x14ac:dyDescent="0.3">
      <c r="B355" s="3">
        <v>43818</v>
      </c>
      <c r="C355" s="4">
        <v>395679</v>
      </c>
      <c r="D355" s="5">
        <v>0.17</v>
      </c>
      <c r="E355" s="4">
        <v>34</v>
      </c>
      <c r="F355" s="4">
        <v>19</v>
      </c>
      <c r="G355" s="4">
        <v>30</v>
      </c>
      <c r="H355" s="4">
        <v>354</v>
      </c>
      <c r="I355" s="4">
        <v>32</v>
      </c>
      <c r="J355" s="5">
        <v>0.92</v>
      </c>
    </row>
    <row r="356" spans="2:10" x14ac:dyDescent="0.3">
      <c r="B356" s="3">
        <v>43819</v>
      </c>
      <c r="C356" s="4">
        <v>388480</v>
      </c>
      <c r="D356" s="5">
        <v>0.18</v>
      </c>
      <c r="E356" s="4">
        <v>34</v>
      </c>
      <c r="F356" s="4">
        <v>20</v>
      </c>
      <c r="G356" s="4">
        <v>27</v>
      </c>
      <c r="H356" s="4">
        <v>362</v>
      </c>
      <c r="I356" s="4">
        <v>39</v>
      </c>
      <c r="J356" s="5">
        <v>0.95</v>
      </c>
    </row>
    <row r="357" spans="2:10" x14ac:dyDescent="0.3">
      <c r="B357" s="3">
        <v>43820</v>
      </c>
      <c r="C357" s="4">
        <v>399659</v>
      </c>
      <c r="D357" s="5">
        <v>0.17</v>
      </c>
      <c r="E357" s="4">
        <v>39</v>
      </c>
      <c r="F357" s="4">
        <v>17</v>
      </c>
      <c r="G357" s="4">
        <v>29</v>
      </c>
      <c r="H357" s="4">
        <v>350</v>
      </c>
      <c r="I357" s="4">
        <v>31</v>
      </c>
      <c r="J357" s="5">
        <v>0.91</v>
      </c>
    </row>
    <row r="358" spans="2:10" x14ac:dyDescent="0.3">
      <c r="B358" s="3">
        <v>43821</v>
      </c>
      <c r="C358" s="4">
        <v>391668</v>
      </c>
      <c r="D358" s="5">
        <v>0.18</v>
      </c>
      <c r="E358" s="4">
        <v>30</v>
      </c>
      <c r="F358" s="4">
        <v>18</v>
      </c>
      <c r="G358" s="4">
        <v>25</v>
      </c>
      <c r="H358" s="4">
        <v>397</v>
      </c>
      <c r="I358" s="4">
        <v>39</v>
      </c>
      <c r="J358" s="5">
        <v>0.92</v>
      </c>
    </row>
    <row r="359" spans="2:10" x14ac:dyDescent="0.3">
      <c r="B359" s="3">
        <v>43822</v>
      </c>
      <c r="C359" s="4">
        <v>387294</v>
      </c>
      <c r="D359" s="5">
        <v>0.17</v>
      </c>
      <c r="E359" s="4">
        <v>34</v>
      </c>
      <c r="F359" s="4">
        <v>18</v>
      </c>
      <c r="G359" s="4">
        <v>29</v>
      </c>
      <c r="H359" s="4">
        <v>357</v>
      </c>
      <c r="I359" s="4">
        <v>30</v>
      </c>
      <c r="J359" s="5">
        <v>0.92</v>
      </c>
    </row>
    <row r="360" spans="2:10" x14ac:dyDescent="0.3">
      <c r="B360" s="3">
        <v>43823</v>
      </c>
      <c r="C360" s="4">
        <v>385346</v>
      </c>
      <c r="D360" s="5">
        <v>0.17</v>
      </c>
      <c r="E360" s="4">
        <v>40</v>
      </c>
      <c r="F360" s="4">
        <v>17</v>
      </c>
      <c r="G360" s="4">
        <v>26</v>
      </c>
      <c r="H360" s="4">
        <v>394</v>
      </c>
      <c r="I360" s="4">
        <v>40</v>
      </c>
      <c r="J360" s="5">
        <v>0.93</v>
      </c>
    </row>
    <row r="361" spans="2:10" x14ac:dyDescent="0.3">
      <c r="B361" s="3">
        <v>43824</v>
      </c>
      <c r="C361" s="4">
        <v>403674</v>
      </c>
      <c r="D361" s="5">
        <v>0.19</v>
      </c>
      <c r="E361" s="4">
        <v>38</v>
      </c>
      <c r="F361" s="4">
        <v>20</v>
      </c>
      <c r="G361" s="4">
        <v>27</v>
      </c>
      <c r="H361" s="4">
        <v>366</v>
      </c>
      <c r="I361" s="4">
        <v>35</v>
      </c>
      <c r="J361" s="5">
        <v>0.93</v>
      </c>
    </row>
    <row r="362" spans="2:10" x14ac:dyDescent="0.3">
      <c r="B362" s="3">
        <v>43825</v>
      </c>
      <c r="C362" s="4">
        <v>381035</v>
      </c>
      <c r="D362" s="5">
        <v>0.18</v>
      </c>
      <c r="E362" s="4">
        <v>39</v>
      </c>
      <c r="F362" s="4">
        <v>21</v>
      </c>
      <c r="G362" s="4">
        <v>29</v>
      </c>
      <c r="H362" s="4">
        <v>380</v>
      </c>
      <c r="I362" s="4">
        <v>36</v>
      </c>
      <c r="J362" s="5">
        <v>0.95</v>
      </c>
    </row>
    <row r="363" spans="2:10" x14ac:dyDescent="0.3">
      <c r="B363" s="3">
        <v>43826</v>
      </c>
      <c r="C363" s="4">
        <v>409390</v>
      </c>
      <c r="D363" s="5">
        <v>0.19</v>
      </c>
      <c r="E363" s="4">
        <v>30</v>
      </c>
      <c r="F363" s="4">
        <v>18</v>
      </c>
      <c r="G363" s="4">
        <v>27</v>
      </c>
      <c r="H363" s="4">
        <v>387</v>
      </c>
      <c r="I363" s="4">
        <v>33</v>
      </c>
      <c r="J363" s="5">
        <v>0.91</v>
      </c>
    </row>
    <row r="364" spans="2:10" x14ac:dyDescent="0.3">
      <c r="B364" s="3">
        <v>43827</v>
      </c>
      <c r="C364" s="4">
        <v>383323</v>
      </c>
      <c r="D364" s="5">
        <v>0.19</v>
      </c>
      <c r="E364" s="4">
        <v>30</v>
      </c>
      <c r="F364" s="4">
        <v>18</v>
      </c>
      <c r="G364" s="4">
        <v>27</v>
      </c>
      <c r="H364" s="4">
        <v>388</v>
      </c>
      <c r="I364" s="4">
        <v>37</v>
      </c>
      <c r="J364" s="5">
        <v>0.91</v>
      </c>
    </row>
    <row r="365" spans="2:10" x14ac:dyDescent="0.3">
      <c r="B365" s="3">
        <v>43828</v>
      </c>
      <c r="C365" s="4">
        <v>385433</v>
      </c>
      <c r="D365" s="5">
        <v>0.17</v>
      </c>
      <c r="E365" s="4">
        <v>38</v>
      </c>
      <c r="F365" s="4">
        <v>17</v>
      </c>
      <c r="G365" s="4">
        <v>25</v>
      </c>
      <c r="H365" s="4">
        <v>350</v>
      </c>
      <c r="I365" s="4">
        <v>31</v>
      </c>
      <c r="J365" s="5">
        <v>0.94</v>
      </c>
    </row>
    <row r="366" spans="2:10" x14ac:dyDescent="0.3">
      <c r="B366" s="3">
        <v>43829</v>
      </c>
      <c r="C366" s="4">
        <v>382858</v>
      </c>
      <c r="D366" s="5">
        <v>0.18</v>
      </c>
      <c r="E366" s="4">
        <v>38</v>
      </c>
      <c r="F366" s="4">
        <v>17</v>
      </c>
      <c r="G366" s="4">
        <v>26</v>
      </c>
      <c r="H366" s="4">
        <v>385</v>
      </c>
      <c r="I366" s="4">
        <v>30</v>
      </c>
      <c r="J366" s="5">
        <v>0.95</v>
      </c>
    </row>
    <row r="367" spans="2:10" x14ac:dyDescent="0.3">
      <c r="B367" s="3">
        <v>43830</v>
      </c>
      <c r="C367" s="4">
        <v>384453</v>
      </c>
      <c r="D367" s="5">
        <v>0.19</v>
      </c>
      <c r="E367" s="4">
        <v>33</v>
      </c>
      <c r="F367" s="4">
        <v>18</v>
      </c>
      <c r="G367" s="4">
        <v>26</v>
      </c>
      <c r="H367" s="4">
        <v>357</v>
      </c>
      <c r="I367" s="4">
        <v>36</v>
      </c>
      <c r="J367" s="5">
        <v>0.91</v>
      </c>
    </row>
    <row r="368" spans="2:10" x14ac:dyDescent="0.3">
      <c r="B368" s="3">
        <v>43831</v>
      </c>
      <c r="C368" s="4">
        <v>385535</v>
      </c>
      <c r="D368" s="5">
        <v>0.17</v>
      </c>
      <c r="E368" s="4">
        <v>31</v>
      </c>
      <c r="F368" s="4">
        <v>20</v>
      </c>
      <c r="G368" s="4">
        <v>28</v>
      </c>
      <c r="H368" s="4">
        <v>397</v>
      </c>
      <c r="I368" s="4">
        <v>33</v>
      </c>
      <c r="J368" s="5">
        <v>0.93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11E9-4773-4302-94C0-FC3D54ABBF37}">
  <sheetPr>
    <tabColor theme="7" tint="-0.249977111117893"/>
  </sheetPr>
  <dimension ref="A1:I116"/>
  <sheetViews>
    <sheetView topLeftCell="A103" workbookViewId="0">
      <selection activeCell="G97" sqref="G97"/>
    </sheetView>
  </sheetViews>
  <sheetFormatPr defaultRowHeight="15.6" x14ac:dyDescent="0.3"/>
  <cols>
    <col min="1" max="1" width="29.19921875" bestFit="1" customWidth="1"/>
    <col min="2" max="2" width="12.5" bestFit="1" customWidth="1"/>
    <col min="3" max="3" width="12" bestFit="1" customWidth="1"/>
    <col min="4" max="4" width="12.5" bestFit="1" customWidth="1"/>
    <col min="5" max="5" width="11.8984375" bestFit="1" customWidth="1"/>
    <col min="6" max="6" width="12.5" bestFit="1" customWidth="1"/>
    <col min="7" max="7" width="11.8984375" bestFit="1" customWidth="1"/>
    <col min="8" max="8" width="12.5" bestFit="1" customWidth="1"/>
    <col min="9" max="9" width="11.8984375" bestFit="1" customWidth="1"/>
  </cols>
  <sheetData>
    <row r="1" spans="1:9" ht="21" x14ac:dyDescent="0.4">
      <c r="A1" t="s">
        <v>45</v>
      </c>
      <c r="B1" s="34" t="s">
        <v>19</v>
      </c>
    </row>
    <row r="2" spans="1:9" ht="16.2" thickBot="1" x14ac:dyDescent="0.35"/>
    <row r="3" spans="1:9" x14ac:dyDescent="0.3">
      <c r="A3" s="31" t="s">
        <v>46</v>
      </c>
      <c r="B3" s="31"/>
    </row>
    <row r="4" spans="1:9" x14ac:dyDescent="0.3">
      <c r="A4" t="s">
        <v>47</v>
      </c>
      <c r="B4" s="35">
        <v>0.23911484454637291</v>
      </c>
    </row>
    <row r="5" spans="1:9" x14ac:dyDescent="0.3">
      <c r="A5" t="s">
        <v>48</v>
      </c>
      <c r="B5" s="35">
        <v>5.7175908882436087E-2</v>
      </c>
    </row>
    <row r="6" spans="1:9" x14ac:dyDescent="0.3">
      <c r="A6" t="s">
        <v>49</v>
      </c>
      <c r="B6" s="35">
        <v>3.3340468376654976E-2</v>
      </c>
    </row>
    <row r="7" spans="1:9" x14ac:dyDescent="0.3">
      <c r="A7" t="s">
        <v>50</v>
      </c>
      <c r="B7" s="35">
        <v>2.1696046315484795E-2</v>
      </c>
    </row>
    <row r="8" spans="1:9" ht="16.2" thickBot="1" x14ac:dyDescent="0.35">
      <c r="A8" s="32" t="s">
        <v>51</v>
      </c>
      <c r="B8" s="32">
        <v>366</v>
      </c>
    </row>
    <row r="10" spans="1:9" ht="16.2" thickBot="1" x14ac:dyDescent="0.35">
      <c r="A10" t="s">
        <v>52</v>
      </c>
    </row>
    <row r="11" spans="1:9" x14ac:dyDescent="0.3">
      <c r="A11" s="33"/>
      <c r="B11" s="33" t="s">
        <v>53</v>
      </c>
      <c r="C11" s="33" t="s">
        <v>54</v>
      </c>
      <c r="D11" s="33" t="s">
        <v>55</v>
      </c>
      <c r="E11" s="33" t="s">
        <v>56</v>
      </c>
      <c r="F11" s="33" t="s">
        <v>57</v>
      </c>
    </row>
    <row r="12" spans="1:9" x14ac:dyDescent="0.3">
      <c r="A12" t="s">
        <v>58</v>
      </c>
      <c r="B12">
        <v>9</v>
      </c>
      <c r="C12" s="35">
        <v>1.0162337226676754E-2</v>
      </c>
      <c r="D12" s="35">
        <v>1.1291485807418617E-3</v>
      </c>
      <c r="E12" s="35">
        <v>2.3987771012064365</v>
      </c>
      <c r="F12" s="35">
        <v>1.1940860656524959E-2</v>
      </c>
    </row>
    <row r="13" spans="1:9" x14ac:dyDescent="0.3">
      <c r="A13" t="s">
        <v>59</v>
      </c>
      <c r="B13">
        <v>356</v>
      </c>
      <c r="C13" s="35">
        <v>0.16757575955762344</v>
      </c>
      <c r="D13" s="35">
        <v>4.7071842572366136E-4</v>
      </c>
      <c r="E13" s="35"/>
      <c r="F13" s="35"/>
    </row>
    <row r="14" spans="1:9" ht="16.2" thickBot="1" x14ac:dyDescent="0.35">
      <c r="A14" s="32" t="s">
        <v>60</v>
      </c>
      <c r="B14" s="32">
        <v>365</v>
      </c>
      <c r="C14" s="36">
        <v>0.17773809678430019</v>
      </c>
      <c r="D14" s="36"/>
      <c r="E14" s="36"/>
      <c r="F14" s="36"/>
    </row>
    <row r="15" spans="1:9" ht="16.2" thickBot="1" x14ac:dyDescent="0.35"/>
    <row r="16" spans="1:9" x14ac:dyDescent="0.3">
      <c r="A16" s="33"/>
      <c r="B16" s="33" t="s">
        <v>61</v>
      </c>
      <c r="C16" s="33" t="s">
        <v>50</v>
      </c>
      <c r="D16" s="33" t="s">
        <v>62</v>
      </c>
      <c r="E16" s="33" t="s">
        <v>63</v>
      </c>
      <c r="F16" s="33" t="s">
        <v>64</v>
      </c>
      <c r="G16" s="33" t="s">
        <v>65</v>
      </c>
      <c r="H16" s="33" t="s">
        <v>66</v>
      </c>
      <c r="I16" s="33" t="s">
        <v>67</v>
      </c>
    </row>
    <row r="17" spans="1:9" x14ac:dyDescent="0.3">
      <c r="A17" t="s">
        <v>68</v>
      </c>
      <c r="B17" s="35">
        <v>0.16588294440889323</v>
      </c>
      <c r="C17" s="35">
        <v>0.47717964616256781</v>
      </c>
      <c r="D17" s="35">
        <v>0.34763206214453551</v>
      </c>
      <c r="E17" s="35">
        <v>0.72832196492601775</v>
      </c>
      <c r="F17" s="35">
        <v>-0.77256240443196056</v>
      </c>
      <c r="G17" s="35">
        <v>1.1043282932497469</v>
      </c>
      <c r="H17" s="35">
        <v>-0.77256240443196056</v>
      </c>
      <c r="I17" s="35">
        <v>1.1043282932497469</v>
      </c>
    </row>
    <row r="18" spans="1:9" x14ac:dyDescent="0.3">
      <c r="A18" t="s">
        <v>0</v>
      </c>
      <c r="B18" s="35">
        <v>2.8048708582133794E-7</v>
      </c>
      <c r="C18" s="35">
        <v>1.0836426618333772E-5</v>
      </c>
      <c r="D18" s="35">
        <v>2.5883724930761923E-2</v>
      </c>
      <c r="E18" s="35">
        <v>0.9793645840304509</v>
      </c>
      <c r="F18" s="35">
        <v>-2.1030971271239418E-5</v>
      </c>
      <c r="G18" s="35">
        <v>2.1591945442882092E-5</v>
      </c>
      <c r="H18" s="35">
        <v>-2.1030971271239418E-5</v>
      </c>
      <c r="I18" s="35">
        <v>2.1591945442882092E-5</v>
      </c>
    </row>
    <row r="19" spans="1:9" x14ac:dyDescent="0.3">
      <c r="A19" t="s">
        <v>10</v>
      </c>
      <c r="B19" s="43">
        <v>3.9989387308733236E-7</v>
      </c>
      <c r="C19" s="44">
        <v>1.08948802968212E-7</v>
      </c>
      <c r="D19" s="35">
        <v>3.6704751423841659</v>
      </c>
      <c r="E19" s="37">
        <v>2.7917093001208457E-4</v>
      </c>
      <c r="F19" s="35">
        <v>1.8562971025155061E-7</v>
      </c>
      <c r="G19" s="35">
        <v>6.1415803592311409E-7</v>
      </c>
      <c r="H19" s="35">
        <v>1.8562971025155061E-7</v>
      </c>
      <c r="I19" s="35">
        <v>6.1415803592311409E-7</v>
      </c>
    </row>
    <row r="20" spans="1:9" x14ac:dyDescent="0.3">
      <c r="A20" t="s">
        <v>11</v>
      </c>
      <c r="B20" s="35">
        <v>4.9308183531397737E-2</v>
      </c>
      <c r="C20" s="35">
        <v>0.10554165240823365</v>
      </c>
      <c r="D20" s="35">
        <v>0.46719169547084938</v>
      </c>
      <c r="E20" s="35">
        <v>0.64064855155101008</v>
      </c>
      <c r="F20" s="35">
        <v>-0.15825530667191623</v>
      </c>
      <c r="G20" s="35">
        <v>0.2568716737347117</v>
      </c>
      <c r="H20" s="35">
        <v>-0.15825530667191623</v>
      </c>
      <c r="I20" s="35">
        <v>0.2568716737347117</v>
      </c>
    </row>
    <row r="21" spans="1:9" x14ac:dyDescent="0.3">
      <c r="A21" t="s">
        <v>12</v>
      </c>
      <c r="B21" s="35">
        <v>-1.3969489059039055E-4</v>
      </c>
      <c r="C21" s="35">
        <v>2.1724371581307732E-4</v>
      </c>
      <c r="D21" s="35">
        <v>-0.64303305652619203</v>
      </c>
      <c r="E21" s="35">
        <v>0.52061660255974607</v>
      </c>
      <c r="F21" s="35">
        <v>-5.6693724325400526E-4</v>
      </c>
      <c r="G21" s="35">
        <v>2.8754746207322411E-4</v>
      </c>
      <c r="H21" s="35">
        <v>-5.6693724325400526E-4</v>
      </c>
      <c r="I21" s="35">
        <v>2.8754746207322411E-4</v>
      </c>
    </row>
    <row r="22" spans="1:9" x14ac:dyDescent="0.3">
      <c r="A22" t="s">
        <v>13</v>
      </c>
      <c r="B22" s="35">
        <v>-8.5766629135215701E-4</v>
      </c>
      <c r="C22" s="35">
        <v>6.3533810316457903E-4</v>
      </c>
      <c r="D22" s="35">
        <v>-1.3499368085751118</v>
      </c>
      <c r="E22" s="35">
        <v>0.17789393735629344</v>
      </c>
      <c r="F22" s="35">
        <v>-2.1071539688987456E-3</v>
      </c>
      <c r="G22" s="35">
        <v>3.9182138619443157E-4</v>
      </c>
      <c r="H22" s="35">
        <v>-2.1071539688987456E-3</v>
      </c>
      <c r="I22" s="35">
        <v>3.9182138619443157E-4</v>
      </c>
    </row>
    <row r="23" spans="1:9" x14ac:dyDescent="0.3">
      <c r="A23" t="s">
        <v>14</v>
      </c>
      <c r="B23" s="35">
        <v>-9.7438204928982405E-4</v>
      </c>
      <c r="C23" s="35">
        <v>5.0109189887605188E-4</v>
      </c>
      <c r="D23" s="35">
        <v>-1.9445176652732983</v>
      </c>
      <c r="E23" s="35">
        <v>5.2620339383550901E-2</v>
      </c>
      <c r="F23" s="35">
        <v>-1.9598544298151583E-3</v>
      </c>
      <c r="G23" s="35">
        <v>1.1090331235510107E-5</v>
      </c>
      <c r="H23" s="35">
        <v>-1.9598544298151583E-3</v>
      </c>
      <c r="I23" s="35">
        <v>1.1090331235510107E-5</v>
      </c>
    </row>
    <row r="24" spans="1:9" x14ac:dyDescent="0.3">
      <c r="A24" t="s">
        <v>15</v>
      </c>
      <c r="B24" s="35">
        <v>4.7598809966728144E-6</v>
      </c>
      <c r="C24" s="35">
        <v>7.6258506723112337E-5</v>
      </c>
      <c r="D24" s="35">
        <v>6.2417705266056507E-2</v>
      </c>
      <c r="E24" s="35">
        <v>0.95026522463816843</v>
      </c>
      <c r="F24" s="35">
        <v>-1.4521391088520648E-4</v>
      </c>
      <c r="G24" s="35">
        <v>1.5473367287855211E-4</v>
      </c>
      <c r="H24" s="35">
        <v>-1.4521391088520648E-4</v>
      </c>
      <c r="I24" s="35">
        <v>1.5473367287855211E-4</v>
      </c>
    </row>
    <row r="25" spans="1:9" x14ac:dyDescent="0.3">
      <c r="A25" t="s">
        <v>16</v>
      </c>
      <c r="B25" s="35">
        <v>-1.9009125506336667E-4</v>
      </c>
      <c r="C25" s="35">
        <v>3.6177227077172243E-4</v>
      </c>
      <c r="D25" s="35">
        <v>-0.52544451419084537</v>
      </c>
      <c r="E25" s="35">
        <v>0.59960132469884253</v>
      </c>
      <c r="F25" s="35">
        <v>-9.0157068964439072E-4</v>
      </c>
      <c r="G25" s="35">
        <v>5.2138817951765737E-4</v>
      </c>
      <c r="H25" s="35">
        <v>-9.0157068964439072E-4</v>
      </c>
      <c r="I25" s="35">
        <v>5.2138817951765737E-4</v>
      </c>
    </row>
    <row r="26" spans="1:9" ht="16.2" thickBot="1" x14ac:dyDescent="0.35">
      <c r="A26" s="32" t="s">
        <v>17</v>
      </c>
      <c r="B26" s="36">
        <v>-5.7591206949746121E-2</v>
      </c>
      <c r="C26" s="36">
        <v>5.5311922274755933E-2</v>
      </c>
      <c r="D26" s="36">
        <v>-1.0412078369590572</v>
      </c>
      <c r="E26" s="36">
        <v>0.29848568292009514</v>
      </c>
      <c r="F26" s="36">
        <v>-0.16637039862655861</v>
      </c>
      <c r="G26" s="36">
        <v>5.1187984727066357E-2</v>
      </c>
      <c r="H26" s="36">
        <v>-0.16637039862655861</v>
      </c>
      <c r="I26" s="36">
        <v>5.1187984727066357E-2</v>
      </c>
    </row>
    <row r="32" spans="1:9" ht="21" x14ac:dyDescent="0.4">
      <c r="A32" t="s">
        <v>45</v>
      </c>
      <c r="B32" s="34" t="s">
        <v>20</v>
      </c>
    </row>
    <row r="33" spans="1:9" ht="16.2" thickBot="1" x14ac:dyDescent="0.35"/>
    <row r="34" spans="1:9" x14ac:dyDescent="0.3">
      <c r="A34" s="31" t="s">
        <v>46</v>
      </c>
      <c r="B34" s="31"/>
    </row>
    <row r="35" spans="1:9" x14ac:dyDescent="0.3">
      <c r="A35" t="s">
        <v>47</v>
      </c>
      <c r="B35" s="35">
        <v>0.48028136302979213</v>
      </c>
    </row>
    <row r="36" spans="1:9" x14ac:dyDescent="0.3">
      <c r="A36" t="s">
        <v>48</v>
      </c>
      <c r="B36" s="35">
        <v>0.23067018767375499</v>
      </c>
    </row>
    <row r="37" spans="1:9" x14ac:dyDescent="0.3">
      <c r="A37" t="s">
        <v>49</v>
      </c>
      <c r="B37" s="35">
        <v>0.21122083848573195</v>
      </c>
    </row>
    <row r="38" spans="1:9" x14ac:dyDescent="0.3">
      <c r="A38" t="s">
        <v>50</v>
      </c>
      <c r="B38" s="35">
        <v>3.5179417441709208E-2</v>
      </c>
    </row>
    <row r="39" spans="1:9" ht="16.2" thickBot="1" x14ac:dyDescent="0.35">
      <c r="A39" s="32" t="s">
        <v>51</v>
      </c>
      <c r="B39" s="32">
        <v>366</v>
      </c>
    </row>
    <row r="41" spans="1:9" ht="16.2" thickBot="1" x14ac:dyDescent="0.35">
      <c r="A41" t="s">
        <v>52</v>
      </c>
    </row>
    <row r="42" spans="1:9" x14ac:dyDescent="0.3">
      <c r="A42" s="33"/>
      <c r="B42" s="33" t="s">
        <v>53</v>
      </c>
      <c r="C42" s="33" t="s">
        <v>54</v>
      </c>
      <c r="D42" s="33" t="s">
        <v>55</v>
      </c>
      <c r="E42" s="33" t="s">
        <v>56</v>
      </c>
      <c r="F42" s="33" t="s">
        <v>57</v>
      </c>
    </row>
    <row r="43" spans="1:9" x14ac:dyDescent="0.3">
      <c r="A43" t="s">
        <v>58</v>
      </c>
      <c r="B43">
        <v>9</v>
      </c>
      <c r="C43" s="35">
        <v>0.1321010262928653</v>
      </c>
      <c r="D43" s="35">
        <v>1.4677891810318366E-2</v>
      </c>
      <c r="E43" s="35">
        <v>11.860046598155696</v>
      </c>
      <c r="F43" s="35">
        <v>2.2756431786209954E-16</v>
      </c>
    </row>
    <row r="44" spans="1:9" x14ac:dyDescent="0.3">
      <c r="A44" t="s">
        <v>59</v>
      </c>
      <c r="B44">
        <v>356</v>
      </c>
      <c r="C44" s="35">
        <v>0.44058254250754009</v>
      </c>
      <c r="D44" s="35">
        <v>1.237591411538034E-3</v>
      </c>
      <c r="E44" s="35"/>
      <c r="F44" s="35"/>
    </row>
    <row r="45" spans="1:9" ht="16.2" thickBot="1" x14ac:dyDescent="0.35">
      <c r="A45" s="32" t="s">
        <v>60</v>
      </c>
      <c r="B45" s="32">
        <v>365</v>
      </c>
      <c r="C45" s="36">
        <v>0.57268356880040538</v>
      </c>
      <c r="D45" s="36"/>
      <c r="E45" s="36"/>
      <c r="F45" s="36"/>
    </row>
    <row r="46" spans="1:9" ht="16.2" thickBot="1" x14ac:dyDescent="0.35"/>
    <row r="47" spans="1:9" x14ac:dyDescent="0.3">
      <c r="A47" s="33"/>
      <c r="B47" s="33" t="s">
        <v>61</v>
      </c>
      <c r="C47" s="33" t="s">
        <v>50</v>
      </c>
      <c r="D47" s="33" t="s">
        <v>62</v>
      </c>
      <c r="E47" s="33" t="s">
        <v>63</v>
      </c>
      <c r="F47" s="33" t="s">
        <v>64</v>
      </c>
      <c r="G47" s="33" t="s">
        <v>65</v>
      </c>
      <c r="H47" s="33" t="s">
        <v>66</v>
      </c>
      <c r="I47" s="33" t="s">
        <v>67</v>
      </c>
    </row>
    <row r="48" spans="1:9" x14ac:dyDescent="0.3">
      <c r="A48" t="s">
        <v>68</v>
      </c>
      <c r="B48" s="35">
        <v>0.86800829159829374</v>
      </c>
      <c r="C48" s="35">
        <v>0.77373092419419309</v>
      </c>
      <c r="D48" s="35">
        <v>1.1218477437777046</v>
      </c>
      <c r="E48" s="35">
        <v>0.26268328181097678</v>
      </c>
      <c r="F48" s="35">
        <v>-0.65364962676355354</v>
      </c>
      <c r="G48" s="35">
        <v>2.3896662099601409</v>
      </c>
      <c r="H48" s="35">
        <v>-0.65364962676355354</v>
      </c>
      <c r="I48" s="35">
        <v>2.3896662099601409</v>
      </c>
    </row>
    <row r="49" spans="1:9" x14ac:dyDescent="0.3">
      <c r="A49" t="s">
        <v>0</v>
      </c>
      <c r="B49" s="35">
        <v>-1.1580822919772062E-5</v>
      </c>
      <c r="C49" s="35">
        <v>1.7570905317930261E-5</v>
      </c>
      <c r="D49" s="35">
        <v>-0.65909084991508038</v>
      </c>
      <c r="E49" s="35">
        <v>0.51026351496691902</v>
      </c>
      <c r="F49" s="35">
        <v>-4.6136643779149225E-5</v>
      </c>
      <c r="G49" s="35">
        <v>2.2974997939605105E-5</v>
      </c>
      <c r="H49" s="35">
        <v>-4.6136643779149225E-5</v>
      </c>
      <c r="I49" s="35">
        <v>2.2974997939605105E-5</v>
      </c>
    </row>
    <row r="50" spans="1:9" x14ac:dyDescent="0.3">
      <c r="A50" t="s">
        <v>10</v>
      </c>
      <c r="B50" s="44">
        <v>-1.6495230525636366E-7</v>
      </c>
      <c r="C50" s="44">
        <v>1.7665686013298016E-7</v>
      </c>
      <c r="D50" s="44">
        <v>-0.93374412480893298</v>
      </c>
      <c r="E50" s="44">
        <v>0.35106877450742568</v>
      </c>
      <c r="F50" s="35">
        <v>-5.1237451839104711E-7</v>
      </c>
      <c r="G50" s="35">
        <v>1.8246990787831983E-7</v>
      </c>
      <c r="H50" s="35">
        <v>-5.1237451839104711E-7</v>
      </c>
      <c r="I50" s="35">
        <v>1.8246990787831983E-7</v>
      </c>
    </row>
    <row r="51" spans="1:9" x14ac:dyDescent="0.3">
      <c r="A51" t="s">
        <v>11</v>
      </c>
      <c r="B51" s="45">
        <v>1.0641242698740792</v>
      </c>
      <c r="C51" s="35">
        <v>0.17113227882939563</v>
      </c>
      <c r="D51" s="35">
        <v>6.2181388406270264</v>
      </c>
      <c r="E51" s="37">
        <v>1.4099028224338208E-9</v>
      </c>
      <c r="F51" s="35">
        <v>0.72756697453363817</v>
      </c>
      <c r="G51" s="35">
        <v>1.4006815652145201</v>
      </c>
      <c r="H51" s="35">
        <v>0.72756697453363817</v>
      </c>
      <c r="I51" s="35">
        <v>1.4006815652145201</v>
      </c>
    </row>
    <row r="52" spans="1:9" x14ac:dyDescent="0.3">
      <c r="A52" t="s">
        <v>12</v>
      </c>
      <c r="B52" s="45">
        <v>-2.3959589089293056E-3</v>
      </c>
      <c r="C52" s="35">
        <v>3.5225345918079632E-4</v>
      </c>
      <c r="D52" s="35">
        <v>-6.8018037764664347</v>
      </c>
      <c r="E52" s="37">
        <v>4.3819643496477944E-11</v>
      </c>
      <c r="F52" s="35">
        <v>-3.0887181727406116E-3</v>
      </c>
      <c r="G52" s="35">
        <v>-1.7031996451179999E-3</v>
      </c>
      <c r="H52" s="35">
        <v>-3.0887181727406116E-3</v>
      </c>
      <c r="I52" s="35">
        <v>-1.7031996451179999E-3</v>
      </c>
    </row>
    <row r="53" spans="1:9" x14ac:dyDescent="0.3">
      <c r="A53" t="s">
        <v>13</v>
      </c>
      <c r="B53" s="35">
        <v>-1.3367008490756593E-3</v>
      </c>
      <c r="C53" s="35">
        <v>1.0301796015202234E-3</v>
      </c>
      <c r="D53" s="35">
        <v>-1.2975415617850579</v>
      </c>
      <c r="E53" s="35">
        <v>0.19528506680838442</v>
      </c>
      <c r="F53" s="35">
        <v>-3.3627035574728546E-3</v>
      </c>
      <c r="G53" s="35">
        <v>6.8930185932153604E-4</v>
      </c>
      <c r="H53" s="35">
        <v>-3.3627035574728546E-3</v>
      </c>
      <c r="I53" s="35">
        <v>6.8930185932153604E-4</v>
      </c>
    </row>
    <row r="54" spans="1:9" x14ac:dyDescent="0.3">
      <c r="A54" t="s">
        <v>14</v>
      </c>
      <c r="B54" s="45">
        <v>-1.7037596786969895E-3</v>
      </c>
      <c r="C54" s="35">
        <v>8.1250384659429446E-4</v>
      </c>
      <c r="D54" s="35">
        <v>-2.0969250617563211</v>
      </c>
      <c r="E54" s="37">
        <v>3.6705291207698103E-2</v>
      </c>
      <c r="F54" s="35">
        <v>-3.3016703647113493E-3</v>
      </c>
      <c r="G54" s="35">
        <v>-1.0584899268262964E-4</v>
      </c>
      <c r="H54" s="35">
        <v>-3.3016703647113493E-3</v>
      </c>
      <c r="I54" s="35">
        <v>-1.0584899268262964E-4</v>
      </c>
    </row>
    <row r="55" spans="1:9" x14ac:dyDescent="0.3">
      <c r="A55" t="s">
        <v>15</v>
      </c>
      <c r="B55" s="35">
        <v>1.5187696932239926E-4</v>
      </c>
      <c r="C55" s="35">
        <v>1.2365063212365341E-4</v>
      </c>
      <c r="D55" s="35">
        <v>1.2282749122585874</v>
      </c>
      <c r="E55" s="35">
        <v>0.22015519137138675</v>
      </c>
      <c r="F55" s="35">
        <v>-9.130054575153825E-5</v>
      </c>
      <c r="G55" s="35">
        <v>3.9505448439633678E-4</v>
      </c>
      <c r="H55" s="35">
        <v>-9.130054575153825E-5</v>
      </c>
      <c r="I55" s="35">
        <v>3.9505448439633678E-4</v>
      </c>
    </row>
    <row r="56" spans="1:9" x14ac:dyDescent="0.3">
      <c r="A56" t="s">
        <v>16</v>
      </c>
      <c r="B56" s="35">
        <v>9.4654743325519957E-5</v>
      </c>
      <c r="C56" s="35">
        <v>5.8660170370442434E-4</v>
      </c>
      <c r="D56" s="35">
        <v>0.16136118038486708</v>
      </c>
      <c r="E56" s="35">
        <v>0.87190047354411171</v>
      </c>
      <c r="F56" s="35">
        <v>-1.0589854944561077E-3</v>
      </c>
      <c r="G56" s="35">
        <v>1.2482949811071474E-3</v>
      </c>
      <c r="H56" s="35">
        <v>-1.0589854944561077E-3</v>
      </c>
      <c r="I56" s="35">
        <v>1.2482949811071474E-3</v>
      </c>
    </row>
    <row r="57" spans="1:9" ht="16.2" thickBot="1" x14ac:dyDescent="0.35">
      <c r="A57" s="32" t="s">
        <v>17</v>
      </c>
      <c r="B57" s="36">
        <v>-1.1743098660665833E-2</v>
      </c>
      <c r="C57" s="36">
        <v>8.9686442170721054E-2</v>
      </c>
      <c r="D57" s="36">
        <v>-0.13093504855853758</v>
      </c>
      <c r="E57" s="36">
        <v>0.89590064756356125</v>
      </c>
      <c r="F57" s="36">
        <v>-0.18812493972629118</v>
      </c>
      <c r="G57" s="36">
        <v>0.16463874240495951</v>
      </c>
      <c r="H57" s="36">
        <v>-0.18812493972629118</v>
      </c>
      <c r="I57" s="36">
        <v>0.16463874240495951</v>
      </c>
    </row>
    <row r="62" spans="1:9" ht="21" x14ac:dyDescent="0.4">
      <c r="A62" t="s">
        <v>45</v>
      </c>
      <c r="B62" s="34" t="s">
        <v>21</v>
      </c>
    </row>
    <row r="63" spans="1:9" ht="16.2" thickBot="1" x14ac:dyDescent="0.35"/>
    <row r="64" spans="1:9" x14ac:dyDescent="0.3">
      <c r="A64" s="31" t="s">
        <v>46</v>
      </c>
      <c r="B64" s="31"/>
    </row>
    <row r="65" spans="1:9" x14ac:dyDescent="0.3">
      <c r="A65" t="s">
        <v>47</v>
      </c>
      <c r="B65" s="35">
        <v>0.37575429495261714</v>
      </c>
    </row>
    <row r="66" spans="1:9" x14ac:dyDescent="0.3">
      <c r="A66" t="s">
        <v>48</v>
      </c>
      <c r="B66" s="35">
        <v>0.14119129017533838</v>
      </c>
    </row>
    <row r="67" spans="1:9" x14ac:dyDescent="0.3">
      <c r="A67" t="s">
        <v>49</v>
      </c>
      <c r="B67" s="35">
        <v>0.11947983402808569</v>
      </c>
    </row>
    <row r="68" spans="1:9" x14ac:dyDescent="0.3">
      <c r="A68" t="s">
        <v>50</v>
      </c>
      <c r="B68" s="35">
        <v>4.0636024829507691E-2</v>
      </c>
    </row>
    <row r="69" spans="1:9" ht="16.2" thickBot="1" x14ac:dyDescent="0.35">
      <c r="A69" s="32" t="s">
        <v>51</v>
      </c>
      <c r="B69" s="32">
        <v>366</v>
      </c>
    </row>
    <row r="71" spans="1:9" ht="16.2" thickBot="1" x14ac:dyDescent="0.35">
      <c r="A71" t="s">
        <v>52</v>
      </c>
    </row>
    <row r="72" spans="1:9" x14ac:dyDescent="0.3">
      <c r="A72" s="33"/>
      <c r="B72" s="33" t="s">
        <v>53</v>
      </c>
      <c r="C72" s="33" t="s">
        <v>54</v>
      </c>
      <c r="D72" s="33" t="s">
        <v>55</v>
      </c>
      <c r="E72" s="33" t="s">
        <v>56</v>
      </c>
      <c r="F72" s="33" t="s">
        <v>57</v>
      </c>
    </row>
    <row r="73" spans="1:9" x14ac:dyDescent="0.3">
      <c r="A73" t="s">
        <v>58</v>
      </c>
      <c r="B73">
        <v>9</v>
      </c>
      <c r="C73" s="35">
        <v>9.6646003195045682E-2</v>
      </c>
      <c r="D73" s="35">
        <v>1.073844479944952E-2</v>
      </c>
      <c r="E73" s="35">
        <v>6.5030778782290204</v>
      </c>
      <c r="F73" s="35">
        <v>1.3825342137039114E-8</v>
      </c>
    </row>
    <row r="74" spans="1:9" x14ac:dyDescent="0.3">
      <c r="A74" t="s">
        <v>59</v>
      </c>
      <c r="B74">
        <v>356</v>
      </c>
      <c r="C74" s="35">
        <v>0.58785799896419411</v>
      </c>
      <c r="D74" s="35">
        <v>1.6512865139443654E-3</v>
      </c>
      <c r="E74" s="35"/>
      <c r="F74" s="35"/>
    </row>
    <row r="75" spans="1:9" ht="16.2" thickBot="1" x14ac:dyDescent="0.35">
      <c r="A75" s="32" t="s">
        <v>60</v>
      </c>
      <c r="B75" s="32">
        <v>365</v>
      </c>
      <c r="C75" s="36">
        <v>0.68450400215923979</v>
      </c>
      <c r="D75" s="36"/>
      <c r="E75" s="36"/>
      <c r="F75" s="36"/>
    </row>
    <row r="76" spans="1:9" ht="16.2" thickBot="1" x14ac:dyDescent="0.35"/>
    <row r="77" spans="1:9" x14ac:dyDescent="0.3">
      <c r="A77" s="33"/>
      <c r="B77" s="33" t="s">
        <v>61</v>
      </c>
      <c r="C77" s="33" t="s">
        <v>50</v>
      </c>
      <c r="D77" s="33" t="s">
        <v>62</v>
      </c>
      <c r="E77" s="33" t="s">
        <v>63</v>
      </c>
      <c r="F77" s="33" t="s">
        <v>64</v>
      </c>
      <c r="G77" s="33" t="s">
        <v>65</v>
      </c>
      <c r="H77" s="33" t="s">
        <v>66</v>
      </c>
      <c r="I77" s="33" t="s">
        <v>67</v>
      </c>
    </row>
    <row r="78" spans="1:9" x14ac:dyDescent="0.3">
      <c r="A78" t="s">
        <v>68</v>
      </c>
      <c r="B78" s="35">
        <v>1.5367764783709406</v>
      </c>
      <c r="C78" s="35">
        <v>0.89374274315400837</v>
      </c>
      <c r="D78" s="35">
        <v>1.7194841470238664</v>
      </c>
      <c r="E78" s="35">
        <v>8.6395431618750934E-2</v>
      </c>
      <c r="F78" s="35">
        <v>-0.22090268317360473</v>
      </c>
      <c r="G78" s="35">
        <v>3.2944556399154861</v>
      </c>
      <c r="H78" s="35">
        <v>-0.22090268317360473</v>
      </c>
      <c r="I78" s="35">
        <v>3.2944556399154861</v>
      </c>
    </row>
    <row r="79" spans="1:9" x14ac:dyDescent="0.3">
      <c r="A79" t="s">
        <v>0</v>
      </c>
      <c r="B79" s="35">
        <v>-1.3371451838622564E-5</v>
      </c>
      <c r="C79" s="35">
        <v>2.0296292454513487E-5</v>
      </c>
      <c r="D79" s="35">
        <v>-0.65881253281059327</v>
      </c>
      <c r="E79" s="35">
        <v>0.51044203158117951</v>
      </c>
      <c r="F79" s="35">
        <v>-5.3287155297111847E-5</v>
      </c>
      <c r="G79" s="35">
        <v>2.6544251619866716E-5</v>
      </c>
      <c r="H79" s="35">
        <v>-5.3287155297111847E-5</v>
      </c>
      <c r="I79" s="35">
        <v>2.6544251619866716E-5</v>
      </c>
    </row>
    <row r="80" spans="1:9" x14ac:dyDescent="0.3">
      <c r="A80" t="s">
        <v>10</v>
      </c>
      <c r="B80" s="44">
        <v>8.6954202373046946E-8</v>
      </c>
      <c r="C80" s="44">
        <v>2.0405774389417725E-7</v>
      </c>
      <c r="D80" s="44">
        <v>0.42612547171030529</v>
      </c>
      <c r="E80" s="44">
        <v>0.6702739481233384</v>
      </c>
      <c r="F80" s="35">
        <v>-3.14355958679398E-7</v>
      </c>
      <c r="G80" s="35">
        <v>4.8826436342549192E-7</v>
      </c>
      <c r="H80" s="35">
        <v>-3.14355958679398E-7</v>
      </c>
      <c r="I80" s="35">
        <v>4.8826436342549192E-7</v>
      </c>
    </row>
    <row r="81" spans="1:9" x14ac:dyDescent="0.3">
      <c r="A81" t="s">
        <v>11</v>
      </c>
      <c r="B81" s="44">
        <v>6.9673971186632036E-3</v>
      </c>
      <c r="C81" s="44">
        <v>0.19767625609958606</v>
      </c>
      <c r="D81" s="44">
        <v>3.5246504846556496E-2</v>
      </c>
      <c r="E81" s="44">
        <v>0.97190293407775241</v>
      </c>
      <c r="F81" s="35">
        <v>-0.38179261099310385</v>
      </c>
      <c r="G81" s="35">
        <v>0.39572740523043021</v>
      </c>
      <c r="H81" s="35">
        <v>-0.38179261099310385</v>
      </c>
      <c r="I81" s="35">
        <v>0.39572740523043021</v>
      </c>
    </row>
    <row r="82" spans="1:9" x14ac:dyDescent="0.3">
      <c r="A82" t="s">
        <v>12</v>
      </c>
      <c r="B82" s="44">
        <v>2.2559708500983176E-4</v>
      </c>
      <c r="C82" s="44">
        <v>4.0689077177781015E-4</v>
      </c>
      <c r="D82" s="44">
        <v>0.55444138982100832</v>
      </c>
      <c r="E82" s="44">
        <v>0.57962493903439916</v>
      </c>
      <c r="F82" s="35">
        <v>-5.7461464935878504E-4</v>
      </c>
      <c r="G82" s="35">
        <v>1.0258088193784486E-3</v>
      </c>
      <c r="H82" s="35">
        <v>-5.7461464935878504E-4</v>
      </c>
      <c r="I82" s="35">
        <v>1.0258088193784486E-3</v>
      </c>
    </row>
    <row r="83" spans="1:9" x14ac:dyDescent="0.3">
      <c r="A83" t="s">
        <v>13</v>
      </c>
      <c r="B83" s="45">
        <v>-4.4525169822910368E-3</v>
      </c>
      <c r="C83" s="44">
        <v>1.1899686495830226E-3</v>
      </c>
      <c r="D83" s="44">
        <v>-3.7417094844063707</v>
      </c>
      <c r="E83" s="37">
        <v>2.1298720525661058E-4</v>
      </c>
      <c r="F83" s="35">
        <v>-6.7927688212958588E-3</v>
      </c>
      <c r="G83" s="35">
        <v>-2.1122651432862152E-3</v>
      </c>
      <c r="H83" s="35">
        <v>-6.7927688212958588E-3</v>
      </c>
      <c r="I83" s="35">
        <v>-2.1122651432862152E-3</v>
      </c>
    </row>
    <row r="84" spans="1:9" x14ac:dyDescent="0.3">
      <c r="A84" t="s">
        <v>14</v>
      </c>
      <c r="B84" s="45">
        <v>-6.3187616184579281E-3</v>
      </c>
      <c r="C84" s="44">
        <v>9.3852965413608385E-4</v>
      </c>
      <c r="D84" s="44">
        <v>-6.7326179738820775</v>
      </c>
      <c r="E84" s="37">
        <v>6.6924756331150442E-11</v>
      </c>
      <c r="F84" s="35">
        <v>-8.1645209582709294E-3</v>
      </c>
      <c r="G84" s="35">
        <v>-4.4730022786449259E-3</v>
      </c>
      <c r="H84" s="35">
        <v>-8.1645209582709294E-3</v>
      </c>
      <c r="I84" s="35">
        <v>-4.4730022786449259E-3</v>
      </c>
    </row>
    <row r="85" spans="1:9" x14ac:dyDescent="0.3">
      <c r="A85" t="s">
        <v>15</v>
      </c>
      <c r="B85" s="35">
        <v>-3.1826970375312542E-6</v>
      </c>
      <c r="C85" s="35">
        <v>1.4282982842131386E-4</v>
      </c>
      <c r="D85" s="35">
        <v>-2.2283139822468025E-2</v>
      </c>
      <c r="E85" s="35">
        <v>0.98223458222819038</v>
      </c>
      <c r="F85" s="35">
        <v>-2.8407897841843178E-4</v>
      </c>
      <c r="G85" s="35">
        <v>2.7771358434336923E-4</v>
      </c>
      <c r="H85" s="35">
        <v>-2.8407897841843178E-4</v>
      </c>
      <c r="I85" s="35">
        <v>2.7771358434336923E-4</v>
      </c>
    </row>
    <row r="86" spans="1:9" x14ac:dyDescent="0.3">
      <c r="A86" t="s">
        <v>16</v>
      </c>
      <c r="B86" s="35">
        <v>3.3092586184392899E-4</v>
      </c>
      <c r="C86" s="35">
        <v>6.7758829253672717E-4</v>
      </c>
      <c r="D86" s="35">
        <v>0.48838780936580584</v>
      </c>
      <c r="E86" s="35">
        <v>0.6255758637334512</v>
      </c>
      <c r="F86" s="35">
        <v>-1.0016531504290986E-3</v>
      </c>
      <c r="G86" s="35">
        <v>1.6635048741169567E-3</v>
      </c>
      <c r="H86" s="35">
        <v>-1.0016531504290986E-3</v>
      </c>
      <c r="I86" s="35">
        <v>1.6635048741169567E-3</v>
      </c>
    </row>
    <row r="87" spans="1:9" ht="16.2" thickBot="1" x14ac:dyDescent="0.35">
      <c r="A87" s="32" t="s">
        <v>17</v>
      </c>
      <c r="B87" s="36">
        <v>-3.6737342399002754E-2</v>
      </c>
      <c r="C87" s="36">
        <v>0.10359752252743834</v>
      </c>
      <c r="D87" s="36">
        <v>-0.35461603234066413</v>
      </c>
      <c r="E87" s="36">
        <v>0.72308723284831689</v>
      </c>
      <c r="F87" s="36">
        <v>-0.24047740958155922</v>
      </c>
      <c r="G87" s="36">
        <v>0.16700272478355371</v>
      </c>
      <c r="H87" s="36">
        <v>-0.24047740958155922</v>
      </c>
      <c r="I87" s="36">
        <v>0.16700272478355371</v>
      </c>
    </row>
    <row r="91" spans="1:9" ht="21" x14ac:dyDescent="0.4">
      <c r="A91" t="s">
        <v>45</v>
      </c>
      <c r="B91" s="34" t="s">
        <v>22</v>
      </c>
    </row>
    <row r="92" spans="1:9" ht="16.2" thickBot="1" x14ac:dyDescent="0.35"/>
    <row r="93" spans="1:9" x14ac:dyDescent="0.3">
      <c r="A93" s="31" t="s">
        <v>46</v>
      </c>
      <c r="B93" s="31"/>
    </row>
    <row r="94" spans="1:9" x14ac:dyDescent="0.3">
      <c r="A94" t="s">
        <v>47</v>
      </c>
      <c r="B94" s="35">
        <v>0.42939702032039739</v>
      </c>
    </row>
    <row r="95" spans="1:9" x14ac:dyDescent="0.3">
      <c r="A95" t="s">
        <v>48</v>
      </c>
      <c r="B95" s="35">
        <v>0.18438180106003579</v>
      </c>
    </row>
    <row r="96" spans="1:9" x14ac:dyDescent="0.3">
      <c r="A96" t="s">
        <v>49</v>
      </c>
      <c r="B96" s="35">
        <v>0.16376223985087937</v>
      </c>
    </row>
    <row r="97" spans="1:9" x14ac:dyDescent="0.3">
      <c r="A97" t="s">
        <v>50</v>
      </c>
      <c r="B97" s="35">
        <v>3.5283113852981274E-2</v>
      </c>
    </row>
    <row r="98" spans="1:9" ht="16.2" thickBot="1" x14ac:dyDescent="0.35">
      <c r="A98" s="32" t="s">
        <v>51</v>
      </c>
      <c r="B98" s="32">
        <v>366</v>
      </c>
    </row>
    <row r="100" spans="1:9" ht="16.2" thickBot="1" x14ac:dyDescent="0.35">
      <c r="A100" t="s">
        <v>52</v>
      </c>
    </row>
    <row r="101" spans="1:9" x14ac:dyDescent="0.3">
      <c r="A101" s="33"/>
      <c r="B101" s="33" t="s">
        <v>53</v>
      </c>
      <c r="C101" s="33" t="s">
        <v>54</v>
      </c>
      <c r="D101" s="33" t="s">
        <v>55</v>
      </c>
      <c r="E101" s="33" t="s">
        <v>56</v>
      </c>
      <c r="F101" s="33" t="s">
        <v>57</v>
      </c>
    </row>
    <row r="102" spans="1:9" x14ac:dyDescent="0.3">
      <c r="A102" t="s">
        <v>58</v>
      </c>
      <c r="B102">
        <v>9</v>
      </c>
      <c r="C102" s="35">
        <v>0.10018782658901487</v>
      </c>
      <c r="D102" s="35">
        <v>1.1131980732112764E-2</v>
      </c>
      <c r="E102" s="35">
        <v>8.9420817053157524</v>
      </c>
      <c r="F102" s="35">
        <v>3.4898320904181965E-12</v>
      </c>
    </row>
    <row r="103" spans="1:9" x14ac:dyDescent="0.3">
      <c r="A103" t="s">
        <v>59</v>
      </c>
      <c r="B103">
        <v>356</v>
      </c>
      <c r="C103" s="35">
        <v>0.44318373184582832</v>
      </c>
      <c r="D103" s="35">
        <v>1.2448981231624392E-3</v>
      </c>
      <c r="E103" s="35"/>
      <c r="F103" s="35"/>
    </row>
    <row r="104" spans="1:9" ht="16.2" thickBot="1" x14ac:dyDescent="0.35">
      <c r="A104" s="32" t="s">
        <v>60</v>
      </c>
      <c r="B104" s="32">
        <v>365</v>
      </c>
      <c r="C104" s="36">
        <v>0.54337155843484319</v>
      </c>
      <c r="D104" s="36"/>
      <c r="E104" s="36"/>
      <c r="F104" s="36"/>
    </row>
    <row r="105" spans="1:9" ht="16.2" thickBot="1" x14ac:dyDescent="0.35"/>
    <row r="106" spans="1:9" x14ac:dyDescent="0.3">
      <c r="A106" s="33"/>
      <c r="B106" s="33" t="s">
        <v>61</v>
      </c>
      <c r="C106" s="33" t="s">
        <v>50</v>
      </c>
      <c r="D106" s="33" t="s">
        <v>62</v>
      </c>
      <c r="E106" s="33" t="s">
        <v>63</v>
      </c>
      <c r="F106" s="33" t="s">
        <v>64</v>
      </c>
      <c r="G106" s="33" t="s">
        <v>65</v>
      </c>
      <c r="H106" s="33" t="s">
        <v>66</v>
      </c>
      <c r="I106" s="33" t="s">
        <v>67</v>
      </c>
    </row>
    <row r="107" spans="1:9" x14ac:dyDescent="0.3">
      <c r="A107" t="s">
        <v>68</v>
      </c>
      <c r="B107" s="35">
        <v>-3.6459728455878526E-2</v>
      </c>
      <c r="C107" s="35">
        <v>0.77601160778601475</v>
      </c>
      <c r="D107" s="35">
        <v>-4.698348335265147E-2</v>
      </c>
      <c r="E107" s="35">
        <v>0.96255273649237616</v>
      </c>
      <c r="F107" s="35">
        <v>-1.5626029531926617</v>
      </c>
      <c r="G107" s="35">
        <v>1.4896834962809047</v>
      </c>
      <c r="H107" s="35">
        <v>-1.5626029531926617</v>
      </c>
      <c r="I107" s="35">
        <v>1.4896834962809047</v>
      </c>
    </row>
    <row r="108" spans="1:9" x14ac:dyDescent="0.3">
      <c r="A108" t="s">
        <v>0</v>
      </c>
      <c r="B108" s="35">
        <v>4.0160101280111873E-6</v>
      </c>
      <c r="C108" s="35">
        <v>1.762269809782179E-5</v>
      </c>
      <c r="D108" s="35">
        <v>0.22788849390250726</v>
      </c>
      <c r="E108" s="35">
        <v>0.81986375708274051</v>
      </c>
      <c r="F108" s="35">
        <v>-3.0641669001691671E-5</v>
      </c>
      <c r="G108" s="35">
        <v>3.8673689257714042E-5</v>
      </c>
      <c r="H108" s="35">
        <v>-3.0641669001691671E-5</v>
      </c>
      <c r="I108" s="35">
        <v>3.8673689257714042E-5</v>
      </c>
    </row>
    <row r="109" spans="1:9" x14ac:dyDescent="0.3">
      <c r="A109" t="s">
        <v>10</v>
      </c>
      <c r="B109" s="44">
        <v>5.4509961682581197E-8</v>
      </c>
      <c r="C109" s="44">
        <v>1.7717758172971313E-7</v>
      </c>
      <c r="D109" s="44">
        <v>0.30765721684663755</v>
      </c>
      <c r="E109" s="44">
        <v>0.75852308766634957</v>
      </c>
      <c r="F109" s="35">
        <v>-2.9393632857782398E-7</v>
      </c>
      <c r="G109" s="35">
        <v>4.0295625194298633E-7</v>
      </c>
      <c r="H109" s="35">
        <v>-2.9393632857782398E-7</v>
      </c>
      <c r="I109" s="35">
        <v>4.0295625194298633E-7</v>
      </c>
    </row>
    <row r="110" spans="1:9" x14ac:dyDescent="0.3">
      <c r="A110" t="s">
        <v>11</v>
      </c>
      <c r="B110" s="44">
        <v>-0.12253213335399814</v>
      </c>
      <c r="C110" s="44">
        <v>0.17163671592522939</v>
      </c>
      <c r="D110" s="44">
        <v>-0.71390397266385108</v>
      </c>
      <c r="E110" s="44">
        <v>0.47575434171615449</v>
      </c>
      <c r="F110" s="35">
        <v>-0.4600814799065453</v>
      </c>
      <c r="G110" s="35">
        <v>0.215017213198549</v>
      </c>
      <c r="H110" s="35">
        <v>-0.4600814799065453</v>
      </c>
      <c r="I110" s="35">
        <v>0.215017213198549</v>
      </c>
    </row>
    <row r="111" spans="1:9" x14ac:dyDescent="0.3">
      <c r="A111" t="s">
        <v>12</v>
      </c>
      <c r="B111" s="44">
        <v>-5.0258686756301054E-4</v>
      </c>
      <c r="C111" s="44">
        <v>3.5329177710165862E-4</v>
      </c>
      <c r="D111" s="44">
        <v>-1.4225829757096009</v>
      </c>
      <c r="E111" s="44">
        <v>0.15573270564894887</v>
      </c>
      <c r="F111" s="35">
        <v>-1.1973881393084087E-3</v>
      </c>
      <c r="G111" s="35">
        <v>1.9221440418238755E-4</v>
      </c>
      <c r="H111" s="35">
        <v>-1.1973881393084087E-3</v>
      </c>
      <c r="I111" s="35">
        <v>1.9221440418238755E-4</v>
      </c>
    </row>
    <row r="112" spans="1:9" x14ac:dyDescent="0.3">
      <c r="A112" t="s">
        <v>13</v>
      </c>
      <c r="B112" s="44">
        <v>-9.8009753975562526E-4</v>
      </c>
      <c r="C112" s="44">
        <v>1.0332162046083882E-3</v>
      </c>
      <c r="D112" s="44">
        <v>-0.94858901301020915</v>
      </c>
      <c r="E112" s="44">
        <v>0.34347315829122571</v>
      </c>
      <c r="F112" s="35">
        <v>-3.0120721836016206E-3</v>
      </c>
      <c r="G112" s="35">
        <v>1.0518771040903701E-3</v>
      </c>
      <c r="H112" s="35">
        <v>-3.0120721836016206E-3</v>
      </c>
      <c r="I112" s="35">
        <v>1.0518771040903701E-3</v>
      </c>
    </row>
    <row r="113" spans="1:9" x14ac:dyDescent="0.3">
      <c r="A113" t="s">
        <v>14</v>
      </c>
      <c r="B113" s="44">
        <v>-9.6309180619199989E-4</v>
      </c>
      <c r="C113" s="44">
        <v>8.1489881897199752E-4</v>
      </c>
      <c r="D113" s="44">
        <v>-1.1818544631184387</v>
      </c>
      <c r="E113" s="44">
        <v>0.23805228982522297</v>
      </c>
      <c r="F113" s="35">
        <v>-2.5657125646215023E-3</v>
      </c>
      <c r="G113" s="35">
        <v>6.3952895223750238E-4</v>
      </c>
      <c r="H113" s="35">
        <v>-2.5657125646215023E-3</v>
      </c>
      <c r="I113" s="35">
        <v>6.3952895223750238E-4</v>
      </c>
    </row>
    <row r="114" spans="1:9" x14ac:dyDescent="0.3">
      <c r="A114" t="s">
        <v>15</v>
      </c>
      <c r="B114" s="35">
        <v>-1.899848258879894E-5</v>
      </c>
      <c r="C114" s="35">
        <v>1.2401511021155784E-4</v>
      </c>
      <c r="D114" s="35">
        <v>-0.15319490146313103</v>
      </c>
      <c r="E114" s="35">
        <v>0.87833137375913473</v>
      </c>
      <c r="F114" s="35">
        <v>-2.6289279849256854E-4</v>
      </c>
      <c r="G114" s="35">
        <v>2.2489583331497068E-4</v>
      </c>
      <c r="H114" s="35">
        <v>-2.6289279849256854E-4</v>
      </c>
      <c r="I114" s="35">
        <v>2.2489583331497068E-4</v>
      </c>
    </row>
    <row r="115" spans="1:9" x14ac:dyDescent="0.3">
      <c r="A115" t="s">
        <v>16</v>
      </c>
      <c r="B115" s="35">
        <v>3.9239729644519468E-4</v>
      </c>
      <c r="C115" s="35">
        <v>5.8833079690561276E-4</v>
      </c>
      <c r="D115" s="35">
        <v>0.66696711868399416</v>
      </c>
      <c r="E115" s="35">
        <v>0.50522518796765215</v>
      </c>
      <c r="F115" s="35">
        <v>-7.6464346247227116E-4</v>
      </c>
      <c r="G115" s="35">
        <v>1.5494380553626604E-3</v>
      </c>
      <c r="H115" s="35">
        <v>-7.6464346247227116E-4</v>
      </c>
      <c r="I115" s="35">
        <v>1.5494380553626604E-3</v>
      </c>
    </row>
    <row r="116" spans="1:9" ht="16.2" thickBot="1" x14ac:dyDescent="0.35">
      <c r="A116" s="32" t="s">
        <v>17</v>
      </c>
      <c r="B116" s="50">
        <v>0.77937731240054497</v>
      </c>
      <c r="C116" s="36">
        <v>8.9950805905802053E-2</v>
      </c>
      <c r="D116" s="36">
        <v>8.664483931547224</v>
      </c>
      <c r="E116" s="49">
        <v>1.6138796345862487E-16</v>
      </c>
      <c r="F116" s="36">
        <v>0.60247556039658834</v>
      </c>
      <c r="G116" s="36">
        <v>0.95627906440450161</v>
      </c>
      <c r="H116" s="36">
        <v>0.60247556039658834</v>
      </c>
      <c r="I116" s="36">
        <v>0.95627906440450161</v>
      </c>
    </row>
  </sheetData>
  <autoFilter ref="B106:I116" xr:uid="{A1E111E9-4773-4302-94C0-FC3D54ABBF37}"/>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986EE-A90D-4718-9ECD-5654CCEECECB}">
  <sheetPr>
    <tabColor theme="4" tint="-0.249977111117893"/>
  </sheetPr>
  <dimension ref="C1:I22"/>
  <sheetViews>
    <sheetView topLeftCell="A4" workbookViewId="0">
      <selection activeCell="J20" sqref="J20"/>
    </sheetView>
  </sheetViews>
  <sheetFormatPr defaultRowHeight="15.6" x14ac:dyDescent="0.3"/>
  <cols>
    <col min="3" max="3" width="20.09765625" bestFit="1" customWidth="1"/>
    <col min="4" max="4" width="9.09765625" bestFit="1" customWidth="1"/>
    <col min="5" max="5" width="20.09765625" bestFit="1" customWidth="1"/>
    <col min="6" max="6" width="29.09765625" bestFit="1" customWidth="1"/>
    <col min="7" max="7" width="8.296875" bestFit="1" customWidth="1"/>
    <col min="8" max="8" width="10.69921875" bestFit="1" customWidth="1"/>
    <col min="9" max="9" width="14.69921875" bestFit="1" customWidth="1"/>
    <col min="10" max="10" width="20.09765625" bestFit="1" customWidth="1"/>
    <col min="11" max="11" width="61.19921875" bestFit="1" customWidth="1"/>
  </cols>
  <sheetData>
    <row r="1" spans="3:9" ht="37.200000000000003" customHeight="1" x14ac:dyDescent="0.3"/>
    <row r="2" spans="3:9" ht="18" x14ac:dyDescent="0.3">
      <c r="C2" s="39" t="s">
        <v>69</v>
      </c>
      <c r="D2" s="39" t="s">
        <v>70</v>
      </c>
      <c r="E2" s="39" t="s">
        <v>49</v>
      </c>
      <c r="F2" s="39" t="s">
        <v>71</v>
      </c>
      <c r="G2" s="39" t="s">
        <v>72</v>
      </c>
      <c r="H2" s="39" t="s">
        <v>73</v>
      </c>
      <c r="I2" s="39" t="s">
        <v>50</v>
      </c>
    </row>
    <row r="3" spans="3:9" x14ac:dyDescent="0.3">
      <c r="C3" s="40" t="s">
        <v>19</v>
      </c>
      <c r="D3" s="35">
        <v>5.7175908882436087E-2</v>
      </c>
      <c r="E3" s="35">
        <v>3.3340468376654976E-2</v>
      </c>
      <c r="F3" t="s">
        <v>10</v>
      </c>
      <c r="G3" s="42">
        <v>2.7917093001208457E-4</v>
      </c>
      <c r="H3" s="47">
        <v>3.9989387308733236E-7</v>
      </c>
      <c r="I3" s="46">
        <v>1.08948802968212E-7</v>
      </c>
    </row>
    <row r="4" spans="3:9" x14ac:dyDescent="0.3">
      <c r="C4" s="40" t="s">
        <v>20</v>
      </c>
      <c r="D4" s="35">
        <v>0.23067018767375499</v>
      </c>
      <c r="E4" s="35">
        <v>0.21122083848573195</v>
      </c>
      <c r="F4" t="s">
        <v>11</v>
      </c>
      <c r="G4" s="41">
        <v>1.4099028224338208E-9</v>
      </c>
      <c r="H4" s="47">
        <v>1.0641242698740792</v>
      </c>
      <c r="I4" s="48">
        <v>0.17113227882939563</v>
      </c>
    </row>
    <row r="5" spans="3:9" x14ac:dyDescent="0.3">
      <c r="C5" s="40" t="s">
        <v>20</v>
      </c>
      <c r="D5" s="35">
        <v>0.23067018767375499</v>
      </c>
      <c r="E5" s="35">
        <v>0.21122083848573195</v>
      </c>
      <c r="F5" t="s">
        <v>12</v>
      </c>
      <c r="G5" s="41">
        <v>4.3819643496477944E-11</v>
      </c>
      <c r="H5" s="47">
        <v>-2.3959589089293056E-3</v>
      </c>
      <c r="I5" s="48">
        <v>3.5225345918079632E-4</v>
      </c>
    </row>
    <row r="6" spans="3:9" x14ac:dyDescent="0.3">
      <c r="C6" s="40" t="s">
        <v>20</v>
      </c>
      <c r="D6" s="35">
        <v>0.23067018767375499</v>
      </c>
      <c r="E6" s="35">
        <v>0.21122083848573195</v>
      </c>
      <c r="F6" t="s">
        <v>14</v>
      </c>
      <c r="G6" s="41">
        <v>3.6705291207698103E-2</v>
      </c>
      <c r="H6" s="47">
        <v>-1.7037596786969895E-3</v>
      </c>
      <c r="I6" s="48">
        <v>8.1250384659429446E-4</v>
      </c>
    </row>
    <row r="7" spans="3:9" x14ac:dyDescent="0.3">
      <c r="C7" s="40" t="s">
        <v>21</v>
      </c>
      <c r="D7" s="35">
        <v>0.14119129017533838</v>
      </c>
      <c r="E7" s="35">
        <v>0.11947983402808569</v>
      </c>
      <c r="F7" t="s">
        <v>13</v>
      </c>
      <c r="G7" s="41">
        <v>2.1298720525661058E-4</v>
      </c>
      <c r="H7" s="47">
        <v>-4.4525169822910368E-3</v>
      </c>
      <c r="I7" s="46">
        <v>1.1899686495830226E-3</v>
      </c>
    </row>
    <row r="8" spans="3:9" x14ac:dyDescent="0.3">
      <c r="C8" s="40" t="s">
        <v>21</v>
      </c>
      <c r="D8" s="35">
        <v>0.14119129017533838</v>
      </c>
      <c r="E8" s="35">
        <v>0.11947983402808569</v>
      </c>
      <c r="F8" t="s">
        <v>14</v>
      </c>
      <c r="G8" s="41">
        <v>6.6924756331150442E-11</v>
      </c>
      <c r="H8" s="47">
        <v>-6.3187616184579281E-3</v>
      </c>
      <c r="I8" s="46">
        <v>9.3852965413608385E-4</v>
      </c>
    </row>
    <row r="9" spans="3:9" x14ac:dyDescent="0.3">
      <c r="C9" s="40" t="s">
        <v>22</v>
      </c>
      <c r="D9" s="35">
        <v>0.18438180106003579</v>
      </c>
      <c r="E9" s="35">
        <v>0.16376223985087937</v>
      </c>
      <c r="F9" s="17" t="s">
        <v>17</v>
      </c>
      <c r="G9" s="51">
        <v>1.6138796345862487E-16</v>
      </c>
      <c r="H9" s="52">
        <v>0.77937731240054497</v>
      </c>
      <c r="I9" s="53">
        <v>8.9950805905802053E-2</v>
      </c>
    </row>
    <row r="14" spans="3:9" ht="18" x14ac:dyDescent="0.3">
      <c r="C14" s="54" t="s">
        <v>69</v>
      </c>
      <c r="D14" s="59" t="s">
        <v>71</v>
      </c>
      <c r="E14" s="59"/>
      <c r="F14" s="59" t="s">
        <v>74</v>
      </c>
      <c r="G14" s="59"/>
      <c r="H14" s="59"/>
      <c r="I14" s="59"/>
    </row>
    <row r="15" spans="3:9" x14ac:dyDescent="0.3">
      <c r="C15" s="40" t="s">
        <v>19</v>
      </c>
      <c r="D15" s="60" t="s">
        <v>10</v>
      </c>
      <c r="E15" s="60"/>
      <c r="F15" s="60" t="s">
        <v>75</v>
      </c>
      <c r="G15" s="60"/>
      <c r="H15" s="60"/>
      <c r="I15" s="60"/>
    </row>
    <row r="16" spans="3:9" x14ac:dyDescent="0.3">
      <c r="C16" s="40" t="s">
        <v>20</v>
      </c>
      <c r="D16" s="63" t="s">
        <v>11</v>
      </c>
      <c r="E16" s="63"/>
      <c r="F16" s="62" t="s">
        <v>76</v>
      </c>
      <c r="G16" s="62"/>
      <c r="H16" s="62"/>
      <c r="I16" s="62"/>
    </row>
    <row r="17" spans="3:9" x14ac:dyDescent="0.3">
      <c r="C17" s="40" t="s">
        <v>20</v>
      </c>
      <c r="D17" s="60" t="s">
        <v>12</v>
      </c>
      <c r="E17" s="60"/>
      <c r="F17" s="60" t="s">
        <v>75</v>
      </c>
      <c r="G17" s="60"/>
      <c r="H17" s="60"/>
      <c r="I17" s="60"/>
    </row>
    <row r="18" spans="3:9" x14ac:dyDescent="0.3">
      <c r="C18" s="40" t="s">
        <v>20</v>
      </c>
      <c r="D18" s="60" t="s">
        <v>14</v>
      </c>
      <c r="E18" s="60"/>
      <c r="F18" s="60" t="s">
        <v>75</v>
      </c>
      <c r="G18" s="60"/>
      <c r="H18" s="60"/>
      <c r="I18" s="60"/>
    </row>
    <row r="19" spans="3:9" x14ac:dyDescent="0.3">
      <c r="C19" s="40" t="s">
        <v>21</v>
      </c>
      <c r="D19" s="63" t="s">
        <v>111</v>
      </c>
      <c r="E19" s="63"/>
      <c r="F19" s="61" t="s">
        <v>77</v>
      </c>
      <c r="G19" s="61"/>
      <c r="H19" s="61"/>
      <c r="I19" s="61"/>
    </row>
    <row r="20" spans="3:9" x14ac:dyDescent="0.3">
      <c r="C20" s="40" t="s">
        <v>21</v>
      </c>
      <c r="D20" s="63" t="s">
        <v>14</v>
      </c>
      <c r="E20" s="63"/>
      <c r="F20" s="61" t="s">
        <v>78</v>
      </c>
      <c r="G20" s="61"/>
      <c r="H20" s="61"/>
      <c r="I20" s="61"/>
    </row>
    <row r="21" spans="3:9" x14ac:dyDescent="0.3">
      <c r="C21" s="40" t="s">
        <v>22</v>
      </c>
      <c r="D21" s="64" t="s">
        <v>17</v>
      </c>
      <c r="E21" s="64"/>
      <c r="F21" s="62" t="s">
        <v>112</v>
      </c>
      <c r="G21" s="62"/>
      <c r="H21" s="62"/>
      <c r="I21" s="62"/>
    </row>
    <row r="22" spans="3:9" x14ac:dyDescent="0.3">
      <c r="D22" s="65"/>
      <c r="E22" s="65"/>
    </row>
  </sheetData>
  <mergeCells count="16">
    <mergeCell ref="F21:I21"/>
    <mergeCell ref="F14:I14"/>
    <mergeCell ref="F15:I15"/>
    <mergeCell ref="F17:I17"/>
    <mergeCell ref="F18:I18"/>
    <mergeCell ref="F16:I16"/>
    <mergeCell ref="F19:I19"/>
    <mergeCell ref="F20:I20"/>
    <mergeCell ref="D20:E20"/>
    <mergeCell ref="D21:E21"/>
    <mergeCell ref="D14:E14"/>
    <mergeCell ref="D15:E15"/>
    <mergeCell ref="D16:E16"/>
    <mergeCell ref="D17:E17"/>
    <mergeCell ref="D18:E18"/>
    <mergeCell ref="D19:E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BFF6E-3FEC-49F0-9DAD-BF155E28EA25}">
  <sheetPr>
    <tabColor rgb="FF7030A0"/>
  </sheetPr>
  <dimension ref="B2:L52"/>
  <sheetViews>
    <sheetView tabSelected="1" topLeftCell="A31" zoomScale="85" zoomScaleNormal="85" workbookViewId="0">
      <selection activeCell="B41" sqref="B41"/>
    </sheetView>
  </sheetViews>
  <sheetFormatPr defaultRowHeight="15.6" x14ac:dyDescent="0.3"/>
  <cols>
    <col min="1" max="1" width="13.796875" customWidth="1"/>
    <col min="2" max="2" width="17.796875" customWidth="1"/>
    <col min="3" max="3" width="15.5" bestFit="1" customWidth="1"/>
    <col min="4" max="4" width="33.69921875" bestFit="1" customWidth="1"/>
    <col min="5" max="5" width="11.19921875" bestFit="1" customWidth="1"/>
    <col min="6" max="6" width="10.5" bestFit="1" customWidth="1"/>
    <col min="7" max="7" width="22.296875" customWidth="1"/>
    <col min="8" max="8" width="19.8984375" customWidth="1"/>
    <col min="9" max="9" width="12.69921875" bestFit="1" customWidth="1"/>
    <col min="10" max="10" width="11.19921875" bestFit="1" customWidth="1"/>
    <col min="11" max="11" width="10.5" bestFit="1" customWidth="1"/>
    <col min="12" max="12" width="10.796875" bestFit="1" customWidth="1"/>
  </cols>
  <sheetData>
    <row r="2" spans="2:12" ht="21" x14ac:dyDescent="0.3">
      <c r="B2" s="58" t="s">
        <v>109</v>
      </c>
      <c r="C2" s="58"/>
      <c r="D2" s="58"/>
      <c r="G2" s="58" t="s">
        <v>69</v>
      </c>
      <c r="H2" s="58"/>
      <c r="I2" s="58"/>
      <c r="J2" s="58"/>
      <c r="K2" s="58"/>
      <c r="L2" s="58"/>
    </row>
    <row r="3" spans="2:12" ht="31.2" x14ac:dyDescent="0.3">
      <c r="B3" s="55" t="s">
        <v>81</v>
      </c>
      <c r="C3" s="55" t="s">
        <v>82</v>
      </c>
      <c r="D3" s="21" t="s">
        <v>83</v>
      </c>
      <c r="G3" s="57" t="s">
        <v>87</v>
      </c>
      <c r="H3" s="57" t="s">
        <v>88</v>
      </c>
      <c r="I3" s="57" t="s">
        <v>89</v>
      </c>
      <c r="J3" s="38" t="s">
        <v>90</v>
      </c>
      <c r="K3" s="38" t="s">
        <v>91</v>
      </c>
      <c r="L3" s="38" t="s">
        <v>92</v>
      </c>
    </row>
    <row r="4" spans="2:12" x14ac:dyDescent="0.3">
      <c r="B4" s="20">
        <v>1</v>
      </c>
      <c r="C4">
        <v>85599212</v>
      </c>
      <c r="D4">
        <v>84003010</v>
      </c>
      <c r="G4" t="s">
        <v>93</v>
      </c>
      <c r="H4" t="s">
        <v>94</v>
      </c>
      <c r="I4" s="35">
        <v>7.3023994247252455</v>
      </c>
      <c r="J4" s="35">
        <v>11.946598101546323</v>
      </c>
      <c r="K4" s="35">
        <v>22.084798140582595</v>
      </c>
      <c r="L4" s="35">
        <v>24.957598941254883</v>
      </c>
    </row>
    <row r="5" spans="2:12" x14ac:dyDescent="0.3">
      <c r="B5" s="20">
        <v>2</v>
      </c>
      <c r="C5" s="7">
        <v>66541638</v>
      </c>
      <c r="D5" s="7">
        <v>65369090</v>
      </c>
      <c r="H5" t="s">
        <v>95</v>
      </c>
      <c r="I5" s="35">
        <v>6.6775995179061356</v>
      </c>
      <c r="J5" s="35">
        <v>10.462998934497898</v>
      </c>
      <c r="K5" s="35">
        <v>20.167598178380047</v>
      </c>
      <c r="L5" s="35">
        <v>22.752400475905723</v>
      </c>
    </row>
    <row r="6" spans="2:12" x14ac:dyDescent="0.3">
      <c r="B6" s="20">
        <v>3</v>
      </c>
      <c r="C6" s="7">
        <v>65616473.673280001</v>
      </c>
      <c r="D6" s="7">
        <v>64332273.673280001</v>
      </c>
      <c r="H6" t="s">
        <v>96</v>
      </c>
      <c r="I6" s="35">
        <v>7.3583994722562389</v>
      </c>
      <c r="J6" s="35">
        <v>11.812598588134923</v>
      </c>
      <c r="K6" s="35">
        <v>21.908099035479591</v>
      </c>
      <c r="L6" s="35">
        <v>24.643397999583318</v>
      </c>
    </row>
    <row r="7" spans="2:12" x14ac:dyDescent="0.3">
      <c r="B7" s="20">
        <v>4</v>
      </c>
      <c r="C7">
        <v>69923424</v>
      </c>
      <c r="D7">
        <v>68638908</v>
      </c>
      <c r="H7" t="s">
        <v>97</v>
      </c>
      <c r="I7" s="35">
        <v>7.2420993647430034</v>
      </c>
      <c r="J7" s="35">
        <v>11.597398775955277</v>
      </c>
      <c r="K7" s="35">
        <v>21.308398711206955</v>
      </c>
      <c r="L7" s="35">
        <v>24.419797292389401</v>
      </c>
    </row>
    <row r="8" spans="2:12" x14ac:dyDescent="0.3">
      <c r="B8" s="20">
        <v>5</v>
      </c>
      <c r="C8">
        <v>65711925</v>
      </c>
      <c r="D8">
        <v>64416877</v>
      </c>
      <c r="H8" t="s">
        <v>98</v>
      </c>
      <c r="I8" s="35">
        <v>7.4111994911462213</v>
      </c>
      <c r="J8" s="35">
        <v>11.962597769913549</v>
      </c>
      <c r="K8" s="35">
        <v>22.084699166545072</v>
      </c>
      <c r="L8" s="35">
        <v>24.839400010017517</v>
      </c>
    </row>
    <row r="9" spans="2:12" x14ac:dyDescent="0.3">
      <c r="B9" s="20">
        <v>6</v>
      </c>
      <c r="C9">
        <v>67566585</v>
      </c>
      <c r="D9">
        <v>66257147</v>
      </c>
      <c r="H9" t="s">
        <v>99</v>
      </c>
      <c r="I9" s="35">
        <v>7.1322994190262445</v>
      </c>
      <c r="J9" s="35">
        <v>11.406599079144792</v>
      </c>
      <c r="K9" s="35">
        <v>21.324696563763865</v>
      </c>
      <c r="L9" s="35">
        <v>24.047799697802773</v>
      </c>
    </row>
    <row r="10" spans="2:12" x14ac:dyDescent="0.3">
      <c r="B10" s="20">
        <v>7</v>
      </c>
      <c r="C10">
        <v>85803322</v>
      </c>
      <c r="D10">
        <v>84034989</v>
      </c>
      <c r="H10" t="s">
        <v>100</v>
      </c>
      <c r="I10" s="35">
        <v>7.315099454109709</v>
      </c>
      <c r="J10" s="35">
        <v>11.943198656919817</v>
      </c>
      <c r="K10" s="35">
        <v>22.299196311451354</v>
      </c>
      <c r="L10" s="35">
        <v>25.454001097038994</v>
      </c>
    </row>
    <row r="11" spans="2:12" x14ac:dyDescent="0.3">
      <c r="B11" s="20" t="s">
        <v>84</v>
      </c>
      <c r="C11">
        <v>506762579.67328</v>
      </c>
      <c r="D11">
        <v>497052294.67328</v>
      </c>
      <c r="H11" t="s">
        <v>101</v>
      </c>
      <c r="I11" s="35">
        <v>7.3736996389432816</v>
      </c>
      <c r="J11" s="35">
        <v>11.87239829177298</v>
      </c>
      <c r="K11" s="35">
        <v>21.664797604517371</v>
      </c>
      <c r="L11" s="35">
        <v>25.189997477290213</v>
      </c>
    </row>
    <row r="12" spans="2:12" x14ac:dyDescent="0.3">
      <c r="H12" t="s">
        <v>102</v>
      </c>
      <c r="I12" s="35">
        <v>7.0985994495758717</v>
      </c>
      <c r="J12" s="35">
        <v>11.289798653917046</v>
      </c>
      <c r="K12" s="35">
        <v>21.352298939397116</v>
      </c>
      <c r="L12" s="35">
        <v>24.057398714710185</v>
      </c>
    </row>
    <row r="13" spans="2:12" x14ac:dyDescent="0.3">
      <c r="H13" t="s">
        <v>103</v>
      </c>
      <c r="I13" s="35">
        <v>7.4374994108399539</v>
      </c>
      <c r="J13" s="35">
        <v>11.822998521717958</v>
      </c>
      <c r="K13" s="35">
        <v>21.941997251586276</v>
      </c>
      <c r="L13" s="35">
        <v>24.967599260132989</v>
      </c>
    </row>
    <row r="14" spans="2:12" x14ac:dyDescent="0.3">
      <c r="H14" t="s">
        <v>104</v>
      </c>
      <c r="I14" s="35">
        <v>7.1283994004958249</v>
      </c>
      <c r="J14" s="35">
        <v>11.213598726046239</v>
      </c>
      <c r="K14" s="35">
        <v>21.463797814256488</v>
      </c>
      <c r="L14" s="35">
        <v>23.976197924184493</v>
      </c>
    </row>
    <row r="15" spans="2:12" x14ac:dyDescent="0.3">
      <c r="H15" t="s">
        <v>105</v>
      </c>
      <c r="I15" s="35">
        <v>7.3472994819314801</v>
      </c>
      <c r="J15" s="35">
        <v>11.888998646937946</v>
      </c>
      <c r="K15" s="35">
        <v>21.901297511832777</v>
      </c>
      <c r="L15" s="35">
        <v>25.017397092581422</v>
      </c>
    </row>
    <row r="16" spans="2:12" x14ac:dyDescent="0.3">
      <c r="G16" t="s">
        <v>106</v>
      </c>
      <c r="H16" t="s">
        <v>94</v>
      </c>
      <c r="I16" s="35">
        <v>0.24749997006999935</v>
      </c>
      <c r="J16" s="35">
        <v>0.37999989209384638</v>
      </c>
      <c r="K16" s="35">
        <v>0.74460016205511348</v>
      </c>
      <c r="L16" s="35">
        <v>0.84460011690776982</v>
      </c>
    </row>
    <row r="17" spans="2:12" x14ac:dyDescent="0.3">
      <c r="G17" t="s">
        <v>84</v>
      </c>
      <c r="I17" s="35">
        <v>87.072093495769195</v>
      </c>
      <c r="J17" s="35">
        <v>139.59978263859861</v>
      </c>
      <c r="K17" s="35">
        <v>260.24627539105461</v>
      </c>
      <c r="L17" s="35">
        <v>295.16758609979968</v>
      </c>
    </row>
    <row r="20" spans="2:12" ht="21" x14ac:dyDescent="0.3">
      <c r="B20" s="58" t="s">
        <v>110</v>
      </c>
      <c r="C20" s="58"/>
      <c r="D20" s="58"/>
      <c r="G20" s="58" t="s">
        <v>108</v>
      </c>
      <c r="H20" s="58"/>
      <c r="I20" s="58"/>
    </row>
    <row r="21" spans="2:12" ht="46.8" x14ac:dyDescent="0.3">
      <c r="B21" s="55" t="s">
        <v>81</v>
      </c>
      <c r="C21" s="55" t="s">
        <v>85</v>
      </c>
      <c r="D21" s="21" t="s">
        <v>86</v>
      </c>
      <c r="G21" s="55" t="s">
        <v>107</v>
      </c>
      <c r="H21" s="55" t="s">
        <v>85</v>
      </c>
      <c r="I21" s="21" t="s">
        <v>86</v>
      </c>
    </row>
    <row r="22" spans="2:12" x14ac:dyDescent="0.3">
      <c r="B22" s="20">
        <v>1</v>
      </c>
      <c r="C22">
        <v>2270972391</v>
      </c>
      <c r="D22">
        <v>2314515447</v>
      </c>
      <c r="G22" t="s">
        <v>94</v>
      </c>
      <c r="H22">
        <v>855648014</v>
      </c>
      <c r="I22">
        <v>856806637</v>
      </c>
    </row>
    <row r="23" spans="2:12" x14ac:dyDescent="0.3">
      <c r="B23" s="20">
        <v>2</v>
      </c>
      <c r="C23">
        <v>1102154936</v>
      </c>
      <c r="D23">
        <v>1124306621</v>
      </c>
      <c r="G23" t="s">
        <v>95</v>
      </c>
      <c r="H23">
        <v>792537863</v>
      </c>
      <c r="I23">
        <v>796302564</v>
      </c>
    </row>
    <row r="24" spans="2:12" x14ac:dyDescent="0.3">
      <c r="B24" s="20">
        <v>3</v>
      </c>
      <c r="C24">
        <v>1147978505</v>
      </c>
      <c r="D24">
        <v>1169913016</v>
      </c>
      <c r="G24" t="s">
        <v>96</v>
      </c>
      <c r="H24">
        <v>902051037</v>
      </c>
      <c r="I24">
        <v>903542148</v>
      </c>
    </row>
    <row r="25" spans="2:12" x14ac:dyDescent="0.3">
      <c r="B25" s="20">
        <v>4</v>
      </c>
      <c r="C25">
        <v>1135382452</v>
      </c>
      <c r="D25">
        <v>1157099790</v>
      </c>
      <c r="G25" t="s">
        <v>97</v>
      </c>
      <c r="H25">
        <v>841402962</v>
      </c>
      <c r="I25">
        <v>836537844</v>
      </c>
    </row>
    <row r="26" spans="2:12" x14ac:dyDescent="0.3">
      <c r="B26" s="20">
        <v>5</v>
      </c>
      <c r="C26">
        <v>1078917377</v>
      </c>
      <c r="D26">
        <v>1099548849</v>
      </c>
      <c r="G26" t="s">
        <v>98</v>
      </c>
      <c r="H26">
        <v>861092986</v>
      </c>
      <c r="I26">
        <v>865103962</v>
      </c>
    </row>
    <row r="27" spans="2:12" x14ac:dyDescent="0.3">
      <c r="B27" s="20">
        <v>6</v>
      </c>
      <c r="C27">
        <v>1100851891</v>
      </c>
      <c r="D27">
        <v>1123220749</v>
      </c>
      <c r="G27" t="s">
        <v>99</v>
      </c>
      <c r="H27">
        <v>874064770</v>
      </c>
      <c r="I27">
        <v>871183313</v>
      </c>
    </row>
    <row r="28" spans="2:12" x14ac:dyDescent="0.3">
      <c r="B28" s="20">
        <v>7</v>
      </c>
      <c r="C28">
        <v>2296110654</v>
      </c>
      <c r="D28">
        <v>2341449301</v>
      </c>
      <c r="G28" t="s">
        <v>100</v>
      </c>
      <c r="H28">
        <v>849262684</v>
      </c>
      <c r="I28">
        <v>854069601</v>
      </c>
    </row>
    <row r="29" spans="2:12" x14ac:dyDescent="0.3">
      <c r="B29" s="20" t="s">
        <v>84</v>
      </c>
      <c r="C29">
        <v>10132368206</v>
      </c>
      <c r="D29">
        <v>10330053773</v>
      </c>
      <c r="G29" t="s">
        <v>101</v>
      </c>
      <c r="H29">
        <v>884641540</v>
      </c>
      <c r="I29">
        <v>881383938</v>
      </c>
    </row>
    <row r="30" spans="2:12" x14ac:dyDescent="0.3">
      <c r="G30" t="s">
        <v>102</v>
      </c>
      <c r="H30">
        <v>853628311</v>
      </c>
      <c r="I30">
        <v>852122650</v>
      </c>
    </row>
    <row r="31" spans="2:12" x14ac:dyDescent="0.3">
      <c r="G31" t="s">
        <v>103</v>
      </c>
      <c r="H31">
        <v>848495846</v>
      </c>
      <c r="I31">
        <v>845411767</v>
      </c>
    </row>
    <row r="32" spans="2:12" x14ac:dyDescent="0.3">
      <c r="G32" t="s">
        <v>104</v>
      </c>
      <c r="H32">
        <v>865531374</v>
      </c>
      <c r="I32">
        <v>870599116</v>
      </c>
    </row>
    <row r="33" spans="2:9" x14ac:dyDescent="0.3">
      <c r="G33" t="s">
        <v>105</v>
      </c>
      <c r="H33">
        <v>704010819</v>
      </c>
      <c r="I33">
        <v>896990233</v>
      </c>
    </row>
    <row r="34" spans="2:9" x14ac:dyDescent="0.3">
      <c r="G34" t="s">
        <v>84</v>
      </c>
      <c r="H34">
        <v>10132368206</v>
      </c>
      <c r="I34">
        <v>10330053773</v>
      </c>
    </row>
    <row r="38" spans="2:9" x14ac:dyDescent="0.3">
      <c r="B38" s="56" t="s">
        <v>87</v>
      </c>
      <c r="C38" s="56" t="s">
        <v>88</v>
      </c>
      <c r="D38" t="s">
        <v>114</v>
      </c>
    </row>
    <row r="39" spans="2:9" x14ac:dyDescent="0.3">
      <c r="B39" t="s">
        <v>113</v>
      </c>
      <c r="C39" t="s">
        <v>113</v>
      </c>
      <c r="D39" s="66">
        <v>1</v>
      </c>
    </row>
    <row r="40" spans="2:9" x14ac:dyDescent="0.3">
      <c r="B40" t="s">
        <v>93</v>
      </c>
      <c r="C40" t="s">
        <v>94</v>
      </c>
      <c r="D40" s="66">
        <v>11</v>
      </c>
    </row>
    <row r="41" spans="2:9" x14ac:dyDescent="0.3">
      <c r="C41" t="s">
        <v>95</v>
      </c>
      <c r="D41" s="66">
        <v>16</v>
      </c>
    </row>
    <row r="42" spans="2:9" x14ac:dyDescent="0.3">
      <c r="C42" t="s">
        <v>96</v>
      </c>
      <c r="D42" s="66">
        <v>19</v>
      </c>
    </row>
    <row r="43" spans="2:9" x14ac:dyDescent="0.3">
      <c r="C43" t="s">
        <v>97</v>
      </c>
      <c r="D43" s="66">
        <v>16</v>
      </c>
    </row>
    <row r="44" spans="2:9" x14ac:dyDescent="0.3">
      <c r="C44" t="s">
        <v>98</v>
      </c>
      <c r="D44" s="66">
        <v>19</v>
      </c>
    </row>
    <row r="45" spans="2:9" x14ac:dyDescent="0.3">
      <c r="C45" t="s">
        <v>99</v>
      </c>
      <c r="D45" s="66">
        <v>13</v>
      </c>
    </row>
    <row r="46" spans="2:9" x14ac:dyDescent="0.3">
      <c r="C46" t="s">
        <v>100</v>
      </c>
      <c r="D46" s="66">
        <v>19</v>
      </c>
    </row>
    <row r="47" spans="2:9" x14ac:dyDescent="0.3">
      <c r="C47" t="s">
        <v>101</v>
      </c>
      <c r="D47" s="66">
        <v>16</v>
      </c>
    </row>
    <row r="48" spans="2:9" x14ac:dyDescent="0.3">
      <c r="C48" t="s">
        <v>102</v>
      </c>
      <c r="D48" s="66">
        <v>17</v>
      </c>
    </row>
    <row r="49" spans="2:4" x14ac:dyDescent="0.3">
      <c r="C49" t="s">
        <v>103</v>
      </c>
      <c r="D49" s="66">
        <v>19</v>
      </c>
    </row>
    <row r="50" spans="2:4" ht="31.2" customHeight="1" x14ac:dyDescent="0.3">
      <c r="C50" t="s">
        <v>104</v>
      </c>
      <c r="D50" s="66">
        <v>13</v>
      </c>
    </row>
    <row r="51" spans="2:4" x14ac:dyDescent="0.3">
      <c r="C51" t="s">
        <v>105</v>
      </c>
      <c r="D51" s="66">
        <v>18</v>
      </c>
    </row>
    <row r="52" spans="2:4" x14ac:dyDescent="0.3">
      <c r="B52" t="s">
        <v>84</v>
      </c>
      <c r="D52" s="66">
        <v>197</v>
      </c>
    </row>
  </sheetData>
  <mergeCells count="4">
    <mergeCell ref="B2:D2"/>
    <mergeCell ref="G2:L2"/>
    <mergeCell ref="B20:D20"/>
    <mergeCell ref="G20:I20"/>
  </mergeCells>
  <conditionalFormatting pivot="1" sqref="C4:D10">
    <cfRule type="colorScale" priority="5">
      <colorScale>
        <cfvo type="min"/>
        <cfvo type="percentile" val="50"/>
        <cfvo type="max"/>
        <color rgb="FFF8696B"/>
        <color rgb="FFFCFCFF"/>
        <color rgb="FF63BE7B"/>
      </colorScale>
    </cfRule>
  </conditionalFormatting>
  <conditionalFormatting pivot="1" sqref="C22:D28">
    <cfRule type="dataBar" priority="4">
      <dataBar>
        <cfvo type="min"/>
        <cfvo type="max"/>
        <color rgb="FFFF555A"/>
      </dataBar>
      <extLst>
        <ext xmlns:x14="http://schemas.microsoft.com/office/spreadsheetml/2009/9/main" uri="{B025F937-C7B1-47D3-B67F-A62EFF666E3E}">
          <x14:id>{DEF417B8-9328-407E-B1A9-86208411C75E}</x14:id>
        </ext>
      </extLst>
    </cfRule>
  </conditionalFormatting>
  <conditionalFormatting pivot="1" sqref="I22:I33">
    <cfRule type="colorScale" priority="2">
      <colorScale>
        <cfvo type="min"/>
        <cfvo type="percentile" val="50"/>
        <cfvo type="max"/>
        <color rgb="FFF8696B"/>
        <color rgb="FFFCFCFF"/>
        <color rgb="FF63BE7B"/>
      </colorScale>
    </cfRule>
  </conditionalFormatting>
  <conditionalFormatting pivot="1" sqref="H22:H33">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DEF417B8-9328-407E-B1A9-86208411C75E}">
            <x14:dataBar minLength="0" maxLength="100" border="1" negativeBarBorderColorSameAsPositive="0">
              <x14:cfvo type="autoMin"/>
              <x14:cfvo type="autoMax"/>
              <x14:borderColor rgb="FFFF555A"/>
              <x14:negativeFillColor rgb="FFFF0000"/>
              <x14:negativeBorderColor rgb="FFFF0000"/>
              <x14:axisColor rgb="FF000000"/>
            </x14:dataBar>
          </x14:cfRule>
          <xm:sqref>C22:D28</xm:sqref>
        </x14:conditionalFormatting>
      </x14:conditionalFormattings>
    </ex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E39E-8394-4B8C-82C3-50892E61A3A5}">
  <sheetPr>
    <tabColor rgb="FF7030A0"/>
  </sheetPr>
  <dimension ref="A1"/>
  <sheetViews>
    <sheetView topLeftCell="A31" workbookViewId="0">
      <selection activeCell="N44" sqref="N4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Session Details</vt:lpstr>
      <vt:lpstr>Channel wise traffic</vt:lpstr>
      <vt:lpstr>Supporting Data</vt:lpstr>
      <vt:lpstr>Regression Test</vt:lpstr>
      <vt:lpstr>Hypothesis Testing</vt:lpstr>
      <vt:lpstr>Pivot Tables</vt:lpstr>
      <vt:lpstr>Pivot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Paromita Saha</cp:lastModifiedBy>
  <dcterms:created xsi:type="dcterms:W3CDTF">2022-09-19T07:36:05Z</dcterms:created>
  <dcterms:modified xsi:type="dcterms:W3CDTF">2024-08-24T12:43:09Z</dcterms:modified>
</cp:coreProperties>
</file>