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rtfolio Projects\Supply Chain Analysis\data\processed\"/>
    </mc:Choice>
  </mc:AlternateContent>
  <xr:revisionPtr revIDLastSave="0" documentId="8_{F6D17EED-36A0-4C85-85B3-14E52E284E72}" xr6:coauthVersionLast="47" xr6:coauthVersionMax="47" xr10:uidLastSave="{00000000-0000-0000-0000-000000000000}"/>
  <bookViews>
    <workbookView xWindow="-120" yWindow="-120" windowWidth="20730" windowHeight="11160" xr2:uid="{0D8C3E17-94E6-4E8B-919C-4D40AC7805C8}"/>
  </bookViews>
  <sheets>
    <sheet name="processed_supply_chain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100" i="1" l="1"/>
  <c r="X100" i="1"/>
  <c r="G100" i="1"/>
  <c r="Z99" i="1"/>
  <c r="X99" i="1"/>
  <c r="G99" i="1"/>
  <c r="Z98" i="1"/>
  <c r="X98" i="1"/>
  <c r="G98" i="1"/>
  <c r="Z97" i="1"/>
  <c r="X97" i="1"/>
  <c r="G97" i="1"/>
  <c r="Z96" i="1"/>
  <c r="X96" i="1"/>
  <c r="G96" i="1"/>
  <c r="Z95" i="1"/>
  <c r="X95" i="1"/>
  <c r="G95" i="1"/>
  <c r="Z94" i="1"/>
  <c r="X94" i="1"/>
  <c r="G94" i="1"/>
  <c r="Z93" i="1"/>
  <c r="X93" i="1"/>
  <c r="G93" i="1"/>
  <c r="Z92" i="1"/>
  <c r="X92" i="1"/>
  <c r="G92" i="1"/>
  <c r="Z91" i="1"/>
  <c r="X91" i="1"/>
  <c r="G91" i="1"/>
  <c r="Z90" i="1"/>
  <c r="X90" i="1"/>
  <c r="G90" i="1"/>
  <c r="Z89" i="1"/>
  <c r="X89" i="1"/>
  <c r="G89" i="1"/>
  <c r="Z88" i="1"/>
  <c r="X88" i="1"/>
  <c r="G88" i="1"/>
  <c r="Z87" i="1"/>
  <c r="X87" i="1"/>
  <c r="G87" i="1"/>
  <c r="Z86" i="1"/>
  <c r="X86" i="1"/>
  <c r="G86" i="1"/>
  <c r="Z85" i="1"/>
  <c r="X85" i="1"/>
  <c r="G85" i="1"/>
  <c r="Z84" i="1"/>
  <c r="X84" i="1"/>
  <c r="G84" i="1"/>
  <c r="Z83" i="1"/>
  <c r="X83" i="1"/>
  <c r="G83" i="1"/>
  <c r="Z82" i="1"/>
  <c r="X82" i="1"/>
  <c r="G82" i="1"/>
  <c r="Z81" i="1"/>
  <c r="X81" i="1"/>
  <c r="G81" i="1"/>
  <c r="Z80" i="1"/>
  <c r="X80" i="1"/>
  <c r="G80" i="1"/>
  <c r="Z79" i="1"/>
  <c r="X79" i="1"/>
  <c r="G79" i="1"/>
  <c r="Z78" i="1"/>
  <c r="X78" i="1"/>
  <c r="G78" i="1"/>
  <c r="Z77" i="1"/>
  <c r="X77" i="1"/>
  <c r="G77" i="1"/>
  <c r="Z76" i="1"/>
  <c r="X76" i="1"/>
  <c r="G76" i="1"/>
  <c r="Z75" i="1"/>
  <c r="X75" i="1"/>
  <c r="G75" i="1"/>
  <c r="Z74" i="1"/>
  <c r="X74" i="1"/>
  <c r="G74" i="1"/>
  <c r="Z73" i="1"/>
  <c r="X73" i="1"/>
  <c r="G73" i="1"/>
  <c r="Z72" i="1"/>
  <c r="X72" i="1"/>
  <c r="G72" i="1"/>
  <c r="Z71" i="1"/>
  <c r="X71" i="1"/>
  <c r="G71" i="1"/>
  <c r="Z70" i="1"/>
  <c r="X70" i="1"/>
  <c r="G70" i="1"/>
  <c r="Z69" i="1"/>
  <c r="X69" i="1"/>
  <c r="G69" i="1"/>
  <c r="Z68" i="1"/>
  <c r="X68" i="1"/>
  <c r="G68" i="1"/>
  <c r="Z67" i="1"/>
  <c r="X67" i="1"/>
  <c r="G67" i="1"/>
  <c r="Z66" i="1"/>
  <c r="X66" i="1"/>
  <c r="G66" i="1"/>
  <c r="Z65" i="1"/>
  <c r="X65" i="1"/>
  <c r="G65" i="1"/>
  <c r="Z64" i="1"/>
  <c r="X64" i="1"/>
  <c r="G64" i="1"/>
  <c r="Z63" i="1"/>
  <c r="X63" i="1"/>
  <c r="G63" i="1"/>
  <c r="Z62" i="1"/>
  <c r="X62" i="1"/>
  <c r="G62" i="1"/>
  <c r="Z61" i="1"/>
  <c r="X61" i="1"/>
  <c r="G61" i="1"/>
  <c r="Z60" i="1"/>
  <c r="X60" i="1"/>
  <c r="G60" i="1"/>
  <c r="Z59" i="1"/>
  <c r="X59" i="1"/>
  <c r="G59" i="1"/>
  <c r="Z58" i="1"/>
  <c r="X58" i="1"/>
  <c r="G58" i="1"/>
  <c r="Z57" i="1"/>
  <c r="X57" i="1"/>
  <c r="G57" i="1"/>
  <c r="Z56" i="1"/>
  <c r="X56" i="1"/>
  <c r="G56" i="1"/>
  <c r="Z55" i="1"/>
  <c r="X55" i="1"/>
  <c r="G55" i="1"/>
  <c r="Z54" i="1"/>
  <c r="X54" i="1"/>
  <c r="G54" i="1"/>
  <c r="Z53" i="1"/>
  <c r="X53" i="1"/>
  <c r="G53" i="1"/>
  <c r="Z52" i="1"/>
  <c r="X52" i="1"/>
  <c r="G52" i="1"/>
  <c r="Z51" i="1"/>
  <c r="X51" i="1"/>
  <c r="G51" i="1"/>
  <c r="Z50" i="1"/>
  <c r="X50" i="1"/>
  <c r="G50" i="1"/>
  <c r="Z49" i="1"/>
  <c r="X49" i="1"/>
  <c r="G49" i="1"/>
  <c r="Z48" i="1"/>
  <c r="X48" i="1"/>
  <c r="G48" i="1"/>
  <c r="Z47" i="1"/>
  <c r="X47" i="1"/>
  <c r="G47" i="1"/>
  <c r="Z46" i="1"/>
  <c r="X46" i="1"/>
  <c r="G46" i="1"/>
  <c r="Z45" i="1"/>
  <c r="X45" i="1"/>
  <c r="G45" i="1"/>
  <c r="Z44" i="1"/>
  <c r="X44" i="1"/>
  <c r="G44" i="1"/>
  <c r="Z43" i="1"/>
  <c r="X43" i="1"/>
  <c r="G43" i="1"/>
  <c r="Z42" i="1"/>
  <c r="X42" i="1"/>
  <c r="G42" i="1"/>
  <c r="Z41" i="1"/>
  <c r="X41" i="1"/>
  <c r="G41" i="1"/>
  <c r="Z40" i="1"/>
  <c r="X40" i="1"/>
  <c r="G40" i="1"/>
  <c r="Z39" i="1"/>
  <c r="X39" i="1"/>
  <c r="G39" i="1"/>
  <c r="Z38" i="1"/>
  <c r="X38" i="1"/>
  <c r="G38" i="1"/>
  <c r="Z37" i="1"/>
  <c r="X37" i="1"/>
  <c r="G37" i="1"/>
  <c r="Z36" i="1"/>
  <c r="X36" i="1"/>
  <c r="G36" i="1"/>
  <c r="Z35" i="1"/>
  <c r="X35" i="1"/>
  <c r="G35" i="1"/>
  <c r="Z34" i="1"/>
  <c r="X34" i="1"/>
  <c r="G34" i="1"/>
  <c r="Z33" i="1"/>
  <c r="X33" i="1"/>
  <c r="G33" i="1"/>
  <c r="Z32" i="1"/>
  <c r="X32" i="1"/>
  <c r="G32" i="1"/>
  <c r="Z31" i="1"/>
  <c r="X31" i="1"/>
  <c r="G31" i="1"/>
  <c r="Z30" i="1"/>
  <c r="X30" i="1"/>
  <c r="G30" i="1"/>
  <c r="Z29" i="1"/>
  <c r="X29" i="1"/>
  <c r="G29" i="1"/>
  <c r="Z28" i="1"/>
  <c r="X28" i="1"/>
  <c r="G28" i="1"/>
  <c r="Z27" i="1"/>
  <c r="X27" i="1"/>
  <c r="G27" i="1"/>
  <c r="Z26" i="1"/>
  <c r="X26" i="1"/>
  <c r="G26" i="1"/>
  <c r="Z25" i="1"/>
  <c r="X25" i="1"/>
  <c r="G25" i="1"/>
  <c r="Z24" i="1"/>
  <c r="X24" i="1"/>
  <c r="G24" i="1"/>
  <c r="Z23" i="1"/>
  <c r="X23" i="1"/>
  <c r="G23" i="1"/>
  <c r="Z22" i="1"/>
  <c r="X22" i="1"/>
  <c r="G22" i="1"/>
  <c r="Z21" i="1"/>
  <c r="X21" i="1"/>
  <c r="G21" i="1"/>
  <c r="Z20" i="1"/>
  <c r="X20" i="1"/>
  <c r="G20" i="1"/>
  <c r="Z19" i="1"/>
  <c r="X19" i="1"/>
  <c r="G19" i="1"/>
  <c r="Z18" i="1"/>
  <c r="X18" i="1"/>
  <c r="G18" i="1"/>
  <c r="Z17" i="1"/>
  <c r="X17" i="1"/>
  <c r="G17" i="1"/>
  <c r="Z16" i="1"/>
  <c r="X16" i="1"/>
  <c r="G16" i="1"/>
  <c r="Z15" i="1"/>
  <c r="X15" i="1"/>
  <c r="G15" i="1"/>
  <c r="Z14" i="1"/>
  <c r="X14" i="1"/>
  <c r="G14" i="1"/>
  <c r="Z13" i="1"/>
  <c r="X13" i="1"/>
  <c r="G13" i="1"/>
  <c r="Z12" i="1"/>
  <c r="X12" i="1"/>
  <c r="G12" i="1"/>
  <c r="Z11" i="1"/>
  <c r="X11" i="1"/>
  <c r="G11" i="1"/>
  <c r="Z10" i="1"/>
  <c r="X10" i="1"/>
  <c r="G10" i="1"/>
  <c r="Z9" i="1"/>
  <c r="X9" i="1"/>
  <c r="G9" i="1"/>
  <c r="Z8" i="1"/>
  <c r="X8" i="1"/>
  <c r="G8" i="1"/>
  <c r="Z7" i="1"/>
  <c r="X7" i="1"/>
  <c r="G7" i="1"/>
  <c r="Z6" i="1"/>
  <c r="X6" i="1"/>
  <c r="G6" i="1"/>
  <c r="Z5" i="1"/>
  <c r="X5" i="1"/>
  <c r="G5" i="1"/>
  <c r="Z4" i="1"/>
  <c r="X4" i="1"/>
  <c r="G4" i="1"/>
  <c r="Z3" i="1"/>
  <c r="X3" i="1"/>
  <c r="G3" i="1"/>
  <c r="Z2" i="1"/>
  <c r="X2" i="1"/>
  <c r="G2" i="1"/>
  <c r="Z1" i="1"/>
  <c r="X1" i="1"/>
  <c r="G1" i="1"/>
</calcChain>
</file>

<file path=xl/sharedStrings.xml><?xml version="1.0" encoding="utf-8"?>
<sst xmlns="http://schemas.openxmlformats.org/spreadsheetml/2006/main" count="900" uniqueCount="130">
  <si>
    <t>haircare</t>
  </si>
  <si>
    <t>SKU0</t>
  </si>
  <si>
    <t>Non-binary</t>
  </si>
  <si>
    <t>Carrier B</t>
  </si>
  <si>
    <t>Supplier 3</t>
  </si>
  <si>
    <t>Mumbai</t>
  </si>
  <si>
    <t>Pending</t>
  </si>
  <si>
    <t>Road</t>
  </si>
  <si>
    <t>Route B</t>
  </si>
  <si>
    <t>skincare</t>
  </si>
  <si>
    <t>SKU1</t>
  </si>
  <si>
    <t>Female</t>
  </si>
  <si>
    <t>Carrier A</t>
  </si>
  <si>
    <t>SKU2</t>
  </si>
  <si>
    <t>Unknown</t>
  </si>
  <si>
    <t>Supplier 1</t>
  </si>
  <si>
    <t>Air</t>
  </si>
  <si>
    <t>Route C</t>
  </si>
  <si>
    <t>SKU3</t>
  </si>
  <si>
    <t>Carrier C</t>
  </si>
  <si>
    <t>Supplier 5</t>
  </si>
  <si>
    <t>Kolkata</t>
  </si>
  <si>
    <t>Fail</t>
  </si>
  <si>
    <t>Rail</t>
  </si>
  <si>
    <t>Route A</t>
  </si>
  <si>
    <t>SKU4</t>
  </si>
  <si>
    <t>Delhi</t>
  </si>
  <si>
    <t>SKU5</t>
  </si>
  <si>
    <t>Supplier 4</t>
  </si>
  <si>
    <t>Bangalore</t>
  </si>
  <si>
    <t>SKU6</t>
  </si>
  <si>
    <t>Male</t>
  </si>
  <si>
    <t>Sea</t>
  </si>
  <si>
    <t>cosmetics</t>
  </si>
  <si>
    <t>SKU7</t>
  </si>
  <si>
    <t>SKU8</t>
  </si>
  <si>
    <t>SKU9</t>
  </si>
  <si>
    <t>Supplier 2</t>
  </si>
  <si>
    <t>Chennai</t>
  </si>
  <si>
    <t>SKU10</t>
  </si>
  <si>
    <t>Pass</t>
  </si>
  <si>
    <t>SKU11</t>
  </si>
  <si>
    <t>SKU12</t>
  </si>
  <si>
    <t>SKU13</t>
  </si>
  <si>
    <t>SKU14</t>
  </si>
  <si>
    <t>SKU15</t>
  </si>
  <si>
    <t>SKU16</t>
  </si>
  <si>
    <t>SKU17</t>
  </si>
  <si>
    <t>SKU18</t>
  </si>
  <si>
    <t>SKU19</t>
  </si>
  <si>
    <t>SKU20</t>
  </si>
  <si>
    <t>SKU21</t>
  </si>
  <si>
    <t>SKU22</t>
  </si>
  <si>
    <t>SKU23</t>
  </si>
  <si>
    <t>SKU24</t>
  </si>
  <si>
    <t>SKU25</t>
  </si>
  <si>
    <t>SKU26</t>
  </si>
  <si>
    <t>SKU27</t>
  </si>
  <si>
    <t>SKU28</t>
  </si>
  <si>
    <t>SKU29</t>
  </si>
  <si>
    <t>SKU30</t>
  </si>
  <si>
    <t>SKU31</t>
  </si>
  <si>
    <t>SKU32</t>
  </si>
  <si>
    <t>SKU33</t>
  </si>
  <si>
    <t>SKU34</t>
  </si>
  <si>
    <t>SKU35</t>
  </si>
  <si>
    <t>SKU36</t>
  </si>
  <si>
    <t>SKU37</t>
  </si>
  <si>
    <t>SKU38</t>
  </si>
  <si>
    <t>SKU39</t>
  </si>
  <si>
    <t>SKU40</t>
  </si>
  <si>
    <t>SKU41</t>
  </si>
  <si>
    <t>SKU42</t>
  </si>
  <si>
    <t>SKU43</t>
  </si>
  <si>
    <t>SKU44</t>
  </si>
  <si>
    <t>SKU45</t>
  </si>
  <si>
    <t>SKU46</t>
  </si>
  <si>
    <t>SKU47</t>
  </si>
  <si>
    <t>SKU48</t>
  </si>
  <si>
    <t>SKU49</t>
  </si>
  <si>
    <t>SKU50</t>
  </si>
  <si>
    <t>SKU51</t>
  </si>
  <si>
    <t>SKU52</t>
  </si>
  <si>
    <t>SKU53</t>
  </si>
  <si>
    <t>SKU54</t>
  </si>
  <si>
    <t>SKU55</t>
  </si>
  <si>
    <t>SKU56</t>
  </si>
  <si>
    <t>SKU57</t>
  </si>
  <si>
    <t>SKU58</t>
  </si>
  <si>
    <t>SKU59</t>
  </si>
  <si>
    <t>SKU60</t>
  </si>
  <si>
    <t>SKU61</t>
  </si>
  <si>
    <t>SKU62</t>
  </si>
  <si>
    <t>SKU63</t>
  </si>
  <si>
    <t>SKU64</t>
  </si>
  <si>
    <t>SKU65</t>
  </si>
  <si>
    <t>SKU66</t>
  </si>
  <si>
    <t>SKU67</t>
  </si>
  <si>
    <t>SKU68</t>
  </si>
  <si>
    <t>SKU69</t>
  </si>
  <si>
    <t>SKU70</t>
  </si>
  <si>
    <t>SKU71</t>
  </si>
  <si>
    <t>SKU72</t>
  </si>
  <si>
    <t>SKU73</t>
  </si>
  <si>
    <t>SKU74</t>
  </si>
  <si>
    <t>SKU75</t>
  </si>
  <si>
    <t>SKU76</t>
  </si>
  <si>
    <t>SKU77</t>
  </si>
  <si>
    <t>SKU78</t>
  </si>
  <si>
    <t>SKU79</t>
  </si>
  <si>
    <t>SKU80</t>
  </si>
  <si>
    <t>SKU81</t>
  </si>
  <si>
    <t>SKU82</t>
  </si>
  <si>
    <t>SKU83</t>
  </si>
  <si>
    <t>SKU84</t>
  </si>
  <si>
    <t>SKU85</t>
  </si>
  <si>
    <t>SKU86</t>
  </si>
  <si>
    <t>SKU87</t>
  </si>
  <si>
    <t>SKU88</t>
  </si>
  <si>
    <t>SKU89</t>
  </si>
  <si>
    <t>SKU90</t>
  </si>
  <si>
    <t>SKU91</t>
  </si>
  <si>
    <t>SKU92</t>
  </si>
  <si>
    <t>SKU93</t>
  </si>
  <si>
    <t>SKU94</t>
  </si>
  <si>
    <t>SKU95</t>
  </si>
  <si>
    <t>SKU96</t>
  </si>
  <si>
    <t>SKU97</t>
  </si>
  <si>
    <t>SKU98</t>
  </si>
  <si>
    <t>SKU99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</si>
</sst>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ortfolio%20Projects\Supply%20Chain%20Analysis\data\processed\Supply_Chain%20Project.xlsx" TargetMode="External"/><Relationship Id="rId1" Type="http://schemas.openxmlformats.org/officeDocument/2006/relationships/externalLinkPath" Target="Supply_Chain%20Projec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ivot Table"/>
      <sheetName val="supply_chain_data"/>
      <sheetName val="DashBoard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0EBD4-973D-418C-A1E9-252B4A63433D}">
  <dimension ref="A1:AA100"/>
  <sheetViews>
    <sheetView tabSelected="1" workbookViewId="0">
      <selection activeCell="H9" sqref="A1:AA100"/>
    </sheetView>
  </sheetViews>
  <sheetFormatPr defaultRowHeight="15" x14ac:dyDescent="0.25"/>
  <sheetData>
    <row r="1" spans="1:27" x14ac:dyDescent="0.25">
      <c r="A1" s="1" t="s">
        <v>0</v>
      </c>
      <c r="B1" s="2" t="s">
        <v>1</v>
      </c>
      <c r="C1" s="2">
        <v>69.808005542115694</v>
      </c>
      <c r="D1" s="2">
        <v>55</v>
      </c>
      <c r="E1" s="2">
        <v>802</v>
      </c>
      <c r="F1" s="2">
        <v>8661.9967923923796</v>
      </c>
      <c r="G1" s="2" t="e">
        <f>[1]!Table2[[#This Row],[Order Lead time]]*(1-[1]!Table2[[#This Row],[Stock levels]])</f>
        <v>#VALUE!</v>
      </c>
      <c r="H1" s="2" t="s">
        <v>2</v>
      </c>
      <c r="I1" s="2">
        <v>58</v>
      </c>
      <c r="J1" s="2">
        <v>7</v>
      </c>
      <c r="K1" s="2">
        <v>96</v>
      </c>
      <c r="L1" s="2">
        <v>4</v>
      </c>
      <c r="M1" s="2" t="s">
        <v>3</v>
      </c>
      <c r="N1" s="2">
        <v>2.9565721394308002</v>
      </c>
      <c r="O1" s="2" t="s">
        <v>4</v>
      </c>
      <c r="P1" s="2" t="s">
        <v>5</v>
      </c>
      <c r="Q1" s="2">
        <v>29</v>
      </c>
      <c r="R1" s="2">
        <v>215</v>
      </c>
      <c r="S1" s="2">
        <v>29</v>
      </c>
      <c r="T1" s="2">
        <v>46.279879240508301</v>
      </c>
      <c r="U1" s="2" t="s">
        <v>6</v>
      </c>
      <c r="V1" s="2">
        <v>0.226410360849925</v>
      </c>
      <c r="W1" s="2" t="s">
        <v>7</v>
      </c>
      <c r="X1" s="2" t="e">
        <f>[1]!Table2[[#This Row],[Production volumes]]*[1]!Table2[[#This Row],[Stock levels]]/100</f>
        <v>#VALUE!</v>
      </c>
      <c r="Y1" s="2" t="s">
        <v>8</v>
      </c>
      <c r="Z1" s="2" t="e">
        <f>_xlfn.TEXTJOIN(" ,",FALSE,[1]!Table2[[#This Row],[Product Type]:[Routes]])</f>
        <v>#VALUE!</v>
      </c>
      <c r="AA1" s="3">
        <v>187.75207545920301</v>
      </c>
    </row>
    <row r="2" spans="1:27" x14ac:dyDescent="0.25">
      <c r="A2" s="4" t="s">
        <v>9</v>
      </c>
      <c r="B2" s="5" t="s">
        <v>10</v>
      </c>
      <c r="C2" s="5">
        <v>14.8435232750843</v>
      </c>
      <c r="D2" s="5">
        <v>95</v>
      </c>
      <c r="E2" s="5">
        <v>736</v>
      </c>
      <c r="F2" s="5">
        <v>7460.9000654458396</v>
      </c>
      <c r="G2" s="5">
        <f>[1]!Table2[[#This Row],[Order Lead time]]*(1-[1]!Table2[[#This Row],[Stock levels]])</f>
        <v>-399</v>
      </c>
      <c r="H2" s="5" t="s">
        <v>11</v>
      </c>
      <c r="I2" s="5">
        <v>53</v>
      </c>
      <c r="J2" s="5">
        <v>30</v>
      </c>
      <c r="K2" s="5">
        <v>37</v>
      </c>
      <c r="L2" s="5">
        <v>2</v>
      </c>
      <c r="M2" s="5" t="s">
        <v>12</v>
      </c>
      <c r="N2" s="5">
        <v>9.7165747714313095</v>
      </c>
      <c r="O2" s="5" t="s">
        <v>4</v>
      </c>
      <c r="P2" s="5" t="s">
        <v>5</v>
      </c>
      <c r="Q2" s="5">
        <v>23</v>
      </c>
      <c r="R2" s="5">
        <v>517</v>
      </c>
      <c r="S2" s="5">
        <v>30</v>
      </c>
      <c r="T2" s="5">
        <v>33.616768953730002</v>
      </c>
      <c r="U2" s="5" t="s">
        <v>6</v>
      </c>
      <c r="V2" s="5">
        <v>4.8540680263886999</v>
      </c>
      <c r="W2" s="5" t="s">
        <v>7</v>
      </c>
      <c r="X2" s="5">
        <f>[1]!Table2[[#This Row],[Production volumes]]*[1]!Table2[[#This Row],[Stock levels]]/100</f>
        <v>124.7</v>
      </c>
      <c r="Y2" s="5" t="s">
        <v>8</v>
      </c>
      <c r="Z2" s="5" t="str">
        <f>_xlfn.TEXTJOIN(" ,",FALSE,[1]!Table2[[#This Row],[Product Type]:[Routes]])</f>
        <v>haircare ,SKU0 ,69.8080055421157 ,55 ,802 ,8661.99679239238 ,-399 ,Non-binary ,58 ,7 ,96 ,4 ,Carrier B ,2.9565721394308 ,Supplier 3 ,Mumbai ,29 ,215 ,29 ,46.2798792405083 ,Pending ,0.226410360849925 ,Road ,124.7 ,Route B</v>
      </c>
      <c r="AA2" s="6">
        <v>503.06557914966902</v>
      </c>
    </row>
    <row r="3" spans="1:27" x14ac:dyDescent="0.25">
      <c r="A3" s="1" t="s">
        <v>0</v>
      </c>
      <c r="B3" s="2" t="s">
        <v>13</v>
      </c>
      <c r="C3" s="2">
        <v>11.319683293090501</v>
      </c>
      <c r="D3" s="2">
        <v>34</v>
      </c>
      <c r="E3" s="2">
        <v>8</v>
      </c>
      <c r="F3" s="2">
        <v>9577.7496258687297</v>
      </c>
      <c r="G3" s="2">
        <f>[1]!Table2[[#This Row],[Order Lead time]]*(1-[1]!Table2[[#This Row],[Stock levels]])</f>
        <v>-1560</v>
      </c>
      <c r="H3" s="2" t="s">
        <v>14</v>
      </c>
      <c r="I3" s="2">
        <v>1</v>
      </c>
      <c r="J3" s="2">
        <v>10</v>
      </c>
      <c r="K3" s="2">
        <v>88</v>
      </c>
      <c r="L3" s="2">
        <v>2</v>
      </c>
      <c r="M3" s="2" t="s">
        <v>3</v>
      </c>
      <c r="N3" s="2">
        <v>8.0544792617321495</v>
      </c>
      <c r="O3" s="2" t="s">
        <v>15</v>
      </c>
      <c r="P3" s="2" t="s">
        <v>5</v>
      </c>
      <c r="Q3" s="2">
        <v>12</v>
      </c>
      <c r="R3" s="2">
        <v>971</v>
      </c>
      <c r="S3" s="2">
        <v>27</v>
      </c>
      <c r="T3" s="2">
        <v>30.6880193482842</v>
      </c>
      <c r="U3" s="2" t="s">
        <v>6</v>
      </c>
      <c r="V3" s="2">
        <v>4.5805926191992201</v>
      </c>
      <c r="W3" s="2" t="s">
        <v>16</v>
      </c>
      <c r="X3" s="2">
        <f>[1]!Table2[[#This Row],[Production volumes]]*[1]!Table2[[#This Row],[Stock levels]]/100</f>
        <v>274.01</v>
      </c>
      <c r="Y3" s="2" t="s">
        <v>17</v>
      </c>
      <c r="Z3" s="2" t="str">
        <f>_xlfn.TEXTJOIN(" ,",FALSE,[1]!Table2[[#This Row],[Product Type]:[Routes]])</f>
        <v>skincare ,SKU1 ,14.8435232750843 ,95 ,736 ,7460.90006544584 ,-1560 ,Female ,53 ,30 ,37 ,2 ,Carrier A ,9.71657477143131 ,Supplier 3 ,Mumbai ,23 ,517 ,30 ,33.61676895373 ,Pending ,4.8540680263887 ,Road ,274.01 ,Route B</v>
      </c>
      <c r="AA3" s="3">
        <v>141.920281771519</v>
      </c>
    </row>
    <row r="4" spans="1:27" x14ac:dyDescent="0.25">
      <c r="A4" s="4" t="s">
        <v>9</v>
      </c>
      <c r="B4" s="5" t="s">
        <v>18</v>
      </c>
      <c r="C4" s="5">
        <v>61.1633430164377</v>
      </c>
      <c r="D4" s="5">
        <v>68</v>
      </c>
      <c r="E4" s="5">
        <v>83</v>
      </c>
      <c r="F4" s="5">
        <v>7766.8364256852301</v>
      </c>
      <c r="G4" s="5">
        <f>[1]!Table2[[#This Row],[Order Lead time]]*(1-[1]!Table2[[#This Row],[Stock levels]])</f>
        <v>0</v>
      </c>
      <c r="H4" s="5" t="s">
        <v>2</v>
      </c>
      <c r="I4" s="5">
        <v>23</v>
      </c>
      <c r="J4" s="5">
        <v>13</v>
      </c>
      <c r="K4" s="5">
        <v>59</v>
      </c>
      <c r="L4" s="5">
        <v>6</v>
      </c>
      <c r="M4" s="5" t="s">
        <v>19</v>
      </c>
      <c r="N4" s="5">
        <v>1.7295685635434199</v>
      </c>
      <c r="O4" s="5" t="s">
        <v>20</v>
      </c>
      <c r="P4" s="5" t="s">
        <v>21</v>
      </c>
      <c r="Q4" s="5">
        <v>24</v>
      </c>
      <c r="R4" s="5">
        <v>937</v>
      </c>
      <c r="S4" s="5">
        <v>18</v>
      </c>
      <c r="T4" s="5">
        <v>35.624741397125</v>
      </c>
      <c r="U4" s="5" t="s">
        <v>22</v>
      </c>
      <c r="V4" s="5">
        <v>4.7466486206477496</v>
      </c>
      <c r="W4" s="5" t="s">
        <v>23</v>
      </c>
      <c r="X4" s="5">
        <f>[1]!Table2[[#This Row],[Production volumes]]*[1]!Table2[[#This Row],[Stock levels]]/100</f>
        <v>9.7100000000000009</v>
      </c>
      <c r="Y4" s="5" t="s">
        <v>24</v>
      </c>
      <c r="Z4" s="5" t="str">
        <f>_xlfn.TEXTJOIN(" ,",FALSE,[1]!Table2[[#This Row],[Product Type]:[Routes]])</f>
        <v>haircare ,SKU2 ,11.3196832930905 ,34 ,8 ,9577.74962586873 ,0 ,Unknown ,1 ,10 ,88 ,2 ,Carrier B ,8.05447926173215 ,Supplier 1 ,Mumbai ,12 ,971 ,27 ,30.6880193482842 ,Pending ,4.58059261919922 ,Air ,9.71 ,Route C</v>
      </c>
      <c r="AA4" s="6">
        <v>254.776159219286</v>
      </c>
    </row>
    <row r="5" spans="1:27" x14ac:dyDescent="0.25">
      <c r="A5" s="1" t="s">
        <v>9</v>
      </c>
      <c r="B5" s="2" t="s">
        <v>25</v>
      </c>
      <c r="C5" s="2">
        <v>4.8054960363458896</v>
      </c>
      <c r="D5" s="2">
        <v>26</v>
      </c>
      <c r="E5" s="2">
        <v>871</v>
      </c>
      <c r="F5" s="2">
        <v>2686.50515156744</v>
      </c>
      <c r="G5" s="2">
        <f>[1]!Table2[[#This Row],[Order Lead time]]*(1-[1]!Table2[[#This Row],[Stock levels]])</f>
        <v>-286</v>
      </c>
      <c r="H5" s="2" t="s">
        <v>2</v>
      </c>
      <c r="I5" s="2">
        <v>5</v>
      </c>
      <c r="J5" s="2">
        <v>3</v>
      </c>
      <c r="K5" s="2">
        <v>56</v>
      </c>
      <c r="L5" s="2">
        <v>8</v>
      </c>
      <c r="M5" s="2" t="s">
        <v>12</v>
      </c>
      <c r="N5" s="2">
        <v>3.8905479158706702</v>
      </c>
      <c r="O5" s="2" t="s">
        <v>15</v>
      </c>
      <c r="P5" s="2" t="s">
        <v>26</v>
      </c>
      <c r="Q5" s="2">
        <v>5</v>
      </c>
      <c r="R5" s="2">
        <v>414</v>
      </c>
      <c r="S5" s="2">
        <v>3</v>
      </c>
      <c r="T5" s="2">
        <v>92.065160598712794</v>
      </c>
      <c r="U5" s="2" t="s">
        <v>22</v>
      </c>
      <c r="V5" s="2">
        <v>3.1455795228330001</v>
      </c>
      <c r="W5" s="2" t="s">
        <v>16</v>
      </c>
      <c r="X5" s="2">
        <f>[1]!Table2[[#This Row],[Production volumes]]*[1]!Table2[[#This Row],[Stock levels]]/100</f>
        <v>215.51</v>
      </c>
      <c r="Y5" s="2" t="s">
        <v>24</v>
      </c>
      <c r="Z5" s="2" t="str">
        <f>_xlfn.TEXTJOIN(" ,",FALSE,[1]!Table2[[#This Row],[Product Type]:[Routes]])</f>
        <v>skincare ,SKU3 ,61.1633430164377 ,68 ,83 ,7766.83642568523 ,-286 ,Non-binary ,23 ,13 ,59 ,6 ,Carrier C ,1.72956856354342 ,Supplier 5 ,Kolkata ,24 ,937 ,18 ,35.624741397125 ,Fail ,4.74664862064775 ,Rail ,215.51 ,Route A</v>
      </c>
      <c r="AA5" s="3">
        <v>923.44063171192204</v>
      </c>
    </row>
    <row r="6" spans="1:27" x14ac:dyDescent="0.25">
      <c r="A6" s="4" t="s">
        <v>0</v>
      </c>
      <c r="B6" s="5" t="s">
        <v>27</v>
      </c>
      <c r="C6" s="5">
        <v>1.6999760138659299</v>
      </c>
      <c r="D6" s="5">
        <v>87</v>
      </c>
      <c r="E6" s="5">
        <v>147</v>
      </c>
      <c r="F6" s="5">
        <v>2828.3487459757498</v>
      </c>
      <c r="G6" s="5">
        <f>[1]!Table2[[#This Row],[Order Lead time]]*(1-[1]!Table2[[#This Row],[Stock levels]])</f>
        <v>-12</v>
      </c>
      <c r="H6" s="5" t="s">
        <v>2</v>
      </c>
      <c r="I6" s="5">
        <v>90</v>
      </c>
      <c r="J6" s="5">
        <v>27</v>
      </c>
      <c r="K6" s="5">
        <v>66</v>
      </c>
      <c r="L6" s="5">
        <v>3</v>
      </c>
      <c r="M6" s="5" t="s">
        <v>3</v>
      </c>
      <c r="N6" s="5">
        <v>4.4440988643822896</v>
      </c>
      <c r="O6" s="5" t="s">
        <v>28</v>
      </c>
      <c r="P6" s="5" t="s">
        <v>29</v>
      </c>
      <c r="Q6" s="5">
        <v>10</v>
      </c>
      <c r="R6" s="5">
        <v>104</v>
      </c>
      <c r="S6" s="5">
        <v>17</v>
      </c>
      <c r="T6" s="5">
        <v>56.766475557431797</v>
      </c>
      <c r="U6" s="5" t="s">
        <v>22</v>
      </c>
      <c r="V6" s="5">
        <v>2.7791935115711599</v>
      </c>
      <c r="W6" s="5" t="s">
        <v>7</v>
      </c>
      <c r="X6" s="5">
        <f>[1]!Table2[[#This Row],[Production volumes]]*[1]!Table2[[#This Row],[Stock levels]]/100</f>
        <v>20.7</v>
      </c>
      <c r="Y6" s="5" t="s">
        <v>24</v>
      </c>
      <c r="Z6" s="5" t="str">
        <f>_xlfn.TEXTJOIN(" ,",FALSE,[1]!Table2[[#This Row],[Product Type]:[Routes]])</f>
        <v>skincare ,SKU4 ,4.80549603634589 ,26 ,871 ,2686.50515156744 ,-12 ,Non-binary ,5 ,3 ,56 ,8 ,Carrier A ,3.89054791587067 ,Supplier 1 ,Delhi ,5 ,414 ,3 ,92.0651605987128 ,Fail ,3.145579522833 ,Air ,20.7 ,Route A</v>
      </c>
      <c r="AA6" s="6">
        <v>235.461236735537</v>
      </c>
    </row>
    <row r="7" spans="1:27" x14ac:dyDescent="0.25">
      <c r="A7" s="1" t="s">
        <v>9</v>
      </c>
      <c r="B7" s="2" t="s">
        <v>30</v>
      </c>
      <c r="C7" s="2">
        <v>4.0783328631079403</v>
      </c>
      <c r="D7" s="2">
        <v>48</v>
      </c>
      <c r="E7" s="2">
        <v>65</v>
      </c>
      <c r="F7" s="2">
        <v>7823.4765595317303</v>
      </c>
      <c r="G7" s="2">
        <f>[1]!Table2[[#This Row],[Order Lead time]]*(1-[1]!Table2[[#This Row],[Stock levels]])</f>
        <v>-2403</v>
      </c>
      <c r="H7" s="2" t="s">
        <v>31</v>
      </c>
      <c r="I7" s="2">
        <v>11</v>
      </c>
      <c r="J7" s="2">
        <v>15</v>
      </c>
      <c r="K7" s="2">
        <v>58</v>
      </c>
      <c r="L7" s="2">
        <v>8</v>
      </c>
      <c r="M7" s="2" t="s">
        <v>19</v>
      </c>
      <c r="N7" s="2">
        <v>3.8807633029519999</v>
      </c>
      <c r="O7" s="2" t="s">
        <v>4</v>
      </c>
      <c r="P7" s="2" t="s">
        <v>21</v>
      </c>
      <c r="Q7" s="2">
        <v>14</v>
      </c>
      <c r="R7" s="2">
        <v>314</v>
      </c>
      <c r="S7" s="2">
        <v>24</v>
      </c>
      <c r="T7" s="2">
        <v>1.0850685695870601</v>
      </c>
      <c r="U7" s="2" t="s">
        <v>6</v>
      </c>
      <c r="V7" s="2">
        <v>1.0009106193041299</v>
      </c>
      <c r="W7" s="2" t="s">
        <v>32</v>
      </c>
      <c r="X7" s="2">
        <f>[1]!Table2[[#This Row],[Production volumes]]*[1]!Table2[[#This Row],[Stock levels]]/100</f>
        <v>93.6</v>
      </c>
      <c r="Y7" s="2" t="s">
        <v>24</v>
      </c>
      <c r="Z7" s="2" t="str">
        <f>_xlfn.TEXTJOIN(" ,",FALSE,[1]!Table2[[#This Row],[Product Type]:[Routes]])</f>
        <v>haircare ,SKU5 ,1.69997601386593 ,87 ,147 ,2828.34874597575 ,-2403 ,Non-binary ,90 ,27 ,66 ,3 ,Carrier B ,4.44409886438229 ,Supplier 4 ,Bangalore ,10 ,104 ,17 ,56.7664755574318 ,Fail ,2.77919351157116 ,Road ,93.6 ,Route A</v>
      </c>
      <c r="AA7" s="3">
        <v>134.36909686103101</v>
      </c>
    </row>
    <row r="8" spans="1:27" x14ac:dyDescent="0.25">
      <c r="A8" s="4" t="s">
        <v>33</v>
      </c>
      <c r="B8" s="5" t="s">
        <v>34</v>
      </c>
      <c r="C8" s="5">
        <v>42.958384382459997</v>
      </c>
      <c r="D8" s="5">
        <v>59</v>
      </c>
      <c r="E8" s="5">
        <v>426</v>
      </c>
      <c r="F8" s="5">
        <v>8496.1038130898305</v>
      </c>
      <c r="G8" s="5">
        <f>[1]!Table2[[#This Row],[Order Lead time]]*(1-[1]!Table2[[#This Row],[Stock levels]])</f>
        <v>-150</v>
      </c>
      <c r="H8" s="5" t="s">
        <v>11</v>
      </c>
      <c r="I8" s="5">
        <v>93</v>
      </c>
      <c r="J8" s="5">
        <v>17</v>
      </c>
      <c r="K8" s="5">
        <v>11</v>
      </c>
      <c r="L8" s="5">
        <v>1</v>
      </c>
      <c r="M8" s="5" t="s">
        <v>3</v>
      </c>
      <c r="N8" s="5">
        <v>2.3483387844177801</v>
      </c>
      <c r="O8" s="5" t="s">
        <v>28</v>
      </c>
      <c r="P8" s="5" t="s">
        <v>29</v>
      </c>
      <c r="Q8" s="5">
        <v>22</v>
      </c>
      <c r="R8" s="5">
        <v>564</v>
      </c>
      <c r="S8" s="5">
        <v>1</v>
      </c>
      <c r="T8" s="5">
        <v>99.466108603599096</v>
      </c>
      <c r="U8" s="5" t="s">
        <v>22</v>
      </c>
      <c r="V8" s="5">
        <v>0.39817718685065001</v>
      </c>
      <c r="W8" s="5" t="s">
        <v>7</v>
      </c>
      <c r="X8" s="5">
        <f>[1]!Table2[[#This Row],[Production volumes]]*[1]!Table2[[#This Row],[Stock levels]]/100</f>
        <v>34.54</v>
      </c>
      <c r="Y8" s="5" t="s">
        <v>17</v>
      </c>
      <c r="Z8" s="5" t="str">
        <f>_xlfn.TEXTJOIN(" ,",FALSE,[1]!Table2[[#This Row],[Product Type]:[Routes]])</f>
        <v>skincare ,SKU6 ,4.07833286310794 ,48 ,65 ,7823.47655953173 ,-150 ,Male ,11 ,15 ,58 ,8 ,Carrier C ,3.880763302952 ,Supplier 3 ,Kolkata ,14 ,314 ,24 ,1.08506856958706 ,Pending ,1.00091061930413 ,Sea ,34.54 ,Route A</v>
      </c>
      <c r="AA8" s="6">
        <v>802.05631181755803</v>
      </c>
    </row>
    <row r="9" spans="1:27" x14ac:dyDescent="0.25">
      <c r="A9" s="1" t="s">
        <v>33</v>
      </c>
      <c r="B9" s="2" t="s">
        <v>35</v>
      </c>
      <c r="C9" s="2">
        <v>68.717596748527299</v>
      </c>
      <c r="D9" s="2">
        <v>78</v>
      </c>
      <c r="E9" s="2">
        <v>150</v>
      </c>
      <c r="F9" s="2">
        <v>7517.3632106311197</v>
      </c>
      <c r="G9" s="2">
        <f>[1]!Table2[[#This Row],[Order Lead time]]*(1-[1]!Table2[[#This Row],[Stock levels]])</f>
        <v>-1564</v>
      </c>
      <c r="H9" s="2" t="s">
        <v>11</v>
      </c>
      <c r="I9" s="2">
        <v>5</v>
      </c>
      <c r="J9" s="2">
        <v>10</v>
      </c>
      <c r="K9" s="2">
        <v>15</v>
      </c>
      <c r="L9" s="2">
        <v>7</v>
      </c>
      <c r="M9" s="2" t="s">
        <v>19</v>
      </c>
      <c r="N9" s="2">
        <v>3.4047338570830199</v>
      </c>
      <c r="O9" s="2" t="s">
        <v>28</v>
      </c>
      <c r="P9" s="2" t="s">
        <v>5</v>
      </c>
      <c r="Q9" s="2">
        <v>13</v>
      </c>
      <c r="R9" s="2">
        <v>769</v>
      </c>
      <c r="S9" s="2">
        <v>8</v>
      </c>
      <c r="T9" s="2">
        <v>11.423027139565599</v>
      </c>
      <c r="U9" s="2" t="s">
        <v>6</v>
      </c>
      <c r="V9" s="2">
        <v>2.7098626911099601</v>
      </c>
      <c r="W9" s="2" t="s">
        <v>32</v>
      </c>
      <c r="X9" s="2">
        <f>[1]!Table2[[#This Row],[Production volumes]]*[1]!Table2[[#This Row],[Stock levels]]/100</f>
        <v>524.52</v>
      </c>
      <c r="Y9" s="2" t="s">
        <v>8</v>
      </c>
      <c r="Z9" s="2" t="str">
        <f>_xlfn.TEXTJOIN(" ,",FALSE,[1]!Table2[[#This Row],[Product Type]:[Routes]])</f>
        <v>cosmetics ,SKU7 ,42.95838438246 ,59 ,426 ,8496.10381308983 ,-1564 ,Female ,93 ,17 ,11 ,1 ,Carrier B ,2.34833878441778 ,Supplier 4 ,Bangalore ,22 ,564 ,1 ,99.4661086035991 ,Fail ,0.39817718685065 ,Road ,524.52 ,Route C</v>
      </c>
      <c r="AA9" s="3">
        <v>505.55713422546398</v>
      </c>
    </row>
    <row r="10" spans="1:27" x14ac:dyDescent="0.25">
      <c r="A10" s="4" t="s">
        <v>9</v>
      </c>
      <c r="B10" s="5" t="s">
        <v>36</v>
      </c>
      <c r="C10" s="5">
        <v>64.0157329412785</v>
      </c>
      <c r="D10" s="5">
        <v>35</v>
      </c>
      <c r="E10" s="5">
        <v>980</v>
      </c>
      <c r="F10" s="5">
        <v>4971.1459875855498</v>
      </c>
      <c r="G10" s="5">
        <f>[1]!Table2[[#This Row],[Order Lead time]]*(1-[1]!Table2[[#This Row],[Stock levels]])</f>
        <v>-40</v>
      </c>
      <c r="H10" s="5" t="s">
        <v>14</v>
      </c>
      <c r="I10" s="5">
        <v>14</v>
      </c>
      <c r="J10" s="5">
        <v>27</v>
      </c>
      <c r="K10" s="5">
        <v>83</v>
      </c>
      <c r="L10" s="5">
        <v>1</v>
      </c>
      <c r="M10" s="5" t="s">
        <v>12</v>
      </c>
      <c r="N10" s="5">
        <v>7.1666452910482104</v>
      </c>
      <c r="O10" s="5" t="s">
        <v>37</v>
      </c>
      <c r="P10" s="5" t="s">
        <v>38</v>
      </c>
      <c r="Q10" s="5">
        <v>29</v>
      </c>
      <c r="R10" s="5">
        <v>963</v>
      </c>
      <c r="S10" s="5">
        <v>23</v>
      </c>
      <c r="T10" s="5">
        <v>47.957601634951502</v>
      </c>
      <c r="U10" s="5" t="s">
        <v>6</v>
      </c>
      <c r="V10" s="5">
        <v>3.8446144787675798</v>
      </c>
      <c r="W10" s="5" t="s">
        <v>23</v>
      </c>
      <c r="X10" s="5">
        <f>[1]!Table2[[#This Row],[Production volumes]]*[1]!Table2[[#This Row],[Stock levels]]/100</f>
        <v>38.450000000000003</v>
      </c>
      <c r="Y10" s="5" t="s">
        <v>8</v>
      </c>
      <c r="Z10" s="5" t="str">
        <f>_xlfn.TEXTJOIN(" ,",FALSE,[1]!Table2[[#This Row],[Product Type]:[Routes]])</f>
        <v>cosmetics ,SKU8 ,68.7175967485273 ,78 ,150 ,7517.36321063112 ,-40 ,Female ,5 ,10 ,15 ,7 ,Carrier C ,3.40473385708302 ,Supplier 4 ,Mumbai ,13 ,769 ,8 ,11.4230271395656 ,Pending ,2.70986269110996 ,Sea ,38.45 ,Route B</v>
      </c>
      <c r="AA10" s="6">
        <v>995.92946149864099</v>
      </c>
    </row>
    <row r="11" spans="1:27" x14ac:dyDescent="0.25">
      <c r="A11" s="1" t="s">
        <v>9</v>
      </c>
      <c r="B11" s="2" t="s">
        <v>39</v>
      </c>
      <c r="C11" s="2">
        <v>15.707795681912099</v>
      </c>
      <c r="D11" s="2">
        <v>11</v>
      </c>
      <c r="E11" s="2">
        <v>996</v>
      </c>
      <c r="F11" s="2">
        <v>2330.9658020919401</v>
      </c>
      <c r="G11" s="2">
        <f>[1]!Table2[[#This Row],[Order Lead time]]*(1-[1]!Table2[[#This Row],[Stock levels]])</f>
        <v>-351</v>
      </c>
      <c r="H11" s="2" t="s">
        <v>2</v>
      </c>
      <c r="I11" s="2">
        <v>51</v>
      </c>
      <c r="J11" s="2">
        <v>13</v>
      </c>
      <c r="K11" s="2">
        <v>80</v>
      </c>
      <c r="L11" s="2">
        <v>2</v>
      </c>
      <c r="M11" s="2" t="s">
        <v>19</v>
      </c>
      <c r="N11" s="2">
        <v>8.6732112112786108</v>
      </c>
      <c r="O11" s="2" t="s">
        <v>20</v>
      </c>
      <c r="P11" s="2" t="s">
        <v>21</v>
      </c>
      <c r="Q11" s="2">
        <v>18</v>
      </c>
      <c r="R11" s="2">
        <v>830</v>
      </c>
      <c r="S11" s="2">
        <v>5</v>
      </c>
      <c r="T11" s="2">
        <v>96.527352785310896</v>
      </c>
      <c r="U11" s="2" t="s">
        <v>40</v>
      </c>
      <c r="V11" s="2">
        <v>1.72731392835594</v>
      </c>
      <c r="W11" s="2" t="s">
        <v>7</v>
      </c>
      <c r="X11" s="2">
        <f>[1]!Table2[[#This Row],[Production volumes]]*[1]!Table2[[#This Row],[Stock levels]]/100</f>
        <v>134.82</v>
      </c>
      <c r="Y11" s="2" t="s">
        <v>8</v>
      </c>
      <c r="Z11" s="2" t="str">
        <f>_xlfn.TEXTJOIN(" ,",FALSE,[1]!Table2[[#This Row],[Product Type]:[Routes]])</f>
        <v>skincare ,SKU9 ,64.0157329412785 ,35 ,980 ,4971.14598758555 ,-351 ,Unknown ,14 ,27 ,83 ,1 ,Carrier A ,7.16664529104821 ,Supplier 2 ,Chennai ,29 ,963 ,23 ,47.9576016349515 ,Pending ,3.84461447876758 ,Rail ,134.82 ,Route B</v>
      </c>
      <c r="AA11" s="3">
        <v>806.10317770292295</v>
      </c>
    </row>
    <row r="12" spans="1:27" x14ac:dyDescent="0.25">
      <c r="A12" s="4" t="s">
        <v>9</v>
      </c>
      <c r="B12" s="5" t="s">
        <v>41</v>
      </c>
      <c r="C12" s="5">
        <v>90.635459982288594</v>
      </c>
      <c r="D12" s="5">
        <v>95</v>
      </c>
      <c r="E12" s="5">
        <v>960</v>
      </c>
      <c r="F12" s="5">
        <v>6099.9441155814502</v>
      </c>
      <c r="G12" s="5">
        <f>[1]!Table2[[#This Row],[Order Lead time]]*(1-[1]!Table2[[#This Row],[Stock levels]])</f>
        <v>-650</v>
      </c>
      <c r="H12" s="5" t="s">
        <v>11</v>
      </c>
      <c r="I12" s="5">
        <v>46</v>
      </c>
      <c r="J12" s="5">
        <v>23</v>
      </c>
      <c r="K12" s="5">
        <v>60</v>
      </c>
      <c r="L12" s="5">
        <v>1</v>
      </c>
      <c r="M12" s="5" t="s">
        <v>12</v>
      </c>
      <c r="N12" s="5">
        <v>4.5239431243166601</v>
      </c>
      <c r="O12" s="5" t="s">
        <v>37</v>
      </c>
      <c r="P12" s="5" t="s">
        <v>21</v>
      </c>
      <c r="Q12" s="5">
        <v>28</v>
      </c>
      <c r="R12" s="5">
        <v>362</v>
      </c>
      <c r="S12" s="5">
        <v>11</v>
      </c>
      <c r="T12" s="5">
        <v>27.5923630866636</v>
      </c>
      <c r="U12" s="5" t="s">
        <v>6</v>
      </c>
      <c r="V12" s="5">
        <v>2.1169821372994301E-2</v>
      </c>
      <c r="W12" s="5" t="s">
        <v>16</v>
      </c>
      <c r="X12" s="5">
        <f>[1]!Table2[[#This Row],[Production volumes]]*[1]!Table2[[#This Row],[Stock levels]]/100</f>
        <v>423.3</v>
      </c>
      <c r="Y12" s="5" t="s">
        <v>24</v>
      </c>
      <c r="Z12" s="5" t="str">
        <f>_xlfn.TEXTJOIN(" ,",FALSE,[1]!Table2[[#This Row],[Product Type]:[Routes]])</f>
        <v>skincare ,SKU10 ,15.7077956819121 ,11 ,996 ,2330.96580209194 ,-650 ,Non-binary ,51 ,13 ,80 ,2 ,Carrier C ,8.67321121127861 ,Supplier 5 ,Kolkata ,18 ,830 ,5 ,96.5273527853109 ,Pass ,1.72731392835594 ,Road ,423.3 ,Route B</v>
      </c>
      <c r="AA12" s="6">
        <v>126.72303340940699</v>
      </c>
    </row>
    <row r="13" spans="1:27" x14ac:dyDescent="0.25">
      <c r="A13" s="1" t="s">
        <v>0</v>
      </c>
      <c r="B13" s="2" t="s">
        <v>42</v>
      </c>
      <c r="C13" s="2">
        <v>71.213389075359999</v>
      </c>
      <c r="D13" s="2">
        <v>41</v>
      </c>
      <c r="E13" s="2">
        <v>336</v>
      </c>
      <c r="F13" s="2">
        <v>2873.74144602144</v>
      </c>
      <c r="G13" s="2">
        <f>[1]!Table2[[#This Row],[Order Lead time]]*(1-[1]!Table2[[#This Row],[Stock levels]])</f>
        <v>-1035</v>
      </c>
      <c r="H13" s="2" t="s">
        <v>14</v>
      </c>
      <c r="I13" s="2">
        <v>100</v>
      </c>
      <c r="J13" s="2">
        <v>30</v>
      </c>
      <c r="K13" s="2">
        <v>85</v>
      </c>
      <c r="L13" s="2">
        <v>4</v>
      </c>
      <c r="M13" s="2" t="s">
        <v>12</v>
      </c>
      <c r="N13" s="2">
        <v>1.32527401018452</v>
      </c>
      <c r="O13" s="2" t="s">
        <v>28</v>
      </c>
      <c r="P13" s="2" t="s">
        <v>21</v>
      </c>
      <c r="Q13" s="2">
        <v>3</v>
      </c>
      <c r="R13" s="2">
        <v>563</v>
      </c>
      <c r="S13" s="2">
        <v>3</v>
      </c>
      <c r="T13" s="2">
        <v>32.321286213424003</v>
      </c>
      <c r="U13" s="2" t="s">
        <v>22</v>
      </c>
      <c r="V13" s="2">
        <v>2.1612537475559099</v>
      </c>
      <c r="W13" s="2" t="s">
        <v>7</v>
      </c>
      <c r="X13" s="2">
        <f>[1]!Table2[[#This Row],[Production volumes]]*[1]!Table2[[#This Row],[Stock levels]]/100</f>
        <v>166.52</v>
      </c>
      <c r="Y13" s="2" t="s">
        <v>8</v>
      </c>
      <c r="Z13" s="2" t="str">
        <f>_xlfn.TEXTJOIN(" ,",FALSE,[1]!Table2[[#This Row],[Product Type]:[Routes]])</f>
        <v>skincare ,SKU11 ,90.6354599822886 ,95 ,960 ,6099.94411558145 ,-1035 ,Female ,46 ,23 ,60 ,1 ,Carrier A ,4.52394312431666 ,Supplier 2 ,Kolkata ,28 ,362 ,11 ,27.5923630866636 ,Pending ,0.0211698213729943 ,Air ,166.52 ,Route A</v>
      </c>
      <c r="AA13" s="3">
        <v>402.96878907376998</v>
      </c>
    </row>
    <row r="14" spans="1:27" x14ac:dyDescent="0.25">
      <c r="A14" s="4" t="s">
        <v>9</v>
      </c>
      <c r="B14" s="5" t="s">
        <v>43</v>
      </c>
      <c r="C14" s="5">
        <v>16.160393317379899</v>
      </c>
      <c r="D14" s="5">
        <v>5</v>
      </c>
      <c r="E14" s="5">
        <v>249</v>
      </c>
      <c r="F14" s="5">
        <v>4052.7384162378598</v>
      </c>
      <c r="G14" s="5">
        <f>[1]!Table2[[#This Row],[Order Lead time]]*(1-[1]!Table2[[#This Row],[Stock levels]])</f>
        <v>-2970</v>
      </c>
      <c r="H14" s="5" t="s">
        <v>31</v>
      </c>
      <c r="I14" s="5">
        <v>80</v>
      </c>
      <c r="J14" s="5">
        <v>8</v>
      </c>
      <c r="K14" s="5">
        <v>48</v>
      </c>
      <c r="L14" s="5">
        <v>9</v>
      </c>
      <c r="M14" s="5" t="s">
        <v>12</v>
      </c>
      <c r="N14" s="5">
        <v>9.5372830611083295</v>
      </c>
      <c r="O14" s="5" t="s">
        <v>20</v>
      </c>
      <c r="P14" s="5" t="s">
        <v>29</v>
      </c>
      <c r="Q14" s="5">
        <v>23</v>
      </c>
      <c r="R14" s="5">
        <v>173</v>
      </c>
      <c r="S14" s="5">
        <v>10</v>
      </c>
      <c r="T14" s="5">
        <v>97.829050110173199</v>
      </c>
      <c r="U14" s="5" t="s">
        <v>6</v>
      </c>
      <c r="V14" s="5">
        <v>1.63107423007153</v>
      </c>
      <c r="W14" s="5" t="s">
        <v>7</v>
      </c>
      <c r="X14" s="5">
        <f>[1]!Table2[[#This Row],[Production volumes]]*[1]!Table2[[#This Row],[Stock levels]]/100</f>
        <v>563</v>
      </c>
      <c r="Y14" s="5" t="s">
        <v>8</v>
      </c>
      <c r="Z14" s="5" t="str">
        <f>_xlfn.TEXTJOIN(" ,",FALSE,[1]!Table2[[#This Row],[Product Type]:[Routes]])</f>
        <v>haircare ,SKU12 ,71.21338907536 ,41 ,336 ,2873.74144602144 ,-2970 ,Unknown ,100 ,30 ,85 ,4 ,Carrier A ,1.32527401018452 ,Supplier 4 ,Kolkata ,3 ,563 ,3 ,32.321286213424 ,Fail ,2.16125374755591 ,Road ,563 ,Route B</v>
      </c>
      <c r="AA14" s="6">
        <v>547.24100516096803</v>
      </c>
    </row>
    <row r="15" spans="1:27" x14ac:dyDescent="0.25">
      <c r="A15" s="1" t="s">
        <v>9</v>
      </c>
      <c r="B15" s="2" t="s">
        <v>44</v>
      </c>
      <c r="C15" s="2">
        <v>99.171328638624104</v>
      </c>
      <c r="D15" s="2">
        <v>26</v>
      </c>
      <c r="E15" s="2">
        <v>562</v>
      </c>
      <c r="F15" s="2">
        <v>8653.5709264697998</v>
      </c>
      <c r="G15" s="2">
        <f>[1]!Table2[[#This Row],[Order Lead time]]*(1-[1]!Table2[[#This Row],[Stock levels]])</f>
        <v>-632</v>
      </c>
      <c r="H15" s="2" t="s">
        <v>2</v>
      </c>
      <c r="I15" s="2">
        <v>54</v>
      </c>
      <c r="J15" s="2">
        <v>29</v>
      </c>
      <c r="K15" s="2">
        <v>78</v>
      </c>
      <c r="L15" s="2">
        <v>5</v>
      </c>
      <c r="M15" s="2" t="s">
        <v>3</v>
      </c>
      <c r="N15" s="2">
        <v>2.0397701894493299</v>
      </c>
      <c r="O15" s="2" t="s">
        <v>15</v>
      </c>
      <c r="P15" s="2" t="s">
        <v>21</v>
      </c>
      <c r="Q15" s="2">
        <v>25</v>
      </c>
      <c r="R15" s="2">
        <v>558</v>
      </c>
      <c r="S15" s="2">
        <v>14</v>
      </c>
      <c r="T15" s="2">
        <v>5.7914366298629796</v>
      </c>
      <c r="U15" s="2" t="s">
        <v>6</v>
      </c>
      <c r="V15" s="2">
        <v>0.100682851565093</v>
      </c>
      <c r="W15" s="2" t="s">
        <v>16</v>
      </c>
      <c r="X15" s="2">
        <f>[1]!Table2[[#This Row],[Production volumes]]*[1]!Table2[[#This Row],[Stock levels]]/100</f>
        <v>138.4</v>
      </c>
      <c r="Y15" s="2" t="s">
        <v>8</v>
      </c>
      <c r="Z15" s="2" t="str">
        <f>_xlfn.TEXTJOIN(" ,",FALSE,[1]!Table2[[#This Row],[Product Type]:[Routes]])</f>
        <v>skincare ,SKU13 ,16.1603933173799 ,5 ,249 ,4052.73841623786 ,-632 ,Male ,80 ,8 ,48 ,9 ,Carrier A ,9.53728306110833 ,Supplier 5 ,Bangalore ,23 ,173 ,10 ,97.8290501101732 ,Pending ,1.63107423007153 ,Road ,138.4 ,Route B</v>
      </c>
      <c r="AA15" s="3">
        <v>929.23528996088896</v>
      </c>
    </row>
    <row r="16" spans="1:27" x14ac:dyDescent="0.25">
      <c r="A16" s="4" t="s">
        <v>9</v>
      </c>
      <c r="B16" s="5" t="s">
        <v>45</v>
      </c>
      <c r="C16" s="5">
        <v>36.989244928626903</v>
      </c>
      <c r="D16" s="5">
        <v>94</v>
      </c>
      <c r="E16" s="5">
        <v>469</v>
      </c>
      <c r="F16" s="5">
        <v>5442.0867853976697</v>
      </c>
      <c r="G16" s="5">
        <f>[1]!Table2[[#This Row],[Order Lead time]]*(1-[1]!Table2[[#This Row],[Stock levels]])</f>
        <v>-1537</v>
      </c>
      <c r="H16" s="5" t="s">
        <v>2</v>
      </c>
      <c r="I16" s="5">
        <v>9</v>
      </c>
      <c r="J16" s="5">
        <v>8</v>
      </c>
      <c r="K16" s="5">
        <v>69</v>
      </c>
      <c r="L16" s="5">
        <v>7</v>
      </c>
      <c r="M16" s="5" t="s">
        <v>3</v>
      </c>
      <c r="N16" s="5">
        <v>2.4220397232752</v>
      </c>
      <c r="O16" s="5" t="s">
        <v>15</v>
      </c>
      <c r="P16" s="5" t="s">
        <v>29</v>
      </c>
      <c r="Q16" s="5">
        <v>14</v>
      </c>
      <c r="R16" s="5">
        <v>580</v>
      </c>
      <c r="S16" s="5">
        <v>7</v>
      </c>
      <c r="T16" s="5">
        <v>97.121281751474299</v>
      </c>
      <c r="U16" s="5" t="s">
        <v>40</v>
      </c>
      <c r="V16" s="5">
        <v>2.2644057611985402</v>
      </c>
      <c r="W16" s="5" t="s">
        <v>32</v>
      </c>
      <c r="X16" s="5">
        <f>[1]!Table2[[#This Row],[Production volumes]]*[1]!Table2[[#This Row],[Stock levels]]/100</f>
        <v>301.32</v>
      </c>
      <c r="Y16" s="5" t="s">
        <v>8</v>
      </c>
      <c r="Z16" s="5" t="str">
        <f>_xlfn.TEXTJOIN(" ,",FALSE,[1]!Table2[[#This Row],[Product Type]:[Routes]])</f>
        <v>skincare ,SKU14 ,99.1713286386241 ,26 ,562 ,8653.5709264698 ,-1537 ,Non-binary ,54 ,29 ,78 ,5 ,Carrier B ,2.03977018944933 ,Supplier 1 ,Kolkata ,25 ,558 ,14 ,5.79143662986298 ,Pending ,0.100682851565093 ,Air ,301.32 ,Route B</v>
      </c>
      <c r="AA16" s="6">
        <v>127.861800001625</v>
      </c>
    </row>
    <row r="17" spans="1:27" x14ac:dyDescent="0.25">
      <c r="A17" s="1" t="s">
        <v>9</v>
      </c>
      <c r="B17" s="2" t="s">
        <v>46</v>
      </c>
      <c r="C17" s="2">
        <v>7.5471721097912701</v>
      </c>
      <c r="D17" s="2">
        <v>74</v>
      </c>
      <c r="E17" s="2">
        <v>280</v>
      </c>
      <c r="F17" s="2">
        <v>6453.7979681762799</v>
      </c>
      <c r="G17" s="2">
        <f>[1]!Table2[[#This Row],[Order Lead time]]*(1-[1]!Table2[[#This Row],[Stock levels]])</f>
        <v>-64</v>
      </c>
      <c r="H17" s="2" t="s">
        <v>11</v>
      </c>
      <c r="I17" s="2">
        <v>2</v>
      </c>
      <c r="J17" s="2">
        <v>5</v>
      </c>
      <c r="K17" s="2">
        <v>78</v>
      </c>
      <c r="L17" s="2">
        <v>1</v>
      </c>
      <c r="M17" s="2" t="s">
        <v>3</v>
      </c>
      <c r="N17" s="2">
        <v>4.1913245857054999</v>
      </c>
      <c r="O17" s="2" t="s">
        <v>15</v>
      </c>
      <c r="P17" s="2" t="s">
        <v>29</v>
      </c>
      <c r="Q17" s="2">
        <v>3</v>
      </c>
      <c r="R17" s="2">
        <v>399</v>
      </c>
      <c r="S17" s="2">
        <v>21</v>
      </c>
      <c r="T17" s="2">
        <v>77.106342497849994</v>
      </c>
      <c r="U17" s="2" t="s">
        <v>40</v>
      </c>
      <c r="V17" s="2">
        <v>1.01256308925804</v>
      </c>
      <c r="W17" s="2" t="s">
        <v>16</v>
      </c>
      <c r="X17" s="2">
        <f>[1]!Table2[[#This Row],[Production volumes]]*[1]!Table2[[#This Row],[Stock levels]]/100</f>
        <v>52.2</v>
      </c>
      <c r="Y17" s="2" t="s">
        <v>24</v>
      </c>
      <c r="Z17" s="2" t="str">
        <f>_xlfn.TEXTJOIN(" ,",FALSE,[1]!Table2[[#This Row],[Product Type]:[Routes]])</f>
        <v>skincare ,SKU15 ,36.9892449286269 ,94 ,469 ,5442.08678539767 ,-64 ,Non-binary ,9 ,8 ,69 ,7 ,Carrier B ,2.4220397232752 ,Supplier 1 ,Bangalore ,14 ,580 ,7 ,97.1212817514743 ,Pass ,2.26440576119854 ,Sea ,52.2 ,Route B</v>
      </c>
      <c r="AA17" s="3">
        <v>865.52577977123997</v>
      </c>
    </row>
    <row r="18" spans="1:27" x14ac:dyDescent="0.25">
      <c r="A18" s="4" t="s">
        <v>33</v>
      </c>
      <c r="B18" s="5" t="s">
        <v>47</v>
      </c>
      <c r="C18" s="5">
        <v>81.462534369237005</v>
      </c>
      <c r="D18" s="5">
        <v>82</v>
      </c>
      <c r="E18" s="5">
        <v>126</v>
      </c>
      <c r="F18" s="5">
        <v>2629.39643484526</v>
      </c>
      <c r="G18" s="5">
        <f>[1]!Table2[[#This Row],[Order Lead time]]*(1-[1]!Table2[[#This Row],[Stock levels]])</f>
        <v>-5</v>
      </c>
      <c r="H18" s="5" t="s">
        <v>11</v>
      </c>
      <c r="I18" s="5">
        <v>45</v>
      </c>
      <c r="J18" s="5">
        <v>17</v>
      </c>
      <c r="K18" s="5">
        <v>85</v>
      </c>
      <c r="L18" s="5">
        <v>9</v>
      </c>
      <c r="M18" s="5" t="s">
        <v>19</v>
      </c>
      <c r="N18" s="5">
        <v>3.5854189582323399</v>
      </c>
      <c r="O18" s="5" t="s">
        <v>15</v>
      </c>
      <c r="P18" s="5" t="s">
        <v>38</v>
      </c>
      <c r="Q18" s="5">
        <v>7</v>
      </c>
      <c r="R18" s="5">
        <v>453</v>
      </c>
      <c r="S18" s="5">
        <v>16</v>
      </c>
      <c r="T18" s="5">
        <v>47.679680368355299</v>
      </c>
      <c r="U18" s="5" t="s">
        <v>22</v>
      </c>
      <c r="V18" s="5">
        <v>0.102020754918176</v>
      </c>
      <c r="W18" s="5" t="s">
        <v>16</v>
      </c>
      <c r="X18" s="5">
        <f>[1]!Table2[[#This Row],[Production volumes]]*[1]!Table2[[#This Row],[Stock levels]]/100</f>
        <v>7.98</v>
      </c>
      <c r="Y18" s="5" t="s">
        <v>17</v>
      </c>
      <c r="Z18" s="5" t="str">
        <f>_xlfn.TEXTJOIN(" ,",FALSE,[1]!Table2[[#This Row],[Product Type]:[Routes]])</f>
        <v>skincare ,SKU16 ,7.54717210979127 ,74 ,280 ,6453.79796817628 ,-5 ,Female ,2 ,5 ,78 ,1 ,Carrier B ,4.1913245857055 ,Supplier 1 ,Bangalore ,3 ,399 ,21 ,77.10634249785 ,Pass ,1.01256308925804 ,Air ,7.98 ,Route A</v>
      </c>
      <c r="AA18" s="6">
        <v>670.93439079241</v>
      </c>
    </row>
    <row r="19" spans="1:27" x14ac:dyDescent="0.25">
      <c r="A19" s="1" t="s">
        <v>0</v>
      </c>
      <c r="B19" s="2" t="s">
        <v>48</v>
      </c>
      <c r="C19" s="2">
        <v>36.4436277704609</v>
      </c>
      <c r="D19" s="2">
        <v>23</v>
      </c>
      <c r="E19" s="2">
        <v>620</v>
      </c>
      <c r="F19" s="2">
        <v>9364.6735050761708</v>
      </c>
      <c r="G19" s="2">
        <f>[1]!Table2[[#This Row],[Order Lead time]]*(1-[1]!Table2[[#This Row],[Stock levels]])</f>
        <v>-748</v>
      </c>
      <c r="H19" s="2" t="s">
        <v>14</v>
      </c>
      <c r="I19" s="2">
        <v>10</v>
      </c>
      <c r="J19" s="2">
        <v>10</v>
      </c>
      <c r="K19" s="2">
        <v>46</v>
      </c>
      <c r="L19" s="2">
        <v>8</v>
      </c>
      <c r="M19" s="2" t="s">
        <v>19</v>
      </c>
      <c r="N19" s="2">
        <v>4.3392247141107001</v>
      </c>
      <c r="O19" s="2" t="s">
        <v>37</v>
      </c>
      <c r="P19" s="2" t="s">
        <v>21</v>
      </c>
      <c r="Q19" s="2">
        <v>18</v>
      </c>
      <c r="R19" s="2">
        <v>374</v>
      </c>
      <c r="S19" s="2">
        <v>17</v>
      </c>
      <c r="T19" s="2">
        <v>27.107980854843898</v>
      </c>
      <c r="U19" s="2" t="s">
        <v>6</v>
      </c>
      <c r="V19" s="2">
        <v>2.2319391107292601</v>
      </c>
      <c r="W19" s="2" t="s">
        <v>32</v>
      </c>
      <c r="X19" s="2">
        <f>[1]!Table2[[#This Row],[Production volumes]]*[1]!Table2[[#This Row],[Stock levels]]/100</f>
        <v>203.85</v>
      </c>
      <c r="Y19" s="2" t="s">
        <v>24</v>
      </c>
      <c r="Z19" s="2" t="str">
        <f>_xlfn.TEXTJOIN(" ,",FALSE,[1]!Table2[[#This Row],[Product Type]:[Routes]])</f>
        <v>cosmetics ,SKU17 ,81.462534369237 ,82 ,126 ,2629.39643484526 ,-748 ,Female ,45 ,17 ,85 ,9 ,Carrier C ,3.58541895823234 ,Supplier 1 ,Chennai ,7 ,453 ,16 ,47.6796803683553 ,Fail ,0.102020754918176 ,Air ,203.85 ,Route C</v>
      </c>
      <c r="AA19" s="3">
        <v>593.48025872065102</v>
      </c>
    </row>
    <row r="20" spans="1:27" x14ac:dyDescent="0.25">
      <c r="A20" s="4" t="s">
        <v>9</v>
      </c>
      <c r="B20" s="5" t="s">
        <v>49</v>
      </c>
      <c r="C20" s="5">
        <v>51.123870087964697</v>
      </c>
      <c r="D20" s="5">
        <v>100</v>
      </c>
      <c r="E20" s="5">
        <v>187</v>
      </c>
      <c r="F20" s="5">
        <v>2553.4955849912099</v>
      </c>
      <c r="G20" s="5">
        <f>[1]!Table2[[#This Row],[Order Lead time]]*(1-[1]!Table2[[#This Row],[Stock levels]])</f>
        <v>-90</v>
      </c>
      <c r="H20" s="5" t="s">
        <v>14</v>
      </c>
      <c r="I20" s="5">
        <v>48</v>
      </c>
      <c r="J20" s="5">
        <v>11</v>
      </c>
      <c r="K20" s="5">
        <v>94</v>
      </c>
      <c r="L20" s="5">
        <v>3</v>
      </c>
      <c r="M20" s="5" t="s">
        <v>12</v>
      </c>
      <c r="N20" s="5">
        <v>4.7426358828418698</v>
      </c>
      <c r="O20" s="5" t="s">
        <v>28</v>
      </c>
      <c r="P20" s="5" t="s">
        <v>38</v>
      </c>
      <c r="Q20" s="5">
        <v>20</v>
      </c>
      <c r="R20" s="5">
        <v>694</v>
      </c>
      <c r="S20" s="5">
        <v>16</v>
      </c>
      <c r="T20" s="5">
        <v>82.373320587990193</v>
      </c>
      <c r="U20" s="5" t="s">
        <v>22</v>
      </c>
      <c r="V20" s="5">
        <v>3.64645086541702</v>
      </c>
      <c r="W20" s="5" t="s">
        <v>7</v>
      </c>
      <c r="X20" s="5">
        <f>[1]!Table2[[#This Row],[Production volumes]]*[1]!Table2[[#This Row],[Stock levels]]/100</f>
        <v>37.4</v>
      </c>
      <c r="Y20" s="5" t="s">
        <v>17</v>
      </c>
      <c r="Z20" s="5" t="str">
        <f>_xlfn.TEXTJOIN(" ,",FALSE,[1]!Table2[[#This Row],[Product Type]:[Routes]])</f>
        <v>haircare ,SKU18 ,36.4436277704609 ,23 ,620 ,9364.67350507617 ,-90 ,Unknown ,10 ,10 ,46 ,8 ,Carrier C ,4.3392247141107 ,Supplier 2 ,Kolkata ,18 ,374 ,17 ,27.1079808548439 ,Pending ,2.23193911072926 ,Sea ,37.4 ,Route A</v>
      </c>
      <c r="AA20" s="6">
        <v>477.30763109090299</v>
      </c>
    </row>
    <row r="21" spans="1:27" x14ac:dyDescent="0.25">
      <c r="A21" s="1" t="s">
        <v>9</v>
      </c>
      <c r="B21" s="2" t="s">
        <v>50</v>
      </c>
      <c r="C21" s="2">
        <v>96.341072439963298</v>
      </c>
      <c r="D21" s="2">
        <v>22</v>
      </c>
      <c r="E21" s="2">
        <v>320</v>
      </c>
      <c r="F21" s="2">
        <v>8128.0276968511898</v>
      </c>
      <c r="G21" s="2">
        <f>[1]!Table2[[#This Row],[Order Lead time]]*(1-[1]!Table2[[#This Row],[Stock levels]])</f>
        <v>-517</v>
      </c>
      <c r="H21" s="2" t="s">
        <v>14</v>
      </c>
      <c r="I21" s="2">
        <v>27</v>
      </c>
      <c r="J21" s="2">
        <v>12</v>
      </c>
      <c r="K21" s="2">
        <v>68</v>
      </c>
      <c r="L21" s="2">
        <v>6</v>
      </c>
      <c r="M21" s="2" t="s">
        <v>12</v>
      </c>
      <c r="N21" s="2">
        <v>8.8783346509268402</v>
      </c>
      <c r="O21" s="2" t="s">
        <v>15</v>
      </c>
      <c r="P21" s="2" t="s">
        <v>38</v>
      </c>
      <c r="Q21" s="2">
        <v>29</v>
      </c>
      <c r="R21" s="2">
        <v>309</v>
      </c>
      <c r="S21" s="2">
        <v>6</v>
      </c>
      <c r="T21" s="2">
        <v>65.686259608488598</v>
      </c>
      <c r="U21" s="2" t="s">
        <v>40</v>
      </c>
      <c r="V21" s="2">
        <v>4.2314165735345304</v>
      </c>
      <c r="W21" s="2" t="s">
        <v>16</v>
      </c>
      <c r="X21" s="2">
        <f>[1]!Table2[[#This Row],[Production volumes]]*[1]!Table2[[#This Row],[Stock levels]]/100</f>
        <v>333.12</v>
      </c>
      <c r="Y21" s="2" t="s">
        <v>8</v>
      </c>
      <c r="Z21" s="2" t="str">
        <f>_xlfn.TEXTJOIN(" ,",FALSE,[1]!Table2[[#This Row],[Product Type]:[Routes]])</f>
        <v>skincare ,SKU19 ,51.1238700879647 ,100 ,187 ,2553.49558499121 ,-517 ,Unknown ,48 ,11 ,94 ,3 ,Carrier A ,4.74263588284187 ,Supplier 4 ,Chennai ,20 ,694 ,16 ,82.3733205879902 ,Fail ,3.64645086541702 ,Road ,333.12 ,Route C</v>
      </c>
      <c r="AA21" s="3">
        <v>493.871215316205</v>
      </c>
    </row>
    <row r="22" spans="1:27" x14ac:dyDescent="0.25">
      <c r="A22" s="4" t="s">
        <v>33</v>
      </c>
      <c r="B22" s="5" t="s">
        <v>51</v>
      </c>
      <c r="C22" s="5">
        <v>84.893868984950799</v>
      </c>
      <c r="D22" s="5">
        <v>60</v>
      </c>
      <c r="E22" s="5">
        <v>601</v>
      </c>
      <c r="F22" s="5">
        <v>7087.0526963574302</v>
      </c>
      <c r="G22" s="5">
        <f>[1]!Table2[[#This Row],[Order Lead time]]*(1-[1]!Table2[[#This Row],[Stock levels]])</f>
        <v>-312</v>
      </c>
      <c r="H22" s="5" t="s">
        <v>14</v>
      </c>
      <c r="I22" s="5">
        <v>69</v>
      </c>
      <c r="J22" s="5">
        <v>25</v>
      </c>
      <c r="K22" s="5">
        <v>7</v>
      </c>
      <c r="L22" s="5">
        <v>6</v>
      </c>
      <c r="M22" s="5" t="s">
        <v>3</v>
      </c>
      <c r="N22" s="5">
        <v>6.0378837692182898</v>
      </c>
      <c r="O22" s="5" t="s">
        <v>20</v>
      </c>
      <c r="P22" s="5" t="s">
        <v>38</v>
      </c>
      <c r="Q22" s="5">
        <v>19</v>
      </c>
      <c r="R22" s="5">
        <v>791</v>
      </c>
      <c r="S22" s="5">
        <v>4</v>
      </c>
      <c r="T22" s="5">
        <v>61.735728954160898</v>
      </c>
      <c r="U22" s="5" t="s">
        <v>6</v>
      </c>
      <c r="V22" s="5">
        <v>1.8607567631014899E-2</v>
      </c>
      <c r="W22" s="5" t="s">
        <v>16</v>
      </c>
      <c r="X22" s="5">
        <f>[1]!Table2[[#This Row],[Production volumes]]*[1]!Table2[[#This Row],[Stock levels]]/100</f>
        <v>83.43</v>
      </c>
      <c r="Y22" s="5" t="s">
        <v>17</v>
      </c>
      <c r="Z22" s="5" t="str">
        <f>_xlfn.TEXTJOIN(" ,",FALSE,[1]!Table2[[#This Row],[Product Type]:[Routes]])</f>
        <v>skincare ,SKU20 ,96.3410724399633 ,22 ,320 ,8128.02769685119 ,-312 ,Unknown ,27 ,12 ,68 ,6 ,Carrier A ,8.87833465092684 ,Supplier 1 ,Chennai ,29 ,309 ,6 ,65.6862596084886 ,Pass ,4.23141657353453 ,Air ,83.43 ,Route B</v>
      </c>
      <c r="AA22" s="6">
        <v>523.36091472015801</v>
      </c>
    </row>
    <row r="23" spans="1:27" x14ac:dyDescent="0.25">
      <c r="A23" s="1" t="s">
        <v>0</v>
      </c>
      <c r="B23" s="2" t="s">
        <v>52</v>
      </c>
      <c r="C23" s="2">
        <v>27.679780886501899</v>
      </c>
      <c r="D23" s="2">
        <v>55</v>
      </c>
      <c r="E23" s="2">
        <v>884</v>
      </c>
      <c r="F23" s="2">
        <v>2390.8078665561702</v>
      </c>
      <c r="G23" s="2">
        <f>[1]!Table2[[#This Row],[Order Lead time]]*(1-[1]!Table2[[#This Row],[Stock levels]])</f>
        <v>-1700</v>
      </c>
      <c r="H23" s="2" t="s">
        <v>14</v>
      </c>
      <c r="I23" s="2">
        <v>71</v>
      </c>
      <c r="J23" s="2">
        <v>1</v>
      </c>
      <c r="K23" s="2">
        <v>63</v>
      </c>
      <c r="L23" s="2">
        <v>10</v>
      </c>
      <c r="M23" s="2" t="s">
        <v>12</v>
      </c>
      <c r="N23" s="2">
        <v>9.5676489209230393</v>
      </c>
      <c r="O23" s="2" t="s">
        <v>28</v>
      </c>
      <c r="P23" s="2" t="s">
        <v>21</v>
      </c>
      <c r="Q23" s="2">
        <v>22</v>
      </c>
      <c r="R23" s="2">
        <v>780</v>
      </c>
      <c r="S23" s="2">
        <v>28</v>
      </c>
      <c r="T23" s="2">
        <v>50.120839612977299</v>
      </c>
      <c r="U23" s="2" t="s">
        <v>22</v>
      </c>
      <c r="V23" s="2">
        <v>2.5912754732111098</v>
      </c>
      <c r="W23" s="2" t="s">
        <v>23</v>
      </c>
      <c r="X23" s="2">
        <f>[1]!Table2[[#This Row],[Production volumes]]*[1]!Table2[[#This Row],[Stock levels]]/100</f>
        <v>545.79</v>
      </c>
      <c r="Y23" s="2" t="s">
        <v>17</v>
      </c>
      <c r="Z23" s="2" t="str">
        <f>_xlfn.TEXTJOIN(" ,",FALSE,[1]!Table2[[#This Row],[Product Type]:[Routes]])</f>
        <v>cosmetics ,SKU21 ,84.8938689849508 ,60 ,601 ,7087.05269635743 ,-1700 ,Unknown ,69 ,25 ,7 ,6 ,Carrier B ,6.03788376921829 ,Supplier 5 ,Chennai ,19 ,791 ,4 ,61.7357289541609 ,Pending ,0.0186075676310149 ,Air ,545.79 ,Route C</v>
      </c>
      <c r="AA23" s="3">
        <v>205.57199582694699</v>
      </c>
    </row>
    <row r="24" spans="1:27" x14ac:dyDescent="0.25">
      <c r="A24" s="4" t="s">
        <v>33</v>
      </c>
      <c r="B24" s="5" t="s">
        <v>53</v>
      </c>
      <c r="C24" s="5">
        <v>4.3243411858641601</v>
      </c>
      <c r="D24" s="5">
        <v>30</v>
      </c>
      <c r="E24" s="5">
        <v>391</v>
      </c>
      <c r="F24" s="5">
        <v>8858.3675710114803</v>
      </c>
      <c r="G24" s="5">
        <f>[1]!Table2[[#This Row],[Order Lead time]]*(1-[1]!Table2[[#This Row],[Stock levels]])</f>
        <v>-70</v>
      </c>
      <c r="H24" s="5" t="s">
        <v>14</v>
      </c>
      <c r="I24" s="5">
        <v>84</v>
      </c>
      <c r="J24" s="5">
        <v>5</v>
      </c>
      <c r="K24" s="5">
        <v>29</v>
      </c>
      <c r="L24" s="5">
        <v>7</v>
      </c>
      <c r="M24" s="5" t="s">
        <v>12</v>
      </c>
      <c r="N24" s="5">
        <v>2.92485760114555</v>
      </c>
      <c r="O24" s="5" t="s">
        <v>20</v>
      </c>
      <c r="P24" s="5" t="s">
        <v>21</v>
      </c>
      <c r="Q24" s="5">
        <v>11</v>
      </c>
      <c r="R24" s="5">
        <v>568</v>
      </c>
      <c r="S24" s="5">
        <v>29</v>
      </c>
      <c r="T24" s="5">
        <v>98.6099572427038</v>
      </c>
      <c r="U24" s="5" t="s">
        <v>6</v>
      </c>
      <c r="V24" s="5">
        <v>1.3422915627227301</v>
      </c>
      <c r="W24" s="5" t="s">
        <v>23</v>
      </c>
      <c r="X24" s="5">
        <f>[1]!Table2[[#This Row],[Production volumes]]*[1]!Table2[[#This Row],[Stock levels]]/100</f>
        <v>553.79999999999995</v>
      </c>
      <c r="Y24" s="5" t="s">
        <v>24</v>
      </c>
      <c r="Z24" s="5" t="str">
        <f>_xlfn.TEXTJOIN(" ,",FALSE,[1]!Table2[[#This Row],[Product Type]:[Routes]])</f>
        <v>haircare ,SKU22 ,27.6797808865019 ,55 ,884 ,2390.80786655617 ,-70 ,Unknown ,71 ,1 ,63 ,10 ,Carrier A ,9.56764892092304 ,Supplier 4 ,Kolkata ,22 ,780 ,28 ,50.1208396129773 ,Fail ,2.59127547321111 ,Rail ,553.8 ,Route C</v>
      </c>
      <c r="AA24" s="6">
        <v>196.329446112412</v>
      </c>
    </row>
    <row r="25" spans="1:27" x14ac:dyDescent="0.25">
      <c r="A25" s="1" t="s">
        <v>0</v>
      </c>
      <c r="B25" s="2" t="s">
        <v>54</v>
      </c>
      <c r="C25" s="2">
        <v>4.1563083593111001</v>
      </c>
      <c r="D25" s="2">
        <v>32</v>
      </c>
      <c r="E25" s="2">
        <v>209</v>
      </c>
      <c r="F25" s="2">
        <v>9049.0778609398894</v>
      </c>
      <c r="G25" s="2">
        <f>[1]!Table2[[#This Row],[Order Lead time]]*(1-[1]!Table2[[#This Row],[Stock levels]])</f>
        <v>-415</v>
      </c>
      <c r="H25" s="2" t="s">
        <v>31</v>
      </c>
      <c r="I25" s="2">
        <v>4</v>
      </c>
      <c r="J25" s="2">
        <v>26</v>
      </c>
      <c r="K25" s="2">
        <v>2</v>
      </c>
      <c r="L25" s="2">
        <v>8</v>
      </c>
      <c r="M25" s="2" t="s">
        <v>19</v>
      </c>
      <c r="N25" s="2">
        <v>9.7412916892843597</v>
      </c>
      <c r="O25" s="2" t="s">
        <v>37</v>
      </c>
      <c r="P25" s="2" t="s">
        <v>29</v>
      </c>
      <c r="Q25" s="2">
        <v>28</v>
      </c>
      <c r="R25" s="2">
        <v>447</v>
      </c>
      <c r="S25" s="2">
        <v>3</v>
      </c>
      <c r="T25" s="2">
        <v>40.382359702924802</v>
      </c>
      <c r="U25" s="2" t="s">
        <v>6</v>
      </c>
      <c r="V25" s="2">
        <v>3.69131029262872</v>
      </c>
      <c r="W25" s="2" t="s">
        <v>16</v>
      </c>
      <c r="X25" s="2">
        <f>[1]!Table2[[#This Row],[Production volumes]]*[1]!Table2[[#This Row],[Stock levels]]/100</f>
        <v>477.12</v>
      </c>
      <c r="Y25" s="2" t="s">
        <v>24</v>
      </c>
      <c r="Z25" s="2" t="str">
        <f>_xlfn.TEXTJOIN(" ,",FALSE,[1]!Table2[[#This Row],[Product Type]:[Routes]])</f>
        <v>cosmetics ,SKU23 ,4.32434118586416 ,30 ,391 ,8858.36757101148 ,-415 ,Unknown ,84 ,5 ,29 ,7 ,Carrier A ,2.92485760114555 ,Supplier 5 ,Kolkata ,11 ,568 ,29 ,98.6099572427038 ,Pending ,1.34229156272273 ,Rail ,477.12 ,Route A</v>
      </c>
      <c r="AA25" s="3">
        <v>758.72477260293795</v>
      </c>
    </row>
    <row r="26" spans="1:27" x14ac:dyDescent="0.25">
      <c r="A26" s="4" t="s">
        <v>0</v>
      </c>
      <c r="B26" s="5" t="s">
        <v>55</v>
      </c>
      <c r="C26" s="5">
        <v>39.629343985092603</v>
      </c>
      <c r="D26" s="5">
        <v>73</v>
      </c>
      <c r="E26" s="5">
        <v>142</v>
      </c>
      <c r="F26" s="5">
        <v>2174.7770543506499</v>
      </c>
      <c r="G26" s="5">
        <f>[1]!Table2[[#This Row],[Order Lead time]]*(1-[1]!Table2[[#This Row],[Stock levels]])</f>
        <v>-78</v>
      </c>
      <c r="H26" s="5" t="s">
        <v>31</v>
      </c>
      <c r="I26" s="5">
        <v>82</v>
      </c>
      <c r="J26" s="5">
        <v>11</v>
      </c>
      <c r="K26" s="5">
        <v>52</v>
      </c>
      <c r="L26" s="5">
        <v>3</v>
      </c>
      <c r="M26" s="5" t="s">
        <v>19</v>
      </c>
      <c r="N26" s="5">
        <v>2.2310736812817198</v>
      </c>
      <c r="O26" s="5" t="s">
        <v>28</v>
      </c>
      <c r="P26" s="5" t="s">
        <v>21</v>
      </c>
      <c r="Q26" s="5">
        <v>19</v>
      </c>
      <c r="R26" s="5">
        <v>934</v>
      </c>
      <c r="S26" s="5">
        <v>23</v>
      </c>
      <c r="T26" s="5">
        <v>78.280383118415301</v>
      </c>
      <c r="U26" s="5" t="s">
        <v>6</v>
      </c>
      <c r="V26" s="5">
        <v>3.79723121711418</v>
      </c>
      <c r="W26" s="5" t="s">
        <v>7</v>
      </c>
      <c r="X26" s="5">
        <f>[1]!Table2[[#This Row],[Production volumes]]*[1]!Table2[[#This Row],[Stock levels]]/100</f>
        <v>17.88</v>
      </c>
      <c r="Y26" s="5" t="s">
        <v>8</v>
      </c>
      <c r="Z26" s="5" t="str">
        <f>_xlfn.TEXTJOIN(" ,",FALSE,[1]!Table2[[#This Row],[Product Type]:[Routes]])</f>
        <v>haircare ,SKU24 ,4.1563083593111 ,32 ,209 ,9049.07786093989 ,-78 ,Male ,4 ,26 ,2 ,8 ,Carrier C ,9.74129168928436 ,Supplier 2 ,Bangalore ,28 ,447 ,3 ,40.3823597029248 ,Pending ,3.69131029262872 ,Air ,17.88 ,Route A</v>
      </c>
      <c r="AA26" s="6">
        <v>458.53594573920901</v>
      </c>
    </row>
    <row r="27" spans="1:27" x14ac:dyDescent="0.25">
      <c r="A27" s="1" t="s">
        <v>0</v>
      </c>
      <c r="B27" s="2" t="s">
        <v>56</v>
      </c>
      <c r="C27" s="2">
        <v>97.446946617892806</v>
      </c>
      <c r="D27" s="2">
        <v>9</v>
      </c>
      <c r="E27" s="2">
        <v>353</v>
      </c>
      <c r="F27" s="2">
        <v>3716.49332589403</v>
      </c>
      <c r="G27" s="2">
        <f>[1]!Table2[[#This Row],[Order Lead time]]*(1-[1]!Table2[[#This Row],[Stock levels]])</f>
        <v>-891</v>
      </c>
      <c r="H27" s="2" t="s">
        <v>31</v>
      </c>
      <c r="I27" s="2">
        <v>59</v>
      </c>
      <c r="J27" s="2">
        <v>16</v>
      </c>
      <c r="K27" s="2">
        <v>48</v>
      </c>
      <c r="L27" s="2">
        <v>4</v>
      </c>
      <c r="M27" s="2" t="s">
        <v>3</v>
      </c>
      <c r="N27" s="2">
        <v>6.5075486210785503</v>
      </c>
      <c r="O27" s="2" t="s">
        <v>37</v>
      </c>
      <c r="P27" s="2" t="s">
        <v>29</v>
      </c>
      <c r="Q27" s="2">
        <v>26</v>
      </c>
      <c r="R27" s="2">
        <v>171</v>
      </c>
      <c r="S27" s="2">
        <v>4</v>
      </c>
      <c r="T27" s="2">
        <v>15.972229757181699</v>
      </c>
      <c r="U27" s="2" t="s">
        <v>40</v>
      </c>
      <c r="V27" s="2">
        <v>2.1193197367249201</v>
      </c>
      <c r="W27" s="2" t="s">
        <v>23</v>
      </c>
      <c r="X27" s="2">
        <f>[1]!Table2[[#This Row],[Production volumes]]*[1]!Table2[[#This Row],[Stock levels]]/100</f>
        <v>765.88</v>
      </c>
      <c r="Y27" s="2" t="s">
        <v>24</v>
      </c>
      <c r="Z27" s="2" t="str">
        <f>_xlfn.TEXTJOIN(" ,",FALSE,[1]!Table2[[#This Row],[Product Type]:[Routes]])</f>
        <v>haircare ,SKU25 ,39.6293439850926 ,73 ,142 ,2174.77705435065 ,-891 ,Male ,82 ,11 ,52 ,3 ,Carrier C ,2.23107368128172 ,Supplier 4 ,Kolkata ,19 ,934 ,23 ,78.2803831184153 ,Pending ,3.79723121711418 ,Road ,765.88 ,Route B</v>
      </c>
      <c r="AA27" s="3">
        <v>617.86691645837698</v>
      </c>
    </row>
    <row r="28" spans="1:27" x14ac:dyDescent="0.25">
      <c r="A28" s="4" t="s">
        <v>33</v>
      </c>
      <c r="B28" s="5" t="s">
        <v>57</v>
      </c>
      <c r="C28" s="5">
        <v>92.557360812401996</v>
      </c>
      <c r="D28" s="5">
        <v>42</v>
      </c>
      <c r="E28" s="5">
        <v>352</v>
      </c>
      <c r="F28" s="5">
        <v>2686.4572235759802</v>
      </c>
      <c r="G28" s="5">
        <f>[1]!Table2[[#This Row],[Order Lead time]]*(1-[1]!Table2[[#This Row],[Stock levels]])</f>
        <v>-928</v>
      </c>
      <c r="H28" s="5" t="s">
        <v>14</v>
      </c>
      <c r="I28" s="5">
        <v>47</v>
      </c>
      <c r="J28" s="5">
        <v>9</v>
      </c>
      <c r="K28" s="5">
        <v>62</v>
      </c>
      <c r="L28" s="5">
        <v>8</v>
      </c>
      <c r="M28" s="5" t="s">
        <v>19</v>
      </c>
      <c r="N28" s="5">
        <v>7.4067509529980704</v>
      </c>
      <c r="O28" s="5" t="s">
        <v>20</v>
      </c>
      <c r="P28" s="5" t="s">
        <v>5</v>
      </c>
      <c r="Q28" s="5">
        <v>25</v>
      </c>
      <c r="R28" s="5">
        <v>291</v>
      </c>
      <c r="S28" s="5">
        <v>4</v>
      </c>
      <c r="T28" s="5">
        <v>10.5282450700421</v>
      </c>
      <c r="U28" s="5" t="s">
        <v>22</v>
      </c>
      <c r="V28" s="5">
        <v>2.8646678378833701</v>
      </c>
      <c r="W28" s="5" t="s">
        <v>32</v>
      </c>
      <c r="X28" s="5">
        <f>[1]!Table2[[#This Row],[Production volumes]]*[1]!Table2[[#This Row],[Stock levels]]/100</f>
        <v>100.89</v>
      </c>
      <c r="Y28" s="5" t="s">
        <v>8</v>
      </c>
      <c r="Z28" s="5" t="str">
        <f>_xlfn.TEXTJOIN(" ,",FALSE,[1]!Table2[[#This Row],[Product Type]:[Routes]])</f>
        <v>haircare ,SKU26 ,97.4469466178928 ,9 ,353 ,3716.49332589403 ,-928 ,Male ,59 ,16 ,48 ,4 ,Carrier B ,6.50754862107855 ,Supplier 2 ,Bangalore ,26 ,171 ,4 ,15.9722297571817 ,Pass ,2.11931973672492 ,Rail ,100.89 ,Route A</v>
      </c>
      <c r="AA28" s="6">
        <v>762.45918215568304</v>
      </c>
    </row>
    <row r="29" spans="1:27" x14ac:dyDescent="0.25">
      <c r="A29" s="1" t="s">
        <v>33</v>
      </c>
      <c r="B29" s="2" t="s">
        <v>58</v>
      </c>
      <c r="C29" s="2">
        <v>2.3972747055971402</v>
      </c>
      <c r="D29" s="2">
        <v>12</v>
      </c>
      <c r="E29" s="2">
        <v>394</v>
      </c>
      <c r="F29" s="2">
        <v>6117.3246150839896</v>
      </c>
      <c r="G29" s="2">
        <f>[1]!Table2[[#This Row],[Order Lead time]]*(1-[1]!Table2[[#This Row],[Stock levels]])</f>
        <v>-414</v>
      </c>
      <c r="H29" s="2" t="s">
        <v>11</v>
      </c>
      <c r="I29" s="2">
        <v>48</v>
      </c>
      <c r="J29" s="2">
        <v>15</v>
      </c>
      <c r="K29" s="2">
        <v>24</v>
      </c>
      <c r="L29" s="2">
        <v>4</v>
      </c>
      <c r="M29" s="2" t="s">
        <v>3</v>
      </c>
      <c r="N29" s="2">
        <v>9.8981405080692202</v>
      </c>
      <c r="O29" s="2" t="s">
        <v>15</v>
      </c>
      <c r="P29" s="2" t="s">
        <v>5</v>
      </c>
      <c r="Q29" s="2">
        <v>13</v>
      </c>
      <c r="R29" s="2">
        <v>171</v>
      </c>
      <c r="S29" s="2">
        <v>7</v>
      </c>
      <c r="T29" s="2">
        <v>59.429381810691503</v>
      </c>
      <c r="U29" s="2" t="s">
        <v>22</v>
      </c>
      <c r="V29" s="2">
        <v>0.81575707929567198</v>
      </c>
      <c r="W29" s="2" t="s">
        <v>16</v>
      </c>
      <c r="X29" s="2">
        <f>[1]!Table2[[#This Row],[Production volumes]]*[1]!Table2[[#This Row],[Stock levels]]/100</f>
        <v>136.77000000000001</v>
      </c>
      <c r="Y29" s="2" t="s">
        <v>24</v>
      </c>
      <c r="Z29" s="2" t="str">
        <f>_xlfn.TEXTJOIN(" ,",FALSE,[1]!Table2[[#This Row],[Product Type]:[Routes]])</f>
        <v>cosmetics ,SKU27 ,92.557360812402 ,42 ,352 ,2686.45722357598 ,-414 ,Unknown ,47 ,9 ,62 ,8 ,Carrier C ,7.40675095299807 ,Supplier 5 ,Mumbai ,25 ,291 ,4 ,10.5282450700421 ,Fail ,2.86466783788337 ,Sea ,136.77 ,Route B</v>
      </c>
      <c r="AA29" s="3">
        <v>123.437027511827</v>
      </c>
    </row>
    <row r="30" spans="1:27" x14ac:dyDescent="0.25">
      <c r="A30" s="4" t="s">
        <v>33</v>
      </c>
      <c r="B30" s="5" t="s">
        <v>59</v>
      </c>
      <c r="C30" s="5">
        <v>63.447559185207297</v>
      </c>
      <c r="D30" s="5">
        <v>3</v>
      </c>
      <c r="E30" s="5">
        <v>253</v>
      </c>
      <c r="F30" s="5">
        <v>8318.9031946171708</v>
      </c>
      <c r="G30" s="5">
        <f>[1]!Table2[[#This Row],[Order Lead time]]*(1-[1]!Table2[[#This Row],[Stock levels]])</f>
        <v>-705</v>
      </c>
      <c r="H30" s="5" t="s">
        <v>11</v>
      </c>
      <c r="I30" s="5">
        <v>45</v>
      </c>
      <c r="J30" s="5">
        <v>5</v>
      </c>
      <c r="K30" s="5">
        <v>67</v>
      </c>
      <c r="L30" s="5">
        <v>7</v>
      </c>
      <c r="M30" s="5" t="s">
        <v>3</v>
      </c>
      <c r="N30" s="5">
        <v>8.1009731453970293</v>
      </c>
      <c r="O30" s="5" t="s">
        <v>15</v>
      </c>
      <c r="P30" s="5" t="s">
        <v>21</v>
      </c>
      <c r="Q30" s="5">
        <v>16</v>
      </c>
      <c r="R30" s="5">
        <v>329</v>
      </c>
      <c r="S30" s="5">
        <v>7</v>
      </c>
      <c r="T30" s="5">
        <v>39.292875586065698</v>
      </c>
      <c r="U30" s="5" t="s">
        <v>40</v>
      </c>
      <c r="V30" s="5">
        <v>3.8780989365884802</v>
      </c>
      <c r="W30" s="5" t="s">
        <v>7</v>
      </c>
      <c r="X30" s="5">
        <f>[1]!Table2[[#This Row],[Production volumes]]*[1]!Table2[[#This Row],[Stock levels]]/100</f>
        <v>82.08</v>
      </c>
      <c r="Y30" s="5" t="s">
        <v>8</v>
      </c>
      <c r="Z30" s="5" t="str">
        <f>_xlfn.TEXTJOIN(" ,",FALSE,[1]!Table2[[#This Row],[Product Type]:[Routes]])</f>
        <v>cosmetics ,SKU28 ,2.39727470559714 ,12 ,394 ,6117.32461508399 ,-705 ,Female ,48 ,15 ,24 ,4 ,Carrier B ,9.89814050806922 ,Supplier 1 ,Mumbai ,13 ,171 ,7 ,59.4293818106915 ,Fail ,0.815757079295672 ,Air ,82.08 ,Route A</v>
      </c>
      <c r="AA30" s="6">
        <v>764.93537594070801</v>
      </c>
    </row>
    <row r="31" spans="1:27" x14ac:dyDescent="0.25">
      <c r="A31" s="1" t="s">
        <v>0</v>
      </c>
      <c r="B31" s="2" t="s">
        <v>60</v>
      </c>
      <c r="C31" s="2">
        <v>8.0228592105263896</v>
      </c>
      <c r="D31" s="2">
        <v>10</v>
      </c>
      <c r="E31" s="2">
        <v>327</v>
      </c>
      <c r="F31" s="2">
        <v>2766.3423668660798</v>
      </c>
      <c r="G31" s="2">
        <f>[1]!Table2[[#This Row],[Order Lead time]]*(1-[1]!Table2[[#This Row],[Stock levels]])</f>
        <v>-220</v>
      </c>
      <c r="H31" s="2" t="s">
        <v>31</v>
      </c>
      <c r="I31" s="2">
        <v>60</v>
      </c>
      <c r="J31" s="2">
        <v>26</v>
      </c>
      <c r="K31" s="2">
        <v>35</v>
      </c>
      <c r="L31" s="2">
        <v>7</v>
      </c>
      <c r="M31" s="2" t="s">
        <v>3</v>
      </c>
      <c r="N31" s="2">
        <v>8.9545283153180097</v>
      </c>
      <c r="O31" s="2" t="s">
        <v>28</v>
      </c>
      <c r="P31" s="2" t="s">
        <v>21</v>
      </c>
      <c r="Q31" s="2">
        <v>27</v>
      </c>
      <c r="R31" s="2">
        <v>806</v>
      </c>
      <c r="S31" s="2">
        <v>30</v>
      </c>
      <c r="T31" s="2">
        <v>51.634893400109299</v>
      </c>
      <c r="U31" s="2" t="s">
        <v>6</v>
      </c>
      <c r="V31" s="2">
        <v>0.96539470535239302</v>
      </c>
      <c r="W31" s="2" t="s">
        <v>7</v>
      </c>
      <c r="X31" s="2">
        <f>[1]!Table2[[#This Row],[Production volumes]]*[1]!Table2[[#This Row],[Stock levels]]/100</f>
        <v>148.05000000000001</v>
      </c>
      <c r="Y31" s="2" t="s">
        <v>17</v>
      </c>
      <c r="Z31" s="2" t="str">
        <f>_xlfn.TEXTJOIN(" ,",FALSE,[1]!Table2[[#This Row],[Product Type]:[Routes]])</f>
        <v>cosmetics ,SKU29 ,63.4475591852073 ,3 ,253 ,8318.90319461717 ,-220 ,Female ,45 ,5 ,67 ,7 ,Carrier B ,8.10097314539703 ,Supplier 1 ,Kolkata ,16 ,329 ,7 ,39.2928755860657 ,Pass ,3.87809893658848 ,Road ,148.05 ,Route B</v>
      </c>
      <c r="AA31" s="3">
        <v>880.08098824716103</v>
      </c>
    </row>
    <row r="32" spans="1:27" x14ac:dyDescent="0.25">
      <c r="A32" s="4" t="s">
        <v>9</v>
      </c>
      <c r="B32" s="5" t="s">
        <v>61</v>
      </c>
      <c r="C32" s="5">
        <v>50.847393051718697</v>
      </c>
      <c r="D32" s="5">
        <v>28</v>
      </c>
      <c r="E32" s="5">
        <v>168</v>
      </c>
      <c r="F32" s="5">
        <v>9655.1351027193905</v>
      </c>
      <c r="G32" s="5">
        <f>[1]!Table2[[#This Row],[Order Lead time]]*(1-[1]!Table2[[#This Row],[Stock levels]])</f>
        <v>-1534</v>
      </c>
      <c r="H32" s="5" t="s">
        <v>31</v>
      </c>
      <c r="I32" s="5">
        <v>6</v>
      </c>
      <c r="J32" s="5">
        <v>17</v>
      </c>
      <c r="K32" s="5">
        <v>44</v>
      </c>
      <c r="L32" s="5">
        <v>4</v>
      </c>
      <c r="M32" s="5" t="s">
        <v>3</v>
      </c>
      <c r="N32" s="5">
        <v>2.6796609649813998</v>
      </c>
      <c r="O32" s="5" t="s">
        <v>4</v>
      </c>
      <c r="P32" s="5" t="s">
        <v>38</v>
      </c>
      <c r="Q32" s="5">
        <v>24</v>
      </c>
      <c r="R32" s="5">
        <v>461</v>
      </c>
      <c r="S32" s="5">
        <v>8</v>
      </c>
      <c r="T32" s="5">
        <v>60.251145661598002</v>
      </c>
      <c r="U32" s="5" t="s">
        <v>6</v>
      </c>
      <c r="V32" s="5">
        <v>2.9890000066550702</v>
      </c>
      <c r="W32" s="5" t="s">
        <v>23</v>
      </c>
      <c r="X32" s="5">
        <f>[1]!Table2[[#This Row],[Production volumes]]*[1]!Table2[[#This Row],[Stock levels]]/100</f>
        <v>483.6</v>
      </c>
      <c r="Y32" s="5" t="s">
        <v>17</v>
      </c>
      <c r="Z32" s="5" t="str">
        <f>_xlfn.TEXTJOIN(" ,",FALSE,[1]!Table2[[#This Row],[Product Type]:[Routes]])</f>
        <v>haircare ,SKU30 ,8.02285921052639 ,10 ,327 ,2766.34236686608 ,-1534 ,Male ,60 ,26 ,35 ,7 ,Carrier B ,8.95452831531801 ,Supplier 4 ,Kolkata ,27 ,806 ,30 ,51.6348934001093 ,Pending ,0.965394705352393 ,Road ,483.6 ,Route C</v>
      </c>
      <c r="AA32" s="6">
        <v>609.379206618426</v>
      </c>
    </row>
    <row r="33" spans="1:27" x14ac:dyDescent="0.25">
      <c r="A33" s="1" t="s">
        <v>9</v>
      </c>
      <c r="B33" s="2" t="s">
        <v>62</v>
      </c>
      <c r="C33" s="2">
        <v>79.209936015656695</v>
      </c>
      <c r="D33" s="2">
        <v>43</v>
      </c>
      <c r="E33" s="2">
        <v>781</v>
      </c>
      <c r="F33" s="2">
        <v>9571.5504873278096</v>
      </c>
      <c r="G33" s="2">
        <f>[1]!Table2[[#This Row],[Order Lead time]]*(1-[1]!Table2[[#This Row],[Stock levels]])</f>
        <v>-85</v>
      </c>
      <c r="H33" s="2" t="s">
        <v>14</v>
      </c>
      <c r="I33" s="2">
        <v>89</v>
      </c>
      <c r="J33" s="2">
        <v>13</v>
      </c>
      <c r="K33" s="2">
        <v>64</v>
      </c>
      <c r="L33" s="2">
        <v>4</v>
      </c>
      <c r="M33" s="2" t="s">
        <v>19</v>
      </c>
      <c r="N33" s="2">
        <v>6.5991049012385803</v>
      </c>
      <c r="O33" s="2" t="s">
        <v>4</v>
      </c>
      <c r="P33" s="2" t="s">
        <v>21</v>
      </c>
      <c r="Q33" s="2">
        <v>30</v>
      </c>
      <c r="R33" s="2">
        <v>737</v>
      </c>
      <c r="S33" s="2">
        <v>7</v>
      </c>
      <c r="T33" s="2">
        <v>29.6924671537497</v>
      </c>
      <c r="U33" s="2" t="s">
        <v>40</v>
      </c>
      <c r="V33" s="2">
        <v>1.94603611938611</v>
      </c>
      <c r="W33" s="2" t="s">
        <v>7</v>
      </c>
      <c r="X33" s="2">
        <f>[1]!Table2[[#This Row],[Production volumes]]*[1]!Table2[[#This Row],[Stock levels]]/100</f>
        <v>27.66</v>
      </c>
      <c r="Y33" s="2" t="s">
        <v>24</v>
      </c>
      <c r="Z33" s="2" t="str">
        <f>_xlfn.TEXTJOIN(" ,",FALSE,[1]!Table2[[#This Row],[Product Type]:[Routes]])</f>
        <v>skincare ,SKU31 ,50.8473930517187 ,28 ,168 ,9655.13510271939 ,-85 ,Male ,6 ,17 ,44 ,4 ,Carrier B ,2.6796609649814 ,Supplier 3 ,Chennai ,24 ,461 ,8 ,60.251145661598 ,Pending ,2.98900000665507 ,Rail ,27.66 ,Route C</v>
      </c>
      <c r="AA33" s="3">
        <v>761.17390951487698</v>
      </c>
    </row>
    <row r="34" spans="1:27" x14ac:dyDescent="0.25">
      <c r="A34" s="4" t="s">
        <v>33</v>
      </c>
      <c r="B34" s="5" t="s">
        <v>63</v>
      </c>
      <c r="C34" s="5">
        <v>64.795435000155607</v>
      </c>
      <c r="D34" s="5">
        <v>63</v>
      </c>
      <c r="E34" s="5">
        <v>616</v>
      </c>
      <c r="F34" s="5">
        <v>5149.9983504080301</v>
      </c>
      <c r="G34" s="5">
        <f>[1]!Table2[[#This Row],[Order Lead time]]*(1-[1]!Table2[[#This Row],[Stock levels]])</f>
        <v>-1144</v>
      </c>
      <c r="H34" s="5" t="s">
        <v>2</v>
      </c>
      <c r="I34" s="5">
        <v>4</v>
      </c>
      <c r="J34" s="5">
        <v>17</v>
      </c>
      <c r="K34" s="5">
        <v>95</v>
      </c>
      <c r="L34" s="5">
        <v>9</v>
      </c>
      <c r="M34" s="5" t="s">
        <v>19</v>
      </c>
      <c r="N34" s="5">
        <v>4.85827050343664</v>
      </c>
      <c r="O34" s="5" t="s">
        <v>20</v>
      </c>
      <c r="P34" s="5" t="s">
        <v>38</v>
      </c>
      <c r="Q34" s="5">
        <v>1</v>
      </c>
      <c r="R34" s="5">
        <v>251</v>
      </c>
      <c r="S34" s="5">
        <v>23</v>
      </c>
      <c r="T34" s="5">
        <v>23.853427512896101</v>
      </c>
      <c r="U34" s="5" t="s">
        <v>22</v>
      </c>
      <c r="V34" s="5">
        <v>3.54104601225092</v>
      </c>
      <c r="W34" s="5" t="s">
        <v>32</v>
      </c>
      <c r="X34" s="5">
        <f>[1]!Table2[[#This Row],[Production volumes]]*[1]!Table2[[#This Row],[Stock levels]]/100</f>
        <v>655.93</v>
      </c>
      <c r="Y34" s="5" t="s">
        <v>24</v>
      </c>
      <c r="Z34" s="5" t="str">
        <f>_xlfn.TEXTJOIN(" ,",FALSE,[1]!Table2[[#This Row],[Product Type]:[Routes]])</f>
        <v>skincare ,SKU32 ,79.2099360156567 ,43 ,781 ,9571.55048732781 ,-1144 ,Unknown ,89 ,13 ,64 ,4 ,Carrier C ,6.59910490123858 ,Supplier 3 ,Kolkata ,30 ,737 ,7 ,29.6924671537497 ,Pass ,1.94603611938611 ,Road ,655.93 ,Route A</v>
      </c>
      <c r="AA34" s="6">
        <v>371.25529551987103</v>
      </c>
    </row>
    <row r="35" spans="1:27" x14ac:dyDescent="0.25">
      <c r="A35" s="1" t="s">
        <v>9</v>
      </c>
      <c r="B35" s="2" t="s">
        <v>64</v>
      </c>
      <c r="C35" s="2">
        <v>37.467592329842397</v>
      </c>
      <c r="D35" s="2">
        <v>96</v>
      </c>
      <c r="E35" s="2">
        <v>602</v>
      </c>
      <c r="F35" s="2">
        <v>9061.7108955077201</v>
      </c>
      <c r="G35" s="2">
        <f>[1]!Table2[[#This Row],[Order Lead time]]*(1-[1]!Table2[[#This Row],[Stock levels]])</f>
        <v>-51</v>
      </c>
      <c r="H35" s="2" t="s">
        <v>14</v>
      </c>
      <c r="I35" s="2">
        <v>1</v>
      </c>
      <c r="J35" s="2">
        <v>26</v>
      </c>
      <c r="K35" s="2">
        <v>21</v>
      </c>
      <c r="L35" s="2">
        <v>7</v>
      </c>
      <c r="M35" s="2" t="s">
        <v>12</v>
      </c>
      <c r="N35" s="2">
        <v>1.0194875708221101</v>
      </c>
      <c r="O35" s="2" t="s">
        <v>15</v>
      </c>
      <c r="P35" s="2" t="s">
        <v>38</v>
      </c>
      <c r="Q35" s="2">
        <v>4</v>
      </c>
      <c r="R35" s="2">
        <v>452</v>
      </c>
      <c r="S35" s="2">
        <v>10</v>
      </c>
      <c r="T35" s="2">
        <v>10.754272815029299</v>
      </c>
      <c r="U35" s="2" t="s">
        <v>40</v>
      </c>
      <c r="V35" s="2">
        <v>0.64660455937205397</v>
      </c>
      <c r="W35" s="2" t="s">
        <v>7</v>
      </c>
      <c r="X35" s="2">
        <f>[1]!Table2[[#This Row],[Production volumes]]*[1]!Table2[[#This Row],[Stock levels]]/100</f>
        <v>10.039999999999999</v>
      </c>
      <c r="Y35" s="2" t="s">
        <v>8</v>
      </c>
      <c r="Z35" s="2" t="str">
        <f>_xlfn.TEXTJOIN(" ,",FALSE,[1]!Table2[[#This Row],[Product Type]:[Routes]])</f>
        <v>cosmetics ,SKU33 ,64.7954350001556 ,63 ,616 ,5149.99835040803 ,-51 ,Non-binary ,4 ,17 ,95 ,9 ,Carrier C ,4.85827050343664 ,Supplier 5 ,Chennai ,1 ,251 ,23 ,23.8534275128961 ,Fail ,3.54104601225092 ,Sea ,10.04 ,Route A</v>
      </c>
      <c r="AA35" s="3">
        <v>510.35800043352299</v>
      </c>
    </row>
    <row r="36" spans="1:27" x14ac:dyDescent="0.25">
      <c r="A36" s="4" t="s">
        <v>33</v>
      </c>
      <c r="B36" s="5" t="s">
        <v>65</v>
      </c>
      <c r="C36" s="5">
        <v>84.957786816350406</v>
      </c>
      <c r="D36" s="5">
        <v>11</v>
      </c>
      <c r="E36" s="5">
        <v>449</v>
      </c>
      <c r="F36" s="5">
        <v>6541.3293448024597</v>
      </c>
      <c r="G36" s="5">
        <f>[1]!Table2[[#This Row],[Order Lead time]]*(1-[1]!Table2[[#This Row],[Stock levels]])</f>
        <v>0</v>
      </c>
      <c r="H36" s="5" t="s">
        <v>11</v>
      </c>
      <c r="I36" s="5">
        <v>42</v>
      </c>
      <c r="J36" s="5">
        <v>27</v>
      </c>
      <c r="K36" s="5">
        <v>85</v>
      </c>
      <c r="L36" s="5">
        <v>8</v>
      </c>
      <c r="M36" s="5" t="s">
        <v>19</v>
      </c>
      <c r="N36" s="5">
        <v>5.2881899903273997</v>
      </c>
      <c r="O36" s="5" t="s">
        <v>15</v>
      </c>
      <c r="P36" s="5" t="s">
        <v>26</v>
      </c>
      <c r="Q36" s="5">
        <v>3</v>
      </c>
      <c r="R36" s="5">
        <v>367</v>
      </c>
      <c r="S36" s="5">
        <v>2</v>
      </c>
      <c r="T36" s="5">
        <v>58.004787044743701</v>
      </c>
      <c r="U36" s="5" t="s">
        <v>40</v>
      </c>
      <c r="V36" s="5">
        <v>0.54115409806058101</v>
      </c>
      <c r="W36" s="5" t="s">
        <v>32</v>
      </c>
      <c r="X36" s="5">
        <f>[1]!Table2[[#This Row],[Production volumes]]*[1]!Table2[[#This Row],[Stock levels]]/100</f>
        <v>4.5199999999999996</v>
      </c>
      <c r="Y36" s="5" t="s">
        <v>17</v>
      </c>
      <c r="Z36" s="5" t="str">
        <f>_xlfn.TEXTJOIN(" ,",FALSE,[1]!Table2[[#This Row],[Product Type]:[Routes]])</f>
        <v>skincare ,SKU34 ,37.4675923298424 ,96 ,602 ,9061.71089550772 ,0 ,Unknown ,1 ,26 ,21 ,7 ,Carrier A ,1.01948757082211 ,Supplier 1 ,Chennai ,4 ,452 ,10 ,10.7542728150293 ,Pass ,0.646604559372054 ,Road ,4.52 ,Route B</v>
      </c>
      <c r="AA36" s="6">
        <v>553.42047123035502</v>
      </c>
    </row>
    <row r="37" spans="1:27" x14ac:dyDescent="0.25">
      <c r="A37" s="1" t="s">
        <v>9</v>
      </c>
      <c r="B37" s="2" t="s">
        <v>66</v>
      </c>
      <c r="C37" s="2">
        <v>9.81300257875405</v>
      </c>
      <c r="D37" s="2">
        <v>34</v>
      </c>
      <c r="E37" s="2">
        <v>963</v>
      </c>
      <c r="F37" s="2">
        <v>7573.4024578487297</v>
      </c>
      <c r="G37" s="2">
        <f>[1]!Table2[[#This Row],[Order Lead time]]*(1-[1]!Table2[[#This Row],[Stock levels]])</f>
        <v>-1107</v>
      </c>
      <c r="H37" s="2" t="s">
        <v>11</v>
      </c>
      <c r="I37" s="2">
        <v>18</v>
      </c>
      <c r="J37" s="2">
        <v>23</v>
      </c>
      <c r="K37" s="2">
        <v>28</v>
      </c>
      <c r="L37" s="2">
        <v>3</v>
      </c>
      <c r="M37" s="2" t="s">
        <v>3</v>
      </c>
      <c r="N37" s="2">
        <v>2.1079512671590801</v>
      </c>
      <c r="O37" s="2" t="s">
        <v>37</v>
      </c>
      <c r="P37" s="2" t="s">
        <v>26</v>
      </c>
      <c r="Q37" s="2">
        <v>26</v>
      </c>
      <c r="R37" s="2">
        <v>671</v>
      </c>
      <c r="S37" s="2">
        <v>19</v>
      </c>
      <c r="T37" s="2">
        <v>45.531364237162101</v>
      </c>
      <c r="U37" s="2" t="s">
        <v>22</v>
      </c>
      <c r="V37" s="2">
        <v>3.8055333792433501</v>
      </c>
      <c r="W37" s="2" t="s">
        <v>16</v>
      </c>
      <c r="X37" s="2">
        <f>[1]!Table2[[#This Row],[Production volumes]]*[1]!Table2[[#This Row],[Stock levels]]/100</f>
        <v>154.13999999999999</v>
      </c>
      <c r="Y37" s="2" t="s">
        <v>17</v>
      </c>
      <c r="Z37" s="2" t="str">
        <f>_xlfn.TEXTJOIN(" ,",FALSE,[1]!Table2[[#This Row],[Product Type]:[Routes]])</f>
        <v>cosmetics ,SKU35 ,84.9577868163504 ,11 ,449 ,6541.32934480246 ,-1107 ,Female ,42 ,27 ,85 ,8 ,Carrier C ,5.2881899903274 ,Supplier 1 ,Delhi ,3 ,367 ,2 ,58.0047870447437 ,Pass ,0.541154098060581 ,Sea ,154.14 ,Route C</v>
      </c>
      <c r="AA37" s="3">
        <v>403.80897424817999</v>
      </c>
    </row>
    <row r="38" spans="1:27" x14ac:dyDescent="0.25">
      <c r="A38" s="4" t="s">
        <v>9</v>
      </c>
      <c r="B38" s="5" t="s">
        <v>67</v>
      </c>
      <c r="C38" s="5">
        <v>23.3998447526143</v>
      </c>
      <c r="D38" s="5">
        <v>5</v>
      </c>
      <c r="E38" s="5">
        <v>963</v>
      </c>
      <c r="F38" s="5">
        <v>2438.3399304700201</v>
      </c>
      <c r="G38" s="5">
        <f>[1]!Table2[[#This Row],[Order Lead time]]*(1-[1]!Table2[[#This Row],[Stock levels]])</f>
        <v>-391</v>
      </c>
      <c r="H38" s="5" t="s">
        <v>11</v>
      </c>
      <c r="I38" s="5">
        <v>25</v>
      </c>
      <c r="J38" s="5">
        <v>8</v>
      </c>
      <c r="K38" s="5">
        <v>21</v>
      </c>
      <c r="L38" s="5">
        <v>9</v>
      </c>
      <c r="M38" s="5" t="s">
        <v>12</v>
      </c>
      <c r="N38" s="5">
        <v>1.53265527359043</v>
      </c>
      <c r="O38" s="5" t="s">
        <v>4</v>
      </c>
      <c r="P38" s="5" t="s">
        <v>21</v>
      </c>
      <c r="Q38" s="5">
        <v>24</v>
      </c>
      <c r="R38" s="5">
        <v>867</v>
      </c>
      <c r="S38" s="5">
        <v>15</v>
      </c>
      <c r="T38" s="5">
        <v>34.343277465075303</v>
      </c>
      <c r="U38" s="5" t="s">
        <v>6</v>
      </c>
      <c r="V38" s="5">
        <v>2.61028808484811</v>
      </c>
      <c r="W38" s="5" t="s">
        <v>32</v>
      </c>
      <c r="X38" s="5">
        <f>[1]!Table2[[#This Row],[Production volumes]]*[1]!Table2[[#This Row],[Stock levels]]/100</f>
        <v>120.78</v>
      </c>
      <c r="Y38" s="5" t="s">
        <v>24</v>
      </c>
      <c r="Z38" s="5" t="str">
        <f>_xlfn.TEXTJOIN(" ,",FALSE,[1]!Table2[[#This Row],[Product Type]:[Routes]])</f>
        <v>skincare ,SKU36 ,9.81300257875405 ,34 ,963 ,7573.40245784873 ,-391 ,Female ,18 ,23 ,28 ,3 ,Carrier B ,2.10795126715908 ,Supplier 2 ,Delhi ,26 ,671 ,19 ,45.5313642371621 ,Fail ,3.80553337924335 ,Air ,120.78 ,Route C</v>
      </c>
      <c r="AA38" s="6">
        <v>183.932968043594</v>
      </c>
    </row>
    <row r="39" spans="1:27" x14ac:dyDescent="0.25">
      <c r="A39" s="1" t="s">
        <v>33</v>
      </c>
      <c r="B39" s="2" t="s">
        <v>68</v>
      </c>
      <c r="C39" s="2">
        <v>52.075930682707799</v>
      </c>
      <c r="D39" s="2">
        <v>75</v>
      </c>
      <c r="E39" s="2">
        <v>705</v>
      </c>
      <c r="F39" s="2">
        <v>9692.3180402184298</v>
      </c>
      <c r="G39" s="2">
        <f>[1]!Table2[[#This Row],[Order Lead time]]*(1-[1]!Table2[[#This Row],[Stock levels]])</f>
        <v>-192</v>
      </c>
      <c r="H39" s="2" t="s">
        <v>2</v>
      </c>
      <c r="I39" s="2">
        <v>69</v>
      </c>
      <c r="J39" s="2">
        <v>1</v>
      </c>
      <c r="K39" s="2">
        <v>88</v>
      </c>
      <c r="L39" s="2">
        <v>5</v>
      </c>
      <c r="M39" s="2" t="s">
        <v>3</v>
      </c>
      <c r="N39" s="2">
        <v>9.2359314372492207</v>
      </c>
      <c r="O39" s="2" t="s">
        <v>20</v>
      </c>
      <c r="P39" s="2" t="s">
        <v>5</v>
      </c>
      <c r="Q39" s="2">
        <v>10</v>
      </c>
      <c r="R39" s="2">
        <v>841</v>
      </c>
      <c r="S39" s="2">
        <v>12</v>
      </c>
      <c r="T39" s="2">
        <v>5.9306936455283097</v>
      </c>
      <c r="U39" s="2" t="s">
        <v>6</v>
      </c>
      <c r="V39" s="2">
        <v>0.613326899164507</v>
      </c>
      <c r="W39" s="2" t="s">
        <v>16</v>
      </c>
      <c r="X39" s="2">
        <f>[1]!Table2[[#This Row],[Production volumes]]*[1]!Table2[[#This Row],[Stock levels]]/100</f>
        <v>216.75</v>
      </c>
      <c r="Y39" s="2" t="s">
        <v>8</v>
      </c>
      <c r="Z39" s="2" t="str">
        <f>_xlfn.TEXTJOIN(" ,",FALSE,[1]!Table2[[#This Row],[Product Type]:[Routes]])</f>
        <v>skincare ,SKU37 ,23.3998447526143 ,5 ,963 ,2438.33993047002 ,-192 ,Female ,25 ,8 ,21 ,9 ,Carrier A ,1.53265527359043 ,Supplier 3 ,Kolkata ,24 ,867 ,15 ,34.3432774650753 ,Pending ,2.61028808484811 ,Sea ,216.75 ,Route A</v>
      </c>
      <c r="AA39" s="3">
        <v>339.67286994860598</v>
      </c>
    </row>
    <row r="40" spans="1:27" x14ac:dyDescent="0.25">
      <c r="A40" s="4" t="s">
        <v>9</v>
      </c>
      <c r="B40" s="5" t="s">
        <v>69</v>
      </c>
      <c r="C40" s="5">
        <v>19.127477265823199</v>
      </c>
      <c r="D40" s="5">
        <v>26</v>
      </c>
      <c r="E40" s="5">
        <v>176</v>
      </c>
      <c r="F40" s="5">
        <v>1912.4656631007599</v>
      </c>
      <c r="G40" s="5">
        <f>[1]!Table2[[#This Row],[Order Lead time]]*(1-[1]!Table2[[#This Row],[Stock levels]])</f>
        <v>-68</v>
      </c>
      <c r="H40" s="5" t="s">
        <v>11</v>
      </c>
      <c r="I40" s="5">
        <v>78</v>
      </c>
      <c r="J40" s="5">
        <v>29</v>
      </c>
      <c r="K40" s="5">
        <v>34</v>
      </c>
      <c r="L40" s="5">
        <v>3</v>
      </c>
      <c r="M40" s="5" t="s">
        <v>12</v>
      </c>
      <c r="N40" s="5">
        <v>5.5625037788303802</v>
      </c>
      <c r="O40" s="5" t="s">
        <v>37</v>
      </c>
      <c r="P40" s="5" t="s">
        <v>21</v>
      </c>
      <c r="Q40" s="5">
        <v>30</v>
      </c>
      <c r="R40" s="5">
        <v>791</v>
      </c>
      <c r="S40" s="5">
        <v>6</v>
      </c>
      <c r="T40" s="5">
        <v>9.0058074287816403</v>
      </c>
      <c r="U40" s="5" t="s">
        <v>22</v>
      </c>
      <c r="V40" s="5">
        <v>1.4519722039968099</v>
      </c>
      <c r="W40" s="5" t="s">
        <v>16</v>
      </c>
      <c r="X40" s="5">
        <f>[1]!Table2[[#This Row],[Production volumes]]*[1]!Table2[[#This Row],[Stock levels]]/100</f>
        <v>580.29</v>
      </c>
      <c r="Y40" s="5" t="s">
        <v>8</v>
      </c>
      <c r="Z40" s="5" t="str">
        <f>_xlfn.TEXTJOIN(" ,",FALSE,[1]!Table2[[#This Row],[Product Type]:[Routes]])</f>
        <v>cosmetics ,SKU38 ,52.0759306827078 ,75 ,705 ,9692.31804021843 ,-68 ,Non-binary ,69 ,1 ,88 ,5 ,Carrier B ,9.23593143724922 ,Supplier 5 ,Mumbai ,10 ,841 ,12 ,5.93069364552831 ,Pending ,0.613326899164507 ,Air ,580.29 ,Route B</v>
      </c>
      <c r="AA40" s="6">
        <v>653.67299455203295</v>
      </c>
    </row>
    <row r="41" spans="1:27" x14ac:dyDescent="0.25">
      <c r="A41" s="1" t="s">
        <v>9</v>
      </c>
      <c r="B41" s="2" t="s">
        <v>70</v>
      </c>
      <c r="C41" s="2">
        <v>80.541424170940303</v>
      </c>
      <c r="D41" s="2">
        <v>97</v>
      </c>
      <c r="E41" s="2">
        <v>933</v>
      </c>
      <c r="F41" s="2">
        <v>5724.9593504562599</v>
      </c>
      <c r="G41" s="2">
        <f>[1]!Table2[[#This Row],[Order Lead time]]*(1-[1]!Table2[[#This Row],[Stock levels]])</f>
        <v>-2233</v>
      </c>
      <c r="H41" s="2" t="s">
        <v>11</v>
      </c>
      <c r="I41" s="2">
        <v>90</v>
      </c>
      <c r="J41" s="2">
        <v>20</v>
      </c>
      <c r="K41" s="2">
        <v>39</v>
      </c>
      <c r="L41" s="2">
        <v>8</v>
      </c>
      <c r="M41" s="2" t="s">
        <v>19</v>
      </c>
      <c r="N41" s="2">
        <v>7.2295951397364702</v>
      </c>
      <c r="O41" s="2" t="s">
        <v>15</v>
      </c>
      <c r="P41" s="2" t="s">
        <v>21</v>
      </c>
      <c r="Q41" s="2">
        <v>18</v>
      </c>
      <c r="R41" s="2">
        <v>793</v>
      </c>
      <c r="S41" s="2">
        <v>1</v>
      </c>
      <c r="T41" s="2">
        <v>88.179407104217404</v>
      </c>
      <c r="U41" s="2" t="s">
        <v>6</v>
      </c>
      <c r="V41" s="2">
        <v>4.2132694305865597</v>
      </c>
      <c r="W41" s="2" t="s">
        <v>7</v>
      </c>
      <c r="X41" s="2">
        <f>[1]!Table2[[#This Row],[Production volumes]]*[1]!Table2[[#This Row],[Stock levels]]/100</f>
        <v>616.98</v>
      </c>
      <c r="Y41" s="2" t="s">
        <v>24</v>
      </c>
      <c r="Z41" s="2" t="str">
        <f>_xlfn.TEXTJOIN(" ,",FALSE,[1]!Table2[[#This Row],[Product Type]:[Routes]])</f>
        <v>skincare ,SKU39 ,19.1274772658232 ,26 ,176 ,1912.46566310076 ,-2233 ,Female ,78 ,29 ,34 ,3 ,Carrier A ,5.56250377883038 ,Supplier 2 ,Kolkata ,30 ,791 ,6 ,9.00580742878164 ,Fail ,1.45197220399681 ,Air ,616.98 ,Route B</v>
      </c>
      <c r="AA41" s="3">
        <v>529.80872398069096</v>
      </c>
    </row>
    <row r="42" spans="1:27" x14ac:dyDescent="0.25">
      <c r="A42" s="4" t="s">
        <v>9</v>
      </c>
      <c r="B42" s="5" t="s">
        <v>71</v>
      </c>
      <c r="C42" s="5">
        <v>99.113291615317095</v>
      </c>
      <c r="D42" s="5">
        <v>35</v>
      </c>
      <c r="E42" s="5">
        <v>556</v>
      </c>
      <c r="F42" s="5">
        <v>5521.2052590109697</v>
      </c>
      <c r="G42" s="5">
        <f>[1]!Table2[[#This Row],[Order Lead time]]*(1-[1]!Table2[[#This Row],[Stock levels]])</f>
        <v>-1780</v>
      </c>
      <c r="H42" s="5" t="s">
        <v>11</v>
      </c>
      <c r="I42" s="5">
        <v>64</v>
      </c>
      <c r="J42" s="5">
        <v>19</v>
      </c>
      <c r="K42" s="5">
        <v>38</v>
      </c>
      <c r="L42" s="5">
        <v>8</v>
      </c>
      <c r="M42" s="5" t="s">
        <v>3</v>
      </c>
      <c r="N42" s="5">
        <v>5.7732637437666501</v>
      </c>
      <c r="O42" s="5" t="s">
        <v>28</v>
      </c>
      <c r="P42" s="5" t="s">
        <v>38</v>
      </c>
      <c r="Q42" s="5">
        <v>18</v>
      </c>
      <c r="R42" s="5">
        <v>892</v>
      </c>
      <c r="S42" s="5">
        <v>7</v>
      </c>
      <c r="T42" s="5">
        <v>95.332064548772493</v>
      </c>
      <c r="U42" s="5" t="s">
        <v>22</v>
      </c>
      <c r="V42" s="5">
        <v>4.5302262398259602E-2</v>
      </c>
      <c r="W42" s="5" t="s">
        <v>32</v>
      </c>
      <c r="X42" s="5">
        <f>[1]!Table2[[#This Row],[Production volumes]]*[1]!Table2[[#This Row],[Stock levels]]/100</f>
        <v>713.7</v>
      </c>
      <c r="Y42" s="5" t="s">
        <v>24</v>
      </c>
      <c r="Z42" s="5" t="str">
        <f>_xlfn.TEXTJOIN(" ,",FALSE,[1]!Table2[[#This Row],[Product Type]:[Routes]])</f>
        <v>skincare ,SKU40 ,80.5414241709403 ,97 ,933 ,5724.95935045626 ,-1780 ,Female ,90 ,20 ,39 ,8 ,Carrier C ,7.22959513973647 ,Supplier 1 ,Kolkata ,18 ,793 ,1 ,88.1794071042174 ,Pending ,4.21326943058656 ,Road ,713.7 ,Route A</v>
      </c>
      <c r="AA42" s="6">
        <v>275.52437113130901</v>
      </c>
    </row>
    <row r="43" spans="1:27" x14ac:dyDescent="0.25">
      <c r="A43" s="1" t="s">
        <v>9</v>
      </c>
      <c r="B43" s="2" t="s">
        <v>72</v>
      </c>
      <c r="C43" s="2">
        <v>46.529167614516702</v>
      </c>
      <c r="D43" s="2">
        <v>98</v>
      </c>
      <c r="E43" s="2">
        <v>155</v>
      </c>
      <c r="F43" s="2">
        <v>1839.60942585676</v>
      </c>
      <c r="G43" s="2">
        <f>[1]!Table2[[#This Row],[Order Lead time]]*(1-[1]!Table2[[#This Row],[Stock levels]])</f>
        <v>-1197</v>
      </c>
      <c r="H43" s="2" t="s">
        <v>11</v>
      </c>
      <c r="I43" s="2">
        <v>22</v>
      </c>
      <c r="J43" s="2">
        <v>27</v>
      </c>
      <c r="K43" s="2">
        <v>57</v>
      </c>
      <c r="L43" s="2">
        <v>4</v>
      </c>
      <c r="M43" s="2" t="s">
        <v>19</v>
      </c>
      <c r="N43" s="2">
        <v>7.5262483268515004</v>
      </c>
      <c r="O43" s="2" t="s">
        <v>20</v>
      </c>
      <c r="P43" s="2" t="s">
        <v>29</v>
      </c>
      <c r="Q43" s="2">
        <v>26</v>
      </c>
      <c r="R43" s="2">
        <v>179</v>
      </c>
      <c r="S43" s="2">
        <v>7</v>
      </c>
      <c r="T43" s="2">
        <v>96.422820639571796</v>
      </c>
      <c r="U43" s="2" t="s">
        <v>22</v>
      </c>
      <c r="V43" s="2">
        <v>4.9392552886209398</v>
      </c>
      <c r="W43" s="2" t="s">
        <v>7</v>
      </c>
      <c r="X43" s="2">
        <f>[1]!Table2[[#This Row],[Production volumes]]*[1]!Table2[[#This Row],[Stock levels]]/100</f>
        <v>570.88</v>
      </c>
      <c r="Y43" s="2" t="s">
        <v>24</v>
      </c>
      <c r="Z43" s="2" t="str">
        <f>_xlfn.TEXTJOIN(" ,",FALSE,[1]!Table2[[#This Row],[Product Type]:[Routes]])</f>
        <v>skincare ,SKU41 ,99.1132916153171 ,35 ,556 ,5521.20525901097 ,-1197 ,Female ,64 ,19 ,38 ,8 ,Carrier B ,5.77326374376665 ,Supplier 4 ,Chennai ,18 ,892 ,7 ,95.3320645487725 ,Fail ,0.0453022623982596 ,Sea ,570.88 ,Route A</v>
      </c>
      <c r="AA43" s="3">
        <v>635.65712050199102</v>
      </c>
    </row>
    <row r="44" spans="1:27" x14ac:dyDescent="0.25">
      <c r="A44" s="4" t="s">
        <v>0</v>
      </c>
      <c r="B44" s="5" t="s">
        <v>73</v>
      </c>
      <c r="C44" s="5">
        <v>11.7432717763092</v>
      </c>
      <c r="D44" s="5">
        <v>6</v>
      </c>
      <c r="E44" s="5">
        <v>598</v>
      </c>
      <c r="F44" s="5">
        <v>5737.4255991190203</v>
      </c>
      <c r="G44" s="5">
        <f>[1]!Table2[[#This Row],[Order Lead time]]*(1-[1]!Table2[[#This Row],[Stock levels]])</f>
        <v>-567</v>
      </c>
      <c r="H44" s="5" t="s">
        <v>14</v>
      </c>
      <c r="I44" s="5">
        <v>36</v>
      </c>
      <c r="J44" s="5">
        <v>29</v>
      </c>
      <c r="K44" s="5">
        <v>85</v>
      </c>
      <c r="L44" s="5">
        <v>9</v>
      </c>
      <c r="M44" s="5" t="s">
        <v>3</v>
      </c>
      <c r="N44" s="5">
        <v>3.6940212683884499</v>
      </c>
      <c r="O44" s="5" t="s">
        <v>20</v>
      </c>
      <c r="P44" s="5" t="s">
        <v>5</v>
      </c>
      <c r="Q44" s="5">
        <v>1</v>
      </c>
      <c r="R44" s="5">
        <v>206</v>
      </c>
      <c r="S44" s="5">
        <v>23</v>
      </c>
      <c r="T44" s="5">
        <v>26.2773659573324</v>
      </c>
      <c r="U44" s="5" t="s">
        <v>6</v>
      </c>
      <c r="V44" s="5">
        <v>0.37230476798509698</v>
      </c>
      <c r="W44" s="5" t="s">
        <v>16</v>
      </c>
      <c r="X44" s="5">
        <f>[1]!Table2[[#This Row],[Production volumes]]*[1]!Table2[[#This Row],[Stock levels]]/100</f>
        <v>39.380000000000003</v>
      </c>
      <c r="Y44" s="5" t="s">
        <v>24</v>
      </c>
      <c r="Z44" s="5" t="str">
        <f>_xlfn.TEXTJOIN(" ,",FALSE,[1]!Table2[[#This Row],[Product Type]:[Routes]])</f>
        <v>skincare ,SKU42 ,46.5291676145167 ,98 ,155 ,1839.60942585676 ,-567 ,Female ,22 ,27 ,57 ,4 ,Carrier C ,7.5262483268515 ,Supplier 5 ,Bangalore ,26 ,179 ,7 ,96.4228206395718 ,Fail ,4.93925528862094 ,Road ,39.38 ,Route A</v>
      </c>
      <c r="AA44" s="6">
        <v>716.04411975933999</v>
      </c>
    </row>
    <row r="45" spans="1:27" x14ac:dyDescent="0.25">
      <c r="A45" s="1" t="s">
        <v>33</v>
      </c>
      <c r="B45" s="2" t="s">
        <v>74</v>
      </c>
      <c r="C45" s="2">
        <v>51.355790913110297</v>
      </c>
      <c r="D45" s="2">
        <v>34</v>
      </c>
      <c r="E45" s="2">
        <v>919</v>
      </c>
      <c r="F45" s="2">
        <v>7152.28604943551</v>
      </c>
      <c r="G45" s="2">
        <f>[1]!Table2[[#This Row],[Order Lead time]]*(1-[1]!Table2[[#This Row],[Stock levels]])</f>
        <v>-1015</v>
      </c>
      <c r="H45" s="2" t="s">
        <v>11</v>
      </c>
      <c r="I45" s="2">
        <v>13</v>
      </c>
      <c r="J45" s="2">
        <v>19</v>
      </c>
      <c r="K45" s="2">
        <v>72</v>
      </c>
      <c r="L45" s="2">
        <v>6</v>
      </c>
      <c r="M45" s="2" t="s">
        <v>19</v>
      </c>
      <c r="N45" s="2">
        <v>7.5774496573766896</v>
      </c>
      <c r="O45" s="2" t="s">
        <v>37</v>
      </c>
      <c r="P45" s="2" t="s">
        <v>26</v>
      </c>
      <c r="Q45" s="2">
        <v>7</v>
      </c>
      <c r="R45" s="2">
        <v>834</v>
      </c>
      <c r="S45" s="2">
        <v>18</v>
      </c>
      <c r="T45" s="2">
        <v>22.554106620887701</v>
      </c>
      <c r="U45" s="2" t="s">
        <v>22</v>
      </c>
      <c r="V45" s="2">
        <v>2.9626263204548802</v>
      </c>
      <c r="W45" s="2" t="s">
        <v>23</v>
      </c>
      <c r="X45" s="2">
        <f>[1]!Table2[[#This Row],[Production volumes]]*[1]!Table2[[#This Row],[Stock levels]]/100</f>
        <v>74.16</v>
      </c>
      <c r="Y45" s="2" t="s">
        <v>24</v>
      </c>
      <c r="Z45" s="2" t="str">
        <f>_xlfn.TEXTJOIN(" ,",FALSE,[1]!Table2[[#This Row],[Product Type]:[Routes]])</f>
        <v>haircare ,SKU43 ,11.7432717763092 ,6 ,598 ,5737.42559911902 ,-1015 ,Unknown ,36 ,29 ,85 ,9 ,Carrier B ,3.69402126838845 ,Supplier 5 ,Mumbai ,1 ,206 ,23 ,26.2773659573324 ,Pending ,0.372304767985097 ,Air ,74.16 ,Route A</v>
      </c>
      <c r="AA45" s="3">
        <v>610.45326961922694</v>
      </c>
    </row>
    <row r="46" spans="1:27" x14ac:dyDescent="0.25">
      <c r="A46" s="4" t="s">
        <v>0</v>
      </c>
      <c r="B46" s="5" t="s">
        <v>75</v>
      </c>
      <c r="C46" s="5">
        <v>33.784138033065503</v>
      </c>
      <c r="D46" s="5">
        <v>1</v>
      </c>
      <c r="E46" s="5">
        <v>24</v>
      </c>
      <c r="F46" s="5">
        <v>5267.9568075105199</v>
      </c>
      <c r="G46" s="5">
        <f>[1]!Table2[[#This Row],[Order Lead time]]*(1-[1]!Table2[[#This Row],[Stock levels]])</f>
        <v>-228</v>
      </c>
      <c r="H46" s="5" t="s">
        <v>31</v>
      </c>
      <c r="I46" s="5">
        <v>93</v>
      </c>
      <c r="J46" s="5">
        <v>7</v>
      </c>
      <c r="K46" s="5">
        <v>52</v>
      </c>
      <c r="L46" s="5">
        <v>6</v>
      </c>
      <c r="M46" s="5" t="s">
        <v>3</v>
      </c>
      <c r="N46" s="5">
        <v>5.2151550087119096</v>
      </c>
      <c r="O46" s="5" t="s">
        <v>37</v>
      </c>
      <c r="P46" s="5" t="s">
        <v>38</v>
      </c>
      <c r="Q46" s="5">
        <v>25</v>
      </c>
      <c r="R46" s="5">
        <v>794</v>
      </c>
      <c r="S46" s="5">
        <v>25</v>
      </c>
      <c r="T46" s="5">
        <v>66.312544439991598</v>
      </c>
      <c r="U46" s="5" t="s">
        <v>40</v>
      </c>
      <c r="V46" s="5">
        <v>3.2196046120841002</v>
      </c>
      <c r="W46" s="5" t="s">
        <v>23</v>
      </c>
      <c r="X46" s="5">
        <f>[1]!Table2[[#This Row],[Production volumes]]*[1]!Table2[[#This Row],[Stock levels]]/100</f>
        <v>108.42</v>
      </c>
      <c r="Y46" s="5" t="s">
        <v>24</v>
      </c>
      <c r="Z46" s="5" t="str">
        <f>_xlfn.TEXTJOIN(" ,",FALSE,[1]!Table2[[#This Row],[Product Type]:[Routes]])</f>
        <v>cosmetics ,SKU44 ,51.3557909131103 ,34 ,919 ,7152.28604943551 ,-228 ,Female ,13 ,19 ,72 ,6 ,Carrier C ,7.57744965737669 ,Supplier 2 ,Delhi ,7 ,834 ,18 ,22.5541066208877 ,Fail ,2.96262632045488 ,Rail ,108.42 ,Route A</v>
      </c>
      <c r="AA46" s="6">
        <v>495.30569702847299</v>
      </c>
    </row>
    <row r="47" spans="1:27" x14ac:dyDescent="0.25">
      <c r="A47" s="1" t="s">
        <v>0</v>
      </c>
      <c r="B47" s="2" t="s">
        <v>76</v>
      </c>
      <c r="C47" s="2">
        <v>27.082207199888899</v>
      </c>
      <c r="D47" s="2">
        <v>75</v>
      </c>
      <c r="E47" s="2">
        <v>859</v>
      </c>
      <c r="F47" s="2">
        <v>2556.7673606335902</v>
      </c>
      <c r="G47" s="2">
        <f>[1]!Table2[[#This Row],[Order Lead time]]*(1-[1]!Table2[[#This Row],[Stock levels]])</f>
        <v>-644</v>
      </c>
      <c r="H47" s="2" t="s">
        <v>2</v>
      </c>
      <c r="I47" s="2">
        <v>92</v>
      </c>
      <c r="J47" s="2">
        <v>29</v>
      </c>
      <c r="K47" s="2">
        <v>6</v>
      </c>
      <c r="L47" s="2">
        <v>8</v>
      </c>
      <c r="M47" s="2" t="s">
        <v>3</v>
      </c>
      <c r="N47" s="2">
        <v>4.0709558370840799</v>
      </c>
      <c r="O47" s="2" t="s">
        <v>4</v>
      </c>
      <c r="P47" s="2" t="s">
        <v>38</v>
      </c>
      <c r="Q47" s="2">
        <v>18</v>
      </c>
      <c r="R47" s="2">
        <v>870</v>
      </c>
      <c r="S47" s="2">
        <v>23</v>
      </c>
      <c r="T47" s="2">
        <v>77.322353211051606</v>
      </c>
      <c r="U47" s="2" t="s">
        <v>6</v>
      </c>
      <c r="V47" s="2">
        <v>3.6486105925361998</v>
      </c>
      <c r="W47" s="2" t="s">
        <v>7</v>
      </c>
      <c r="X47" s="2">
        <f>[1]!Table2[[#This Row],[Production volumes]]*[1]!Table2[[#This Row],[Stock levels]]/100</f>
        <v>738.42</v>
      </c>
      <c r="Y47" s="2" t="s">
        <v>8</v>
      </c>
      <c r="Z47" s="2" t="str">
        <f>_xlfn.TEXTJOIN(" ,",FALSE,[1]!Table2[[#This Row],[Product Type]:[Routes]])</f>
        <v>haircare ,SKU45 ,33.7841380330655 ,1 ,24 ,5267.95680751052 ,-644 ,Male ,93 ,7 ,52 ,6 ,Carrier B ,5.21515500871191 ,Supplier 2 ,Chennai ,25 ,794 ,25 ,66.3125444399916 ,Pass ,3.2196046120841 ,Rail ,738.42 ,Route A</v>
      </c>
      <c r="AA47" s="3">
        <v>380.43593711196399</v>
      </c>
    </row>
    <row r="48" spans="1:27" x14ac:dyDescent="0.25">
      <c r="A48" s="4" t="s">
        <v>9</v>
      </c>
      <c r="B48" s="5" t="s">
        <v>77</v>
      </c>
      <c r="C48" s="5">
        <v>95.712135880936003</v>
      </c>
      <c r="D48" s="5">
        <v>93</v>
      </c>
      <c r="E48" s="5">
        <v>910</v>
      </c>
      <c r="F48" s="5">
        <v>7089.4742499341801</v>
      </c>
      <c r="G48" s="5">
        <f>[1]!Table2[[#This Row],[Order Lead time]]*(1-[1]!Table2[[#This Row],[Stock levels]])</f>
        <v>-2639</v>
      </c>
      <c r="H48" s="5" t="s">
        <v>31</v>
      </c>
      <c r="I48" s="5">
        <v>4</v>
      </c>
      <c r="J48" s="5">
        <v>15</v>
      </c>
      <c r="K48" s="5">
        <v>51</v>
      </c>
      <c r="L48" s="5">
        <v>9</v>
      </c>
      <c r="M48" s="5" t="s">
        <v>3</v>
      </c>
      <c r="N48" s="5">
        <v>8.9787507559499709</v>
      </c>
      <c r="O48" s="5" t="s">
        <v>15</v>
      </c>
      <c r="P48" s="5" t="s">
        <v>21</v>
      </c>
      <c r="Q48" s="5">
        <v>10</v>
      </c>
      <c r="R48" s="5">
        <v>964</v>
      </c>
      <c r="S48" s="5">
        <v>20</v>
      </c>
      <c r="T48" s="5">
        <v>19.7129929112936</v>
      </c>
      <c r="U48" s="5" t="s">
        <v>6</v>
      </c>
      <c r="V48" s="5">
        <v>0.38057358671321301</v>
      </c>
      <c r="W48" s="5" t="s">
        <v>23</v>
      </c>
      <c r="X48" s="5">
        <f>[1]!Table2[[#This Row],[Production volumes]]*[1]!Table2[[#This Row],[Stock levels]]/100</f>
        <v>800.4</v>
      </c>
      <c r="Y48" s="5" t="s">
        <v>24</v>
      </c>
      <c r="Z48" s="5" t="str">
        <f>_xlfn.TEXTJOIN(" ,",FALSE,[1]!Table2[[#This Row],[Product Type]:[Routes]])</f>
        <v>haircare ,SKU46 ,27.0822071998889 ,75 ,859 ,2556.76736063359 ,-2639 ,Non-binary ,92 ,29 ,6 ,8 ,Carrier B ,4.07095583708408 ,Supplier 3 ,Chennai ,18 ,870 ,23 ,77.3223532110516 ,Pending ,3.6486105925362 ,Road ,800.4 ,Route B</v>
      </c>
      <c r="AA48" s="6">
        <v>581.60235505058597</v>
      </c>
    </row>
    <row r="49" spans="1:27" x14ac:dyDescent="0.25">
      <c r="A49" s="1" t="s">
        <v>0</v>
      </c>
      <c r="B49" s="2" t="s">
        <v>78</v>
      </c>
      <c r="C49" s="2">
        <v>76.035544426891704</v>
      </c>
      <c r="D49" s="2">
        <v>28</v>
      </c>
      <c r="E49" s="2">
        <v>29</v>
      </c>
      <c r="F49" s="2">
        <v>7397.0710045871801</v>
      </c>
      <c r="G49" s="2">
        <f>[1]!Table2[[#This Row],[Order Lead time]]*(1-[1]!Table2[[#This Row],[Stock levels]])</f>
        <v>-45</v>
      </c>
      <c r="H49" s="2" t="s">
        <v>2</v>
      </c>
      <c r="I49" s="2">
        <v>30</v>
      </c>
      <c r="J49" s="2">
        <v>16</v>
      </c>
      <c r="K49" s="2">
        <v>9</v>
      </c>
      <c r="L49" s="2">
        <v>3</v>
      </c>
      <c r="M49" s="2" t="s">
        <v>19</v>
      </c>
      <c r="N49" s="2">
        <v>7.0958331565551296</v>
      </c>
      <c r="O49" s="2" t="s">
        <v>37</v>
      </c>
      <c r="P49" s="2" t="s">
        <v>5</v>
      </c>
      <c r="Q49" s="2">
        <v>9</v>
      </c>
      <c r="R49" s="2">
        <v>109</v>
      </c>
      <c r="S49" s="2">
        <v>18</v>
      </c>
      <c r="T49" s="2">
        <v>23.126363582464698</v>
      </c>
      <c r="U49" s="2" t="s">
        <v>22</v>
      </c>
      <c r="V49" s="2">
        <v>1.6981125407144</v>
      </c>
      <c r="W49" s="2" t="s">
        <v>23</v>
      </c>
      <c r="X49" s="2">
        <f>[1]!Table2[[#This Row],[Production volumes]]*[1]!Table2[[#This Row],[Stock levels]]/100</f>
        <v>38.56</v>
      </c>
      <c r="Y49" s="2" t="s">
        <v>8</v>
      </c>
      <c r="Z49" s="2" t="str">
        <f>_xlfn.TEXTJOIN(" ,",FALSE,[1]!Table2[[#This Row],[Product Type]:[Routes]])</f>
        <v>skincare ,SKU47 ,95.712135880936 ,93 ,910 ,7089.47424993418 ,-45 ,Male ,4 ,15 ,51 ,9 ,Carrier B ,8.97875075594997 ,Supplier 1 ,Kolkata ,10 ,964 ,20 ,19.7129929112936 ,Pending ,0.380573586713213 ,Rail ,38.56 ,Route A</v>
      </c>
      <c r="AA49" s="3">
        <v>768.65191395437</v>
      </c>
    </row>
    <row r="50" spans="1:27" x14ac:dyDescent="0.25">
      <c r="A50" s="4" t="s">
        <v>33</v>
      </c>
      <c r="B50" s="5" t="s">
        <v>79</v>
      </c>
      <c r="C50" s="5">
        <v>78.897913205639995</v>
      </c>
      <c r="D50" s="5">
        <v>19</v>
      </c>
      <c r="E50" s="5">
        <v>99</v>
      </c>
      <c r="F50" s="5">
        <v>8001.6132065190004</v>
      </c>
      <c r="G50" s="5">
        <f>[1]!Table2[[#This Row],[Order Lead time]]*(1-[1]!Table2[[#This Row],[Stock levels]])</f>
        <v>-464</v>
      </c>
      <c r="H50" s="5" t="s">
        <v>14</v>
      </c>
      <c r="I50" s="5">
        <v>97</v>
      </c>
      <c r="J50" s="5">
        <v>24</v>
      </c>
      <c r="K50" s="5">
        <v>9</v>
      </c>
      <c r="L50" s="5">
        <v>6</v>
      </c>
      <c r="M50" s="5" t="s">
        <v>19</v>
      </c>
      <c r="N50" s="5">
        <v>2.5056210329009101</v>
      </c>
      <c r="O50" s="5" t="s">
        <v>20</v>
      </c>
      <c r="P50" s="5" t="s">
        <v>26</v>
      </c>
      <c r="Q50" s="5">
        <v>28</v>
      </c>
      <c r="R50" s="5">
        <v>177</v>
      </c>
      <c r="S50" s="5">
        <v>28</v>
      </c>
      <c r="T50" s="5">
        <v>14.1478154439792</v>
      </c>
      <c r="U50" s="5" t="s">
        <v>40</v>
      </c>
      <c r="V50" s="5">
        <v>2.8258139854001301</v>
      </c>
      <c r="W50" s="5" t="s">
        <v>23</v>
      </c>
      <c r="X50" s="5">
        <f>[1]!Table2[[#This Row],[Production volumes]]*[1]!Table2[[#This Row],[Stock levels]]/100</f>
        <v>32.700000000000003</v>
      </c>
      <c r="Y50" s="5" t="s">
        <v>24</v>
      </c>
      <c r="Z50" s="5" t="str">
        <f>_xlfn.TEXTJOIN(" ,",FALSE,[1]!Table2[[#This Row],[Product Type]:[Routes]])</f>
        <v>haircare ,SKU48 ,76.0355444268917 ,28 ,29 ,7397.07100458718 ,-464 ,Non-binary ,30 ,16 ,9 ,3 ,Carrier C ,7.09583315655513 ,Supplier 2 ,Mumbai ,9 ,109 ,18 ,23.1263635824647 ,Fail ,1.6981125407144 ,Rail ,32.7 ,Route B</v>
      </c>
      <c r="AA50" s="6">
        <v>336.89016851997701</v>
      </c>
    </row>
    <row r="51" spans="1:27" x14ac:dyDescent="0.25">
      <c r="A51" s="1" t="s">
        <v>33</v>
      </c>
      <c r="B51" s="2" t="s">
        <v>80</v>
      </c>
      <c r="C51" s="2">
        <v>14.203484264803</v>
      </c>
      <c r="D51" s="2">
        <v>91</v>
      </c>
      <c r="E51" s="2">
        <v>633</v>
      </c>
      <c r="F51" s="2">
        <v>5910.8853896688897</v>
      </c>
      <c r="G51" s="2">
        <f>[1]!Table2[[#This Row],[Order Lead time]]*(1-[1]!Table2[[#This Row],[Stock levels]])</f>
        <v>-2304</v>
      </c>
      <c r="H51" s="2" t="s">
        <v>11</v>
      </c>
      <c r="I51" s="2">
        <v>31</v>
      </c>
      <c r="J51" s="2">
        <v>23</v>
      </c>
      <c r="K51" s="2">
        <v>82</v>
      </c>
      <c r="L51" s="2">
        <v>10</v>
      </c>
      <c r="M51" s="2" t="s">
        <v>12</v>
      </c>
      <c r="N51" s="2">
        <v>6.2478609149759903</v>
      </c>
      <c r="O51" s="2" t="s">
        <v>37</v>
      </c>
      <c r="P51" s="2" t="s">
        <v>26</v>
      </c>
      <c r="Q51" s="2">
        <v>20</v>
      </c>
      <c r="R51" s="2">
        <v>306</v>
      </c>
      <c r="S51" s="2">
        <v>21</v>
      </c>
      <c r="T51" s="2">
        <v>45.178757924634503</v>
      </c>
      <c r="U51" s="2" t="s">
        <v>22</v>
      </c>
      <c r="V51" s="2">
        <v>4.7548008046711798</v>
      </c>
      <c r="W51" s="2" t="s">
        <v>23</v>
      </c>
      <c r="X51" s="2">
        <f>[1]!Table2[[#This Row],[Production volumes]]*[1]!Table2[[#This Row],[Stock levels]]/100</f>
        <v>171.69</v>
      </c>
      <c r="Y51" s="2" t="s">
        <v>8</v>
      </c>
      <c r="Z51" s="2" t="str">
        <f>_xlfn.TEXTJOIN(" ,",FALSE,[1]!Table2[[#This Row],[Product Type]:[Routes]])</f>
        <v>cosmetics ,SKU49 ,78.89791320564 ,19 ,99 ,8001.613206519 ,-2304 ,Unknown ,97 ,24 ,9 ,6 ,Carrier C ,2.50562103290091 ,Supplier 5 ,Delhi ,28 ,177 ,28 ,14.1478154439792 ,Pass ,2.82581398540013 ,Rail ,171.69 ,Route A</v>
      </c>
      <c r="AA51" s="3">
        <v>496.24865029194001</v>
      </c>
    </row>
    <row r="52" spans="1:27" x14ac:dyDescent="0.25">
      <c r="A52" s="4" t="s">
        <v>0</v>
      </c>
      <c r="B52" s="5" t="s">
        <v>81</v>
      </c>
      <c r="C52" s="5">
        <v>26.700760972461701</v>
      </c>
      <c r="D52" s="5">
        <v>61</v>
      </c>
      <c r="E52" s="5">
        <v>154</v>
      </c>
      <c r="F52" s="5">
        <v>9866.4654579796897</v>
      </c>
      <c r="G52" s="5">
        <f>[1]!Table2[[#This Row],[Order Lead time]]*(1-[1]!Table2[[#This Row],[Stock levels]])</f>
        <v>-690</v>
      </c>
      <c r="H52" s="5" t="s">
        <v>31</v>
      </c>
      <c r="I52" s="5">
        <v>100</v>
      </c>
      <c r="J52" s="5">
        <v>4</v>
      </c>
      <c r="K52" s="5">
        <v>52</v>
      </c>
      <c r="L52" s="5">
        <v>1</v>
      </c>
      <c r="M52" s="5" t="s">
        <v>12</v>
      </c>
      <c r="N52" s="5">
        <v>4.78300055794766</v>
      </c>
      <c r="O52" s="5" t="s">
        <v>20</v>
      </c>
      <c r="P52" s="5" t="s">
        <v>29</v>
      </c>
      <c r="Q52" s="5">
        <v>18</v>
      </c>
      <c r="R52" s="5">
        <v>673</v>
      </c>
      <c r="S52" s="5">
        <v>28</v>
      </c>
      <c r="T52" s="5">
        <v>14.190328344569901</v>
      </c>
      <c r="U52" s="5" t="s">
        <v>6</v>
      </c>
      <c r="V52" s="5">
        <v>1.77295117208355</v>
      </c>
      <c r="W52" s="5" t="s">
        <v>7</v>
      </c>
      <c r="X52" s="5">
        <f>[1]!Table2[[#This Row],[Production volumes]]*[1]!Table2[[#This Row],[Stock levels]]/100</f>
        <v>94.86</v>
      </c>
      <c r="Y52" s="5" t="s">
        <v>24</v>
      </c>
      <c r="Z52" s="5" t="str">
        <f>_xlfn.TEXTJOIN(" ,",FALSE,[1]!Table2[[#This Row],[Product Type]:[Routes]])</f>
        <v>cosmetics ,SKU50 ,14.203484264803 ,91 ,633 ,5910.88538966889 ,-690 ,Female ,31 ,23 ,82 ,10 ,Carrier A ,6.24786091497599 ,Supplier 2 ,Delhi ,20 ,306 ,21 ,45.1787579246345 ,Fail ,4.75480080467118 ,Rail ,94.86 ,Route B</v>
      </c>
      <c r="AA52" s="6">
        <v>694.98231757944495</v>
      </c>
    </row>
    <row r="53" spans="1:27" x14ac:dyDescent="0.25">
      <c r="A53" s="1" t="s">
        <v>9</v>
      </c>
      <c r="B53" s="2" t="s">
        <v>82</v>
      </c>
      <c r="C53" s="2">
        <v>98.031829656465007</v>
      </c>
      <c r="D53" s="2">
        <v>1</v>
      </c>
      <c r="E53" s="2">
        <v>820</v>
      </c>
      <c r="F53" s="2">
        <v>9435.7626089121295</v>
      </c>
      <c r="G53" s="2">
        <f>[1]!Table2[[#This Row],[Order Lead time]]*(1-[1]!Table2[[#This Row],[Stock levels]])</f>
        <v>-396</v>
      </c>
      <c r="H53" s="2" t="s">
        <v>31</v>
      </c>
      <c r="I53" s="2">
        <v>64</v>
      </c>
      <c r="J53" s="2">
        <v>11</v>
      </c>
      <c r="K53" s="2">
        <v>11</v>
      </c>
      <c r="L53" s="2">
        <v>1</v>
      </c>
      <c r="M53" s="2" t="s">
        <v>3</v>
      </c>
      <c r="N53" s="2">
        <v>8.6310521797689397</v>
      </c>
      <c r="O53" s="2" t="s">
        <v>15</v>
      </c>
      <c r="P53" s="2" t="s">
        <v>5</v>
      </c>
      <c r="Q53" s="2">
        <v>10</v>
      </c>
      <c r="R53" s="2">
        <v>727</v>
      </c>
      <c r="S53" s="2">
        <v>27</v>
      </c>
      <c r="T53" s="2">
        <v>9.1668491485971497</v>
      </c>
      <c r="U53" s="2" t="s">
        <v>6</v>
      </c>
      <c r="V53" s="2">
        <v>2.1224716191438202</v>
      </c>
      <c r="W53" s="2" t="s">
        <v>16</v>
      </c>
      <c r="X53" s="2">
        <f>[1]!Table2[[#This Row],[Production volumes]]*[1]!Table2[[#This Row],[Stock levels]]/100</f>
        <v>673</v>
      </c>
      <c r="Y53" s="2" t="s">
        <v>17</v>
      </c>
      <c r="Z53" s="2" t="str">
        <f>_xlfn.TEXTJOIN(" ,",FALSE,[1]!Table2[[#This Row],[Product Type]:[Routes]])</f>
        <v>haircare ,SKU51 ,26.7007609724617 ,61 ,154 ,9866.46545797969 ,-396 ,Male ,100 ,4 ,52 ,1 ,Carrier A ,4.78300055794766 ,Supplier 5 ,Bangalore ,18 ,673 ,28 ,14.1903283445699 ,Pending ,1.77295117208355 ,Road ,673 ,Route A</v>
      </c>
      <c r="AA53" s="3">
        <v>602.89849883838303</v>
      </c>
    </row>
    <row r="54" spans="1:27" x14ac:dyDescent="0.25">
      <c r="A54" s="4" t="s">
        <v>9</v>
      </c>
      <c r="B54" s="5" t="s">
        <v>83</v>
      </c>
      <c r="C54" s="5">
        <v>30.3414707112142</v>
      </c>
      <c r="D54" s="5">
        <v>93</v>
      </c>
      <c r="E54" s="5">
        <v>242</v>
      </c>
      <c r="F54" s="5">
        <v>8232.3348294258194</v>
      </c>
      <c r="G54" s="5">
        <f>[1]!Table2[[#This Row],[Order Lead time]]*(1-[1]!Table2[[#This Row],[Stock levels]])</f>
        <v>-693</v>
      </c>
      <c r="H54" s="5" t="s">
        <v>31</v>
      </c>
      <c r="I54" s="5">
        <v>96</v>
      </c>
      <c r="J54" s="5">
        <v>25</v>
      </c>
      <c r="K54" s="5">
        <v>54</v>
      </c>
      <c r="L54" s="5">
        <v>3</v>
      </c>
      <c r="M54" s="5" t="s">
        <v>3</v>
      </c>
      <c r="N54" s="5">
        <v>1.0134865660958901</v>
      </c>
      <c r="O54" s="5" t="s">
        <v>15</v>
      </c>
      <c r="P54" s="5" t="s">
        <v>26</v>
      </c>
      <c r="Q54" s="5">
        <v>1</v>
      </c>
      <c r="R54" s="5">
        <v>631</v>
      </c>
      <c r="S54" s="5">
        <v>17</v>
      </c>
      <c r="T54" s="5">
        <v>83.344058991677898</v>
      </c>
      <c r="U54" s="5" t="s">
        <v>6</v>
      </c>
      <c r="V54" s="5">
        <v>1.41034757607602</v>
      </c>
      <c r="W54" s="5" t="s">
        <v>16</v>
      </c>
      <c r="X54" s="5">
        <f>[1]!Table2[[#This Row],[Production volumes]]*[1]!Table2[[#This Row],[Stock levels]]/100</f>
        <v>465.28</v>
      </c>
      <c r="Y54" s="5" t="s">
        <v>8</v>
      </c>
      <c r="Z54" s="5" t="str">
        <f>_xlfn.TEXTJOIN(" ,",FALSE,[1]!Table2[[#This Row],[Product Type]:[Routes]])</f>
        <v>skincare ,SKU52 ,98.031829656465 ,1 ,820 ,9435.76260891213 ,-693 ,Male ,64 ,11 ,11 ,1 ,Carrier B ,8.63105217976894 ,Supplier 1 ,Mumbai ,10 ,727 ,27 ,9.16684914859715 ,Pending ,2.12247161914382 ,Air ,465.28 ,Route C</v>
      </c>
      <c r="AA54" s="6">
        <v>750.73784066827</v>
      </c>
    </row>
    <row r="55" spans="1:27" x14ac:dyDescent="0.25">
      <c r="A55" s="1" t="s">
        <v>0</v>
      </c>
      <c r="B55" s="2" t="s">
        <v>84</v>
      </c>
      <c r="C55" s="2">
        <v>31.1462431602408</v>
      </c>
      <c r="D55" s="2">
        <v>11</v>
      </c>
      <c r="E55" s="2">
        <v>622</v>
      </c>
      <c r="F55" s="2">
        <v>6088.0214799408504</v>
      </c>
      <c r="G55" s="2">
        <f>[1]!Table2[[#This Row],[Order Lead time]]*(1-[1]!Table2[[#This Row],[Stock levels]])</f>
        <v>-2375</v>
      </c>
      <c r="H55" s="2" t="s">
        <v>2</v>
      </c>
      <c r="I55" s="2">
        <v>33</v>
      </c>
      <c r="J55" s="2">
        <v>22</v>
      </c>
      <c r="K55" s="2">
        <v>61</v>
      </c>
      <c r="L55" s="2">
        <v>3</v>
      </c>
      <c r="M55" s="2" t="s">
        <v>3</v>
      </c>
      <c r="N55" s="2">
        <v>4.3051034712876302</v>
      </c>
      <c r="O55" s="2" t="s">
        <v>15</v>
      </c>
      <c r="P55" s="2" t="s">
        <v>21</v>
      </c>
      <c r="Q55" s="2">
        <v>26</v>
      </c>
      <c r="R55" s="2">
        <v>497</v>
      </c>
      <c r="S55" s="2">
        <v>29</v>
      </c>
      <c r="T55" s="2">
        <v>30.186023375822501</v>
      </c>
      <c r="U55" s="2" t="s">
        <v>40</v>
      </c>
      <c r="V55" s="2">
        <v>2.4787719755397402</v>
      </c>
      <c r="W55" s="2" t="s">
        <v>7</v>
      </c>
      <c r="X55" s="2">
        <f>[1]!Table2[[#This Row],[Production volumes]]*[1]!Table2[[#This Row],[Stock levels]]/100</f>
        <v>605.76</v>
      </c>
      <c r="Y55" s="2" t="s">
        <v>8</v>
      </c>
      <c r="Z55" s="2" t="str">
        <f>_xlfn.TEXTJOIN(" ,",FALSE,[1]!Table2[[#This Row],[Product Type]:[Routes]])</f>
        <v>skincare ,SKU53 ,30.3414707112142 ,93 ,242 ,8232.33482942582 ,-2375 ,Male ,96 ,25 ,54 ,3 ,Carrier B ,1.01348656609589 ,Supplier 1 ,Delhi ,1 ,631 ,17 ,83.3440589916779 ,Pending ,1.41034757607602 ,Air ,605.76 ,Route B</v>
      </c>
      <c r="AA55" s="3">
        <v>814.06999658218695</v>
      </c>
    </row>
    <row r="56" spans="1:27" x14ac:dyDescent="0.25">
      <c r="A56" s="4" t="s">
        <v>0</v>
      </c>
      <c r="B56" s="5" t="s">
        <v>85</v>
      </c>
      <c r="C56" s="5">
        <v>79.855058340789398</v>
      </c>
      <c r="D56" s="5">
        <v>16</v>
      </c>
      <c r="E56" s="5">
        <v>701</v>
      </c>
      <c r="F56" s="5">
        <v>2925.6751703038099</v>
      </c>
      <c r="G56" s="5">
        <f>[1]!Table2[[#This Row],[Order Lead time]]*(1-[1]!Table2[[#This Row],[Stock levels]])</f>
        <v>-704</v>
      </c>
      <c r="H56" s="5" t="s">
        <v>31</v>
      </c>
      <c r="I56" s="5">
        <v>97</v>
      </c>
      <c r="J56" s="5">
        <v>11</v>
      </c>
      <c r="K56" s="5">
        <v>11</v>
      </c>
      <c r="L56" s="5">
        <v>5</v>
      </c>
      <c r="M56" s="5" t="s">
        <v>12</v>
      </c>
      <c r="N56" s="5">
        <v>5.0143649550309002</v>
      </c>
      <c r="O56" s="5" t="s">
        <v>37</v>
      </c>
      <c r="P56" s="5" t="s">
        <v>26</v>
      </c>
      <c r="Q56" s="5">
        <v>27</v>
      </c>
      <c r="R56" s="5">
        <v>918</v>
      </c>
      <c r="S56" s="5">
        <v>5</v>
      </c>
      <c r="T56" s="5">
        <v>30.323545256616502</v>
      </c>
      <c r="U56" s="5" t="s">
        <v>22</v>
      </c>
      <c r="V56" s="5">
        <v>4.5489196593963799</v>
      </c>
      <c r="W56" s="5" t="s">
        <v>32</v>
      </c>
      <c r="X56" s="5">
        <f>[1]!Table2[[#This Row],[Production volumes]]*[1]!Table2[[#This Row],[Stock levels]]/100</f>
        <v>164.01</v>
      </c>
      <c r="Y56" s="5" t="s">
        <v>8</v>
      </c>
      <c r="Z56" s="5" t="str">
        <f>_xlfn.TEXTJOIN(" ,",FALSE,[1]!Table2[[#This Row],[Product Type]:[Routes]])</f>
        <v>haircare ,SKU54 ,31.1462431602408 ,11 ,622 ,6088.02147994085 ,-704 ,Non-binary ,33 ,22 ,61 ,3 ,Carrier B ,4.30510347128763 ,Supplier 1 ,Kolkata ,26 ,497 ,29 ,30.1860233758225 ,Pass ,2.47877197553974 ,Road ,164.01 ,Route B</v>
      </c>
      <c r="AA56" s="6">
        <v>323.01292795247798</v>
      </c>
    </row>
    <row r="57" spans="1:27" x14ac:dyDescent="0.25">
      <c r="A57" s="1" t="s">
        <v>9</v>
      </c>
      <c r="B57" s="2" t="s">
        <v>86</v>
      </c>
      <c r="C57" s="2">
        <v>20.9863860370433</v>
      </c>
      <c r="D57" s="2">
        <v>90</v>
      </c>
      <c r="E57" s="2">
        <v>93</v>
      </c>
      <c r="F57" s="2">
        <v>4767.0204843441297</v>
      </c>
      <c r="G57" s="2">
        <f>[1]!Table2[[#This Row],[Order Lead time]]*(1-[1]!Table2[[#This Row],[Stock levels]])</f>
        <v>-1056</v>
      </c>
      <c r="H57" s="2" t="s">
        <v>2</v>
      </c>
      <c r="I57" s="2">
        <v>25</v>
      </c>
      <c r="J57" s="2">
        <v>23</v>
      </c>
      <c r="K57" s="2">
        <v>83</v>
      </c>
      <c r="L57" s="2">
        <v>5</v>
      </c>
      <c r="M57" s="2" t="s">
        <v>19</v>
      </c>
      <c r="N57" s="2">
        <v>1.77442971407173</v>
      </c>
      <c r="O57" s="2" t="s">
        <v>15</v>
      </c>
      <c r="P57" s="2" t="s">
        <v>5</v>
      </c>
      <c r="Q57" s="2">
        <v>24</v>
      </c>
      <c r="R57" s="2">
        <v>826</v>
      </c>
      <c r="S57" s="2">
        <v>28</v>
      </c>
      <c r="T57" s="2">
        <v>12.8362845728327</v>
      </c>
      <c r="U57" s="2" t="s">
        <v>40</v>
      </c>
      <c r="V57" s="2">
        <v>1.1737554953874501</v>
      </c>
      <c r="W57" s="2" t="s">
        <v>16</v>
      </c>
      <c r="X57" s="2">
        <f>[1]!Table2[[#This Row],[Production volumes]]*[1]!Table2[[#This Row],[Stock levels]]/100</f>
        <v>890.46</v>
      </c>
      <c r="Y57" s="2" t="s">
        <v>8</v>
      </c>
      <c r="Z57" s="2" t="str">
        <f>_xlfn.TEXTJOIN(" ,",FALSE,[1]!Table2[[#This Row],[Product Type]:[Routes]])</f>
        <v>haircare ,SKU55 ,79.8550583407894 ,16 ,701 ,2925.67517030381 ,-1056 ,Male ,97 ,11 ,11 ,5 ,Carrier A ,5.0143649550309 ,Supplier 2 ,Delhi ,27 ,918 ,5 ,30.3235452566165 ,Fail ,4.54891965939638 ,Sea ,890.46 ,Route B</v>
      </c>
      <c r="AA57" s="3">
        <v>832.210808706021</v>
      </c>
    </row>
    <row r="58" spans="1:27" x14ac:dyDescent="0.25">
      <c r="A58" s="4" t="s">
        <v>0</v>
      </c>
      <c r="B58" s="5" t="s">
        <v>87</v>
      </c>
      <c r="C58" s="5">
        <v>49.263205350734097</v>
      </c>
      <c r="D58" s="5">
        <v>65</v>
      </c>
      <c r="E58" s="5">
        <v>227</v>
      </c>
      <c r="F58" s="5">
        <v>1605.8669003924001</v>
      </c>
      <c r="G58" s="5">
        <f>[1]!Table2[[#This Row],[Order Lead time]]*(1-[1]!Table2[[#This Row],[Stock levels]])</f>
        <v>-552</v>
      </c>
      <c r="H58" s="5" t="s">
        <v>14</v>
      </c>
      <c r="I58" s="5">
        <v>5</v>
      </c>
      <c r="J58" s="5">
        <v>18</v>
      </c>
      <c r="K58" s="5">
        <v>51</v>
      </c>
      <c r="L58" s="5">
        <v>1</v>
      </c>
      <c r="M58" s="5" t="s">
        <v>3</v>
      </c>
      <c r="N58" s="5">
        <v>9.1605585353818704</v>
      </c>
      <c r="O58" s="5" t="s">
        <v>37</v>
      </c>
      <c r="P58" s="5" t="s">
        <v>26</v>
      </c>
      <c r="Q58" s="5">
        <v>21</v>
      </c>
      <c r="R58" s="5">
        <v>588</v>
      </c>
      <c r="S58" s="5">
        <v>25</v>
      </c>
      <c r="T58" s="5">
        <v>67.779622987078099</v>
      </c>
      <c r="U58" s="5" t="s">
        <v>6</v>
      </c>
      <c r="V58" s="5">
        <v>2.5111748302126999</v>
      </c>
      <c r="W58" s="5" t="s">
        <v>23</v>
      </c>
      <c r="X58" s="5">
        <f>[1]!Table2[[#This Row],[Production volumes]]*[1]!Table2[[#This Row],[Stock levels]]/100</f>
        <v>206.5</v>
      </c>
      <c r="Y58" s="5" t="s">
        <v>24</v>
      </c>
      <c r="Z58" s="5" t="str">
        <f>_xlfn.TEXTJOIN(" ,",FALSE,[1]!Table2[[#This Row],[Product Type]:[Routes]])</f>
        <v>skincare ,SKU56 ,20.9863860370433 ,90 ,93 ,4767.02048434413 ,-552 ,Non-binary ,25 ,23 ,83 ,5 ,Carrier C ,1.77442971407173 ,Supplier 1 ,Mumbai ,24 ,826 ,28 ,12.8362845728327 ,Pass ,1.17375549538745 ,Air ,206.5 ,Route B</v>
      </c>
      <c r="AA58" s="6">
        <v>482.19123860252802</v>
      </c>
    </row>
    <row r="59" spans="1:27" x14ac:dyDescent="0.25">
      <c r="A59" s="1" t="s">
        <v>9</v>
      </c>
      <c r="B59" s="2" t="s">
        <v>88</v>
      </c>
      <c r="C59" s="2">
        <v>59.841561377289302</v>
      </c>
      <c r="D59" s="2">
        <v>81</v>
      </c>
      <c r="E59" s="2">
        <v>896</v>
      </c>
      <c r="F59" s="2">
        <v>2021.1498103371</v>
      </c>
      <c r="G59" s="2">
        <f>[1]!Table2[[#This Row],[Order Lead time]]*(1-[1]!Table2[[#This Row],[Stock levels]])</f>
        <v>-72</v>
      </c>
      <c r="H59" s="2" t="s">
        <v>2</v>
      </c>
      <c r="I59" s="2">
        <v>10</v>
      </c>
      <c r="J59" s="2">
        <v>5</v>
      </c>
      <c r="K59" s="2">
        <v>44</v>
      </c>
      <c r="L59" s="2">
        <v>7</v>
      </c>
      <c r="M59" s="2" t="s">
        <v>12</v>
      </c>
      <c r="N59" s="2">
        <v>4.9384385647120901</v>
      </c>
      <c r="O59" s="2" t="s">
        <v>4</v>
      </c>
      <c r="P59" s="2" t="s">
        <v>26</v>
      </c>
      <c r="Q59" s="2">
        <v>18</v>
      </c>
      <c r="R59" s="2">
        <v>396</v>
      </c>
      <c r="S59" s="2">
        <v>7</v>
      </c>
      <c r="T59" s="2">
        <v>65.047415094691402</v>
      </c>
      <c r="U59" s="2" t="s">
        <v>22</v>
      </c>
      <c r="V59" s="2">
        <v>1.7303747198591899</v>
      </c>
      <c r="W59" s="2" t="s">
        <v>7</v>
      </c>
      <c r="X59" s="2">
        <f>[1]!Table2[[#This Row],[Production volumes]]*[1]!Table2[[#This Row],[Stock levels]]/100</f>
        <v>29.4</v>
      </c>
      <c r="Y59" s="2" t="s">
        <v>8</v>
      </c>
      <c r="Z59" s="2" t="str">
        <f>_xlfn.TEXTJOIN(" ,",FALSE,[1]!Table2[[#This Row],[Product Type]:[Routes]])</f>
        <v>haircare ,SKU57 ,49.2632053507341 ,65 ,227 ,1605.8669003924 ,-72 ,Unknown ,5 ,18 ,51 ,1 ,Carrier B ,9.16055853538187 ,Supplier 2 ,Delhi ,21 ,588 ,25 ,67.7796229870781 ,Pending ,2.5111748302127 ,Rail ,29.4 ,Route A</v>
      </c>
      <c r="AA59" s="3">
        <v>110.364335231364</v>
      </c>
    </row>
    <row r="60" spans="1:27" x14ac:dyDescent="0.25">
      <c r="A60" s="4" t="s">
        <v>33</v>
      </c>
      <c r="B60" s="5" t="s">
        <v>89</v>
      </c>
      <c r="C60" s="5">
        <v>63.828398347710902</v>
      </c>
      <c r="D60" s="5">
        <v>30</v>
      </c>
      <c r="E60" s="5">
        <v>484</v>
      </c>
      <c r="F60" s="5">
        <v>1061.6185230132801</v>
      </c>
      <c r="G60" s="5">
        <f>[1]!Table2[[#This Row],[Order Lead time]]*(1-[1]!Table2[[#This Row],[Stock levels]])</f>
        <v>-45</v>
      </c>
      <c r="H60" s="5" t="s">
        <v>2</v>
      </c>
      <c r="I60" s="5">
        <v>100</v>
      </c>
      <c r="J60" s="5">
        <v>16</v>
      </c>
      <c r="K60" s="5">
        <v>26</v>
      </c>
      <c r="L60" s="5">
        <v>7</v>
      </c>
      <c r="M60" s="5" t="s">
        <v>3</v>
      </c>
      <c r="N60" s="5">
        <v>7.2937225968677204</v>
      </c>
      <c r="O60" s="5" t="s">
        <v>15</v>
      </c>
      <c r="P60" s="5" t="s">
        <v>21</v>
      </c>
      <c r="Q60" s="5">
        <v>11</v>
      </c>
      <c r="R60" s="5">
        <v>176</v>
      </c>
      <c r="S60" s="5">
        <v>4</v>
      </c>
      <c r="T60" s="5">
        <v>1.90076224351945</v>
      </c>
      <c r="U60" s="5" t="s">
        <v>22</v>
      </c>
      <c r="V60" s="5">
        <v>0.44719401546382298</v>
      </c>
      <c r="W60" s="5" t="s">
        <v>16</v>
      </c>
      <c r="X60" s="5">
        <f>[1]!Table2[[#This Row],[Production volumes]]*[1]!Table2[[#This Row],[Stock levels]]/100</f>
        <v>39.6</v>
      </c>
      <c r="Y60" s="5" t="s">
        <v>24</v>
      </c>
      <c r="Z60" s="5" t="str">
        <f>_xlfn.TEXTJOIN(" ,",FALSE,[1]!Table2[[#This Row],[Product Type]:[Routes]])</f>
        <v>skincare ,SKU58 ,59.8415613772893 ,81 ,896 ,2021.1498103371 ,-45 ,Non-binary ,10 ,5 ,44 ,7 ,Carrier A ,4.93843856471209 ,Supplier 3 ,Delhi ,18 ,396 ,7 ,65.0474150946914 ,Fail ,1.73037471985919 ,Road ,39.6 ,Route B</v>
      </c>
      <c r="AA60" s="6">
        <v>312.57427361009297</v>
      </c>
    </row>
    <row r="61" spans="1:27" x14ac:dyDescent="0.25">
      <c r="A61" s="1" t="s">
        <v>9</v>
      </c>
      <c r="B61" s="2" t="s">
        <v>90</v>
      </c>
      <c r="C61" s="2">
        <v>17.028027920188698</v>
      </c>
      <c r="D61" s="2">
        <v>16</v>
      </c>
      <c r="E61" s="2">
        <v>380</v>
      </c>
      <c r="F61" s="2">
        <v>8864.0843495864301</v>
      </c>
      <c r="G61" s="2">
        <f>[1]!Table2[[#This Row],[Order Lead time]]*(1-[1]!Table2[[#This Row],[Stock levels]])</f>
        <v>-1584</v>
      </c>
      <c r="H61" s="2" t="s">
        <v>11</v>
      </c>
      <c r="I61" s="2">
        <v>41</v>
      </c>
      <c r="J61" s="2">
        <v>27</v>
      </c>
      <c r="K61" s="2">
        <v>72</v>
      </c>
      <c r="L61" s="2">
        <v>8</v>
      </c>
      <c r="M61" s="2" t="s">
        <v>19</v>
      </c>
      <c r="N61" s="2">
        <v>4.3813681581023101</v>
      </c>
      <c r="O61" s="2" t="s">
        <v>28</v>
      </c>
      <c r="P61" s="2" t="s">
        <v>5</v>
      </c>
      <c r="Q61" s="2">
        <v>29</v>
      </c>
      <c r="R61" s="2">
        <v>929</v>
      </c>
      <c r="S61" s="2">
        <v>24</v>
      </c>
      <c r="T61" s="2">
        <v>87.213057815135599</v>
      </c>
      <c r="U61" s="2" t="s">
        <v>22</v>
      </c>
      <c r="V61" s="2">
        <v>2.8530906166490499</v>
      </c>
      <c r="W61" s="2" t="s">
        <v>23</v>
      </c>
      <c r="X61" s="2">
        <f>[1]!Table2[[#This Row],[Production volumes]]*[1]!Table2[[#This Row],[Stock levels]]/100</f>
        <v>176</v>
      </c>
      <c r="Y61" s="2" t="s">
        <v>24</v>
      </c>
      <c r="Z61" s="2" t="str">
        <f>_xlfn.TEXTJOIN(" ,",FALSE,[1]!Table2[[#This Row],[Product Type]:[Routes]])</f>
        <v>cosmetics ,SKU59 ,63.8283983477109 ,30 ,484 ,1061.61852301328 ,-1584 ,Non-binary ,100 ,16 ,26 ,7 ,Carrier B ,7.29372259686772 ,Supplier 1 ,Kolkata ,11 ,176 ,4 ,1.90076224351945 ,Fail ,0.447194015463823 ,Air ,176 ,Route A</v>
      </c>
      <c r="AA61" s="3">
        <v>430.16909697513597</v>
      </c>
    </row>
    <row r="62" spans="1:27" x14ac:dyDescent="0.25">
      <c r="A62" s="4" t="s">
        <v>0</v>
      </c>
      <c r="B62" s="5" t="s">
        <v>91</v>
      </c>
      <c r="C62" s="5">
        <v>52.028749903294901</v>
      </c>
      <c r="D62" s="5">
        <v>23</v>
      </c>
      <c r="E62" s="5">
        <v>117</v>
      </c>
      <c r="F62" s="5">
        <v>6885.5893508962499</v>
      </c>
      <c r="G62" s="5">
        <f>[1]!Table2[[#This Row],[Order Lead time]]*(1-[1]!Table2[[#This Row],[Stock levels]])</f>
        <v>-1080</v>
      </c>
      <c r="H62" s="5" t="s">
        <v>14</v>
      </c>
      <c r="I62" s="5">
        <v>32</v>
      </c>
      <c r="J62" s="5">
        <v>23</v>
      </c>
      <c r="K62" s="5">
        <v>36</v>
      </c>
      <c r="L62" s="5">
        <v>7</v>
      </c>
      <c r="M62" s="5" t="s">
        <v>19</v>
      </c>
      <c r="N62" s="5">
        <v>9.0303404225219399</v>
      </c>
      <c r="O62" s="5" t="s">
        <v>28</v>
      </c>
      <c r="P62" s="5" t="s">
        <v>21</v>
      </c>
      <c r="Q62" s="5">
        <v>14</v>
      </c>
      <c r="R62" s="5">
        <v>480</v>
      </c>
      <c r="S62" s="5">
        <v>12</v>
      </c>
      <c r="T62" s="5">
        <v>78.702393968878894</v>
      </c>
      <c r="U62" s="5" t="s">
        <v>22</v>
      </c>
      <c r="V62" s="5">
        <v>4.3674705382050503</v>
      </c>
      <c r="W62" s="5" t="s">
        <v>16</v>
      </c>
      <c r="X62" s="5">
        <f>[1]!Table2[[#This Row],[Production volumes]]*[1]!Table2[[#This Row],[Stock levels]]/100</f>
        <v>380.89</v>
      </c>
      <c r="Y62" s="5" t="s">
        <v>24</v>
      </c>
      <c r="Z62" s="5" t="str">
        <f>_xlfn.TEXTJOIN(" ,",FALSE,[1]!Table2[[#This Row],[Product Type]:[Routes]])</f>
        <v>skincare ,SKU60 ,17.0280279201887 ,16 ,380 ,8864.08434958643 ,-1080 ,Female ,41 ,27 ,72 ,8 ,Carrier C ,4.38136815810231 ,Supplier 4 ,Mumbai ,29 ,929 ,24 ,87.2130578151356 ,Fail ,2.85309061664905 ,Rail ,380.89 ,Route A</v>
      </c>
      <c r="AA62" s="6">
        <v>164.366528243419</v>
      </c>
    </row>
    <row r="63" spans="1:27" x14ac:dyDescent="0.25">
      <c r="A63" s="1" t="s">
        <v>33</v>
      </c>
      <c r="B63" s="2" t="s">
        <v>92</v>
      </c>
      <c r="C63" s="2">
        <v>72.796353955587307</v>
      </c>
      <c r="D63" s="2">
        <v>89</v>
      </c>
      <c r="E63" s="2">
        <v>270</v>
      </c>
      <c r="F63" s="2">
        <v>3899.7468337292198</v>
      </c>
      <c r="G63" s="2">
        <f>[1]!Table2[[#This Row],[Order Lead time]]*(1-[1]!Table2[[#This Row],[Stock levels]])</f>
        <v>-713</v>
      </c>
      <c r="H63" s="2" t="s">
        <v>14</v>
      </c>
      <c r="I63" s="2">
        <v>86</v>
      </c>
      <c r="J63" s="2">
        <v>2</v>
      </c>
      <c r="K63" s="2">
        <v>40</v>
      </c>
      <c r="L63" s="2">
        <v>7</v>
      </c>
      <c r="M63" s="2" t="s">
        <v>19</v>
      </c>
      <c r="N63" s="2">
        <v>7.2917013887767697</v>
      </c>
      <c r="O63" s="2" t="s">
        <v>37</v>
      </c>
      <c r="P63" s="2" t="s">
        <v>5</v>
      </c>
      <c r="Q63" s="2">
        <v>13</v>
      </c>
      <c r="R63" s="2">
        <v>751</v>
      </c>
      <c r="S63" s="2">
        <v>14</v>
      </c>
      <c r="T63" s="2">
        <v>21.048642725168602</v>
      </c>
      <c r="U63" s="2" t="s">
        <v>40</v>
      </c>
      <c r="V63" s="2">
        <v>1.87400140404437</v>
      </c>
      <c r="W63" s="2" t="s">
        <v>32</v>
      </c>
      <c r="X63" s="2">
        <f>[1]!Table2[[#This Row],[Production volumes]]*[1]!Table2[[#This Row],[Stock levels]]/100</f>
        <v>153.6</v>
      </c>
      <c r="Y63" s="2" t="s">
        <v>17</v>
      </c>
      <c r="Z63" s="2" t="str">
        <f>_xlfn.TEXTJOIN(" ,",FALSE,[1]!Table2[[#This Row],[Product Type]:[Routes]])</f>
        <v>haircare ,SKU61 ,52.0287499032949 ,23 ,117 ,6885.58935089625 ,-713 ,Unknown ,32 ,23 ,36 ,7 ,Carrier C ,9.03034042252194 ,Supplier 4 ,Kolkata ,14 ,480 ,12 ,78.7023939688789 ,Fail ,4.36747053820505 ,Air ,153.6 ,Route A</v>
      </c>
      <c r="AA63" s="3">
        <v>320.84651575911101</v>
      </c>
    </row>
    <row r="64" spans="1:27" x14ac:dyDescent="0.25">
      <c r="A64" s="4" t="s">
        <v>9</v>
      </c>
      <c r="B64" s="5" t="s">
        <v>93</v>
      </c>
      <c r="C64" s="5">
        <v>13.0173767852878</v>
      </c>
      <c r="D64" s="5">
        <v>55</v>
      </c>
      <c r="E64" s="5">
        <v>246</v>
      </c>
      <c r="F64" s="5">
        <v>4256.9491408502199</v>
      </c>
      <c r="G64" s="5">
        <f>[1]!Table2[[#This Row],[Order Lead time]]*(1-[1]!Table2[[#This Row],[Stock levels]])</f>
        <v>-170</v>
      </c>
      <c r="H64" s="5" t="s">
        <v>2</v>
      </c>
      <c r="I64" s="5">
        <v>54</v>
      </c>
      <c r="J64" s="5">
        <v>19</v>
      </c>
      <c r="K64" s="5">
        <v>10</v>
      </c>
      <c r="L64" s="5">
        <v>4</v>
      </c>
      <c r="M64" s="5" t="s">
        <v>12</v>
      </c>
      <c r="N64" s="5">
        <v>2.45793352798733</v>
      </c>
      <c r="O64" s="5" t="s">
        <v>4</v>
      </c>
      <c r="P64" s="5" t="s">
        <v>29</v>
      </c>
      <c r="Q64" s="5">
        <v>18</v>
      </c>
      <c r="R64" s="5">
        <v>736</v>
      </c>
      <c r="S64" s="5">
        <v>10</v>
      </c>
      <c r="T64" s="5">
        <v>20.075003975630398</v>
      </c>
      <c r="U64" s="5" t="s">
        <v>6</v>
      </c>
      <c r="V64" s="5">
        <v>3.6328432903821302</v>
      </c>
      <c r="W64" s="5" t="s">
        <v>32</v>
      </c>
      <c r="X64" s="5">
        <f>[1]!Table2[[#This Row],[Production volumes]]*[1]!Table2[[#This Row],[Stock levels]]/100</f>
        <v>645.86</v>
      </c>
      <c r="Y64" s="5" t="s">
        <v>24</v>
      </c>
      <c r="Z64" s="5" t="str">
        <f>_xlfn.TEXTJOIN(" ,",FALSE,[1]!Table2[[#This Row],[Product Type]:[Routes]])</f>
        <v>cosmetics ,SKU62 ,72.7963539555873 ,89 ,270 ,3899.74683372922 ,-170 ,Unknown ,86 ,2 ,40 ,7 ,Carrier C ,7.29170138877677 ,Supplier 2 ,Mumbai ,13 ,751 ,14 ,21.0486427251686 ,Pass ,1.87400140404437 ,Sea ,645.86 ,Route C</v>
      </c>
      <c r="AA64" s="6">
        <v>687.28617786641701</v>
      </c>
    </row>
    <row r="65" spans="1:27" x14ac:dyDescent="0.25">
      <c r="A65" s="1" t="s">
        <v>9</v>
      </c>
      <c r="B65" s="2" t="s">
        <v>94</v>
      </c>
      <c r="C65" s="2">
        <v>89.634095608135297</v>
      </c>
      <c r="D65" s="2">
        <v>11</v>
      </c>
      <c r="E65" s="2">
        <v>134</v>
      </c>
      <c r="F65" s="2">
        <v>8458.7308783671706</v>
      </c>
      <c r="G65" s="2">
        <f>[1]!Table2[[#This Row],[Order Lead time]]*(1-[1]!Table2[[#This Row],[Stock levels]])</f>
        <v>-1007</v>
      </c>
      <c r="H65" s="2" t="s">
        <v>11</v>
      </c>
      <c r="I65" s="2">
        <v>73</v>
      </c>
      <c r="J65" s="2">
        <v>27</v>
      </c>
      <c r="K65" s="2">
        <v>75</v>
      </c>
      <c r="L65" s="2">
        <v>6</v>
      </c>
      <c r="M65" s="2" t="s">
        <v>19</v>
      </c>
      <c r="N65" s="2">
        <v>4.5853534681946497</v>
      </c>
      <c r="O65" s="2" t="s">
        <v>15</v>
      </c>
      <c r="P65" s="2" t="s">
        <v>26</v>
      </c>
      <c r="Q65" s="2">
        <v>17</v>
      </c>
      <c r="R65" s="2">
        <v>328</v>
      </c>
      <c r="S65" s="2">
        <v>6</v>
      </c>
      <c r="T65" s="2">
        <v>8.6930424258772803</v>
      </c>
      <c r="U65" s="2" t="s">
        <v>22</v>
      </c>
      <c r="V65" s="2">
        <v>0.15948631471751401</v>
      </c>
      <c r="W65" s="2" t="s">
        <v>16</v>
      </c>
      <c r="X65" s="2">
        <f>[1]!Table2[[#This Row],[Production volumes]]*[1]!Table2[[#This Row],[Stock levels]]/100</f>
        <v>397.44</v>
      </c>
      <c r="Y65" s="2" t="s">
        <v>17</v>
      </c>
      <c r="Z65" s="2" t="str">
        <f>_xlfn.TEXTJOIN(" ,",FALSE,[1]!Table2[[#This Row],[Product Type]:[Routes]])</f>
        <v>skincare ,SKU63 ,13.0173767852878 ,55 ,246 ,4256.94914085022 ,-1007 ,Non-binary ,54 ,19 ,10 ,4 ,Carrier A ,2.45793352798733 ,Supplier 3 ,Bangalore ,18 ,736 ,10 ,20.0750039756304 ,Pending ,3.63284329038213 ,Sea ,397.44 ,Route A</v>
      </c>
      <c r="AA65" s="3">
        <v>771.225084681157</v>
      </c>
    </row>
    <row r="66" spans="1:27" x14ac:dyDescent="0.25">
      <c r="A66" s="4" t="s">
        <v>9</v>
      </c>
      <c r="B66" s="5" t="s">
        <v>95</v>
      </c>
      <c r="C66" s="5">
        <v>33.697717206643098</v>
      </c>
      <c r="D66" s="5">
        <v>72</v>
      </c>
      <c r="E66" s="5">
        <v>457</v>
      </c>
      <c r="F66" s="5">
        <v>8354.5796864819895</v>
      </c>
      <c r="G66" s="5">
        <f>[1]!Table2[[#This Row],[Order Lead time]]*(1-[1]!Table2[[#This Row],[Stock levels]])</f>
        <v>-1944</v>
      </c>
      <c r="H66" s="5" t="s">
        <v>31</v>
      </c>
      <c r="I66" s="5">
        <v>57</v>
      </c>
      <c r="J66" s="5">
        <v>24</v>
      </c>
      <c r="K66" s="5">
        <v>54</v>
      </c>
      <c r="L66" s="5">
        <v>8</v>
      </c>
      <c r="M66" s="5" t="s">
        <v>19</v>
      </c>
      <c r="N66" s="5">
        <v>6.5805413478845898</v>
      </c>
      <c r="O66" s="5" t="s">
        <v>20</v>
      </c>
      <c r="P66" s="5" t="s">
        <v>21</v>
      </c>
      <c r="Q66" s="5">
        <v>16</v>
      </c>
      <c r="R66" s="5">
        <v>358</v>
      </c>
      <c r="S66" s="5">
        <v>21</v>
      </c>
      <c r="T66" s="5">
        <v>1.59722274305067</v>
      </c>
      <c r="U66" s="5" t="s">
        <v>22</v>
      </c>
      <c r="V66" s="5">
        <v>4.9110959548423301</v>
      </c>
      <c r="W66" s="5" t="s">
        <v>23</v>
      </c>
      <c r="X66" s="5">
        <f>[1]!Table2[[#This Row],[Production volumes]]*[1]!Table2[[#This Row],[Stock levels]]/100</f>
        <v>239.44</v>
      </c>
      <c r="Y66" s="5" t="s">
        <v>17</v>
      </c>
      <c r="Z66" s="5" t="str">
        <f>_xlfn.TEXTJOIN(" ,",FALSE,[1]!Table2[[#This Row],[Product Type]:[Routes]])</f>
        <v>skincare ,SKU64 ,89.6340956081353 ,11 ,134 ,8458.73087836717 ,-1944 ,Female ,73 ,27 ,75 ,6 ,Carrier C ,4.58535346819465 ,Supplier 1 ,Delhi ,17 ,328 ,6 ,8.69304242587728 ,Fail ,0.159486314717514 ,Air ,239.44 ,Route C</v>
      </c>
      <c r="AA66" s="6">
        <v>555.85910367174301</v>
      </c>
    </row>
    <row r="67" spans="1:27" x14ac:dyDescent="0.25">
      <c r="A67" s="1" t="s">
        <v>9</v>
      </c>
      <c r="B67" s="2" t="s">
        <v>96</v>
      </c>
      <c r="C67" s="2">
        <v>26.034869773962001</v>
      </c>
      <c r="D67" s="2">
        <v>52</v>
      </c>
      <c r="E67" s="2">
        <v>704</v>
      </c>
      <c r="F67" s="2">
        <v>8367.7216180201503</v>
      </c>
      <c r="G67" s="2">
        <f>[1]!Table2[[#This Row],[Order Lead time]]*(1-[1]!Table2[[#This Row],[Stock levels]])</f>
        <v>-1344</v>
      </c>
      <c r="H67" s="2" t="s">
        <v>11</v>
      </c>
      <c r="I67" s="2">
        <v>13</v>
      </c>
      <c r="J67" s="2">
        <v>17</v>
      </c>
      <c r="K67" s="2">
        <v>19</v>
      </c>
      <c r="L67" s="2">
        <v>8</v>
      </c>
      <c r="M67" s="2" t="s">
        <v>12</v>
      </c>
      <c r="N67" s="2">
        <v>2.2161427287713602</v>
      </c>
      <c r="O67" s="2" t="s">
        <v>20</v>
      </c>
      <c r="P67" s="2" t="s">
        <v>21</v>
      </c>
      <c r="Q67" s="2">
        <v>24</v>
      </c>
      <c r="R67" s="2">
        <v>867</v>
      </c>
      <c r="S67" s="2">
        <v>28</v>
      </c>
      <c r="T67" s="2">
        <v>42.084436738309897</v>
      </c>
      <c r="U67" s="2" t="s">
        <v>22</v>
      </c>
      <c r="V67" s="2">
        <v>3.44806328834026</v>
      </c>
      <c r="W67" s="2" t="s">
        <v>7</v>
      </c>
      <c r="X67" s="2">
        <f>[1]!Table2[[#This Row],[Production volumes]]*[1]!Table2[[#This Row],[Stock levels]]/100</f>
        <v>204.06</v>
      </c>
      <c r="Y67" s="2" t="s">
        <v>24</v>
      </c>
      <c r="Z67" s="2" t="str">
        <f>_xlfn.TEXTJOIN(" ,",FALSE,[1]!Table2[[#This Row],[Product Type]:[Routes]])</f>
        <v>skincare ,SKU65 ,33.6977172066431 ,72 ,457 ,8354.57968648199 ,-1344 ,Male ,57 ,24 ,54 ,8 ,Carrier C ,6.58054134788459 ,Supplier 5 ,Kolkata ,16 ,358 ,21 ,1.59722274305067 ,Fail ,4.91109595484233 ,Rail ,204.06 ,Route C</v>
      </c>
      <c r="AA67" s="3">
        <v>393.84334857842703</v>
      </c>
    </row>
    <row r="68" spans="1:27" x14ac:dyDescent="0.25">
      <c r="A68" s="4" t="s">
        <v>9</v>
      </c>
      <c r="B68" s="5" t="s">
        <v>97</v>
      </c>
      <c r="C68" s="5">
        <v>87.755432354001002</v>
      </c>
      <c r="D68" s="5">
        <v>16</v>
      </c>
      <c r="E68" s="5">
        <v>513</v>
      </c>
      <c r="F68" s="5">
        <v>9473.7980325083299</v>
      </c>
      <c r="G68" s="5">
        <f>[1]!Table2[[#This Row],[Order Lead time]]*(1-[1]!Table2[[#This Row],[Stock levels]])</f>
        <v>-204</v>
      </c>
      <c r="H68" s="5" t="s">
        <v>14</v>
      </c>
      <c r="I68" s="5">
        <v>12</v>
      </c>
      <c r="J68" s="5">
        <v>9</v>
      </c>
      <c r="K68" s="5">
        <v>71</v>
      </c>
      <c r="L68" s="5">
        <v>9</v>
      </c>
      <c r="M68" s="5" t="s">
        <v>19</v>
      </c>
      <c r="N68" s="5">
        <v>9.1478115447106294</v>
      </c>
      <c r="O68" s="5" t="s">
        <v>15</v>
      </c>
      <c r="P68" s="5" t="s">
        <v>5</v>
      </c>
      <c r="Q68" s="5">
        <v>10</v>
      </c>
      <c r="R68" s="5">
        <v>198</v>
      </c>
      <c r="S68" s="5">
        <v>11</v>
      </c>
      <c r="T68" s="5">
        <v>7.0578761469782298</v>
      </c>
      <c r="U68" s="5" t="s">
        <v>40</v>
      </c>
      <c r="V68" s="5">
        <v>0.131955444311814</v>
      </c>
      <c r="W68" s="5" t="s">
        <v>32</v>
      </c>
      <c r="X68" s="5">
        <f>[1]!Table2[[#This Row],[Production volumes]]*[1]!Table2[[#This Row],[Stock levels]]/100</f>
        <v>112.71</v>
      </c>
      <c r="Y68" s="5" t="s">
        <v>17</v>
      </c>
      <c r="Z68" s="5" t="str">
        <f>_xlfn.TEXTJOIN(" ,",FALSE,[1]!Table2[[#This Row],[Product Type]:[Routes]])</f>
        <v>skincare ,SKU66 ,26.034869773962 ,52 ,704 ,8367.72161802015 ,-204 ,Female ,13 ,17 ,19 ,8 ,Carrier A ,2.21614272877136 ,Supplier 5 ,Kolkata ,24 ,867 ,28 ,42.0844367383099 ,Fail ,3.44806328834026 ,Road ,112.71 ,Route A</v>
      </c>
      <c r="AA68" s="6">
        <v>169.27180138478599</v>
      </c>
    </row>
    <row r="69" spans="1:27" x14ac:dyDescent="0.25">
      <c r="A69" s="1" t="s">
        <v>0</v>
      </c>
      <c r="B69" s="2" t="s">
        <v>98</v>
      </c>
      <c r="C69" s="2">
        <v>37.931812382790298</v>
      </c>
      <c r="D69" s="2">
        <v>29</v>
      </c>
      <c r="E69" s="2">
        <v>163</v>
      </c>
      <c r="F69" s="2">
        <v>3550.21843278099</v>
      </c>
      <c r="G69" s="2">
        <f>[1]!Table2[[#This Row],[Order Lead time]]*(1-[1]!Table2[[#This Row],[Stock levels]])</f>
        <v>-99</v>
      </c>
      <c r="H69" s="2" t="s">
        <v>2</v>
      </c>
      <c r="I69" s="2">
        <v>0</v>
      </c>
      <c r="J69" s="2">
        <v>8</v>
      </c>
      <c r="K69" s="2">
        <v>58</v>
      </c>
      <c r="L69" s="2">
        <v>8</v>
      </c>
      <c r="M69" s="2" t="s">
        <v>3</v>
      </c>
      <c r="N69" s="2">
        <v>1.19425186488499</v>
      </c>
      <c r="O69" s="2" t="s">
        <v>37</v>
      </c>
      <c r="P69" s="2" t="s">
        <v>29</v>
      </c>
      <c r="Q69" s="2">
        <v>2</v>
      </c>
      <c r="R69" s="2">
        <v>375</v>
      </c>
      <c r="S69" s="2">
        <v>18</v>
      </c>
      <c r="T69" s="2">
        <v>97.113581563462205</v>
      </c>
      <c r="U69" s="2" t="s">
        <v>22</v>
      </c>
      <c r="V69" s="2">
        <v>1.9834678721741801</v>
      </c>
      <c r="W69" s="2" t="s">
        <v>23</v>
      </c>
      <c r="X69" s="2">
        <f>[1]!Table2[[#This Row],[Production volumes]]*[1]!Table2[[#This Row],[Stock levels]]/100</f>
        <v>23.76</v>
      </c>
      <c r="Y69" s="2" t="s">
        <v>24</v>
      </c>
      <c r="Z69" s="2" t="str">
        <f>_xlfn.TEXTJOIN(" ,",FALSE,[1]!Table2[[#This Row],[Product Type]:[Routes]])</f>
        <v>skincare ,SKU67 ,87.755432354001 ,16 ,513 ,9473.79803250833 ,-99 ,Unknown ,12 ,9 ,71 ,9 ,Carrier C ,9.14781154471063 ,Supplier 1 ,Mumbai ,10 ,198 ,11 ,7.05787614697823 ,Pass ,0.131955444311814 ,Sea ,23.76 ,Route C</v>
      </c>
      <c r="AA69" s="3">
        <v>299.70630311810299</v>
      </c>
    </row>
    <row r="70" spans="1:27" x14ac:dyDescent="0.25">
      <c r="A70" s="4" t="s">
        <v>9</v>
      </c>
      <c r="B70" s="5" t="s">
        <v>99</v>
      </c>
      <c r="C70" s="5">
        <v>54.865528517069698</v>
      </c>
      <c r="D70" s="5">
        <v>62</v>
      </c>
      <c r="E70" s="5">
        <v>511</v>
      </c>
      <c r="F70" s="5">
        <v>1752.3810874841199</v>
      </c>
      <c r="G70" s="5">
        <f>[1]!Table2[[#This Row],[Order Lead time]]*(1-[1]!Table2[[#This Row],[Stock levels]])</f>
        <v>8</v>
      </c>
      <c r="H70" s="5" t="s">
        <v>2</v>
      </c>
      <c r="I70" s="5">
        <v>95</v>
      </c>
      <c r="J70" s="5">
        <v>1</v>
      </c>
      <c r="K70" s="5">
        <v>27</v>
      </c>
      <c r="L70" s="5">
        <v>3</v>
      </c>
      <c r="M70" s="5" t="s">
        <v>3</v>
      </c>
      <c r="N70" s="5">
        <v>9.7052867901203399</v>
      </c>
      <c r="O70" s="5" t="s">
        <v>28</v>
      </c>
      <c r="P70" s="5" t="s">
        <v>21</v>
      </c>
      <c r="Q70" s="5">
        <v>9</v>
      </c>
      <c r="R70" s="5">
        <v>862</v>
      </c>
      <c r="S70" s="5">
        <v>7</v>
      </c>
      <c r="T70" s="5">
        <v>77.627765812748095</v>
      </c>
      <c r="U70" s="5" t="s">
        <v>6</v>
      </c>
      <c r="V70" s="5">
        <v>1.3623879886490999</v>
      </c>
      <c r="W70" s="5" t="s">
        <v>16</v>
      </c>
      <c r="X70" s="5">
        <f>[1]!Table2[[#This Row],[Production volumes]]*[1]!Table2[[#This Row],[Stock levels]]/100</f>
        <v>0</v>
      </c>
      <c r="Y70" s="5" t="s">
        <v>24</v>
      </c>
      <c r="Z70" s="5" t="str">
        <f>_xlfn.TEXTJOIN(" ,",FALSE,[1]!Table2[[#This Row],[Product Type]:[Routes]])</f>
        <v>haircare ,SKU68 ,37.9318123827903 ,29 ,163 ,3550.21843278099 ,8 ,Non-binary ,0 ,8 ,58 ,8 ,Carrier B ,1.19425186488499 ,Supplier 2 ,Bangalore ,2 ,375 ,18 ,97.1135815634622 ,Fail ,1.98346787217418 ,Rail ,0 ,Route A</v>
      </c>
      <c r="AA70" s="6">
        <v>207.66320620857499</v>
      </c>
    </row>
    <row r="71" spans="1:27" x14ac:dyDescent="0.25">
      <c r="A71" s="1" t="s">
        <v>0</v>
      </c>
      <c r="B71" s="2" t="s">
        <v>100</v>
      </c>
      <c r="C71" s="2">
        <v>47.914541824058702</v>
      </c>
      <c r="D71" s="2">
        <v>90</v>
      </c>
      <c r="E71" s="2">
        <v>32</v>
      </c>
      <c r="F71" s="2">
        <v>7014.8879872033804</v>
      </c>
      <c r="G71" s="2">
        <f>[1]!Table2[[#This Row],[Order Lead time]]*(1-[1]!Table2[[#This Row],[Stock levels]])</f>
        <v>-94</v>
      </c>
      <c r="H71" s="2" t="s">
        <v>11</v>
      </c>
      <c r="I71" s="2">
        <v>10</v>
      </c>
      <c r="J71" s="2">
        <v>12</v>
      </c>
      <c r="K71" s="2">
        <v>22</v>
      </c>
      <c r="L71" s="2">
        <v>4</v>
      </c>
      <c r="M71" s="2" t="s">
        <v>3</v>
      </c>
      <c r="N71" s="2">
        <v>6.3157177546007199</v>
      </c>
      <c r="O71" s="2" t="s">
        <v>15</v>
      </c>
      <c r="P71" s="2" t="s">
        <v>29</v>
      </c>
      <c r="Q71" s="2">
        <v>22</v>
      </c>
      <c r="R71" s="2">
        <v>775</v>
      </c>
      <c r="S71" s="2">
        <v>16</v>
      </c>
      <c r="T71" s="2">
        <v>11.440781823761199</v>
      </c>
      <c r="U71" s="2" t="s">
        <v>40</v>
      </c>
      <c r="V71" s="2">
        <v>1.8305755986122301</v>
      </c>
      <c r="W71" s="2" t="s">
        <v>7</v>
      </c>
      <c r="X71" s="2">
        <f>[1]!Table2[[#This Row],[Production volumes]]*[1]!Table2[[#This Row],[Stock levels]]/100</f>
        <v>818.9</v>
      </c>
      <c r="Y71" s="2" t="s">
        <v>17</v>
      </c>
      <c r="Z71" s="2" t="str">
        <f>_xlfn.TEXTJOIN(" ,",FALSE,[1]!Table2[[#This Row],[Product Type]:[Routes]])</f>
        <v>skincare ,SKU69 ,54.8655285170697 ,62 ,511 ,1752.38108748412 ,-94 ,Non-binary ,95 ,1 ,27 ,3 ,Carrier B ,9.70528679012034 ,Supplier 4 ,Kolkata ,9 ,862 ,7 ,77.6277658127481 ,Pending ,1.3623879886491 ,Air ,818.9 ,Route A</v>
      </c>
      <c r="AA71" s="3">
        <v>183.27289874871099</v>
      </c>
    </row>
    <row r="72" spans="1:27" x14ac:dyDescent="0.25">
      <c r="A72" s="4" t="s">
        <v>33</v>
      </c>
      <c r="B72" s="5" t="s">
        <v>101</v>
      </c>
      <c r="C72" s="5">
        <v>6.3815331627479601</v>
      </c>
      <c r="D72" s="5">
        <v>14</v>
      </c>
      <c r="E72" s="5">
        <v>637</v>
      </c>
      <c r="F72" s="5">
        <v>8180.3370854254399</v>
      </c>
      <c r="G72" s="5">
        <f>[1]!Table2[[#This Row],[Order Lead time]]*(1-[1]!Table2[[#This Row],[Stock levels]])</f>
        <v>-108</v>
      </c>
      <c r="H72" s="5" t="s">
        <v>11</v>
      </c>
      <c r="I72" s="5">
        <v>76</v>
      </c>
      <c r="J72" s="5">
        <v>2</v>
      </c>
      <c r="K72" s="5">
        <v>26</v>
      </c>
      <c r="L72" s="5">
        <v>6</v>
      </c>
      <c r="M72" s="5" t="s">
        <v>12</v>
      </c>
      <c r="N72" s="5">
        <v>9.2281903170525101</v>
      </c>
      <c r="O72" s="5" t="s">
        <v>37</v>
      </c>
      <c r="P72" s="5" t="s">
        <v>29</v>
      </c>
      <c r="Q72" s="5">
        <v>2</v>
      </c>
      <c r="R72" s="5">
        <v>258</v>
      </c>
      <c r="S72" s="5">
        <v>10</v>
      </c>
      <c r="T72" s="5">
        <v>30.661677477859499</v>
      </c>
      <c r="U72" s="5" t="s">
        <v>6</v>
      </c>
      <c r="V72" s="5">
        <v>2.07875060787496</v>
      </c>
      <c r="W72" s="5" t="s">
        <v>7</v>
      </c>
      <c r="X72" s="5">
        <f>[1]!Table2[[#This Row],[Production volumes]]*[1]!Table2[[#This Row],[Stock levels]]/100</f>
        <v>77.5</v>
      </c>
      <c r="Y72" s="5" t="s">
        <v>24</v>
      </c>
      <c r="Z72" s="5" t="str">
        <f>_xlfn.TEXTJOIN(" ,",FALSE,[1]!Table2[[#This Row],[Product Type]:[Routes]])</f>
        <v>haircare ,SKU70 ,47.9145418240587 ,90 ,32 ,7014.88798720338 ,-108 ,Female ,10 ,12 ,22 ,4 ,Carrier B ,6.31571775460072 ,Supplier 1 ,Bangalore ,22 ,775 ,16 ,11.4407818237612 ,Pass ,1.83057559861223 ,Road ,77.5 ,Route C</v>
      </c>
      <c r="AA72" s="6">
        <v>405.167067888855</v>
      </c>
    </row>
    <row r="73" spans="1:27" x14ac:dyDescent="0.25">
      <c r="A73" s="1" t="s">
        <v>33</v>
      </c>
      <c r="B73" s="2" t="s">
        <v>102</v>
      </c>
      <c r="C73" s="2">
        <v>90.204427520528</v>
      </c>
      <c r="D73" s="2">
        <v>88</v>
      </c>
      <c r="E73" s="2">
        <v>478</v>
      </c>
      <c r="F73" s="2">
        <v>2633.1219813122498</v>
      </c>
      <c r="G73" s="2">
        <f>[1]!Table2[[#This Row],[Order Lead time]]*(1-[1]!Table2[[#This Row],[Stock levels]])</f>
        <v>-150</v>
      </c>
      <c r="H73" s="2" t="s">
        <v>2</v>
      </c>
      <c r="I73" s="2">
        <v>57</v>
      </c>
      <c r="J73" s="2">
        <v>29</v>
      </c>
      <c r="K73" s="2">
        <v>77</v>
      </c>
      <c r="L73" s="2">
        <v>9</v>
      </c>
      <c r="M73" s="2" t="s">
        <v>12</v>
      </c>
      <c r="N73" s="2">
        <v>6.5996141596895397</v>
      </c>
      <c r="O73" s="2" t="s">
        <v>15</v>
      </c>
      <c r="P73" s="2" t="s">
        <v>29</v>
      </c>
      <c r="Q73" s="2">
        <v>21</v>
      </c>
      <c r="R73" s="2">
        <v>152</v>
      </c>
      <c r="S73" s="2">
        <v>11</v>
      </c>
      <c r="T73" s="2">
        <v>55.760492895244198</v>
      </c>
      <c r="U73" s="2" t="s">
        <v>6</v>
      </c>
      <c r="V73" s="2">
        <v>3.2133296074383</v>
      </c>
      <c r="W73" s="2" t="s">
        <v>23</v>
      </c>
      <c r="X73" s="2">
        <f>[1]!Table2[[#This Row],[Production volumes]]*[1]!Table2[[#This Row],[Stock levels]]/100</f>
        <v>196.08</v>
      </c>
      <c r="Y73" s="2" t="s">
        <v>8</v>
      </c>
      <c r="Z73" s="2" t="str">
        <f>_xlfn.TEXTJOIN(" ,",FALSE,[1]!Table2[[#This Row],[Product Type]:[Routes]])</f>
        <v>cosmetics ,SKU71 ,6.38153316274796 ,14 ,637 ,8180.33708542544 ,-150 ,Female ,76 ,2 ,26 ,6 ,Carrier A ,9.22819031705251 ,Supplier 2 ,Bangalore ,2 ,258 ,10 ,30.6616774778595 ,Pending ,2.07875060787496 ,Road ,196.08 ,Route A</v>
      </c>
      <c r="AA73" s="3">
        <v>677.94456984618296</v>
      </c>
    </row>
    <row r="74" spans="1:27" x14ac:dyDescent="0.25">
      <c r="A74" s="4" t="s">
        <v>33</v>
      </c>
      <c r="B74" s="5" t="s">
        <v>103</v>
      </c>
      <c r="C74" s="5">
        <v>83.851017681304597</v>
      </c>
      <c r="D74" s="5">
        <v>41</v>
      </c>
      <c r="E74" s="5">
        <v>375</v>
      </c>
      <c r="F74" s="5">
        <v>7910.8869161406801</v>
      </c>
      <c r="G74" s="5">
        <f>[1]!Table2[[#This Row],[Order Lead time]]*(1-[1]!Table2[[#This Row],[Stock levels]])</f>
        <v>-1624</v>
      </c>
      <c r="H74" s="5" t="s">
        <v>31</v>
      </c>
      <c r="I74" s="5">
        <v>17</v>
      </c>
      <c r="J74" s="5">
        <v>25</v>
      </c>
      <c r="K74" s="5">
        <v>66</v>
      </c>
      <c r="L74" s="5">
        <v>5</v>
      </c>
      <c r="M74" s="5" t="s">
        <v>3</v>
      </c>
      <c r="N74" s="5">
        <v>1.5129368369160701</v>
      </c>
      <c r="O74" s="5" t="s">
        <v>28</v>
      </c>
      <c r="P74" s="5" t="s">
        <v>38</v>
      </c>
      <c r="Q74" s="5">
        <v>13</v>
      </c>
      <c r="R74" s="5">
        <v>444</v>
      </c>
      <c r="S74" s="5">
        <v>4</v>
      </c>
      <c r="T74" s="5">
        <v>46.870238797617098</v>
      </c>
      <c r="U74" s="5" t="s">
        <v>22</v>
      </c>
      <c r="V74" s="5">
        <v>4.6205460645137002</v>
      </c>
      <c r="W74" s="5" t="s">
        <v>7</v>
      </c>
      <c r="X74" s="5">
        <f>[1]!Table2[[#This Row],[Production volumes]]*[1]!Table2[[#This Row],[Stock levels]]/100</f>
        <v>86.64</v>
      </c>
      <c r="Y74" s="5" t="s">
        <v>24</v>
      </c>
      <c r="Z74" s="5" t="str">
        <f>_xlfn.TEXTJOIN(" ,",FALSE,[1]!Table2[[#This Row],[Product Type]:[Routes]])</f>
        <v>cosmetics ,SKU72 ,90.204427520528 ,88 ,478 ,2633.12198131225 ,-1624 ,Non-binary ,57 ,29 ,77 ,9 ,Carrier A ,6.59961415968954 ,Supplier 1 ,Bangalore ,21 ,152 ,11 ,55.7604928952442 ,Pending ,3.2133296074383 ,Rail ,86.64 ,Route B</v>
      </c>
      <c r="AA74" s="6">
        <v>866.472800129657</v>
      </c>
    </row>
    <row r="75" spans="1:27" x14ac:dyDescent="0.25">
      <c r="A75" s="1" t="s">
        <v>0</v>
      </c>
      <c r="B75" s="2" t="s">
        <v>104</v>
      </c>
      <c r="C75" s="2">
        <v>3.1700114135661499</v>
      </c>
      <c r="D75" s="2">
        <v>64</v>
      </c>
      <c r="E75" s="2">
        <v>904</v>
      </c>
      <c r="F75" s="2">
        <v>5709.9452959692799</v>
      </c>
      <c r="G75" s="2">
        <f>[1]!Table2[[#This Row],[Order Lead time]]*(1-[1]!Table2[[#This Row],[Stock levels]])</f>
        <v>-400</v>
      </c>
      <c r="H75" s="2" t="s">
        <v>11</v>
      </c>
      <c r="I75" s="2">
        <v>41</v>
      </c>
      <c r="J75" s="2">
        <v>6</v>
      </c>
      <c r="K75" s="2">
        <v>1</v>
      </c>
      <c r="L75" s="2">
        <v>5</v>
      </c>
      <c r="M75" s="2" t="s">
        <v>12</v>
      </c>
      <c r="N75" s="2">
        <v>5.2376546500374399</v>
      </c>
      <c r="O75" s="2" t="s">
        <v>28</v>
      </c>
      <c r="P75" s="2" t="s">
        <v>26</v>
      </c>
      <c r="Q75" s="2">
        <v>1</v>
      </c>
      <c r="R75" s="2">
        <v>919</v>
      </c>
      <c r="S75" s="2">
        <v>9</v>
      </c>
      <c r="T75" s="2">
        <v>80.580852156447804</v>
      </c>
      <c r="U75" s="2" t="s">
        <v>22</v>
      </c>
      <c r="V75" s="2">
        <v>0.39661272410993498</v>
      </c>
      <c r="W75" s="2" t="s">
        <v>23</v>
      </c>
      <c r="X75" s="2">
        <f>[1]!Table2[[#This Row],[Production volumes]]*[1]!Table2[[#This Row],[Stock levels]]/100</f>
        <v>75.48</v>
      </c>
      <c r="Y75" s="2" t="s">
        <v>24</v>
      </c>
      <c r="Z75" s="2" t="str">
        <f>_xlfn.TEXTJOIN(" ,",FALSE,[1]!Table2[[#This Row],[Product Type]:[Routes]])</f>
        <v>cosmetics ,SKU73 ,83.8510176813046 ,41 ,375 ,7910.88691614068 ,-400 ,Male ,17 ,25 ,66 ,5 ,Carrier B ,1.51293683691607 ,Supplier 4 ,Chennai ,13 ,444 ,4 ,46.8702387976171 ,Fail ,4.6205460645137 ,Road ,75.48 ,Route A</v>
      </c>
      <c r="AA75" s="3">
        <v>341.55265678322297</v>
      </c>
    </row>
    <row r="76" spans="1:27" x14ac:dyDescent="0.25">
      <c r="A76" s="4" t="s">
        <v>9</v>
      </c>
      <c r="B76" s="5" t="s">
        <v>105</v>
      </c>
      <c r="C76" s="5">
        <v>92.996884233970604</v>
      </c>
      <c r="D76" s="5">
        <v>29</v>
      </c>
      <c r="E76" s="5">
        <v>106</v>
      </c>
      <c r="F76" s="5">
        <v>1889.07358977933</v>
      </c>
      <c r="G76" s="5">
        <f>[1]!Table2[[#This Row],[Order Lead time]]*(1-[1]!Table2[[#This Row],[Stock levels]])</f>
        <v>-240</v>
      </c>
      <c r="H76" s="5" t="s">
        <v>2</v>
      </c>
      <c r="I76" s="5">
        <v>16</v>
      </c>
      <c r="J76" s="5">
        <v>20</v>
      </c>
      <c r="K76" s="5">
        <v>56</v>
      </c>
      <c r="L76" s="5">
        <v>10</v>
      </c>
      <c r="M76" s="5" t="s">
        <v>19</v>
      </c>
      <c r="N76" s="5">
        <v>2.47389776104546</v>
      </c>
      <c r="O76" s="5" t="s">
        <v>15</v>
      </c>
      <c r="P76" s="5" t="s">
        <v>38</v>
      </c>
      <c r="Q76" s="5">
        <v>25</v>
      </c>
      <c r="R76" s="5">
        <v>759</v>
      </c>
      <c r="S76" s="5">
        <v>11</v>
      </c>
      <c r="T76" s="5">
        <v>48.064782640006499</v>
      </c>
      <c r="U76" s="5" t="s">
        <v>40</v>
      </c>
      <c r="V76" s="5">
        <v>2.0300690886687498</v>
      </c>
      <c r="W76" s="5" t="s">
        <v>16</v>
      </c>
      <c r="X76" s="5">
        <f>[1]!Table2[[#This Row],[Production volumes]]*[1]!Table2[[#This Row],[Stock levels]]/100</f>
        <v>376.79</v>
      </c>
      <c r="Y76" s="5" t="s">
        <v>17</v>
      </c>
      <c r="Z76" s="5" t="str">
        <f>_xlfn.TEXTJOIN(" ,",FALSE,[1]!Table2[[#This Row],[Product Type]:[Routes]])</f>
        <v>haircare ,SKU74 ,3.17001141356615 ,64 ,904 ,5709.94529596928 ,-240 ,Female ,41 ,6 ,1 ,5 ,Carrier A ,5.23765465003744 ,Supplier 4 ,Delhi ,1 ,919 ,9 ,80.5808521564478 ,Fail ,0.396612724109935 ,Rail ,376.79 ,Route A</v>
      </c>
      <c r="AA76" s="6">
        <v>873.12964801765099</v>
      </c>
    </row>
    <row r="77" spans="1:27" x14ac:dyDescent="0.25">
      <c r="A77" s="1" t="s">
        <v>0</v>
      </c>
      <c r="B77" s="2" t="s">
        <v>106</v>
      </c>
      <c r="C77" s="2">
        <v>69.108799547430294</v>
      </c>
      <c r="D77" s="2">
        <v>23</v>
      </c>
      <c r="E77" s="2">
        <v>241</v>
      </c>
      <c r="F77" s="2">
        <v>5328.3759842977497</v>
      </c>
      <c r="G77" s="2">
        <f>[1]!Table2[[#This Row],[Order Lead time]]*(1-[1]!Table2[[#This Row],[Stock levels]])</f>
        <v>-300</v>
      </c>
      <c r="H77" s="2" t="s">
        <v>31</v>
      </c>
      <c r="I77" s="2">
        <v>38</v>
      </c>
      <c r="J77" s="2">
        <v>1</v>
      </c>
      <c r="K77" s="2">
        <v>22</v>
      </c>
      <c r="L77" s="2">
        <v>10</v>
      </c>
      <c r="M77" s="2" t="s">
        <v>12</v>
      </c>
      <c r="N77" s="2">
        <v>7.0545383368369201</v>
      </c>
      <c r="O77" s="2" t="s">
        <v>37</v>
      </c>
      <c r="P77" s="2" t="s">
        <v>29</v>
      </c>
      <c r="Q77" s="2">
        <v>25</v>
      </c>
      <c r="R77" s="2">
        <v>985</v>
      </c>
      <c r="S77" s="2">
        <v>24</v>
      </c>
      <c r="T77" s="2">
        <v>64.323597795600193</v>
      </c>
      <c r="U77" s="2" t="s">
        <v>6</v>
      </c>
      <c r="V77" s="2">
        <v>2.1800374515822099</v>
      </c>
      <c r="W77" s="2" t="s">
        <v>23</v>
      </c>
      <c r="X77" s="2">
        <f>[1]!Table2[[#This Row],[Production volumes]]*[1]!Table2[[#This Row],[Stock levels]]/100</f>
        <v>121.44</v>
      </c>
      <c r="Y77" s="2" t="s">
        <v>24</v>
      </c>
      <c r="Z77" s="2" t="str">
        <f>_xlfn.TEXTJOIN(" ,",FALSE,[1]!Table2[[#This Row],[Product Type]:[Routes]])</f>
        <v>skincare ,SKU75 ,92.9968842339706 ,29 ,106 ,1889.07358977933 ,-300 ,Non-binary ,16 ,20 ,56 ,10 ,Carrier C ,2.47389776104546 ,Supplier 1 ,Chennai ,25 ,759 ,11 ,48.0647826400065 ,Pass ,2.03006908866875 ,Air ,121.44 ,Route C</v>
      </c>
      <c r="AA77" s="3">
        <v>997.41345013319403</v>
      </c>
    </row>
    <row r="78" spans="1:27" x14ac:dyDescent="0.25">
      <c r="A78" s="4" t="s">
        <v>0</v>
      </c>
      <c r="B78" s="5" t="s">
        <v>107</v>
      </c>
      <c r="C78" s="5">
        <v>57.449742958971399</v>
      </c>
      <c r="D78" s="5">
        <v>14</v>
      </c>
      <c r="E78" s="5">
        <v>359</v>
      </c>
      <c r="F78" s="5">
        <v>2483.7601775427902</v>
      </c>
      <c r="G78" s="5">
        <f>[1]!Table2[[#This Row],[Order Lead time]]*(1-[1]!Table2[[#This Row],[Stock levels]])</f>
        <v>-37</v>
      </c>
      <c r="H78" s="5" t="s">
        <v>14</v>
      </c>
      <c r="I78" s="5">
        <v>96</v>
      </c>
      <c r="J78" s="5">
        <v>28</v>
      </c>
      <c r="K78" s="5">
        <v>57</v>
      </c>
      <c r="L78" s="5">
        <v>4</v>
      </c>
      <c r="M78" s="5" t="s">
        <v>3</v>
      </c>
      <c r="N78" s="5">
        <v>6.7809466256178901</v>
      </c>
      <c r="O78" s="5" t="s">
        <v>15</v>
      </c>
      <c r="P78" s="5" t="s">
        <v>21</v>
      </c>
      <c r="Q78" s="5">
        <v>26</v>
      </c>
      <c r="R78" s="5">
        <v>334</v>
      </c>
      <c r="S78" s="5">
        <v>5</v>
      </c>
      <c r="T78" s="5">
        <v>42.952444748991802</v>
      </c>
      <c r="U78" s="5" t="s">
        <v>40</v>
      </c>
      <c r="V78" s="5">
        <v>3.0551418183075398</v>
      </c>
      <c r="W78" s="5" t="s">
        <v>7</v>
      </c>
      <c r="X78" s="5">
        <f>[1]!Table2[[#This Row],[Production volumes]]*[1]!Table2[[#This Row],[Stock levels]]/100</f>
        <v>374.3</v>
      </c>
      <c r="Y78" s="5" t="s">
        <v>8</v>
      </c>
      <c r="Z78" s="5" t="str">
        <f>_xlfn.TEXTJOIN(" ,",FALSE,[1]!Table2[[#This Row],[Product Type]:[Routes]])</f>
        <v>haircare ,SKU76 ,69.1087995474303 ,23 ,241 ,5328.37598429775 ,-37 ,Male ,38 ,1 ,22 ,10 ,Carrier A ,7.05453833683692 ,Supplier 2 ,Bangalore ,25 ,985 ,24 ,64.3235977956002 ,Pending ,2.18003745158221 ,Rail ,374.3 ,Route A</v>
      </c>
      <c r="AA78" s="6">
        <v>852.56809891984994</v>
      </c>
    </row>
    <row r="79" spans="1:27" x14ac:dyDescent="0.25">
      <c r="A79" s="1" t="s">
        <v>0</v>
      </c>
      <c r="B79" s="2" t="s">
        <v>108</v>
      </c>
      <c r="C79" s="2">
        <v>6.30688317611191</v>
      </c>
      <c r="D79" s="2">
        <v>50</v>
      </c>
      <c r="E79" s="2">
        <v>946</v>
      </c>
      <c r="F79" s="2">
        <v>1292.45841793775</v>
      </c>
      <c r="G79" s="2">
        <f>[1]!Table2[[#This Row],[Order Lead time]]*(1-[1]!Table2[[#This Row],[Stock levels]])</f>
        <v>-2660</v>
      </c>
      <c r="H79" s="2" t="s">
        <v>14</v>
      </c>
      <c r="I79" s="2">
        <v>5</v>
      </c>
      <c r="J79" s="2">
        <v>4</v>
      </c>
      <c r="K79" s="2">
        <v>51</v>
      </c>
      <c r="L79" s="2">
        <v>5</v>
      </c>
      <c r="M79" s="2" t="s">
        <v>3</v>
      </c>
      <c r="N79" s="2">
        <v>8.4670497708619905</v>
      </c>
      <c r="O79" s="2" t="s">
        <v>20</v>
      </c>
      <c r="P79" s="2" t="s">
        <v>5</v>
      </c>
      <c r="Q79" s="2">
        <v>25</v>
      </c>
      <c r="R79" s="2">
        <v>858</v>
      </c>
      <c r="S79" s="2">
        <v>21</v>
      </c>
      <c r="T79" s="2">
        <v>71.126514720403307</v>
      </c>
      <c r="U79" s="2" t="s">
        <v>6</v>
      </c>
      <c r="V79" s="2">
        <v>4.0968813324704501</v>
      </c>
      <c r="W79" s="2" t="s">
        <v>32</v>
      </c>
      <c r="X79" s="2">
        <f>[1]!Table2[[#This Row],[Production volumes]]*[1]!Table2[[#This Row],[Stock levels]]/100</f>
        <v>320.64</v>
      </c>
      <c r="Y79" s="2" t="s">
        <v>17</v>
      </c>
      <c r="Z79" s="2" t="str">
        <f>_xlfn.TEXTJOIN(" ,",FALSE,[1]!Table2[[#This Row],[Product Type]:[Routes]])</f>
        <v>haircare ,SKU77 ,57.4497429589714 ,14 ,359 ,2483.76017754279 ,-2660 ,Unknown ,96 ,28 ,57 ,4 ,Carrier B ,6.78094662561789 ,Supplier 1 ,Kolkata ,26 ,334 ,5 ,42.9524447489918 ,Pass ,3.05514181830754 ,Road ,320.64 ,Route B</v>
      </c>
      <c r="AA79" s="3">
        <v>323.59220343132199</v>
      </c>
    </row>
    <row r="80" spans="1:27" x14ac:dyDescent="0.25">
      <c r="A80" s="4" t="s">
        <v>0</v>
      </c>
      <c r="B80" s="5" t="s">
        <v>109</v>
      </c>
      <c r="C80" s="5">
        <v>57.057031221103202</v>
      </c>
      <c r="D80" s="5">
        <v>56</v>
      </c>
      <c r="E80" s="5">
        <v>198</v>
      </c>
      <c r="F80" s="5">
        <v>7888.7232684270803</v>
      </c>
      <c r="G80" s="5">
        <f>[1]!Table2[[#This Row],[Order Lead time]]*(1-[1]!Table2[[#This Row],[Stock levels]])</f>
        <v>-16</v>
      </c>
      <c r="H80" s="5" t="s">
        <v>2</v>
      </c>
      <c r="I80" s="5">
        <v>31</v>
      </c>
      <c r="J80" s="5">
        <v>25</v>
      </c>
      <c r="K80" s="5">
        <v>20</v>
      </c>
      <c r="L80" s="5">
        <v>1</v>
      </c>
      <c r="M80" s="5" t="s">
        <v>3</v>
      </c>
      <c r="N80" s="5">
        <v>6.49632536429504</v>
      </c>
      <c r="O80" s="5" t="s">
        <v>4</v>
      </c>
      <c r="P80" s="5" t="s">
        <v>29</v>
      </c>
      <c r="Q80" s="5">
        <v>5</v>
      </c>
      <c r="R80" s="5">
        <v>228</v>
      </c>
      <c r="S80" s="5">
        <v>12</v>
      </c>
      <c r="T80" s="5">
        <v>57.870902924036201</v>
      </c>
      <c r="U80" s="5" t="s">
        <v>6</v>
      </c>
      <c r="V80" s="5">
        <v>0.16587162748060799</v>
      </c>
      <c r="W80" s="5" t="s">
        <v>16</v>
      </c>
      <c r="X80" s="5">
        <f>[1]!Table2[[#This Row],[Production volumes]]*[1]!Table2[[#This Row],[Stock levels]]/100</f>
        <v>42.9</v>
      </c>
      <c r="Y80" s="5" t="s">
        <v>17</v>
      </c>
      <c r="Z80" s="5" t="str">
        <f>_xlfn.TEXTJOIN(" ,",FALSE,[1]!Table2[[#This Row],[Product Type]:[Routes]])</f>
        <v>haircare ,SKU78 ,6.30688317611191 ,50 ,946 ,1292.45841793775 ,-16 ,Unknown ,5 ,4 ,51 ,5 ,Carrier B ,8.46704977086199 ,Supplier 5 ,Mumbai ,25 ,858 ,21 ,71.1265147204033 ,Pending ,4.09688133247045 ,Sea ,42.9 ,Route C</v>
      </c>
      <c r="AA80" s="6">
        <v>351.50421933503799</v>
      </c>
    </row>
    <row r="81" spans="1:27" x14ac:dyDescent="0.25">
      <c r="A81" s="1" t="s">
        <v>9</v>
      </c>
      <c r="B81" s="2" t="s">
        <v>110</v>
      </c>
      <c r="C81" s="2">
        <v>91.128318350444303</v>
      </c>
      <c r="D81" s="2">
        <v>75</v>
      </c>
      <c r="E81" s="2">
        <v>872</v>
      </c>
      <c r="F81" s="2">
        <v>8651.67268298206</v>
      </c>
      <c r="G81" s="2">
        <f>[1]!Table2[[#This Row],[Order Lead time]]*(1-[1]!Table2[[#This Row],[Stock levels]])</f>
        <v>-750</v>
      </c>
      <c r="H81" s="2" t="s">
        <v>14</v>
      </c>
      <c r="I81" s="2">
        <v>39</v>
      </c>
      <c r="J81" s="2">
        <v>14</v>
      </c>
      <c r="K81" s="2">
        <v>41</v>
      </c>
      <c r="L81" s="2">
        <v>2</v>
      </c>
      <c r="M81" s="2" t="s">
        <v>19</v>
      </c>
      <c r="N81" s="2">
        <v>2.8331846794189701</v>
      </c>
      <c r="O81" s="2" t="s">
        <v>4</v>
      </c>
      <c r="P81" s="2" t="s">
        <v>38</v>
      </c>
      <c r="Q81" s="2">
        <v>8</v>
      </c>
      <c r="R81" s="2">
        <v>202</v>
      </c>
      <c r="S81" s="2">
        <v>5</v>
      </c>
      <c r="T81" s="2">
        <v>76.961228023819999</v>
      </c>
      <c r="U81" s="2" t="s">
        <v>22</v>
      </c>
      <c r="V81" s="2">
        <v>2.8496621985053299</v>
      </c>
      <c r="W81" s="2" t="s">
        <v>32</v>
      </c>
      <c r="X81" s="2">
        <f>[1]!Table2[[#This Row],[Production volumes]]*[1]!Table2[[#This Row],[Stock levels]]/100</f>
        <v>70.680000000000007</v>
      </c>
      <c r="Y81" s="2" t="s">
        <v>8</v>
      </c>
      <c r="Z81" s="2" t="str">
        <f>_xlfn.TEXTJOIN(" ,",FALSE,[1]!Table2[[#This Row],[Product Type]:[Routes]])</f>
        <v>haircare ,SKU79 ,57.0570312211032 ,56 ,198 ,7888.72326842708 ,-750 ,Non-binary ,31 ,25 ,20 ,1 ,Carrier B ,6.49632536429504 ,Supplier 3 ,Bangalore ,5 ,228 ,12 ,57.8709029240362 ,Pending ,0.165871627480608 ,Air ,70.68 ,Route C</v>
      </c>
      <c r="AA81" s="3">
        <v>787.77985049434403</v>
      </c>
    </row>
    <row r="82" spans="1:27" x14ac:dyDescent="0.25">
      <c r="A82" s="4" t="s">
        <v>0</v>
      </c>
      <c r="B82" s="5" t="s">
        <v>111</v>
      </c>
      <c r="C82" s="5">
        <v>72.819206930318202</v>
      </c>
      <c r="D82" s="5">
        <v>9</v>
      </c>
      <c r="E82" s="5">
        <v>774</v>
      </c>
      <c r="F82" s="5">
        <v>4384.4134000458598</v>
      </c>
      <c r="G82" s="5">
        <f>[1]!Table2[[#This Row],[Order Lead time]]*(1-[1]!Table2[[#This Row],[Stock levels]])</f>
        <v>-532</v>
      </c>
      <c r="H82" s="5" t="s">
        <v>14</v>
      </c>
      <c r="I82" s="5">
        <v>48</v>
      </c>
      <c r="J82" s="5">
        <v>6</v>
      </c>
      <c r="K82" s="5">
        <v>8</v>
      </c>
      <c r="L82" s="5">
        <v>5</v>
      </c>
      <c r="M82" s="5" t="s">
        <v>3</v>
      </c>
      <c r="N82" s="5">
        <v>4.0662775015120403</v>
      </c>
      <c r="O82" s="5" t="s">
        <v>4</v>
      </c>
      <c r="P82" s="5" t="s">
        <v>26</v>
      </c>
      <c r="Q82" s="5">
        <v>28</v>
      </c>
      <c r="R82" s="5">
        <v>698</v>
      </c>
      <c r="S82" s="5">
        <v>1</v>
      </c>
      <c r="T82" s="5">
        <v>19.789592941903599</v>
      </c>
      <c r="U82" s="5" t="s">
        <v>6</v>
      </c>
      <c r="V82" s="5">
        <v>2.54754712154871</v>
      </c>
      <c r="W82" s="5" t="s">
        <v>23</v>
      </c>
      <c r="X82" s="5">
        <f>[1]!Table2[[#This Row],[Production volumes]]*[1]!Table2[[#This Row],[Stock levels]]/100</f>
        <v>78.78</v>
      </c>
      <c r="Y82" s="5" t="s">
        <v>8</v>
      </c>
      <c r="Z82" s="5" t="str">
        <f>_xlfn.TEXTJOIN(" ,",FALSE,[1]!Table2[[#This Row],[Product Type]:[Routes]])</f>
        <v>skincare ,SKU80 ,91.1283183504443 ,75 ,872 ,8651.67268298206 ,-532 ,Unknown ,39 ,14 ,41 ,2 ,Carrier C ,2.83318467941897 ,Supplier 3 ,Chennai ,8 ,202 ,5 ,76.96122802382 ,Fail ,2.84966219850533 ,Sea ,78.78 ,Route B</v>
      </c>
      <c r="AA82" s="6">
        <v>276.77833594679799</v>
      </c>
    </row>
    <row r="83" spans="1:27" x14ac:dyDescent="0.25">
      <c r="A83" s="1" t="s">
        <v>9</v>
      </c>
      <c r="B83" s="2" t="s">
        <v>112</v>
      </c>
      <c r="C83" s="2">
        <v>17.034930739467899</v>
      </c>
      <c r="D83" s="2">
        <v>13</v>
      </c>
      <c r="E83" s="2">
        <v>336</v>
      </c>
      <c r="F83" s="2">
        <v>2943.3818676094502</v>
      </c>
      <c r="G83" s="2">
        <f>[1]!Table2[[#This Row],[Order Lead time]]*(1-[1]!Table2[[#This Row],[Stock levels]])</f>
        <v>-282</v>
      </c>
      <c r="H83" s="2" t="s">
        <v>14</v>
      </c>
      <c r="I83" s="2">
        <v>42</v>
      </c>
      <c r="J83" s="2">
        <v>19</v>
      </c>
      <c r="K83" s="2">
        <v>72</v>
      </c>
      <c r="L83" s="2">
        <v>1</v>
      </c>
      <c r="M83" s="2" t="s">
        <v>12</v>
      </c>
      <c r="N83" s="2">
        <v>4.7081818735419301</v>
      </c>
      <c r="O83" s="2" t="s">
        <v>37</v>
      </c>
      <c r="P83" s="2" t="s">
        <v>5</v>
      </c>
      <c r="Q83" s="2">
        <v>6</v>
      </c>
      <c r="R83" s="2">
        <v>955</v>
      </c>
      <c r="S83" s="2">
        <v>26</v>
      </c>
      <c r="T83" s="2">
        <v>4.4652784349432402</v>
      </c>
      <c r="U83" s="2" t="s">
        <v>6</v>
      </c>
      <c r="V83" s="2">
        <v>4.1378770486223502</v>
      </c>
      <c r="W83" s="2" t="s">
        <v>7</v>
      </c>
      <c r="X83" s="2">
        <f>[1]!Table2[[#This Row],[Production volumes]]*[1]!Table2[[#This Row],[Stock levels]]/100</f>
        <v>335.04</v>
      </c>
      <c r="Y83" s="2" t="s">
        <v>17</v>
      </c>
      <c r="Z83" s="2" t="str">
        <f>_xlfn.TEXTJOIN(" ,",FALSE,[1]!Table2[[#This Row],[Product Type]:[Routes]])</f>
        <v>haircare ,SKU81 ,72.8192069303182 ,9 ,774 ,4384.41340004586 ,-282 ,Unknown ,48 ,6 ,8 ,5 ,Carrier B ,4.06627750151204 ,Supplier 3 ,Delhi ,28 ,698 ,1 ,19.7895929419036 ,Pending ,2.54754712154871 ,Rail ,335.04 ,Route B</v>
      </c>
      <c r="AA83" s="3">
        <v>589.97855562804</v>
      </c>
    </row>
    <row r="84" spans="1:27" x14ac:dyDescent="0.25">
      <c r="A84" s="4" t="s">
        <v>0</v>
      </c>
      <c r="B84" s="5" t="s">
        <v>113</v>
      </c>
      <c r="C84" s="5">
        <v>68.911246211606297</v>
      </c>
      <c r="D84" s="5">
        <v>82</v>
      </c>
      <c r="E84" s="5">
        <v>663</v>
      </c>
      <c r="F84" s="5">
        <v>2411.7546321104901</v>
      </c>
      <c r="G84" s="5">
        <f>[1]!Table2[[#This Row],[Order Lead time]]*(1-[1]!Table2[[#This Row],[Stock levels]])</f>
        <v>-779</v>
      </c>
      <c r="H84" s="5" t="s">
        <v>14</v>
      </c>
      <c r="I84" s="5">
        <v>65</v>
      </c>
      <c r="J84" s="5">
        <v>24</v>
      </c>
      <c r="K84" s="5">
        <v>7</v>
      </c>
      <c r="L84" s="5">
        <v>8</v>
      </c>
      <c r="M84" s="5" t="s">
        <v>3</v>
      </c>
      <c r="N84" s="5">
        <v>4.94983957799694</v>
      </c>
      <c r="O84" s="5" t="s">
        <v>15</v>
      </c>
      <c r="P84" s="5" t="s">
        <v>29</v>
      </c>
      <c r="Q84" s="5">
        <v>20</v>
      </c>
      <c r="R84" s="5">
        <v>443</v>
      </c>
      <c r="S84" s="5">
        <v>5</v>
      </c>
      <c r="T84" s="5">
        <v>97.730593800533001</v>
      </c>
      <c r="U84" s="5" t="s">
        <v>22</v>
      </c>
      <c r="V84" s="5">
        <v>0.77300613406724705</v>
      </c>
      <c r="W84" s="5" t="s">
        <v>7</v>
      </c>
      <c r="X84" s="5">
        <f>[1]!Table2[[#This Row],[Production volumes]]*[1]!Table2[[#This Row],[Stock levels]]/100</f>
        <v>401.1</v>
      </c>
      <c r="Y84" s="5" t="s">
        <v>24</v>
      </c>
      <c r="Z84" s="5" t="str">
        <f>_xlfn.TEXTJOIN(" ,",FALSE,[1]!Table2[[#This Row],[Product Type]:[Routes]])</f>
        <v>skincare ,SKU82 ,17.0349307394679 ,13 ,336 ,2943.38186760945 ,-779 ,Unknown ,42 ,19 ,72 ,1 ,Carrier A ,4.70818187354193 ,Supplier 2 ,Mumbai ,6 ,955 ,26 ,4.46527843494324 ,Pending ,4.13787704862235 ,Road ,401.1 ,Route C</v>
      </c>
      <c r="AA84" s="6">
        <v>682.97101822609295</v>
      </c>
    </row>
    <row r="85" spans="1:27" x14ac:dyDescent="0.25">
      <c r="A85" s="1" t="s">
        <v>0</v>
      </c>
      <c r="B85" s="2" t="s">
        <v>114</v>
      </c>
      <c r="C85" s="2">
        <v>89.104367292102197</v>
      </c>
      <c r="D85" s="2">
        <v>99</v>
      </c>
      <c r="E85" s="2">
        <v>618</v>
      </c>
      <c r="F85" s="2">
        <v>2048.2900998487098</v>
      </c>
      <c r="G85" s="2">
        <f>[1]!Table2[[#This Row],[Order Lead time]]*(1-[1]!Table2[[#This Row],[Stock levels]])</f>
        <v>-1536</v>
      </c>
      <c r="H85" s="2" t="s">
        <v>14</v>
      </c>
      <c r="I85" s="2">
        <v>73</v>
      </c>
      <c r="J85" s="2">
        <v>26</v>
      </c>
      <c r="K85" s="2">
        <v>80</v>
      </c>
      <c r="L85" s="2">
        <v>10</v>
      </c>
      <c r="M85" s="2" t="s">
        <v>12</v>
      </c>
      <c r="N85" s="2">
        <v>8.3816156249226292</v>
      </c>
      <c r="O85" s="2" t="s">
        <v>20</v>
      </c>
      <c r="P85" s="2" t="s">
        <v>38</v>
      </c>
      <c r="Q85" s="2">
        <v>24</v>
      </c>
      <c r="R85" s="2">
        <v>589</v>
      </c>
      <c r="S85" s="2">
        <v>22</v>
      </c>
      <c r="T85" s="2">
        <v>33.808636513209002</v>
      </c>
      <c r="U85" s="2" t="s">
        <v>40</v>
      </c>
      <c r="V85" s="2">
        <v>4.8434565771180402</v>
      </c>
      <c r="W85" s="2" t="s">
        <v>16</v>
      </c>
      <c r="X85" s="2">
        <f>[1]!Table2[[#This Row],[Production volumes]]*[1]!Table2[[#This Row],[Stock levels]]/100</f>
        <v>287.95</v>
      </c>
      <c r="Y85" s="2" t="s">
        <v>8</v>
      </c>
      <c r="Z85" s="2" t="str">
        <f>_xlfn.TEXTJOIN(" ,",FALSE,[1]!Table2[[#This Row],[Product Type]:[Routes]])</f>
        <v>haircare ,SKU83 ,68.9112462116063 ,82 ,663 ,2411.75463211049 ,-1536 ,Unknown ,65 ,24 ,7 ,8 ,Carrier B ,4.94983957799694 ,Supplier 1 ,Bangalore ,20 ,443 ,5 ,97.730593800533 ,Fail ,0.773006134067247 ,Road ,287.95 ,Route A</v>
      </c>
      <c r="AA85" s="3">
        <v>465.45700596368698</v>
      </c>
    </row>
    <row r="86" spans="1:27" x14ac:dyDescent="0.25">
      <c r="A86" s="4" t="s">
        <v>33</v>
      </c>
      <c r="B86" s="5" t="s">
        <v>115</v>
      </c>
      <c r="C86" s="5">
        <v>76.962994415193805</v>
      </c>
      <c r="D86" s="5">
        <v>83</v>
      </c>
      <c r="E86" s="5">
        <v>25</v>
      </c>
      <c r="F86" s="5">
        <v>8684.6130592538502</v>
      </c>
      <c r="G86" s="5">
        <f>[1]!Table2[[#This Row],[Order Lead time]]*(1-[1]!Table2[[#This Row],[Stock levels]])</f>
        <v>-1872</v>
      </c>
      <c r="H86" s="5" t="s">
        <v>11</v>
      </c>
      <c r="I86" s="5">
        <v>15</v>
      </c>
      <c r="J86" s="5">
        <v>18</v>
      </c>
      <c r="K86" s="5">
        <v>66</v>
      </c>
      <c r="L86" s="5">
        <v>2</v>
      </c>
      <c r="M86" s="5" t="s">
        <v>19</v>
      </c>
      <c r="N86" s="5">
        <v>8.2491687048717193</v>
      </c>
      <c r="O86" s="5" t="s">
        <v>20</v>
      </c>
      <c r="P86" s="5" t="s">
        <v>38</v>
      </c>
      <c r="Q86" s="5">
        <v>4</v>
      </c>
      <c r="R86" s="5">
        <v>211</v>
      </c>
      <c r="S86" s="5">
        <v>2</v>
      </c>
      <c r="T86" s="5">
        <v>69.929345518672307</v>
      </c>
      <c r="U86" s="5" t="s">
        <v>22</v>
      </c>
      <c r="V86" s="5">
        <v>1.3744289997457499</v>
      </c>
      <c r="W86" s="5" t="s">
        <v>7</v>
      </c>
      <c r="X86" s="5">
        <f>[1]!Table2[[#This Row],[Production volumes]]*[1]!Table2[[#This Row],[Stock levels]]/100</f>
        <v>429.97</v>
      </c>
      <c r="Y86" s="5" t="s">
        <v>8</v>
      </c>
      <c r="Z86" s="5" t="str">
        <f>_xlfn.TEXTJOIN(" ,",FALSE,[1]!Table2[[#This Row],[Product Type]:[Routes]])</f>
        <v>haircare ,SKU84 ,89.1043672921022 ,99 ,618 ,2048.29009984871 ,-1872 ,Unknown ,73 ,26 ,80 ,10 ,Carrier A ,8.38161562492263 ,Supplier 5 ,Chennai ,24 ,589 ,22 ,33.808636513209 ,Pass ,4.84345657711804 ,Air ,429.97 ,Route B</v>
      </c>
      <c r="AA86" s="6">
        <v>842.68683000464102</v>
      </c>
    </row>
    <row r="87" spans="1:27" x14ac:dyDescent="0.25">
      <c r="A87" s="1" t="s">
        <v>9</v>
      </c>
      <c r="B87" s="2" t="s">
        <v>116</v>
      </c>
      <c r="C87" s="2">
        <v>19.9981769404042</v>
      </c>
      <c r="D87" s="2">
        <v>18</v>
      </c>
      <c r="E87" s="2">
        <v>223</v>
      </c>
      <c r="F87" s="2">
        <v>1229.59102856498</v>
      </c>
      <c r="G87" s="2">
        <f>[1]!Table2[[#This Row],[Order Lead time]]*(1-[1]!Table2[[#This Row],[Stock levels]])</f>
        <v>-252</v>
      </c>
      <c r="H87" s="2" t="s">
        <v>14</v>
      </c>
      <c r="I87" s="2">
        <v>32</v>
      </c>
      <c r="J87" s="2">
        <v>14</v>
      </c>
      <c r="K87" s="2">
        <v>22</v>
      </c>
      <c r="L87" s="2">
        <v>6</v>
      </c>
      <c r="M87" s="2" t="s">
        <v>3</v>
      </c>
      <c r="N87" s="2">
        <v>1.4543053101535499</v>
      </c>
      <c r="O87" s="2" t="s">
        <v>15</v>
      </c>
      <c r="P87" s="2" t="s">
        <v>5</v>
      </c>
      <c r="Q87" s="2">
        <v>4</v>
      </c>
      <c r="R87" s="2">
        <v>569</v>
      </c>
      <c r="S87" s="2">
        <v>18</v>
      </c>
      <c r="T87" s="2">
        <v>74.608969995194599</v>
      </c>
      <c r="U87" s="2" t="s">
        <v>40</v>
      </c>
      <c r="V87" s="2">
        <v>2.0515129307662399</v>
      </c>
      <c r="W87" s="2" t="s">
        <v>23</v>
      </c>
      <c r="X87" s="2">
        <f>[1]!Table2[[#This Row],[Production volumes]]*[1]!Table2[[#This Row],[Stock levels]]/100</f>
        <v>31.65</v>
      </c>
      <c r="Y87" s="2" t="s">
        <v>24</v>
      </c>
      <c r="Z87" s="2" t="str">
        <f>_xlfn.TEXTJOIN(" ,",FALSE,[1]!Table2[[#This Row],[Product Type]:[Routes]])</f>
        <v>cosmetics ,SKU85 ,76.9629944151938 ,83 ,25 ,8684.61305925385 ,-252 ,Female ,15 ,18 ,66 ,2 ,Carrier C ,8.24916870487172 ,Supplier 5 ,Chennai ,4 ,211 ,2 ,69.9293455186723 ,Fail ,1.37442899974575 ,Road ,31.65 ,Route B</v>
      </c>
      <c r="AA87" s="3">
        <v>264.25488983586598</v>
      </c>
    </row>
    <row r="88" spans="1:27" x14ac:dyDescent="0.25">
      <c r="A88" s="4" t="s">
        <v>0</v>
      </c>
      <c r="B88" s="5" t="s">
        <v>117</v>
      </c>
      <c r="C88" s="5">
        <v>80.414036650355698</v>
      </c>
      <c r="D88" s="5">
        <v>24</v>
      </c>
      <c r="E88" s="5">
        <v>79</v>
      </c>
      <c r="F88" s="5">
        <v>5133.8467010866898</v>
      </c>
      <c r="G88" s="5">
        <f>[1]!Table2[[#This Row],[Order Lead time]]*(1-[1]!Table2[[#This Row],[Stock levels]])</f>
        <v>-434</v>
      </c>
      <c r="H88" s="5" t="s">
        <v>31</v>
      </c>
      <c r="I88" s="5">
        <v>5</v>
      </c>
      <c r="J88" s="5">
        <v>7</v>
      </c>
      <c r="K88" s="5">
        <v>55</v>
      </c>
      <c r="L88" s="5">
        <v>10</v>
      </c>
      <c r="M88" s="5" t="s">
        <v>12</v>
      </c>
      <c r="N88" s="5">
        <v>6.5758037975485299</v>
      </c>
      <c r="O88" s="5" t="s">
        <v>4</v>
      </c>
      <c r="P88" s="5" t="s">
        <v>38</v>
      </c>
      <c r="Q88" s="5">
        <v>27</v>
      </c>
      <c r="R88" s="5">
        <v>523</v>
      </c>
      <c r="S88" s="5">
        <v>17</v>
      </c>
      <c r="T88" s="5">
        <v>28.696996824143099</v>
      </c>
      <c r="U88" s="5" t="s">
        <v>22</v>
      </c>
      <c r="V88" s="5">
        <v>3.6937377878392699</v>
      </c>
      <c r="W88" s="5" t="s">
        <v>32</v>
      </c>
      <c r="X88" s="5">
        <f>[1]!Table2[[#This Row],[Production volumes]]*[1]!Table2[[#This Row],[Stock levels]]/100</f>
        <v>182.08</v>
      </c>
      <c r="Y88" s="5" t="s">
        <v>8</v>
      </c>
      <c r="Z88" s="5" t="str">
        <f>_xlfn.TEXTJOIN(" ,",FALSE,[1]!Table2[[#This Row],[Product Type]:[Routes]])</f>
        <v>skincare ,SKU86 ,19.9981769404042 ,18 ,223 ,1229.59102856498 ,-434 ,Unknown ,32 ,14 ,22 ,6 ,Carrier B ,1.45430531015355 ,Supplier 1 ,Mumbai ,4 ,569 ,18 ,74.6089699951946 ,Pass ,2.05151293076624 ,Rail ,182.08 ,Route A</v>
      </c>
      <c r="AA88" s="6">
        <v>879.35921773492396</v>
      </c>
    </row>
    <row r="89" spans="1:27" x14ac:dyDescent="0.25">
      <c r="A89" s="1" t="s">
        <v>33</v>
      </c>
      <c r="B89" s="2" t="s">
        <v>118</v>
      </c>
      <c r="C89" s="2">
        <v>75.270406975724995</v>
      </c>
      <c r="D89" s="2">
        <v>58</v>
      </c>
      <c r="E89" s="2">
        <v>737</v>
      </c>
      <c r="F89" s="2">
        <v>9444.7420330629793</v>
      </c>
      <c r="G89" s="2">
        <f>[1]!Table2[[#This Row],[Order Lead time]]*(1-[1]!Table2[[#This Row],[Stock levels]])</f>
        <v>-28</v>
      </c>
      <c r="H89" s="2" t="s">
        <v>31</v>
      </c>
      <c r="I89" s="2">
        <v>60</v>
      </c>
      <c r="J89" s="2">
        <v>18</v>
      </c>
      <c r="K89" s="2">
        <v>85</v>
      </c>
      <c r="L89" s="2">
        <v>7</v>
      </c>
      <c r="M89" s="2" t="s">
        <v>12</v>
      </c>
      <c r="N89" s="2">
        <v>3.8012531329310701</v>
      </c>
      <c r="O89" s="2" t="s">
        <v>37</v>
      </c>
      <c r="P89" s="2" t="s">
        <v>5</v>
      </c>
      <c r="Q89" s="2">
        <v>21</v>
      </c>
      <c r="R89" s="2">
        <v>953</v>
      </c>
      <c r="S89" s="2">
        <v>11</v>
      </c>
      <c r="T89" s="2">
        <v>68.1849190570411</v>
      </c>
      <c r="U89" s="2" t="s">
        <v>6</v>
      </c>
      <c r="V89" s="2">
        <v>0.722204401882931</v>
      </c>
      <c r="W89" s="2" t="s">
        <v>32</v>
      </c>
      <c r="X89" s="2">
        <f>[1]!Table2[[#This Row],[Production volumes]]*[1]!Table2[[#This Row],[Stock levels]]/100</f>
        <v>26.15</v>
      </c>
      <c r="Y89" s="2" t="s">
        <v>24</v>
      </c>
      <c r="Z89" s="2" t="str">
        <f>_xlfn.TEXTJOIN(" ,",FALSE,[1]!Table2[[#This Row],[Product Type]:[Routes]])</f>
        <v>haircare ,SKU87 ,80.4140366503557 ,24 ,79 ,5133.84670108669 ,-28 ,Male ,5 ,7 ,55 ,10 ,Carrier A ,6.57580379754853 ,Supplier 3 ,Chennai ,27 ,523 ,17 ,28.6969968241431 ,Fail ,3.69373778783927 ,Sea ,26.15 ,Route B</v>
      </c>
      <c r="AA89" s="3">
        <v>103.916247960704</v>
      </c>
    </row>
    <row r="90" spans="1:27" x14ac:dyDescent="0.25">
      <c r="A90" s="4" t="s">
        <v>33</v>
      </c>
      <c r="B90" s="5" t="s">
        <v>119</v>
      </c>
      <c r="C90" s="5">
        <v>97.760085581938597</v>
      </c>
      <c r="D90" s="5">
        <v>10</v>
      </c>
      <c r="E90" s="5">
        <v>134</v>
      </c>
      <c r="F90" s="5">
        <v>5924.6825668532301</v>
      </c>
      <c r="G90" s="5">
        <f>[1]!Table2[[#This Row],[Order Lead time]]*(1-[1]!Table2[[#This Row],[Stock levels]])</f>
        <v>-1062</v>
      </c>
      <c r="H90" s="5" t="s">
        <v>14</v>
      </c>
      <c r="I90" s="5">
        <v>90</v>
      </c>
      <c r="J90" s="5">
        <v>1</v>
      </c>
      <c r="K90" s="5">
        <v>27</v>
      </c>
      <c r="L90" s="5">
        <v>8</v>
      </c>
      <c r="M90" s="5" t="s">
        <v>3</v>
      </c>
      <c r="N90" s="5">
        <v>9.9298162452772498</v>
      </c>
      <c r="O90" s="5" t="s">
        <v>15</v>
      </c>
      <c r="P90" s="5" t="s">
        <v>21</v>
      </c>
      <c r="Q90" s="5">
        <v>23</v>
      </c>
      <c r="R90" s="5">
        <v>370</v>
      </c>
      <c r="S90" s="5">
        <v>11</v>
      </c>
      <c r="T90" s="5">
        <v>46.603873381644398</v>
      </c>
      <c r="U90" s="5" t="s">
        <v>6</v>
      </c>
      <c r="V90" s="5">
        <v>1.9076657339590699</v>
      </c>
      <c r="W90" s="5" t="s">
        <v>23</v>
      </c>
      <c r="X90" s="5">
        <f>[1]!Table2[[#This Row],[Production volumes]]*[1]!Table2[[#This Row],[Stock levels]]/100</f>
        <v>571.79999999999995</v>
      </c>
      <c r="Y90" s="5" t="s">
        <v>8</v>
      </c>
      <c r="Z90" s="5" t="str">
        <f>_xlfn.TEXTJOIN(" ,",FALSE,[1]!Table2[[#This Row],[Product Type]:[Routes]])</f>
        <v>cosmetics ,SKU88 ,75.270406975725 ,58 ,737 ,9444.74203306298 ,-1062 ,Male ,60 ,18 ,85 ,7 ,Carrier A ,3.80125313293107 ,Supplier 2 ,Mumbai ,21 ,953 ,11 ,68.1849190570411 ,Pending ,0.722204401882931 ,Sea ,571.8 ,Route A</v>
      </c>
      <c r="AA90" s="6">
        <v>517.49997392906005</v>
      </c>
    </row>
    <row r="91" spans="1:27" x14ac:dyDescent="0.25">
      <c r="A91" s="1" t="s">
        <v>9</v>
      </c>
      <c r="B91" s="2" t="s">
        <v>120</v>
      </c>
      <c r="C91" s="2">
        <v>13.881913501359101</v>
      </c>
      <c r="D91" s="2">
        <v>56</v>
      </c>
      <c r="E91" s="2">
        <v>320</v>
      </c>
      <c r="F91" s="2">
        <v>9592.6335702803099</v>
      </c>
      <c r="G91" s="2">
        <f>[1]!Table2[[#This Row],[Order Lead time]]*(1-[1]!Table2[[#This Row],[Stock levels]])</f>
        <v>-89</v>
      </c>
      <c r="H91" s="2" t="s">
        <v>2</v>
      </c>
      <c r="I91" s="2">
        <v>66</v>
      </c>
      <c r="J91" s="2">
        <v>18</v>
      </c>
      <c r="K91" s="2">
        <v>96</v>
      </c>
      <c r="L91" s="2">
        <v>7</v>
      </c>
      <c r="M91" s="2" t="s">
        <v>3</v>
      </c>
      <c r="N91" s="2">
        <v>7.6744307081126903</v>
      </c>
      <c r="O91" s="2" t="s">
        <v>4</v>
      </c>
      <c r="P91" s="2" t="s">
        <v>29</v>
      </c>
      <c r="Q91" s="2">
        <v>8</v>
      </c>
      <c r="R91" s="2">
        <v>585</v>
      </c>
      <c r="S91" s="2">
        <v>8</v>
      </c>
      <c r="T91" s="2">
        <v>85.675963335797903</v>
      </c>
      <c r="U91" s="2" t="s">
        <v>40</v>
      </c>
      <c r="V91" s="2">
        <v>1.2193822244013801</v>
      </c>
      <c r="W91" s="2" t="s">
        <v>23</v>
      </c>
      <c r="X91" s="2">
        <f>[1]!Table2[[#This Row],[Production volumes]]*[1]!Table2[[#This Row],[Stock levels]]/100</f>
        <v>333</v>
      </c>
      <c r="Y91" s="2" t="s">
        <v>8</v>
      </c>
      <c r="Z91" s="2" t="str">
        <f>_xlfn.TEXTJOIN(" ,",FALSE,[1]!Table2[[#This Row],[Product Type]:[Routes]])</f>
        <v>cosmetics ,SKU89 ,97.7600855819386 ,10 ,134 ,5924.68256685323 ,-89 ,Unknown ,90 ,1 ,27 ,8 ,Carrier B ,9.92981624527725 ,Supplier 1 ,Kolkata ,23 ,370 ,11 ,46.6038733816444 ,Pending ,1.90766573395907 ,Rail ,333 ,Route B</v>
      </c>
      <c r="AA91" s="3">
        <v>990.07847250581096</v>
      </c>
    </row>
    <row r="92" spans="1:27" x14ac:dyDescent="0.25">
      <c r="A92" s="4" t="s">
        <v>33</v>
      </c>
      <c r="B92" s="5" t="s">
        <v>121</v>
      </c>
      <c r="C92" s="5">
        <v>62.111965463961702</v>
      </c>
      <c r="D92" s="5">
        <v>90</v>
      </c>
      <c r="E92" s="5">
        <v>916</v>
      </c>
      <c r="F92" s="5">
        <v>1935.20679350759</v>
      </c>
      <c r="G92" s="5">
        <f>[1]!Table2[[#This Row],[Order Lead time]]*(1-[1]!Table2[[#This Row],[Stock levels]])</f>
        <v>-1170</v>
      </c>
      <c r="H92" s="5" t="s">
        <v>31</v>
      </c>
      <c r="I92" s="5">
        <v>98</v>
      </c>
      <c r="J92" s="5">
        <v>22</v>
      </c>
      <c r="K92" s="5">
        <v>85</v>
      </c>
      <c r="L92" s="5">
        <v>7</v>
      </c>
      <c r="M92" s="5" t="s">
        <v>3</v>
      </c>
      <c r="N92" s="5">
        <v>7.4715140844011403</v>
      </c>
      <c r="O92" s="5" t="s">
        <v>28</v>
      </c>
      <c r="P92" s="5" t="s">
        <v>26</v>
      </c>
      <c r="Q92" s="5">
        <v>5</v>
      </c>
      <c r="R92" s="5">
        <v>207</v>
      </c>
      <c r="S92" s="5">
        <v>28</v>
      </c>
      <c r="T92" s="5">
        <v>39.772882502339897</v>
      </c>
      <c r="U92" s="5" t="s">
        <v>6</v>
      </c>
      <c r="V92" s="5">
        <v>0.62600185820939402</v>
      </c>
      <c r="W92" s="5" t="s">
        <v>23</v>
      </c>
      <c r="X92" s="5">
        <f>[1]!Table2[[#This Row],[Production volumes]]*[1]!Table2[[#This Row],[Stock levels]]/100</f>
        <v>386.1</v>
      </c>
      <c r="Y92" s="5" t="s">
        <v>8</v>
      </c>
      <c r="Z92" s="5" t="str">
        <f>_xlfn.TEXTJOIN(" ,",FALSE,[1]!Table2[[#This Row],[Product Type]:[Routes]])</f>
        <v>skincare ,SKU90 ,13.8819135013591 ,56 ,320 ,9592.63357028031 ,-1170 ,Non-binary ,66 ,18 ,96 ,7 ,Carrier B ,7.67443070811269 ,Supplier 3 ,Bangalore ,8 ,585 ,8 ,85.6759633357979 ,Pass ,1.21938222440138 ,Rail ,386.1 ,Route B</v>
      </c>
      <c r="AA92" s="6">
        <v>996.77831495062298</v>
      </c>
    </row>
    <row r="93" spans="1:27" x14ac:dyDescent="0.25">
      <c r="A93" s="1" t="s">
        <v>33</v>
      </c>
      <c r="B93" s="2" t="s">
        <v>122</v>
      </c>
      <c r="C93" s="2">
        <v>47.714233075820196</v>
      </c>
      <c r="D93" s="2">
        <v>44</v>
      </c>
      <c r="E93" s="2">
        <v>276</v>
      </c>
      <c r="F93" s="2">
        <v>2100.1297546259302</v>
      </c>
      <c r="G93" s="2">
        <f>[1]!Table2[[#This Row],[Order Lead time]]*(1-[1]!Table2[[#This Row],[Stock levels]])</f>
        <v>-2134</v>
      </c>
      <c r="H93" s="2" t="s">
        <v>31</v>
      </c>
      <c r="I93" s="2">
        <v>90</v>
      </c>
      <c r="J93" s="2">
        <v>25</v>
      </c>
      <c r="K93" s="2">
        <v>10</v>
      </c>
      <c r="L93" s="2">
        <v>8</v>
      </c>
      <c r="M93" s="2" t="s">
        <v>3</v>
      </c>
      <c r="N93" s="2">
        <v>4.4695000261236002</v>
      </c>
      <c r="O93" s="2" t="s">
        <v>37</v>
      </c>
      <c r="P93" s="2" t="s">
        <v>5</v>
      </c>
      <c r="Q93" s="2">
        <v>4</v>
      </c>
      <c r="R93" s="2">
        <v>671</v>
      </c>
      <c r="S93" s="2">
        <v>29</v>
      </c>
      <c r="T93" s="2">
        <v>62.612690395614301</v>
      </c>
      <c r="U93" s="2" t="s">
        <v>40</v>
      </c>
      <c r="V93" s="2">
        <v>0.33343182522473902</v>
      </c>
      <c r="W93" s="2" t="s">
        <v>23</v>
      </c>
      <c r="X93" s="2">
        <f>[1]!Table2[[#This Row],[Production volumes]]*[1]!Table2[[#This Row],[Stock levels]]/100</f>
        <v>202.86</v>
      </c>
      <c r="Y93" s="2" t="s">
        <v>8</v>
      </c>
      <c r="Z93" s="2" t="str">
        <f>_xlfn.TEXTJOIN(" ,",FALSE,[1]!Table2[[#This Row],[Product Type]:[Routes]])</f>
        <v>cosmetics ,SKU91 ,62.1119654639617 ,90 ,916 ,1935.20679350759 ,-2134 ,Male ,98 ,22 ,85 ,7 ,Carrier B ,7.47151408440114 ,Supplier 4 ,Delhi ,5 ,207 ,28 ,39.7728825023399 ,Pending ,0.626001858209394 ,Rail ,202.86 ,Route B</v>
      </c>
      <c r="AA93" s="3">
        <v>230.092782536762</v>
      </c>
    </row>
    <row r="94" spans="1:27" x14ac:dyDescent="0.25">
      <c r="A94" s="4" t="s">
        <v>0</v>
      </c>
      <c r="B94" s="5" t="s">
        <v>123</v>
      </c>
      <c r="C94" s="5">
        <v>69.290831002905406</v>
      </c>
      <c r="D94" s="5">
        <v>88</v>
      </c>
      <c r="E94" s="5">
        <v>114</v>
      </c>
      <c r="F94" s="5">
        <v>4531.4021336919004</v>
      </c>
      <c r="G94" s="5">
        <f>[1]!Table2[[#This Row],[Order Lead time]]*(1-[1]!Table2[[#This Row],[Stock levels]])</f>
        <v>-2225</v>
      </c>
      <c r="H94" s="5" t="s">
        <v>14</v>
      </c>
      <c r="I94" s="5">
        <v>63</v>
      </c>
      <c r="J94" s="5">
        <v>17</v>
      </c>
      <c r="K94" s="5">
        <v>66</v>
      </c>
      <c r="L94" s="5">
        <v>1</v>
      </c>
      <c r="M94" s="5" t="s">
        <v>19</v>
      </c>
      <c r="N94" s="5">
        <v>7.00643205900439</v>
      </c>
      <c r="O94" s="5" t="s">
        <v>28</v>
      </c>
      <c r="P94" s="5" t="s">
        <v>38</v>
      </c>
      <c r="Q94" s="5">
        <v>21</v>
      </c>
      <c r="R94" s="5">
        <v>824</v>
      </c>
      <c r="S94" s="5">
        <v>20</v>
      </c>
      <c r="T94" s="5">
        <v>35.633652343343797</v>
      </c>
      <c r="U94" s="5" t="s">
        <v>22</v>
      </c>
      <c r="V94" s="5">
        <v>4.1657817954241398</v>
      </c>
      <c r="W94" s="5" t="s">
        <v>16</v>
      </c>
      <c r="X94" s="5">
        <f>[1]!Table2[[#This Row],[Production volumes]]*[1]!Table2[[#This Row],[Stock levels]]/100</f>
        <v>603.9</v>
      </c>
      <c r="Y94" s="5" t="s">
        <v>24</v>
      </c>
      <c r="Z94" s="5" t="str">
        <f>_xlfn.TEXTJOIN(" ,",FALSE,[1]!Table2[[#This Row],[Product Type]:[Routes]])</f>
        <v>cosmetics ,SKU92 ,47.7142330758202 ,44 ,276 ,2100.12975462593 ,-2225 ,Male ,90 ,25 ,10 ,8 ,Carrier B ,4.4695000261236 ,Supplier 2 ,Mumbai ,4 ,671 ,29 ,62.6126903956143 ,Pass ,0.333431825224739 ,Rail ,603.9 ,Route B</v>
      </c>
      <c r="AA94" s="6">
        <v>823.52384588815505</v>
      </c>
    </row>
    <row r="95" spans="1:27" x14ac:dyDescent="0.25">
      <c r="A95" s="1" t="s">
        <v>33</v>
      </c>
      <c r="B95" s="2" t="s">
        <v>124</v>
      </c>
      <c r="C95" s="2">
        <v>3.0376887246314102</v>
      </c>
      <c r="D95" s="2">
        <v>97</v>
      </c>
      <c r="E95" s="2">
        <v>987</v>
      </c>
      <c r="F95" s="2">
        <v>7888.3565466618702</v>
      </c>
      <c r="G95" s="2">
        <f>[1]!Table2[[#This Row],[Order Lead time]]*(1-[1]!Table2[[#This Row],[Stock levels]])</f>
        <v>-1054</v>
      </c>
      <c r="H95" s="2" t="s">
        <v>14</v>
      </c>
      <c r="I95" s="2">
        <v>77</v>
      </c>
      <c r="J95" s="2">
        <v>26</v>
      </c>
      <c r="K95" s="2">
        <v>72</v>
      </c>
      <c r="L95" s="2">
        <v>9</v>
      </c>
      <c r="M95" s="2" t="s">
        <v>3</v>
      </c>
      <c r="N95" s="2">
        <v>6.9429459420325799</v>
      </c>
      <c r="O95" s="2" t="s">
        <v>37</v>
      </c>
      <c r="P95" s="2" t="s">
        <v>26</v>
      </c>
      <c r="Q95" s="2">
        <v>12</v>
      </c>
      <c r="R95" s="2">
        <v>908</v>
      </c>
      <c r="S95" s="2">
        <v>14</v>
      </c>
      <c r="T95" s="2">
        <v>60.387378614862101</v>
      </c>
      <c r="U95" s="2" t="s">
        <v>40</v>
      </c>
      <c r="V95" s="2">
        <v>1.4636074984727701</v>
      </c>
      <c r="W95" s="2" t="s">
        <v>23</v>
      </c>
      <c r="X95" s="2">
        <f>[1]!Table2[[#This Row],[Production volumes]]*[1]!Table2[[#This Row],[Stock levels]]/100</f>
        <v>519.12</v>
      </c>
      <c r="Y95" s="2" t="s">
        <v>8</v>
      </c>
      <c r="Z95" s="2" t="str">
        <f>_xlfn.TEXTJOIN(" ,",FALSE,[1]!Table2[[#This Row],[Product Type]:[Routes]])</f>
        <v>haircare ,SKU93 ,69.2908310029054 ,88 ,114 ,4531.4021336919 ,-1054 ,Unknown ,63 ,17 ,66 ,1 ,Carrier C ,7.00643205900439 ,Supplier 4 ,Chennai ,21 ,824 ,20 ,35.6336523433438 ,Fail ,4.16578179542414 ,Air ,519.12 ,Route A</v>
      </c>
      <c r="AA95" s="3">
        <v>846.66525698669398</v>
      </c>
    </row>
    <row r="96" spans="1:27" x14ac:dyDescent="0.25">
      <c r="A96" s="4" t="s">
        <v>0</v>
      </c>
      <c r="B96" s="5" t="s">
        <v>125</v>
      </c>
      <c r="C96" s="5">
        <v>77.903927219447695</v>
      </c>
      <c r="D96" s="5">
        <v>65</v>
      </c>
      <c r="E96" s="5">
        <v>672</v>
      </c>
      <c r="F96" s="5">
        <v>7386.3639440486604</v>
      </c>
      <c r="G96" s="5">
        <f>[1]!Table2[[#This Row],[Order Lead time]]*(1-[1]!Table2[[#This Row],[Stock levels]])</f>
        <v>-1976</v>
      </c>
      <c r="H96" s="5" t="s">
        <v>14</v>
      </c>
      <c r="I96" s="5">
        <v>15</v>
      </c>
      <c r="J96" s="5">
        <v>14</v>
      </c>
      <c r="K96" s="5">
        <v>26</v>
      </c>
      <c r="L96" s="5">
        <v>9</v>
      </c>
      <c r="M96" s="5" t="s">
        <v>3</v>
      </c>
      <c r="N96" s="5">
        <v>8.6303388696027508</v>
      </c>
      <c r="O96" s="5" t="s">
        <v>28</v>
      </c>
      <c r="P96" s="5" t="s">
        <v>5</v>
      </c>
      <c r="Q96" s="5">
        <v>18</v>
      </c>
      <c r="R96" s="5">
        <v>450</v>
      </c>
      <c r="S96" s="5">
        <v>26</v>
      </c>
      <c r="T96" s="5">
        <v>58.890685768589897</v>
      </c>
      <c r="U96" s="5" t="s">
        <v>6</v>
      </c>
      <c r="V96" s="5">
        <v>1.21088212958506</v>
      </c>
      <c r="W96" s="5" t="s">
        <v>16</v>
      </c>
      <c r="X96" s="5">
        <f>[1]!Table2[[#This Row],[Production volumes]]*[1]!Table2[[#This Row],[Stock levels]]/100</f>
        <v>699.16</v>
      </c>
      <c r="Y96" s="5" t="s">
        <v>24</v>
      </c>
      <c r="Z96" s="5" t="str">
        <f>_xlfn.TEXTJOIN(" ,",FALSE,[1]!Table2[[#This Row],[Product Type]:[Routes]])</f>
        <v>cosmetics ,SKU94 ,3.03768872463141 ,97 ,987 ,7888.35654666187 ,-1976 ,Unknown ,77 ,26 ,72 ,9 ,Carrier B ,6.94294594203258 ,Supplier 2 ,Delhi ,12 ,908 ,14 ,60.3873786148621 ,Pass ,1.46360749847277 ,Rail ,699.16 ,Route B</v>
      </c>
      <c r="AA96" s="6">
        <v>778.86424137664699</v>
      </c>
    </row>
    <row r="97" spans="1:27" x14ac:dyDescent="0.25">
      <c r="A97" s="1" t="s">
        <v>33</v>
      </c>
      <c r="B97" s="2" t="s">
        <v>126</v>
      </c>
      <c r="C97" s="2">
        <v>24.423131420373299</v>
      </c>
      <c r="D97" s="2">
        <v>29</v>
      </c>
      <c r="E97" s="2">
        <v>324</v>
      </c>
      <c r="F97" s="2">
        <v>7698.4247656321104</v>
      </c>
      <c r="G97" s="2">
        <f>[1]!Table2[[#This Row],[Order Lead time]]*(1-[1]!Table2[[#This Row],[Stock levels]])</f>
        <v>-196</v>
      </c>
      <c r="H97" s="2" t="s">
        <v>2</v>
      </c>
      <c r="I97" s="2">
        <v>67</v>
      </c>
      <c r="J97" s="2">
        <v>2</v>
      </c>
      <c r="K97" s="2">
        <v>32</v>
      </c>
      <c r="L97" s="2">
        <v>3</v>
      </c>
      <c r="M97" s="2" t="s">
        <v>19</v>
      </c>
      <c r="N97" s="2">
        <v>5.3528780439967996</v>
      </c>
      <c r="O97" s="2" t="s">
        <v>4</v>
      </c>
      <c r="P97" s="2" t="s">
        <v>5</v>
      </c>
      <c r="Q97" s="2">
        <v>28</v>
      </c>
      <c r="R97" s="2">
        <v>648</v>
      </c>
      <c r="S97" s="2">
        <v>28</v>
      </c>
      <c r="T97" s="2">
        <v>17.803756331391199</v>
      </c>
      <c r="U97" s="2" t="s">
        <v>6</v>
      </c>
      <c r="V97" s="2">
        <v>3.8720476814821301</v>
      </c>
      <c r="W97" s="2" t="s">
        <v>7</v>
      </c>
      <c r="X97" s="2">
        <f>[1]!Table2[[#This Row],[Production volumes]]*[1]!Table2[[#This Row],[Stock levels]]/100</f>
        <v>67.5</v>
      </c>
      <c r="Y97" s="2" t="s">
        <v>24</v>
      </c>
      <c r="Z97" s="2" t="str">
        <f>_xlfn.TEXTJOIN(" ,",FALSE,[1]!Table2[[#This Row],[Product Type]:[Routes]])</f>
        <v>haircare ,SKU95 ,77.9039272194477 ,65 ,672 ,7386.36394404866 ,-196 ,Unknown ,15 ,14 ,26 ,9 ,Carrier B ,8.63033886960275 ,Supplier 4 ,Mumbai ,18 ,450 ,26 ,58.8906857685899 ,Pending ,1.21088212958506 ,Air ,67.5 ,Route A</v>
      </c>
      <c r="AA97" s="3">
        <v>188.74214114905601</v>
      </c>
    </row>
    <row r="98" spans="1:27" x14ac:dyDescent="0.25">
      <c r="A98" s="4" t="s">
        <v>0</v>
      </c>
      <c r="B98" s="5" t="s">
        <v>127</v>
      </c>
      <c r="C98" s="5">
        <v>3.5261112591434101</v>
      </c>
      <c r="D98" s="5">
        <v>56</v>
      </c>
      <c r="E98" s="5">
        <v>62</v>
      </c>
      <c r="F98" s="5">
        <v>4370.9165799845296</v>
      </c>
      <c r="G98" s="5">
        <f>[1]!Table2[[#This Row],[Order Lead time]]*(1-[1]!Table2[[#This Row],[Stock levels]])</f>
        <v>-132</v>
      </c>
      <c r="H98" s="5" t="s">
        <v>31</v>
      </c>
      <c r="I98" s="5">
        <v>46</v>
      </c>
      <c r="J98" s="5">
        <v>19</v>
      </c>
      <c r="K98" s="5">
        <v>4</v>
      </c>
      <c r="L98" s="5">
        <v>9</v>
      </c>
      <c r="M98" s="5" t="s">
        <v>12</v>
      </c>
      <c r="N98" s="5">
        <v>7.9048456112096703</v>
      </c>
      <c r="O98" s="5" t="s">
        <v>28</v>
      </c>
      <c r="P98" s="5" t="s">
        <v>5</v>
      </c>
      <c r="Q98" s="5">
        <v>10</v>
      </c>
      <c r="R98" s="5">
        <v>535</v>
      </c>
      <c r="S98" s="5">
        <v>13</v>
      </c>
      <c r="T98" s="5">
        <v>65.765155926367399</v>
      </c>
      <c r="U98" s="5" t="s">
        <v>22</v>
      </c>
      <c r="V98" s="5">
        <v>3.3762378347179798</v>
      </c>
      <c r="W98" s="5" t="s">
        <v>7</v>
      </c>
      <c r="X98" s="5">
        <f>[1]!Table2[[#This Row],[Production volumes]]*[1]!Table2[[#This Row],[Stock levels]]/100</f>
        <v>434.16</v>
      </c>
      <c r="Y98" s="5" t="s">
        <v>24</v>
      </c>
      <c r="Z98" s="5" t="str">
        <f>_xlfn.TEXTJOIN(" ,",FALSE,[1]!Table2[[#This Row],[Product Type]:[Routes]])</f>
        <v>cosmetics ,SKU96 ,24.4231314203733 ,29 ,324 ,7698.42476563211 ,-132 ,Non-binary ,67 ,2 ,32 ,3 ,Carrier C ,5.3528780439968 ,Supplier 3 ,Mumbai ,28 ,648 ,28 ,17.8037563313912 ,Pending ,3.87204768148213 ,Road ,434.16 ,Route A</v>
      </c>
      <c r="AA98" s="6">
        <v>540.13242286796697</v>
      </c>
    </row>
    <row r="99" spans="1:27" x14ac:dyDescent="0.25">
      <c r="A99" s="1" t="s">
        <v>9</v>
      </c>
      <c r="B99" s="2" t="s">
        <v>128</v>
      </c>
      <c r="C99" s="2">
        <v>19.754604866878601</v>
      </c>
      <c r="D99" s="2">
        <v>43</v>
      </c>
      <c r="E99" s="2">
        <v>913</v>
      </c>
      <c r="F99" s="2">
        <v>8525.9525596835192</v>
      </c>
      <c r="G99" s="2">
        <f>[1]!Table2[[#This Row],[Order Lead time]]*(1-[1]!Table2[[#This Row],[Stock levels]])</f>
        <v>-855</v>
      </c>
      <c r="H99" s="2" t="s">
        <v>11</v>
      </c>
      <c r="I99" s="2">
        <v>53</v>
      </c>
      <c r="J99" s="2">
        <v>1</v>
      </c>
      <c r="K99" s="2">
        <v>27</v>
      </c>
      <c r="L99" s="2">
        <v>7</v>
      </c>
      <c r="M99" s="2" t="s">
        <v>3</v>
      </c>
      <c r="N99" s="2">
        <v>1.4098010951380699</v>
      </c>
      <c r="O99" s="2" t="s">
        <v>20</v>
      </c>
      <c r="P99" s="2" t="s">
        <v>38</v>
      </c>
      <c r="Q99" s="2">
        <v>28</v>
      </c>
      <c r="R99" s="2">
        <v>581</v>
      </c>
      <c r="S99" s="2">
        <v>9</v>
      </c>
      <c r="T99" s="2">
        <v>5.6046908643717801</v>
      </c>
      <c r="U99" s="2" t="s">
        <v>6</v>
      </c>
      <c r="V99" s="2">
        <v>2.9081221693512598</v>
      </c>
      <c r="W99" s="2" t="s">
        <v>23</v>
      </c>
      <c r="X99" s="2">
        <f>[1]!Table2[[#This Row],[Production volumes]]*[1]!Table2[[#This Row],[Stock levels]]/100</f>
        <v>246.1</v>
      </c>
      <c r="Y99" s="2" t="s">
        <v>24</v>
      </c>
      <c r="Z99" s="2" t="str">
        <f>_xlfn.TEXTJOIN(" ,",FALSE,[1]!Table2[[#This Row],[Product Type]:[Routes]])</f>
        <v>haircare ,SKU97 ,3.52611125914341 ,56 ,62 ,4370.91657998453 ,-855 ,Male ,46 ,19 ,4 ,9 ,Carrier A ,7.90484561120967 ,Supplier 4 ,Mumbai ,10 ,535 ,13 ,65.7651559263674 ,Fail ,3.37623783471798 ,Road ,246.1 ,Route A</v>
      </c>
      <c r="AA99" s="3">
        <v>882.19886354704101</v>
      </c>
    </row>
    <row r="100" spans="1:27" x14ac:dyDescent="0.25">
      <c r="A100" s="4" t="s">
        <v>0</v>
      </c>
      <c r="B100" s="5" t="s">
        <v>129</v>
      </c>
      <c r="C100" s="5">
        <v>68.517832699276596</v>
      </c>
      <c r="D100" s="5">
        <v>17</v>
      </c>
      <c r="E100" s="5">
        <v>627</v>
      </c>
      <c r="F100" s="5">
        <v>9185.1858291817007</v>
      </c>
      <c r="G100" s="5">
        <f>[1]!Table2[[#This Row],[Order Lead time]]*(1-[1]!Table2[[#This Row],[Stock levels]])</f>
        <v>-52</v>
      </c>
      <c r="H100" s="5" t="s">
        <v>14</v>
      </c>
      <c r="I100" s="5">
        <v>55</v>
      </c>
      <c r="J100" s="5">
        <v>8</v>
      </c>
      <c r="K100" s="5">
        <v>59</v>
      </c>
      <c r="L100" s="5">
        <v>6</v>
      </c>
      <c r="M100" s="5" t="s">
        <v>3</v>
      </c>
      <c r="N100" s="5">
        <v>1.3110237561206199</v>
      </c>
      <c r="O100" s="5" t="s">
        <v>37</v>
      </c>
      <c r="P100" s="5" t="s">
        <v>38</v>
      </c>
      <c r="Q100" s="5">
        <v>29</v>
      </c>
      <c r="R100" s="5">
        <v>921</v>
      </c>
      <c r="S100" s="5">
        <v>2</v>
      </c>
      <c r="T100" s="5">
        <v>38.072898520625998</v>
      </c>
      <c r="U100" s="5" t="s">
        <v>22</v>
      </c>
      <c r="V100" s="5">
        <v>0.34602729070550298</v>
      </c>
      <c r="W100" s="5" t="s">
        <v>23</v>
      </c>
      <c r="X100" s="5">
        <f>[1]!Table2[[#This Row],[Production volumes]]*[1]!Table2[[#This Row],[Stock levels]]/100</f>
        <v>307.93</v>
      </c>
      <c r="Y100" s="5" t="s">
        <v>8</v>
      </c>
      <c r="Z100" s="5" t="str">
        <f>_xlfn.TEXTJOIN(" ,",FALSE,[1]!Table2[[#This Row],[Product Type]:[Routes]])</f>
        <v>skincare ,SKU98 ,19.7546048668786 ,43 ,913 ,8525.95255968352 ,-52 ,Female ,53 ,1 ,27 ,7 ,Carrier B ,1.40980109513807 ,Supplier 5 ,Chennai ,28 ,581 ,9 ,5.60469086437178 ,Pending ,2.90812216935126 ,Rail ,307.93 ,Route A</v>
      </c>
      <c r="AA100" s="6">
        <v>210.743008964246</v>
      </c>
    </row>
  </sheetData>
  <conditionalFormatting sqref="Z1:Z10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processed_supply_chain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 Alam</dc:creator>
  <cp:lastModifiedBy>Parsa Alam</cp:lastModifiedBy>
  <dcterms:created xsi:type="dcterms:W3CDTF">2025-05-26T19:01:26Z</dcterms:created>
  <dcterms:modified xsi:type="dcterms:W3CDTF">2025-05-26T19:05:31Z</dcterms:modified>
</cp:coreProperties>
</file>