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71" windowHeight="8675" firstSheet="5" activeTab="7"/>
  </bookViews>
  <sheets>
    <sheet name="DASHBOARD" sheetId="3" r:id="rId1"/>
    <sheet name="Workings" sheetId="4" r:id="rId2"/>
    <sheet name="Sales Trend" sheetId="8" r:id="rId3"/>
    <sheet name="Deal Count by Revenue" sheetId="9" r:id="rId4"/>
    <sheet name="Sales by Region" sheetId="10" r:id="rId5"/>
    <sheet name="Payment Type" sheetId="11" r:id="rId6"/>
    <sheet name="Sales by Representatives" sheetId="12" r:id="rId7"/>
    <sheet name="Top 5 Customers" sheetId="13" r:id="rId8"/>
    <sheet name="database" sheetId="1" r:id="rId9"/>
  </sheets>
  <definedNames>
    <definedName name="_xlnm._FilterDatabase" localSheetId="8" hidden="1">database!$A$1:$X$370</definedName>
    <definedName name="Slicer_Region">#N/A</definedName>
    <definedName name="Slicer_Month">#N/A</definedName>
    <definedName name="Slicer_Quarter">#N/A</definedName>
    <definedName name="Category">database!$T$2:$T$370</definedName>
    <definedName name="City">database!$E$2:$E$370</definedName>
    <definedName name="Country_Region">database!$G$2:$G$370</definedName>
    <definedName name="Customer_ID">database!$C$2:$C$370</definedName>
    <definedName name="Customer_Name">database!$D$2:$D$370</definedName>
    <definedName name="Month">database!$K$2:$K$370</definedName>
    <definedName name="Order_Date">database!$B$2:$B$370</definedName>
    <definedName name="Order_ID">database!$A$2:$A$370</definedName>
    <definedName name="Payment_Type">database!$R$2:$R$370</definedName>
    <definedName name="_xlnm.Print_Area" localSheetId="0">DASHBOARD!$A$1:$T$95</definedName>
    <definedName name="Product_Name">database!$S$2:$S$370</definedName>
    <definedName name="Quantity">database!$V$2:$V$370</definedName>
    <definedName name="Quarter">database!$L$2:$L$370</definedName>
    <definedName name="Region">database!$I$2:$I$370</definedName>
    <definedName name="Revenue">database!$W$2:$W$370</definedName>
    <definedName name="Salesperson">database!$H$2:$H$370</definedName>
    <definedName name="Ship_City">database!$N$2:$N$370</definedName>
    <definedName name="Ship_Country_Region">database!$Q$2:$Q$370</definedName>
    <definedName name="Ship_State">database!$O$2:$O$370</definedName>
    <definedName name="Ship_ZIP_Postal_Code">database!$P$2:$P$370</definedName>
    <definedName name="Shipped_Date">database!$J$2:$J$370</definedName>
    <definedName name="Shipper_Name">database!$M$2:$M$370</definedName>
    <definedName name="Shipping_Fee">database!$X$2:$X$370</definedName>
    <definedName name="State">database!$F$2:$F$370</definedName>
    <definedName name="Unit_Price">database!$U$2:$U$370</definedName>
  </definedNames>
  <calcPr calcId="191029"/>
  <pivotCaches>
    <pivotCache cacheId="0" r:id="rId10"/>
  </pivotCaches>
  <extLst>
    <ext xmlns:x14="http://schemas.microsoft.com/office/spreadsheetml/2009/9/main" uri="{BBE1A952-AA13-448e-AADC-164F8A28A991}">
      <x14:slicerCaches>
        <x14:slicerCache r:id="rId13"/>
        <x14:slicerCache r:id="rId12"/>
        <x14:slicerCache r:id="rId11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<sst xmlns="http://schemas.openxmlformats.org/spreadsheetml/2006/main" count="5287" uniqueCount="148">
  <si>
    <t xml:space="preserve">Total Revenue </t>
  </si>
  <si>
    <t>East</t>
  </si>
  <si>
    <t>Salesperson</t>
  </si>
  <si>
    <t>City</t>
  </si>
  <si>
    <t>Highest Revenue of Region</t>
  </si>
  <si>
    <t>West</t>
  </si>
  <si>
    <t>Salim Kanchwala</t>
  </si>
  <si>
    <t>MULTAN</t>
  </si>
  <si>
    <t>Highest Representative Revenue</t>
  </si>
  <si>
    <t>North</t>
  </si>
  <si>
    <t>Munir Nizar</t>
  </si>
  <si>
    <t>BAHAWALPUR</t>
  </si>
  <si>
    <t>Total no of Transactions</t>
  </si>
  <si>
    <t>South</t>
  </si>
  <si>
    <t>Ahmed Ali</t>
  </si>
  <si>
    <t>FAISALABAD</t>
  </si>
  <si>
    <t>Highest Revenue by City</t>
  </si>
  <si>
    <t>Salman Shah</t>
  </si>
  <si>
    <t>GUJRANWALA</t>
  </si>
  <si>
    <t>Shahid Raza</t>
  </si>
  <si>
    <t>HYDERABAD</t>
  </si>
  <si>
    <t>Kamran Ahmed</t>
  </si>
  <si>
    <t>ISLAMABAD</t>
  </si>
  <si>
    <t>Tausif Ali</t>
  </si>
  <si>
    <t>JHELUM</t>
  </si>
  <si>
    <t>Muhammad Raza</t>
  </si>
  <si>
    <t>KARACHI CENTRAL</t>
  </si>
  <si>
    <t>KARACHI NORTH</t>
  </si>
  <si>
    <t>KARACHI SOUTH</t>
  </si>
  <si>
    <t>LAHORE EAST</t>
  </si>
  <si>
    <t>LAHORE WEST</t>
  </si>
  <si>
    <t>Region</t>
  </si>
  <si>
    <t>(ALL)</t>
  </si>
  <si>
    <t>Row Labels</t>
  </si>
  <si>
    <t>Sum of Revenue</t>
  </si>
  <si>
    <t>2019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</si>
  <si>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</si>
  <si>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</si>
  <si>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</si>
  <si>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</si>
  <si>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</si>
  <si>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</si>
  <si>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</si>
  <si>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</si>
  <si>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</si>
  <si>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</si>
  <si>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</si>
  <si>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</si>
  <si>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Grand Total</t>
  </si>
  <si>
    <t>Count of Revenue</t>
  </si>
  <si>
    <t>0-1000</t>
  </si>
  <si>
    <t>1000-2000</t>
  </si>
  <si>
    <t>2000-3000</t>
  </si>
  <si>
    <t>3000-4000</t>
  </si>
  <si>
    <t>&gt;4000</t>
  </si>
  <si>
    <t>Cash</t>
  </si>
  <si>
    <t>Check</t>
  </si>
  <si>
    <t>Credit Card</t>
  </si>
  <si>
    <t>Cust A</t>
  </si>
  <si>
    <t>Cust F</t>
  </si>
  <si>
    <t>Cust BB</t>
  </si>
  <si>
    <t>Cust H</t>
  </si>
  <si>
    <t>Cust D</t>
  </si>
  <si>
    <t>Order ID</t>
  </si>
  <si>
    <t>Order Date</t>
  </si>
  <si>
    <t>Customer ID</t>
  </si>
  <si>
    <t>Customer Name</t>
  </si>
  <si>
    <t>State</t>
  </si>
  <si>
    <t>Country/Region</t>
  </si>
  <si>
    <t>Shipped Date</t>
  </si>
  <si>
    <t>Month</t>
  </si>
  <si>
    <t>Quarter</t>
  </si>
  <si>
    <t>Shipper Name</t>
  </si>
  <si>
    <t>Ship City</t>
  </si>
  <si>
    <t>Ship State</t>
  </si>
  <si>
    <t>Ship ZIP/Postal Code</t>
  </si>
  <si>
    <t>Ship Country/Region</t>
  </si>
  <si>
    <t>Payment Type</t>
  </si>
  <si>
    <t>Product Name</t>
  </si>
  <si>
    <t>Category</t>
  </si>
  <si>
    <t>Unit Price</t>
  </si>
  <si>
    <t>Quantity</t>
  </si>
  <si>
    <t>Revenue</t>
  </si>
  <si>
    <t>Shipping Fee</t>
  </si>
  <si>
    <t>Cust AA</t>
  </si>
  <si>
    <t>MN</t>
  </si>
  <si>
    <t>PK</t>
  </si>
  <si>
    <t>Shipping Company B</t>
  </si>
  <si>
    <t>Sauce</t>
  </si>
  <si>
    <t>Beverages</t>
  </si>
  <si>
    <t>Dried Plums</t>
  </si>
  <si>
    <t>Dried Fruit &amp; Nuts</t>
  </si>
  <si>
    <t>BR</t>
  </si>
  <si>
    <t>Shipping Company A</t>
  </si>
  <si>
    <t>Dried Pears</t>
  </si>
  <si>
    <t>Dried Apples</t>
  </si>
  <si>
    <t>Cust L</t>
  </si>
  <si>
    <t>Chai</t>
  </si>
  <si>
    <t>Coffee</t>
  </si>
  <si>
    <t>FD</t>
  </si>
  <si>
    <t>Shipping Company C</t>
  </si>
  <si>
    <t>Chocolate Biscuits Mix</t>
  </si>
  <si>
    <t>Baked Goods &amp; Mixes</t>
  </si>
  <si>
    <t>Cust CC</t>
  </si>
  <si>
    <t>GA</t>
  </si>
  <si>
    <t>Chocolate</t>
  </si>
  <si>
    <t>Candy</t>
  </si>
  <si>
    <t>Cust C</t>
  </si>
  <si>
    <t>HD</t>
  </si>
  <si>
    <t>Clam Chowder</t>
  </si>
  <si>
    <t>Soups</t>
  </si>
  <si>
    <t>ID</t>
  </si>
  <si>
    <t>Curry Sauce</t>
  </si>
  <si>
    <t>Sauces</t>
  </si>
  <si>
    <t>JM</t>
  </si>
  <si>
    <t>Cust J</t>
  </si>
  <si>
    <t>KC</t>
  </si>
  <si>
    <t>Green Tea</t>
  </si>
  <si>
    <t>Cust G</t>
  </si>
  <si>
    <t>KI</t>
  </si>
  <si>
    <t>Boysenberry Spread</t>
  </si>
  <si>
    <t>Jams, Preserves</t>
  </si>
  <si>
    <t>Cajun Seasoning</t>
  </si>
  <si>
    <t>Condiments</t>
  </si>
  <si>
    <t>Cust K</t>
  </si>
  <si>
    <t>KS</t>
  </si>
  <si>
    <t>LE</t>
  </si>
  <si>
    <t>Crab Meat</t>
  </si>
  <si>
    <t>Canned Meat</t>
  </si>
  <si>
    <t>Cust I</t>
  </si>
  <si>
    <t>LW</t>
  </si>
  <si>
    <t>Ravioli</t>
  </si>
  <si>
    <t>Pasta</t>
  </si>
  <si>
    <t>Mozzarella</t>
  </si>
  <si>
    <t>Dairy Products</t>
  </si>
  <si>
    <t>Syrup</t>
  </si>
  <si>
    <t>Almonds</t>
  </si>
  <si>
    <t>Cust Y</t>
  </si>
  <si>
    <t>Cust Z</t>
  </si>
  <si>
    <t>Fruit Cocktail</t>
  </si>
  <si>
    <t>Fruit &amp; Veg</t>
  </si>
  <si>
    <t>Gnocchi</t>
  </si>
  <si>
    <t>Scones</t>
  </si>
  <si>
    <t>Olive Oil</t>
  </si>
  <si>
    <t>Oil</t>
  </si>
  <si>
    <t>Marmalade</t>
  </si>
  <si>
    <t>Long Grain Rice</t>
  </si>
  <si>
    <t>Grains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</si>
</sst>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176" formatCode="_(* #,##0.00_);_(* \(#,##0.00\);_(* &quot;-&quot;??_);_(@_)"/>
    <numFmt numFmtId="177" formatCode="_(&quot;$&quot;* #,##0.00_);_(&quot;$&quot;* \(#,##0.00\);_(&quot;$&quot;* &quot;-&quot;??_);_(@_)"/>
    <numFmt numFmtId="178" formatCode="_ * #,##0_ ;_ * \-#,##0_ ;_ * &quot;-&quot;_ ;_ @_ "/>
    <numFmt numFmtId="179" formatCode="_ &quot;₹&quot;* #,##0_ ;_ &quot;₹&quot;* \-#,##0_ ;_ &quot;₹&quot;* &quot;-&quot;_ ;_ @_ "/>
    <numFmt numFmtId="180" formatCode="mm/dd/yy;@"/>
    <numFmt numFmtId="181" formatCode="dd/mm/yyyy"/>
    <numFmt numFmtId="182" formatCode="&quot;Q&quot;#"/>
    <numFmt numFmtId="183" formatCode="&quot;$&quot;#,##0.00"/>
    <numFmt numFmtId="184" formatCode="_(* #,##0_);_(* \(#,##0\);_(* &quot;-&quot;??_);_(@_)"/>
    <numFmt numFmtId="185" formatCode="&quot;$&quot;#,&quot;K&quot;"/>
  </numFmts>
  <fonts count="21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2" borderId="0" xfId="0" applyFont="1" applyFill="1"/>
    <xf numFmtId="180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3" fontId="0" fillId="0" borderId="0" xfId="2" applyNumberFormat="1" applyFont="1"/>
    <xf numFmtId="0" fontId="0" fillId="0" borderId="0" xfId="0" applyAlignment="1">
      <alignment horizontal="left"/>
    </xf>
    <xf numFmtId="184" fontId="0" fillId="0" borderId="0" xfId="0" applyNumberFormat="1"/>
    <xf numFmtId="0" fontId="0" fillId="0" borderId="0" xfId="0" applyNumberFormat="1"/>
    <xf numFmtId="185" fontId="0" fillId="0" borderId="0" xfId="0" applyNumberFormat="1"/>
    <xf numFmtId="0" fontId="0" fillId="0" borderId="0" xfId="0" applyAlignment="1">
      <alignment horizontal="left" indent="1"/>
    </xf>
    <xf numFmtId="184" fontId="0" fillId="0" borderId="0" xfId="1" applyNumberFormat="1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2">
    <dxf>
      <numFmt numFmtId="184" formatCode="_(* #,##0_);_(* \(#,##0\);_(* &quot;-&quot;??_);_(@_)"/>
    </dxf>
    <dxf>
      <numFmt numFmtId="185" formatCode="&quot;$&quot;#,&quot;K&quot;"/>
    </dxf>
    <dxf>
      <numFmt numFmtId="184" formatCode="_(* #,##0_);_(* \(#,##0\);_(* &quot;-&quot;??_);_(@_)"/>
    </dxf>
    <dxf>
      <numFmt numFmtId="0" formatCode="General"/>
    </dxf>
    <dxf>
      <numFmt numFmtId="0" formatCode="General"/>
    </dxf>
    <dxf>
      <numFmt numFmtId="184" formatCode="_(* #,##0_);_(* \(#,##0\);_(* &quot;-&quot;??_);_(@_)"/>
    </dxf>
    <dxf>
      <numFmt numFmtId="0" formatCode="General"/>
    </dxf>
    <dxf>
      <numFmt numFmtId="184" formatCode="_(* #,##0_);_(* \(#,##0\);_(* &quot;-&quot;??_);_(@_)"/>
    </dxf>
    <dxf>
      <numFmt numFmtId="0" formatCode="General"/>
    </dxf>
    <dxf>
      <numFmt numFmtId="184" formatCode="_(* #,##0_);_(* \(#,##0\);_(* &quot;-&quot;??_);_(@_)"/>
    </dxf>
    <dxf>
      <numFmt numFmtId="0" formatCode="General"/>
    </dxf>
    <dxf>
      <numFmt numFmtId="184" formatCode="_(* #,##0_);_(* \(#,##0\);_(* &quot;-&quot;??_);_(@_)"/>
    </dxf>
  </dxfs>
  <tableStyles count="0" defaultTableStyle="TableStyleMedium2" defaultPivotStyle="PivotStyleLight16"/>
  <colors>
    <mruColors>
      <color rgb="00E3AC12"/>
      <color rgb="00F4D247"/>
      <color rgb="00E3B61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microsoft.com/office/2007/relationships/slicerCache" Target="slicerCaches/slicerCache3.xml"/><Relationship Id="rId12" Type="http://schemas.microsoft.com/office/2007/relationships/slicerCache" Target="slicerCaches/slicerCache2.xml"/><Relationship Id="rId11" Type="http://schemas.microsoft.com/office/2007/relationships/slicerCache" Target="slicerCaches/slicerCache1.xml"/><Relationship Id="rId1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[Sales+Analytics+Dashboard (1).xlsx]Sales Trend!PivotTable3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Trend Monthwise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Trend'!$B$3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'Sales Trend'!$A$4:$A$17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'Sales Trend'!$B$4:$B$17</c:f>
              <c:numCache>
                <c:formatCode>"$"#,"K"</c:formatCode>
                <c:ptCount val="12"/>
                <c:pt idx="0">
                  <c:v>32907.84</c:v>
                </c:pt>
                <c:pt idx="1">
                  <c:v>23555.5</c:v>
                </c:pt>
                <c:pt idx="2">
                  <c:v>30852.6</c:v>
                </c:pt>
                <c:pt idx="3">
                  <c:v>20771.79</c:v>
                </c:pt>
                <c:pt idx="4">
                  <c:v>34307.05</c:v>
                </c:pt>
                <c:pt idx="5">
                  <c:v>55601.61</c:v>
                </c:pt>
                <c:pt idx="6">
                  <c:v>27318.54</c:v>
                </c:pt>
                <c:pt idx="7">
                  <c:v>29921.46</c:v>
                </c:pt>
                <c:pt idx="8">
                  <c:v>31949.97</c:v>
                </c:pt>
                <c:pt idx="9">
                  <c:v>53033.59</c:v>
                </c:pt>
                <c:pt idx="10">
                  <c:v>31773.43</c:v>
                </c:pt>
                <c:pt idx="11">
                  <c:v>66642.78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744861151"/>
        <c:axId val="1744860735"/>
      </c:lineChart>
      <c:catAx>
        <c:axId val="174486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44860735"/>
        <c:crosses val="autoZero"/>
        <c:auto val="1"/>
        <c:lblAlgn val="ctr"/>
        <c:lblOffset val="100"/>
        <c:noMultiLvlLbl val="0"/>
      </c:catAx>
      <c:valAx>
        <c:axId val="1744860735"/>
        <c:scaling>
          <c:orientation val="minMax"/>
        </c:scaling>
        <c:delete val="1"/>
        <c:axPos val="l"/>
        <c:numFmt formatCode="&quot;$&quot;#,&quot;K&quot;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4486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[Sales+Analytics+Dashboard (1).xlsx]Payment Type!PivotTable3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Payment Type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tx>
            <c:strRef>
              <c:f>'Payment Type'!$B$3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'Payment Type'!$A$4:$A$7</c:f>
              <c:strCache>
                <c:ptCount val="3"/>
                <c:pt idx="0">
                  <c:v>Cash</c:v>
                </c:pt>
                <c:pt idx="1">
                  <c:v>Check</c:v>
                </c:pt>
                <c:pt idx="2">
                  <c:v>Credit Card</c:v>
                </c:pt>
              </c:strCache>
            </c:strRef>
          </c:cat>
          <c:val>
            <c:numRef>
              <c:f>'Payment Type'!$B$4:$B$7</c:f>
              <c:numCache>
                <c:formatCode>_(* #,##0_);_(* \(#,##0\);_(* "-"??_);_(@_)</c:formatCode>
                <c:ptCount val="3"/>
                <c:pt idx="0">
                  <c:v>46819.74</c:v>
                </c:pt>
                <c:pt idx="1">
                  <c:v>131639.55</c:v>
                </c:pt>
                <c:pt idx="2">
                  <c:v>260176.87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[Sales+Analytics+Dashboard (1).xlsx]Sales by Representatives!PivotTable3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Representatives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Representatives'!$B$3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Representatives'!$A$4:$A$12</c:f>
              <c:strCache>
                <c:ptCount val="8"/>
                <c:pt idx="0">
                  <c:v>Ahmed Ali</c:v>
                </c:pt>
                <c:pt idx="1">
                  <c:v>Kamran Ahmed</c:v>
                </c:pt>
                <c:pt idx="2">
                  <c:v>Muhammad Raza</c:v>
                </c:pt>
                <c:pt idx="3">
                  <c:v>Munir Nizar</c:v>
                </c:pt>
                <c:pt idx="4">
                  <c:v>Salim Kanchwala</c:v>
                </c:pt>
                <c:pt idx="5">
                  <c:v>Salman Shah</c:v>
                </c:pt>
                <c:pt idx="6">
                  <c:v>Shahid Raza</c:v>
                </c:pt>
                <c:pt idx="7">
                  <c:v>Tausif Ali</c:v>
                </c:pt>
              </c:strCache>
            </c:strRef>
          </c:cat>
          <c:val>
            <c:numRef>
              <c:f>'Sales by Representatives'!$B$4:$B$12</c:f>
              <c:numCache>
                <c:formatCode>_(* #,##0_);_(* \(#,##0\);_(* "-"??_);_(@_)</c:formatCode>
                <c:ptCount val="8"/>
                <c:pt idx="0">
                  <c:v>105442.34</c:v>
                </c:pt>
                <c:pt idx="1">
                  <c:v>95048.33</c:v>
                </c:pt>
                <c:pt idx="2">
                  <c:v>32530.6</c:v>
                </c:pt>
                <c:pt idx="3">
                  <c:v>67180.5</c:v>
                </c:pt>
                <c:pt idx="4">
                  <c:v>42370.88</c:v>
                </c:pt>
                <c:pt idx="5">
                  <c:v>16350.5</c:v>
                </c:pt>
                <c:pt idx="6">
                  <c:v>38618</c:v>
                </c:pt>
                <c:pt idx="7">
                  <c:v>41095.01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744841183"/>
        <c:axId val="1744818719"/>
      </c:barChart>
      <c:catAx>
        <c:axId val="17448411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44818719"/>
        <c:crosses val="autoZero"/>
        <c:auto val="1"/>
        <c:lblAlgn val="ctr"/>
        <c:lblOffset val="100"/>
        <c:noMultiLvlLbl val="0"/>
      </c:catAx>
      <c:valAx>
        <c:axId val="1744818719"/>
        <c:scaling>
          <c:orientation val="minMax"/>
        </c:scaling>
        <c:delete val="1"/>
        <c:axPos val="l"/>
        <c:numFmt formatCode="_(* #,##0_);_(* \(#,##0\);_(* &quot;-&quot;??_);_(@_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44841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[Sales+Analytics+Dashboard (1).xlsx]Top 5 Customers!PivotTable3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Customers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5 Customers'!$B$3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Customers'!$A$4:$A$9</c:f>
              <c:strCache>
                <c:ptCount val="5"/>
                <c:pt idx="0">
                  <c:v>Cust A</c:v>
                </c:pt>
                <c:pt idx="1">
                  <c:v>Cust F</c:v>
                </c:pt>
                <c:pt idx="2">
                  <c:v>Cust BB</c:v>
                </c:pt>
                <c:pt idx="3">
                  <c:v>Cust H</c:v>
                </c:pt>
                <c:pt idx="4">
                  <c:v>Cust D</c:v>
                </c:pt>
              </c:strCache>
            </c:strRef>
          </c:cat>
          <c:val>
            <c:numRef>
              <c:f>'Top 5 Customers'!$B$4:$B$9</c:f>
              <c:numCache>
                <c:formatCode>_(* #,##0_);_(* \(#,##0\);_(* "-"??_);_(@_)</c:formatCode>
                <c:ptCount val="5"/>
                <c:pt idx="0">
                  <c:v>36839.99</c:v>
                </c:pt>
                <c:pt idx="1">
                  <c:v>38618</c:v>
                </c:pt>
                <c:pt idx="2">
                  <c:v>44903</c:v>
                </c:pt>
                <c:pt idx="3">
                  <c:v>51398.35</c:v>
                </c:pt>
                <c:pt idx="4">
                  <c:v>67180.5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6"/>
        <c:axId val="1744841183"/>
        <c:axId val="1744818719"/>
      </c:barChart>
      <c:catAx>
        <c:axId val="174484118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44818719"/>
        <c:crosses val="autoZero"/>
        <c:auto val="1"/>
        <c:lblAlgn val="ctr"/>
        <c:lblOffset val="100"/>
        <c:noMultiLvlLbl val="0"/>
      </c:catAx>
      <c:valAx>
        <c:axId val="1744818719"/>
        <c:scaling>
          <c:orientation val="minMax"/>
        </c:scaling>
        <c:delete val="1"/>
        <c:axPos val="b"/>
        <c:numFmt formatCode="_(* #,##0_);_(* \(#,##0\);_(* &quot;-&quot;??_);_(@_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44841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[Sales+Analytics+Dashboard (1).xlsx]Deal Count by Revenue!PivotTable3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Deal Count by Revenue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'Deal Count by Revenue'!$B$3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'Deal Count by Revenue'!$A$4:$A$9</c:f>
              <c:strCache>
                <c:ptCount val="5"/>
                <c:pt idx="0">
                  <c:v>0-1000</c:v>
                </c:pt>
                <c:pt idx="1">
                  <c:v>1000-2000</c:v>
                </c:pt>
                <c:pt idx="2">
                  <c:v>2000-3000</c:v>
                </c:pt>
                <c:pt idx="3">
                  <c:v>3000-4000</c:v>
                </c:pt>
                <c:pt idx="4">
                  <c:v>&gt;4000</c:v>
                </c:pt>
              </c:strCache>
            </c:strRef>
          </c:cat>
          <c:val>
            <c:numRef>
              <c:f>'Deal Count by Revenue'!$B$4:$B$9</c:f>
              <c:numCache>
                <c:formatCode>General</c:formatCode>
                <c:ptCount val="5"/>
                <c:pt idx="0">
                  <c:v>215</c:v>
                </c:pt>
                <c:pt idx="1">
                  <c:v>88</c:v>
                </c:pt>
                <c:pt idx="2">
                  <c:v>31</c:v>
                </c:pt>
                <c:pt idx="3">
                  <c:v>24</c:v>
                </c:pt>
                <c:pt idx="4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-27"/>
        <c:axId val="1383760351"/>
        <c:axId val="1383761599"/>
      </c:barChart>
      <c:catAx>
        <c:axId val="138376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83761599"/>
        <c:crosses val="autoZero"/>
        <c:auto val="1"/>
        <c:lblAlgn val="ctr"/>
        <c:lblOffset val="100"/>
        <c:noMultiLvlLbl val="0"/>
      </c:catAx>
      <c:valAx>
        <c:axId val="13837615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83760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[Sales+Analytics+Dashboard (1).xlsx]Sales by Region!PivotTable3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Region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Region'!$B$3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Region'!$A$4:$A$8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'Sales by Region'!$B$4:$B$8</c:f>
              <c:numCache>
                <c:formatCode>_(* #,##0_);_(* \(#,##0\);_(* "-"??_);_(@_)</c:formatCode>
                <c:ptCount val="4"/>
                <c:pt idx="0">
                  <c:v>108275.51</c:v>
                </c:pt>
                <c:pt idx="1">
                  <c:v>144060.34</c:v>
                </c:pt>
                <c:pt idx="2">
                  <c:v>95048.33</c:v>
                </c:pt>
                <c:pt idx="3">
                  <c:v>91251.98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-27"/>
        <c:axId val="1383760351"/>
        <c:axId val="1383761599"/>
      </c:barChart>
      <c:catAx>
        <c:axId val="138376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83761599"/>
        <c:crosses val="autoZero"/>
        <c:auto val="1"/>
        <c:lblAlgn val="ctr"/>
        <c:lblOffset val="100"/>
        <c:noMultiLvlLbl val="0"/>
      </c:catAx>
      <c:valAx>
        <c:axId val="1383761599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83760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[Sales+Analytics+Dashboard (1).xlsx]Payment Type!PivotTable3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Payment Type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tx>
            <c:strRef>
              <c:f>'Payment Type'!$B$3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'Payment Type'!$A$4:$A$7</c:f>
              <c:strCache>
                <c:ptCount val="3"/>
                <c:pt idx="0">
                  <c:v>Cash</c:v>
                </c:pt>
                <c:pt idx="1">
                  <c:v>Check</c:v>
                </c:pt>
                <c:pt idx="2">
                  <c:v>Credit Card</c:v>
                </c:pt>
              </c:strCache>
            </c:strRef>
          </c:cat>
          <c:val>
            <c:numRef>
              <c:f>'Payment Type'!$B$4:$B$7</c:f>
              <c:numCache>
                <c:formatCode>_(* #,##0_);_(* \(#,##0\);_(* "-"??_);_(@_)</c:formatCode>
                <c:ptCount val="3"/>
                <c:pt idx="0">
                  <c:v>46819.74</c:v>
                </c:pt>
                <c:pt idx="1">
                  <c:v>131639.55</c:v>
                </c:pt>
                <c:pt idx="2">
                  <c:v>260176.87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[Sales+Analytics+Dashboard (1).xlsx]Sales by Representatives!PivotTable3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Representatives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Representatives'!$B$3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Representatives'!$A$4:$A$12</c:f>
              <c:strCache>
                <c:ptCount val="8"/>
                <c:pt idx="0">
                  <c:v>Ahmed Ali</c:v>
                </c:pt>
                <c:pt idx="1">
                  <c:v>Kamran Ahmed</c:v>
                </c:pt>
                <c:pt idx="2">
                  <c:v>Muhammad Raza</c:v>
                </c:pt>
                <c:pt idx="3">
                  <c:v>Munir Nizar</c:v>
                </c:pt>
                <c:pt idx="4">
                  <c:v>Salim Kanchwala</c:v>
                </c:pt>
                <c:pt idx="5">
                  <c:v>Salman Shah</c:v>
                </c:pt>
                <c:pt idx="6">
                  <c:v>Shahid Raza</c:v>
                </c:pt>
                <c:pt idx="7">
                  <c:v>Tausif Ali</c:v>
                </c:pt>
              </c:strCache>
            </c:strRef>
          </c:cat>
          <c:val>
            <c:numRef>
              <c:f>'Sales by Representatives'!$B$4:$B$12</c:f>
              <c:numCache>
                <c:formatCode>_(* #,##0_);_(* \(#,##0\);_(* "-"??_);_(@_)</c:formatCode>
                <c:ptCount val="8"/>
                <c:pt idx="0">
                  <c:v>105442.34</c:v>
                </c:pt>
                <c:pt idx="1">
                  <c:v>95048.33</c:v>
                </c:pt>
                <c:pt idx="2">
                  <c:v>32530.6</c:v>
                </c:pt>
                <c:pt idx="3">
                  <c:v>67180.5</c:v>
                </c:pt>
                <c:pt idx="4">
                  <c:v>42370.88</c:v>
                </c:pt>
                <c:pt idx="5">
                  <c:v>16350.5</c:v>
                </c:pt>
                <c:pt idx="6">
                  <c:v>38618</c:v>
                </c:pt>
                <c:pt idx="7">
                  <c:v>41095.01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744841183"/>
        <c:axId val="1744818719"/>
      </c:barChart>
      <c:catAx>
        <c:axId val="17448411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44818719"/>
        <c:crosses val="autoZero"/>
        <c:auto val="1"/>
        <c:lblAlgn val="ctr"/>
        <c:lblOffset val="100"/>
        <c:noMultiLvlLbl val="0"/>
      </c:catAx>
      <c:valAx>
        <c:axId val="1744818719"/>
        <c:scaling>
          <c:orientation val="minMax"/>
        </c:scaling>
        <c:delete val="1"/>
        <c:axPos val="l"/>
        <c:numFmt formatCode="_(* #,##0_);_(* \(#,##0\);_(* &quot;-&quot;??_);_(@_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44841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[Sales+Analytics+Dashboard (1).xlsx]Top 5 Customers!PivotTable3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Customers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5 Customers'!$B$3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Customers'!$A$4:$A$9</c:f>
              <c:strCache>
                <c:ptCount val="5"/>
                <c:pt idx="0">
                  <c:v>Cust A</c:v>
                </c:pt>
                <c:pt idx="1">
                  <c:v>Cust F</c:v>
                </c:pt>
                <c:pt idx="2">
                  <c:v>Cust BB</c:v>
                </c:pt>
                <c:pt idx="3">
                  <c:v>Cust H</c:v>
                </c:pt>
                <c:pt idx="4">
                  <c:v>Cust D</c:v>
                </c:pt>
              </c:strCache>
            </c:strRef>
          </c:cat>
          <c:val>
            <c:numRef>
              <c:f>'Top 5 Customers'!$B$4:$B$9</c:f>
              <c:numCache>
                <c:formatCode>_(* #,##0_);_(* \(#,##0\);_(* "-"??_);_(@_)</c:formatCode>
                <c:ptCount val="5"/>
                <c:pt idx="0">
                  <c:v>36839.99</c:v>
                </c:pt>
                <c:pt idx="1">
                  <c:v>38618</c:v>
                </c:pt>
                <c:pt idx="2">
                  <c:v>44903</c:v>
                </c:pt>
                <c:pt idx="3">
                  <c:v>51398.35</c:v>
                </c:pt>
                <c:pt idx="4">
                  <c:v>67180.5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6"/>
        <c:axId val="1744841183"/>
        <c:axId val="1744818719"/>
      </c:barChart>
      <c:catAx>
        <c:axId val="174484118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44818719"/>
        <c:crosses val="autoZero"/>
        <c:auto val="1"/>
        <c:lblAlgn val="ctr"/>
        <c:lblOffset val="100"/>
        <c:noMultiLvlLbl val="0"/>
      </c:catAx>
      <c:valAx>
        <c:axId val="1744818719"/>
        <c:scaling>
          <c:orientation val="minMax"/>
        </c:scaling>
        <c:delete val="1"/>
        <c:axPos val="b"/>
        <c:numFmt formatCode="_(* #,##0_);_(* \(#,##0\);_(* &quot;-&quot;??_);_(@_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44841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[Sales+Analytics+Dashboard (1).xlsx]Sales Trend!PivotTable3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Trend Monthwise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Trend'!$B$3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'Sales Trend'!$A$4:$A$17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'Sales Trend'!$B$4:$B$17</c:f>
              <c:numCache>
                <c:formatCode>"$"#,"K"</c:formatCode>
                <c:ptCount val="12"/>
                <c:pt idx="0">
                  <c:v>32907.84</c:v>
                </c:pt>
                <c:pt idx="1">
                  <c:v>23555.5</c:v>
                </c:pt>
                <c:pt idx="2">
                  <c:v>30852.6</c:v>
                </c:pt>
                <c:pt idx="3">
                  <c:v>20771.79</c:v>
                </c:pt>
                <c:pt idx="4">
                  <c:v>34307.05</c:v>
                </c:pt>
                <c:pt idx="5">
                  <c:v>55601.61</c:v>
                </c:pt>
                <c:pt idx="6">
                  <c:v>27318.54</c:v>
                </c:pt>
                <c:pt idx="7">
                  <c:v>29921.46</c:v>
                </c:pt>
                <c:pt idx="8">
                  <c:v>31949.97</c:v>
                </c:pt>
                <c:pt idx="9">
                  <c:v>53033.59</c:v>
                </c:pt>
                <c:pt idx="10">
                  <c:v>31773.43</c:v>
                </c:pt>
                <c:pt idx="11">
                  <c:v>66642.78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744861151"/>
        <c:axId val="1744860735"/>
      </c:lineChart>
      <c:catAx>
        <c:axId val="174486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44860735"/>
        <c:crosses val="autoZero"/>
        <c:auto val="1"/>
        <c:lblAlgn val="ctr"/>
        <c:lblOffset val="100"/>
        <c:noMultiLvlLbl val="0"/>
      </c:catAx>
      <c:valAx>
        <c:axId val="1744860735"/>
        <c:scaling>
          <c:orientation val="minMax"/>
        </c:scaling>
        <c:delete val="1"/>
        <c:axPos val="l"/>
        <c:numFmt formatCode="&quot;$&quot;#,&quot;K&quot;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4486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[Sales+Analytics+Dashboard (1).xlsx]Deal Count by Revenue!PivotTable3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Deal Count by Revenue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'Deal Count by Revenue'!$B$3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'Deal Count by Revenue'!$A$4:$A$9</c:f>
              <c:strCache>
                <c:ptCount val="5"/>
                <c:pt idx="0">
                  <c:v>0-1000</c:v>
                </c:pt>
                <c:pt idx="1">
                  <c:v>1000-2000</c:v>
                </c:pt>
                <c:pt idx="2">
                  <c:v>2000-3000</c:v>
                </c:pt>
                <c:pt idx="3">
                  <c:v>3000-4000</c:v>
                </c:pt>
                <c:pt idx="4">
                  <c:v>&gt;4000</c:v>
                </c:pt>
              </c:strCache>
            </c:strRef>
          </c:cat>
          <c:val>
            <c:numRef>
              <c:f>'Deal Count by Revenue'!$B$4:$B$9</c:f>
              <c:numCache>
                <c:formatCode>General</c:formatCode>
                <c:ptCount val="5"/>
                <c:pt idx="0">
                  <c:v>215</c:v>
                </c:pt>
                <c:pt idx="1">
                  <c:v>88</c:v>
                </c:pt>
                <c:pt idx="2">
                  <c:v>31</c:v>
                </c:pt>
                <c:pt idx="3">
                  <c:v>24</c:v>
                </c:pt>
                <c:pt idx="4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-27"/>
        <c:axId val="1383760351"/>
        <c:axId val="1383761599"/>
      </c:barChart>
      <c:catAx>
        <c:axId val="138376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83761599"/>
        <c:crosses val="autoZero"/>
        <c:auto val="1"/>
        <c:lblAlgn val="ctr"/>
        <c:lblOffset val="100"/>
        <c:noMultiLvlLbl val="0"/>
      </c:catAx>
      <c:valAx>
        <c:axId val="13837615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83760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[Sales+Analytics+Dashboard (1).xlsx]Sales by Region!PivotTable3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Region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Region'!$B$3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Region'!$A$4:$A$8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'Sales by Region'!$B$4:$B$8</c:f>
              <c:numCache>
                <c:formatCode>_(* #,##0_);_(* \(#,##0\);_(* "-"??_);_(@_)</c:formatCode>
                <c:ptCount val="4"/>
                <c:pt idx="0">
                  <c:v>108275.51</c:v>
                </c:pt>
                <c:pt idx="1">
                  <c:v>144060.34</c:v>
                </c:pt>
                <c:pt idx="2">
                  <c:v>95048.33</c:v>
                </c:pt>
                <c:pt idx="3">
                  <c:v>91251.98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-27"/>
        <c:axId val="1383760351"/>
        <c:axId val="1383761599"/>
      </c:barChart>
      <c:catAx>
        <c:axId val="138376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83761599"/>
        <c:crosses val="autoZero"/>
        <c:auto val="1"/>
        <c:lblAlgn val="ctr"/>
        <c:lblOffset val="100"/>
        <c:noMultiLvlLbl val="0"/>
      </c:catAx>
      <c:valAx>
        <c:axId val="1383761599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83760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95249</xdr:colOff>
      <xdr:row>0</xdr:row>
      <xdr:rowOff>11907</xdr:rowOff>
    </xdr:from>
    <xdr:to>
      <xdr:col>19</xdr:col>
      <xdr:colOff>119063</xdr:colOff>
      <xdr:row>3</xdr:row>
      <xdr:rowOff>27207</xdr:rowOff>
    </xdr:to>
    <xdr:sp>
      <xdr:nvSpPr>
        <xdr:cNvPr id="11" name="Round Same Side Corner Rectangle 11"/>
        <xdr:cNvSpPr/>
      </xdr:nvSpPr>
      <xdr:spPr>
        <a:xfrm>
          <a:off x="94615" y="11430"/>
          <a:ext cx="11932285" cy="563880"/>
        </a:xfrm>
        <a:prstGeom prst="round2SameRect">
          <a:avLst>
            <a:gd name="adj1" fmla="val 0"/>
            <a:gd name="adj2" fmla="val 8201"/>
          </a:avLst>
        </a:prstGeom>
        <a:solidFill>
          <a:srgbClr val="0070C0"/>
        </a:solidFill>
        <a:ln>
          <a:noFill/>
        </a:ln>
        <a:effectLst>
          <a:innerShdw blurRad="114300">
            <a:prstClr val="black"/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000"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a:rPr>
            <a:t>Sales Analysis Dashboard</a:t>
          </a:r>
          <a:endParaRPr lang="en-US" sz="2000"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0</xdr:col>
      <xdr:colOff>165667</xdr:colOff>
      <xdr:row>5</xdr:row>
      <xdr:rowOff>69396</xdr:rowOff>
    </xdr:from>
    <xdr:to>
      <xdr:col>18</xdr:col>
      <xdr:colOff>595312</xdr:colOff>
      <xdr:row>10</xdr:row>
      <xdr:rowOff>40821</xdr:rowOff>
    </xdr:to>
    <xdr:sp>
      <xdr:nvSpPr>
        <xdr:cNvPr id="3" name="Rectangle: Rounded Corners 2"/>
        <xdr:cNvSpPr/>
      </xdr:nvSpPr>
      <xdr:spPr>
        <a:xfrm>
          <a:off x="165100" y="983615"/>
          <a:ext cx="11711305" cy="885825"/>
        </a:xfrm>
        <a:prstGeom prst="roundRect">
          <a:avLst/>
        </a:prstGeom>
        <a:solidFill>
          <a:srgbClr val="E7E6E6"/>
        </a:solidFill>
        <a:ln>
          <a:solidFill>
            <a:srgbClr val="F5F6F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  <xdr:twoCellAnchor>
    <xdr:from>
      <xdr:col>16</xdr:col>
      <xdr:colOff>71439</xdr:colOff>
      <xdr:row>0</xdr:row>
      <xdr:rowOff>166687</xdr:rowOff>
    </xdr:from>
    <xdr:to>
      <xdr:col>18</xdr:col>
      <xdr:colOff>571501</xdr:colOff>
      <xdr:row>2</xdr:row>
      <xdr:rowOff>71437</xdr:rowOff>
    </xdr:to>
    <xdr:sp>
      <xdr:nvSpPr>
        <xdr:cNvPr id="6" name="TextBox 5"/>
        <xdr:cNvSpPr txBox="1"/>
      </xdr:nvSpPr>
      <xdr:spPr>
        <a:xfrm>
          <a:off x="10099040" y="166370"/>
          <a:ext cx="1753870" cy="2705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>
              <a:solidFill>
                <a:schemeClr val="bg1"/>
              </a:solidFill>
              <a:latin typeface="Century Gothic" panose="020B0502020202020204" pitchFamily="34" charset="0"/>
            </a:rPr>
            <a:t>For the year 2019</a:t>
          </a:r>
          <a:endParaRPr lang="en-US" sz="1200" b="1">
            <a:solidFill>
              <a:schemeClr val="bg1"/>
            </a:solidFill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202407</xdr:colOff>
      <xdr:row>3</xdr:row>
      <xdr:rowOff>95250</xdr:rowOff>
    </xdr:from>
    <xdr:to>
      <xdr:col>19</xdr:col>
      <xdr:colOff>0</xdr:colOff>
      <xdr:row>5</xdr:row>
      <xdr:rowOff>59531</xdr:rowOff>
    </xdr:to>
    <xdr:sp>
      <xdr:nvSpPr>
        <xdr:cNvPr id="12" name="Rectangle: Rounded Corners 11"/>
        <xdr:cNvSpPr/>
      </xdr:nvSpPr>
      <xdr:spPr>
        <a:xfrm>
          <a:off x="201930" y="643890"/>
          <a:ext cx="11706225" cy="329565"/>
        </a:xfrm>
        <a:prstGeom prst="roundRect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latin typeface="Century Gothic" panose="020B0502020202020204" pitchFamily="34" charset="0"/>
            </a:rPr>
            <a:t>Quick</a:t>
          </a:r>
          <a:r>
            <a:rPr lang="en-US" sz="1800" b="1" baseline="0">
              <a:latin typeface="Century Gothic" panose="020B0502020202020204" pitchFamily="34" charset="0"/>
            </a:rPr>
            <a:t> Summary</a:t>
          </a:r>
          <a:endParaRPr lang="en-US" sz="18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5</xdr:col>
      <xdr:colOff>404813</xdr:colOff>
      <xdr:row>12</xdr:row>
      <xdr:rowOff>130965</xdr:rowOff>
    </xdr:from>
    <xdr:to>
      <xdr:col>14</xdr:col>
      <xdr:colOff>464343</xdr:colOff>
      <xdr:row>24</xdr:row>
      <xdr:rowOff>83342</xdr:rowOff>
    </xdr:to>
    <xdr:graphicFrame>
      <xdr:nvGraphicFramePr>
        <xdr:cNvPr id="14" name="Chart 13"/>
        <xdr:cNvGraphicFramePr/>
      </xdr:nvGraphicFramePr>
      <xdr:xfrm>
        <a:off x="3538220" y="2325370"/>
        <a:ext cx="5700395" cy="21469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190503</xdr:colOff>
      <xdr:row>12</xdr:row>
      <xdr:rowOff>142873</xdr:rowOff>
    </xdr:from>
    <xdr:to>
      <xdr:col>5</xdr:col>
      <xdr:colOff>357187</xdr:colOff>
      <xdr:row>24</xdr:row>
      <xdr:rowOff>59529</xdr:rowOff>
    </xdr:to>
    <xdr:graphicFrame>
      <xdr:nvGraphicFramePr>
        <xdr:cNvPr id="17" name="Chart 16"/>
        <xdr:cNvGraphicFramePr/>
      </xdr:nvGraphicFramePr>
      <xdr:xfrm>
        <a:off x="190500" y="2336800"/>
        <a:ext cx="3300095" cy="2111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528638</xdr:colOff>
      <xdr:row>12</xdr:row>
      <xdr:rowOff>130967</xdr:rowOff>
    </xdr:from>
    <xdr:to>
      <xdr:col>19</xdr:col>
      <xdr:colOff>95251</xdr:colOff>
      <xdr:row>24</xdr:row>
      <xdr:rowOff>59529</xdr:rowOff>
    </xdr:to>
    <xdr:graphicFrame>
      <xdr:nvGraphicFramePr>
        <xdr:cNvPr id="18" name="Chart 17"/>
        <xdr:cNvGraphicFramePr/>
      </xdr:nvGraphicFramePr>
      <xdr:xfrm>
        <a:off x="9302750" y="2325370"/>
        <a:ext cx="2700655" cy="2122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488156</xdr:colOff>
      <xdr:row>10</xdr:row>
      <xdr:rowOff>11906</xdr:rowOff>
    </xdr:from>
    <xdr:to>
      <xdr:col>19</xdr:col>
      <xdr:colOff>154780</xdr:colOff>
      <xdr:row>12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9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62110" y="1840230"/>
              <a:ext cx="2800350" cy="4019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142874</xdr:colOff>
      <xdr:row>10</xdr:row>
      <xdr:rowOff>23814</xdr:rowOff>
    </xdr:from>
    <xdr:to>
      <xdr:col>10</xdr:col>
      <xdr:colOff>547687</xdr:colOff>
      <xdr:row>12</xdr:row>
      <xdr:rowOff>71437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0" name="Month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240" y="1852295"/>
              <a:ext cx="6672580" cy="4133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0</xdr:colOff>
      <xdr:row>10</xdr:row>
      <xdr:rowOff>35719</xdr:rowOff>
    </xdr:from>
    <xdr:to>
      <xdr:col>14</xdr:col>
      <xdr:colOff>428625</xdr:colOff>
      <xdr:row>12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1" name="Quarte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Quart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94195" y="1864360"/>
              <a:ext cx="2308860" cy="377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0</xdr:col>
      <xdr:colOff>142876</xdr:colOff>
      <xdr:row>24</xdr:row>
      <xdr:rowOff>142875</xdr:rowOff>
    </xdr:from>
    <xdr:to>
      <xdr:col>5</xdr:col>
      <xdr:colOff>369094</xdr:colOff>
      <xdr:row>37</xdr:row>
      <xdr:rowOff>178594</xdr:rowOff>
    </xdr:to>
    <xdr:graphicFrame>
      <xdr:nvGraphicFramePr>
        <xdr:cNvPr id="22" name="Chart 21"/>
        <xdr:cNvGraphicFramePr/>
      </xdr:nvGraphicFramePr>
      <xdr:xfrm>
        <a:off x="142875" y="4531995"/>
        <a:ext cx="3359785" cy="2413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428625</xdr:colOff>
      <xdr:row>24</xdr:row>
      <xdr:rowOff>154782</xdr:rowOff>
    </xdr:from>
    <xdr:to>
      <xdr:col>14</xdr:col>
      <xdr:colOff>452437</xdr:colOff>
      <xdr:row>37</xdr:row>
      <xdr:rowOff>178594</xdr:rowOff>
    </xdr:to>
    <xdr:graphicFrame>
      <xdr:nvGraphicFramePr>
        <xdr:cNvPr id="23" name="Chart 22"/>
        <xdr:cNvGraphicFramePr/>
      </xdr:nvGraphicFramePr>
      <xdr:xfrm>
        <a:off x="3562350" y="4543425"/>
        <a:ext cx="5664200" cy="2401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547687</xdr:colOff>
      <xdr:row>24</xdr:row>
      <xdr:rowOff>154781</xdr:rowOff>
    </xdr:from>
    <xdr:to>
      <xdr:col>19</xdr:col>
      <xdr:colOff>59531</xdr:colOff>
      <xdr:row>37</xdr:row>
      <xdr:rowOff>166686</xdr:rowOff>
    </xdr:to>
    <xdr:graphicFrame>
      <xdr:nvGraphicFramePr>
        <xdr:cNvPr id="24" name="Chart 23"/>
        <xdr:cNvGraphicFramePr/>
      </xdr:nvGraphicFramePr>
      <xdr:xfrm>
        <a:off x="9321800" y="4543425"/>
        <a:ext cx="2645410" cy="2389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202408</xdr:colOff>
      <xdr:row>5</xdr:row>
      <xdr:rowOff>154781</xdr:rowOff>
    </xdr:from>
    <xdr:to>
      <xdr:col>4</xdr:col>
      <xdr:colOff>130970</xdr:colOff>
      <xdr:row>7</xdr:row>
      <xdr:rowOff>107156</xdr:rowOff>
    </xdr:to>
    <xdr:sp textlink="Workings!C4">
      <xdr:nvSpPr>
        <xdr:cNvPr id="2" name="TextBox 1"/>
        <xdr:cNvSpPr txBox="1"/>
      </xdr:nvSpPr>
      <xdr:spPr>
        <a:xfrm>
          <a:off x="201930" y="1068705"/>
          <a:ext cx="2435860" cy="3181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5E12DC7-7F8C-4509-BD57-0632BC0870A5}" type="TxLink">
            <a:rPr lang="en-US" sz="1600" b="1" i="0" u="none" strike="noStrike">
              <a:solidFill>
                <a:srgbClr val="000000"/>
              </a:solidFill>
              <a:latin typeface="Calibri" panose="020F0502020204030204"/>
              <a:cs typeface="Calibri" panose="020F0502020204030204"/>
            </a:rPr>
          </a:fld>
          <a:endParaRPr lang="en-US" sz="1600" b="1" i="0" u="none" strike="noStrike">
            <a:solidFill>
              <a:srgbClr val="000000"/>
            </a:solidFill>
            <a:latin typeface="Calibri" panose="020F0502020204030204"/>
            <a:cs typeface="Calibri" panose="020F0502020204030204"/>
          </a:endParaRPr>
        </a:p>
      </xdr:txBody>
    </xdr:sp>
    <xdr:clientData/>
  </xdr:twoCellAnchor>
  <xdr:twoCellAnchor>
    <xdr:from>
      <xdr:col>0</xdr:col>
      <xdr:colOff>152400</xdr:colOff>
      <xdr:row>7</xdr:row>
      <xdr:rowOff>45243</xdr:rowOff>
    </xdr:from>
    <xdr:to>
      <xdr:col>4</xdr:col>
      <xdr:colOff>80962</xdr:colOff>
      <xdr:row>8</xdr:row>
      <xdr:rowOff>188118</xdr:rowOff>
    </xdr:to>
    <xdr:sp textlink="Workings!D4">
      <xdr:nvSpPr>
        <xdr:cNvPr id="25" name="TextBox 24"/>
        <xdr:cNvSpPr txBox="1"/>
      </xdr:nvSpPr>
      <xdr:spPr>
        <a:xfrm>
          <a:off x="152400" y="1325245"/>
          <a:ext cx="2435225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B7DEEE8-0094-41F4-98FA-6A803D942BC9}" type="TxLink">
            <a:rPr lang="en-US" sz="2800" b="0" i="0" u="none" strike="noStrike">
              <a:solidFill>
                <a:srgbClr val="000000"/>
              </a:solidFill>
              <a:latin typeface="Calibri" panose="020F0502020204030204"/>
              <a:cs typeface="Calibri" panose="020F0502020204030204"/>
            </a:rPr>
          </a:fld>
          <a:endParaRPr lang="en-US" sz="2800" b="0" i="0" u="none" strike="noStrike">
            <a:solidFill>
              <a:srgbClr val="000000"/>
            </a:solidFill>
            <a:latin typeface="Calibri" panose="020F0502020204030204"/>
            <a:cs typeface="Calibri" panose="020F0502020204030204"/>
          </a:endParaRPr>
        </a:p>
      </xdr:txBody>
    </xdr:sp>
    <xdr:clientData/>
  </xdr:twoCellAnchor>
  <xdr:twoCellAnchor>
    <xdr:from>
      <xdr:col>4</xdr:col>
      <xdr:colOff>33338</xdr:colOff>
      <xdr:row>5</xdr:row>
      <xdr:rowOff>176213</xdr:rowOff>
    </xdr:from>
    <xdr:to>
      <xdr:col>7</xdr:col>
      <xdr:colOff>569119</xdr:colOff>
      <xdr:row>7</xdr:row>
      <xdr:rowOff>128588</xdr:rowOff>
    </xdr:to>
    <xdr:sp textlink="Workings!C5">
      <xdr:nvSpPr>
        <xdr:cNvPr id="26" name="TextBox 25"/>
        <xdr:cNvSpPr txBox="1"/>
      </xdr:nvSpPr>
      <xdr:spPr>
        <a:xfrm>
          <a:off x="2540000" y="1090295"/>
          <a:ext cx="2416175" cy="3181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54C72DA0-51BB-44B6-B847-60EC6233AF76}" type="TxLink">
            <a:rPr lang="en-US" sz="1400" b="1" i="0" u="none" strike="noStrike">
              <a:solidFill>
                <a:srgbClr val="000000"/>
              </a:solidFill>
              <a:latin typeface="Calibri" panose="020F0502020204030204"/>
              <a:cs typeface="Calibri" panose="020F0502020204030204"/>
            </a:rPr>
          </a:fld>
          <a:endParaRPr lang="en-US" sz="1400" b="1" i="0" u="none" strike="noStrike">
            <a:solidFill>
              <a:srgbClr val="000000"/>
            </a:solidFill>
            <a:latin typeface="Calibri" panose="020F0502020204030204"/>
            <a:cs typeface="Calibri" panose="020F0502020204030204"/>
          </a:endParaRPr>
        </a:p>
      </xdr:txBody>
    </xdr:sp>
    <xdr:clientData/>
  </xdr:twoCellAnchor>
  <xdr:twoCellAnchor>
    <xdr:from>
      <xdr:col>4</xdr:col>
      <xdr:colOff>7145</xdr:colOff>
      <xdr:row>7</xdr:row>
      <xdr:rowOff>78582</xdr:rowOff>
    </xdr:from>
    <xdr:to>
      <xdr:col>6</xdr:col>
      <xdr:colOff>71438</xdr:colOff>
      <xdr:row>9</xdr:row>
      <xdr:rowOff>30957</xdr:rowOff>
    </xdr:to>
    <xdr:sp textlink="Workings!E5">
      <xdr:nvSpPr>
        <xdr:cNvPr id="27" name="TextBox 26"/>
        <xdr:cNvSpPr txBox="1"/>
      </xdr:nvSpPr>
      <xdr:spPr>
        <a:xfrm>
          <a:off x="2513965" y="1358265"/>
          <a:ext cx="1317625" cy="3181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EC5E030-1E83-480D-937F-44B0125CB713}" type="TxLink">
            <a:rPr lang="en-US" sz="1800" b="1" i="0" u="none" strike="noStrike">
              <a:solidFill>
                <a:srgbClr val="000000"/>
              </a:solidFill>
              <a:latin typeface="Calibri" panose="020F0502020204030204"/>
              <a:cs typeface="Calibri" panose="020F0502020204030204"/>
            </a:rPr>
          </a:fld>
          <a:endParaRPr lang="en-US" sz="1800" b="1" i="0" u="none" strike="noStrike">
            <a:solidFill>
              <a:srgbClr val="000000"/>
            </a:solidFill>
            <a:latin typeface="Calibri" panose="020F0502020204030204"/>
            <a:cs typeface="Calibri" panose="020F0502020204030204"/>
          </a:endParaRPr>
        </a:p>
      </xdr:txBody>
    </xdr:sp>
    <xdr:clientData/>
  </xdr:twoCellAnchor>
  <xdr:twoCellAnchor>
    <xdr:from>
      <xdr:col>5</xdr:col>
      <xdr:colOff>338138</xdr:colOff>
      <xdr:row>7</xdr:row>
      <xdr:rowOff>76200</xdr:rowOff>
    </xdr:from>
    <xdr:to>
      <xdr:col>7</xdr:col>
      <xdr:colOff>402432</xdr:colOff>
      <xdr:row>9</xdr:row>
      <xdr:rowOff>28575</xdr:rowOff>
    </xdr:to>
    <xdr:sp textlink="Workings!D5">
      <xdr:nvSpPr>
        <xdr:cNvPr id="28" name="TextBox 27"/>
        <xdr:cNvSpPr txBox="1"/>
      </xdr:nvSpPr>
      <xdr:spPr>
        <a:xfrm>
          <a:off x="3471545" y="1356360"/>
          <a:ext cx="1317625" cy="3181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0B663A9-6214-44F2-BD90-1210475445F6}" type="TxLink">
            <a:rPr lang="en-US" sz="1800" b="1" i="0" u="none" strike="noStrike">
              <a:solidFill>
                <a:srgbClr val="000000"/>
              </a:solidFill>
              <a:latin typeface="Calibri" panose="020F0502020204030204"/>
              <a:cs typeface="Calibri" panose="020F0502020204030204"/>
            </a:rPr>
          </a:fld>
          <a:endParaRPr lang="en-US" sz="1800" b="1" i="0" u="none" strike="noStrike">
            <a:solidFill>
              <a:srgbClr val="000000"/>
            </a:solidFill>
            <a:latin typeface="Calibri" panose="020F0502020204030204"/>
            <a:cs typeface="Calibri" panose="020F0502020204030204"/>
          </a:endParaRPr>
        </a:p>
      </xdr:txBody>
    </xdr:sp>
    <xdr:clientData/>
  </xdr:twoCellAnchor>
  <xdr:twoCellAnchor>
    <xdr:from>
      <xdr:col>8</xdr:col>
      <xdr:colOff>388144</xdr:colOff>
      <xdr:row>5</xdr:row>
      <xdr:rowOff>114301</xdr:rowOff>
    </xdr:from>
    <xdr:to>
      <xdr:col>11</xdr:col>
      <xdr:colOff>250031</xdr:colOff>
      <xdr:row>8</xdr:row>
      <xdr:rowOff>23813</xdr:rowOff>
    </xdr:to>
    <xdr:sp textlink="Workings!C6">
      <xdr:nvSpPr>
        <xdr:cNvPr id="29" name="TextBox 28"/>
        <xdr:cNvSpPr txBox="1"/>
      </xdr:nvSpPr>
      <xdr:spPr>
        <a:xfrm>
          <a:off x="5401945" y="1028700"/>
          <a:ext cx="1741805" cy="4578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25605FA-35B7-427B-B09B-46A3E8ABC51C}" type="TxLink">
            <a:rPr lang="en-US" sz="1200" b="1" i="0" u="none" strike="noStrike">
              <a:solidFill>
                <a:srgbClr val="000000"/>
              </a:solidFill>
              <a:latin typeface="Calibri" panose="020F0502020204030204"/>
              <a:cs typeface="Calibri" panose="020F0502020204030204"/>
            </a:rPr>
          </a:fld>
          <a:endParaRPr lang="en-US" sz="1200" b="1" i="0" u="none" strike="noStrike">
            <a:solidFill>
              <a:srgbClr val="000000"/>
            </a:solidFill>
            <a:latin typeface="Calibri" panose="020F0502020204030204"/>
            <a:cs typeface="Calibri" panose="020F0502020204030204"/>
          </a:endParaRPr>
        </a:p>
      </xdr:txBody>
    </xdr:sp>
    <xdr:clientData/>
  </xdr:twoCellAnchor>
  <xdr:twoCellAnchor>
    <xdr:from>
      <xdr:col>7</xdr:col>
      <xdr:colOff>433388</xdr:colOff>
      <xdr:row>7</xdr:row>
      <xdr:rowOff>40483</xdr:rowOff>
    </xdr:from>
    <xdr:to>
      <xdr:col>10</xdr:col>
      <xdr:colOff>295274</xdr:colOff>
      <xdr:row>9</xdr:row>
      <xdr:rowOff>140495</xdr:rowOff>
    </xdr:to>
    <xdr:sp textlink="Workings!E6">
      <xdr:nvSpPr>
        <xdr:cNvPr id="30" name="TextBox 29"/>
        <xdr:cNvSpPr txBox="1"/>
      </xdr:nvSpPr>
      <xdr:spPr>
        <a:xfrm>
          <a:off x="4820285" y="1320165"/>
          <a:ext cx="1741805" cy="4660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C38073F-1ECC-45A0-9BD4-EAE1AF4BAE5B}" type="TxLink">
            <a:rPr lang="en-US" sz="1600" b="1" i="0" u="none" strike="noStrike">
              <a:solidFill>
                <a:srgbClr val="000000"/>
              </a:solidFill>
              <a:latin typeface="Calibri" panose="020F0502020204030204"/>
              <a:cs typeface="Calibri" panose="020F0502020204030204"/>
            </a:rPr>
          </a:fld>
          <a:endParaRPr lang="en-US" sz="1600" b="1" i="0" u="none" strike="noStrike">
            <a:solidFill>
              <a:srgbClr val="000000"/>
            </a:solidFill>
            <a:latin typeface="Calibri" panose="020F0502020204030204"/>
            <a:cs typeface="Calibri" panose="020F0502020204030204"/>
          </a:endParaRPr>
        </a:p>
      </xdr:txBody>
    </xdr:sp>
    <xdr:clientData/>
  </xdr:twoCellAnchor>
  <xdr:twoCellAnchor>
    <xdr:from>
      <xdr:col>9</xdr:col>
      <xdr:colOff>180974</xdr:colOff>
      <xdr:row>7</xdr:row>
      <xdr:rowOff>26196</xdr:rowOff>
    </xdr:from>
    <xdr:to>
      <xdr:col>12</xdr:col>
      <xdr:colOff>42861</xdr:colOff>
      <xdr:row>9</xdr:row>
      <xdr:rowOff>126208</xdr:rowOff>
    </xdr:to>
    <xdr:sp textlink="Workings!D6">
      <xdr:nvSpPr>
        <xdr:cNvPr id="31" name="TextBox 30"/>
        <xdr:cNvSpPr txBox="1"/>
      </xdr:nvSpPr>
      <xdr:spPr>
        <a:xfrm>
          <a:off x="5821045" y="1306195"/>
          <a:ext cx="1742440" cy="465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C9A7342-9DAC-42BE-8F29-9233CCC7C84A}" type="TxLink">
            <a:rPr lang="en-US" sz="1800" b="1" i="0" u="none" strike="noStrike">
              <a:solidFill>
                <a:srgbClr val="000000"/>
              </a:solidFill>
              <a:latin typeface="Calibri" panose="020F0502020204030204"/>
              <a:cs typeface="Calibri" panose="020F0502020204030204"/>
            </a:rPr>
          </a:fld>
          <a:endParaRPr lang="en-US" sz="1800" b="1" i="0" u="none" strike="noStrike">
            <a:solidFill>
              <a:srgbClr val="000000"/>
            </a:solidFill>
            <a:latin typeface="Calibri" panose="020F0502020204030204"/>
            <a:cs typeface="Calibri" panose="020F0502020204030204"/>
          </a:endParaRPr>
        </a:p>
      </xdr:txBody>
    </xdr:sp>
    <xdr:clientData/>
  </xdr:twoCellAnchor>
  <xdr:twoCellAnchor>
    <xdr:from>
      <xdr:col>11</xdr:col>
      <xdr:colOff>445294</xdr:colOff>
      <xdr:row>5</xdr:row>
      <xdr:rowOff>88107</xdr:rowOff>
    </xdr:from>
    <xdr:to>
      <xdr:col>14</xdr:col>
      <xdr:colOff>307180</xdr:colOff>
      <xdr:row>8</xdr:row>
      <xdr:rowOff>95250</xdr:rowOff>
    </xdr:to>
    <xdr:sp textlink="Workings!C7">
      <xdr:nvSpPr>
        <xdr:cNvPr id="32" name="TextBox 31"/>
        <xdr:cNvSpPr txBox="1"/>
      </xdr:nvSpPr>
      <xdr:spPr>
        <a:xfrm>
          <a:off x="7339330" y="1002030"/>
          <a:ext cx="1741805" cy="5562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50CB09BC-1DF0-4803-A7E2-7E1D8AB88234}" type="TxLink">
            <a:rPr lang="en-US" sz="1400" b="1" i="0" u="none" strike="noStrike">
              <a:solidFill>
                <a:srgbClr val="000000"/>
              </a:solidFill>
              <a:latin typeface="Calibri" panose="020F0502020204030204"/>
              <a:cs typeface="Calibri" panose="020F0502020204030204"/>
            </a:rPr>
          </a:fld>
          <a:endParaRPr lang="en-US" sz="1400" b="1" i="0" u="none" strike="noStrike">
            <a:solidFill>
              <a:srgbClr val="000000"/>
            </a:solidFill>
            <a:latin typeface="Calibri" panose="020F0502020204030204"/>
            <a:cs typeface="Calibri" panose="020F0502020204030204"/>
          </a:endParaRPr>
        </a:p>
      </xdr:txBody>
    </xdr:sp>
    <xdr:clientData/>
  </xdr:twoCellAnchor>
  <xdr:twoCellAnchor>
    <xdr:from>
      <xdr:col>11</xdr:col>
      <xdr:colOff>347664</xdr:colOff>
      <xdr:row>7</xdr:row>
      <xdr:rowOff>50007</xdr:rowOff>
    </xdr:from>
    <xdr:to>
      <xdr:col>14</xdr:col>
      <xdr:colOff>209550</xdr:colOff>
      <xdr:row>10</xdr:row>
      <xdr:rowOff>57150</xdr:rowOff>
    </xdr:to>
    <xdr:sp textlink="Workings!D7">
      <xdr:nvSpPr>
        <xdr:cNvPr id="33" name="TextBox 32"/>
        <xdr:cNvSpPr txBox="1"/>
      </xdr:nvSpPr>
      <xdr:spPr>
        <a:xfrm>
          <a:off x="7241540" y="1329690"/>
          <a:ext cx="1742440" cy="5562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920ABF5-489F-4CD9-8663-CFA919046FF4}" type="TxLink">
            <a:rPr lang="en-US" sz="2000" b="1" i="0" u="none" strike="noStrike">
              <a:solidFill>
                <a:srgbClr val="000000"/>
              </a:solidFill>
              <a:latin typeface="Calibri" panose="020F0502020204030204"/>
              <a:cs typeface="Calibri" panose="020F0502020204030204"/>
            </a:rPr>
          </a:fld>
          <a:endParaRPr lang="en-US" sz="2000" b="1" i="0" u="none" strike="noStrike">
            <a:solidFill>
              <a:srgbClr val="000000"/>
            </a:solidFill>
            <a:latin typeface="Calibri" panose="020F0502020204030204"/>
            <a:cs typeface="Calibri" panose="020F0502020204030204"/>
          </a:endParaRPr>
        </a:p>
      </xdr:txBody>
    </xdr:sp>
    <xdr:clientData/>
  </xdr:twoCellAnchor>
  <xdr:twoCellAnchor>
    <xdr:from>
      <xdr:col>15</xdr:col>
      <xdr:colOff>26194</xdr:colOff>
      <xdr:row>5</xdr:row>
      <xdr:rowOff>2384</xdr:rowOff>
    </xdr:from>
    <xdr:to>
      <xdr:col>17</xdr:col>
      <xdr:colOff>381000</xdr:colOff>
      <xdr:row>8</xdr:row>
      <xdr:rowOff>95251</xdr:rowOff>
    </xdr:to>
    <xdr:sp textlink="Workings!C8">
      <xdr:nvSpPr>
        <xdr:cNvPr id="34" name="TextBox 33"/>
        <xdr:cNvSpPr txBox="1"/>
      </xdr:nvSpPr>
      <xdr:spPr>
        <a:xfrm>
          <a:off x="9427210" y="916305"/>
          <a:ext cx="1608455" cy="6419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F01BA83D-FB05-405F-A3DC-0E636F096943}" type="TxLink">
            <a:rPr lang="en-US" sz="1400" b="1" i="0" u="none" strike="noStrike">
              <a:solidFill>
                <a:srgbClr val="000000"/>
              </a:solidFill>
              <a:latin typeface="Calibri" panose="020F0502020204030204"/>
              <a:cs typeface="Calibri" panose="020F0502020204030204"/>
            </a:rPr>
          </a:fld>
          <a:endParaRPr lang="en-US" sz="1400" b="1" i="0" u="none" strike="noStrike">
            <a:solidFill>
              <a:srgbClr val="000000"/>
            </a:solidFill>
            <a:latin typeface="Calibri" panose="020F0502020204030204"/>
            <a:cs typeface="Calibri" panose="020F0502020204030204"/>
          </a:endParaRPr>
        </a:p>
      </xdr:txBody>
    </xdr:sp>
    <xdr:clientData/>
  </xdr:twoCellAnchor>
  <xdr:twoCellAnchor>
    <xdr:from>
      <xdr:col>14</xdr:col>
      <xdr:colOff>-1</xdr:colOff>
      <xdr:row>6</xdr:row>
      <xdr:rowOff>178597</xdr:rowOff>
    </xdr:from>
    <xdr:to>
      <xdr:col>16</xdr:col>
      <xdr:colOff>354806</xdr:colOff>
      <xdr:row>10</xdr:row>
      <xdr:rowOff>80964</xdr:rowOff>
    </xdr:to>
    <xdr:sp textlink="Workings!E8">
      <xdr:nvSpPr>
        <xdr:cNvPr id="35" name="TextBox 34"/>
        <xdr:cNvSpPr txBox="1"/>
      </xdr:nvSpPr>
      <xdr:spPr>
        <a:xfrm>
          <a:off x="8773795" y="1275715"/>
          <a:ext cx="1608455" cy="6337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2F02451-74DB-4974-A0C2-B1DD9FE81982}" type="TxLink">
            <a:rPr lang="en-US" sz="1600" b="1" i="0" u="none" strike="noStrike">
              <a:solidFill>
                <a:srgbClr val="000000"/>
              </a:solidFill>
              <a:latin typeface="Calibri" panose="020F0502020204030204"/>
              <a:cs typeface="Calibri" panose="020F0502020204030204"/>
            </a:rPr>
          </a:fld>
          <a:endParaRPr lang="en-US" sz="1600" b="1" i="0" u="none" strike="noStrike">
            <a:solidFill>
              <a:srgbClr val="000000"/>
            </a:solidFill>
            <a:latin typeface="Calibri" panose="020F0502020204030204"/>
            <a:cs typeface="Calibri" panose="020F0502020204030204"/>
          </a:endParaRPr>
        </a:p>
      </xdr:txBody>
    </xdr:sp>
    <xdr:clientData/>
  </xdr:twoCellAnchor>
  <xdr:twoCellAnchor>
    <xdr:from>
      <xdr:col>15</xdr:col>
      <xdr:colOff>607218</xdr:colOff>
      <xdr:row>6</xdr:row>
      <xdr:rowOff>166691</xdr:rowOff>
    </xdr:from>
    <xdr:to>
      <xdr:col>18</xdr:col>
      <xdr:colOff>354805</xdr:colOff>
      <xdr:row>10</xdr:row>
      <xdr:rowOff>69058</xdr:rowOff>
    </xdr:to>
    <xdr:sp textlink="Workings!D8">
      <xdr:nvSpPr>
        <xdr:cNvPr id="36" name="TextBox 35"/>
        <xdr:cNvSpPr txBox="1"/>
      </xdr:nvSpPr>
      <xdr:spPr>
        <a:xfrm>
          <a:off x="10008235" y="1263650"/>
          <a:ext cx="1627505" cy="6337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FCB0E59C-B081-4470-A2A9-4AF990AB7648}" type="TxLink">
            <a:rPr lang="en-US" sz="1800" b="1" i="0" u="none" strike="noStrike">
              <a:solidFill>
                <a:srgbClr val="000000"/>
              </a:solidFill>
              <a:latin typeface="Calibri" panose="020F0502020204030204"/>
              <a:cs typeface="Calibri" panose="020F0502020204030204"/>
            </a:rPr>
          </a:fld>
          <a:endParaRPr lang="en-US" sz="1800" b="1" i="0" u="none" strike="noStrike">
            <a:solidFill>
              <a:srgbClr val="000000"/>
            </a:solidFill>
            <a:latin typeface="Calibri" panose="020F0502020204030204"/>
            <a:cs typeface="Calibri" panose="020F0502020204030204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76200</xdr:colOff>
      <xdr:row>2</xdr:row>
      <xdr:rowOff>14287</xdr:rowOff>
    </xdr:from>
    <xdr:to>
      <xdr:col>12</xdr:col>
      <xdr:colOff>114300</xdr:colOff>
      <xdr:row>14</xdr:row>
      <xdr:rowOff>76200</xdr:rowOff>
    </xdr:to>
    <xdr:graphicFrame>
      <xdr:nvGraphicFramePr>
        <xdr:cNvPr id="2" name="Chart 1"/>
        <xdr:cNvGraphicFramePr/>
      </xdr:nvGraphicFramePr>
      <xdr:xfrm>
        <a:off x="2697480" y="379730"/>
        <a:ext cx="5593080" cy="22567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581025</xdr:colOff>
      <xdr:row>2</xdr:row>
      <xdr:rowOff>33336</xdr:rowOff>
    </xdr:from>
    <xdr:to>
      <xdr:col>9</xdr:col>
      <xdr:colOff>161925</xdr:colOff>
      <xdr:row>13</xdr:row>
      <xdr:rowOff>66675</xdr:rowOff>
    </xdr:to>
    <xdr:graphicFrame>
      <xdr:nvGraphicFramePr>
        <xdr:cNvPr id="3" name="Chart 2"/>
        <xdr:cNvGraphicFramePr/>
      </xdr:nvGraphicFramePr>
      <xdr:xfrm>
        <a:off x="2691765" y="398780"/>
        <a:ext cx="3901440" cy="20453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581025</xdr:colOff>
      <xdr:row>2</xdr:row>
      <xdr:rowOff>33336</xdr:rowOff>
    </xdr:from>
    <xdr:to>
      <xdr:col>9</xdr:col>
      <xdr:colOff>161925</xdr:colOff>
      <xdr:row>13</xdr:row>
      <xdr:rowOff>66675</xdr:rowOff>
    </xdr:to>
    <xdr:graphicFrame>
      <xdr:nvGraphicFramePr>
        <xdr:cNvPr id="2" name="Chart 1"/>
        <xdr:cNvGraphicFramePr/>
      </xdr:nvGraphicFramePr>
      <xdr:xfrm>
        <a:off x="2585085" y="398780"/>
        <a:ext cx="3901440" cy="20453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581024</xdr:colOff>
      <xdr:row>2</xdr:row>
      <xdr:rowOff>33336</xdr:rowOff>
    </xdr:from>
    <xdr:to>
      <xdr:col>9</xdr:col>
      <xdr:colOff>400049</xdr:colOff>
      <xdr:row>18</xdr:row>
      <xdr:rowOff>95250</xdr:rowOff>
    </xdr:to>
    <xdr:graphicFrame>
      <xdr:nvGraphicFramePr>
        <xdr:cNvPr id="2" name="Chart 1"/>
        <xdr:cNvGraphicFramePr/>
      </xdr:nvGraphicFramePr>
      <xdr:xfrm>
        <a:off x="2584450" y="398780"/>
        <a:ext cx="4139565" cy="29883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581024</xdr:colOff>
      <xdr:row>2</xdr:row>
      <xdr:rowOff>33336</xdr:rowOff>
    </xdr:from>
    <xdr:to>
      <xdr:col>12</xdr:col>
      <xdr:colOff>76200</xdr:colOff>
      <xdr:row>14</xdr:row>
      <xdr:rowOff>47625</xdr:rowOff>
    </xdr:to>
    <xdr:graphicFrame>
      <xdr:nvGraphicFramePr>
        <xdr:cNvPr id="2" name="Chart 1"/>
        <xdr:cNvGraphicFramePr/>
      </xdr:nvGraphicFramePr>
      <xdr:xfrm>
        <a:off x="2820670" y="398780"/>
        <a:ext cx="5668010" cy="2209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581024</xdr:colOff>
      <xdr:row>2</xdr:row>
      <xdr:rowOff>33336</xdr:rowOff>
    </xdr:from>
    <xdr:to>
      <xdr:col>9</xdr:col>
      <xdr:colOff>352425</xdr:colOff>
      <xdr:row>14</xdr:row>
      <xdr:rowOff>114300</xdr:rowOff>
    </xdr:to>
    <xdr:graphicFrame>
      <xdr:nvGraphicFramePr>
        <xdr:cNvPr id="2" name="Chart 1"/>
        <xdr:cNvGraphicFramePr/>
      </xdr:nvGraphicFramePr>
      <xdr:xfrm>
        <a:off x="2584450" y="398780"/>
        <a:ext cx="4092575" cy="2275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4215.9801019676" refreshedBy="Rahim Zulfiqar Ali" recordCount="369">
  <cacheSource type="worksheet">
    <worksheetSource ref="A1:X370" sheet="database"/>
  </cacheSource>
  <cacheFields count="25">
    <cacheField name="Order ID" numFmtId="0"/>
    <cacheField name="Order Date" numFmtId="180">
      <sharedItems containsSemiMixedTypes="0" containsString="0" containsNonDate="0" containsDate="1" minDate="2019-01-01T00:00:00" maxDate="2019-12-29T00:00:00" count="149">
        <d v="2019-01-27T00:00:00"/>
        <d v="2019-01-04T00:00:00"/>
        <d v="2019-01-12T00:00:00"/>
        <d v="2019-01-08T00:00:00"/>
        <d v="2019-01-29T00:00:00"/>
        <d v="2019-01-03T00:00:00"/>
        <d v="2019-01-06T00:00:00"/>
        <d v="2019-01-28T00:00:00"/>
        <d v="2019-01-10T00:00:00"/>
        <d v="2019-01-07T00:00:00"/>
        <d v="2019-01-11T00:00:00"/>
        <d v="2019-01-01T00:00:00"/>
        <d v="2019-01-09T00:00:00"/>
        <d v="2019-02-08T00:00:00"/>
        <d v="2019-02-03T00:00:00"/>
        <d v="2019-02-06T00:00:00"/>
        <d v="2019-02-28T00:00:00"/>
        <d v="2019-02-10T00:00:00"/>
        <d v="2019-02-11T00:00:00"/>
        <d v="2019-02-01T00:00:00"/>
        <d v="2019-02-09T00:00:00"/>
        <d v="2019-02-25T00:00:00"/>
        <d v="2019-02-26T00:00:00"/>
        <d v="2019-03-01T00:00:00"/>
        <d v="2019-02-04T00:00:00"/>
        <d v="2019-03-09T00:00:00"/>
        <d v="2019-03-06T00:00:00"/>
        <d v="2019-03-08T00:00:00"/>
        <d v="2019-03-25T00:00:00"/>
        <d v="2019-03-26T00:00:00"/>
        <d v="2019-03-29T00:00:00"/>
        <d v="2019-03-04T00:00:00"/>
        <d v="2019-03-03T00:00:00"/>
        <d v="2019-03-10T00:00:00"/>
        <d v="2019-03-11T00:00:00"/>
        <d v="2019-03-28T00:00:00"/>
        <d v="2019-04-04T00:00:00"/>
        <d v="2019-04-12T00:00:00"/>
        <d v="2019-04-08T00:00:00"/>
        <d v="2019-04-29T00:00:00"/>
        <d v="2019-04-03T00:00:00"/>
        <d v="2019-04-06T00:00:00"/>
        <d v="2019-04-28T00:00:00"/>
        <d v="2019-04-10T00:00:00"/>
        <d v="2019-04-07T00:00:00"/>
        <d v="2019-04-11T00:00:00"/>
        <d v="2019-04-01T00:00:00"/>
        <d v="2019-05-29T00:00:00"/>
        <d v="2019-05-03T00:00:00"/>
        <d v="2019-05-06T00:00:00"/>
        <d v="2019-05-28T00:00:00"/>
        <d v="2019-05-08T00:00:00"/>
        <d v="2019-05-10T00:00:00"/>
        <d v="2019-05-07T00:00:00"/>
        <d v="2019-05-11T00:00:00"/>
        <d v="2019-05-01T00:00:00"/>
        <d v="2019-05-09T00:00:00"/>
        <d v="2019-05-25T00:00:00"/>
        <d v="2019-05-26T00:00:00"/>
        <d v="2019-05-04T00:00:00"/>
        <d v="2019-06-07T00:00:00"/>
        <d v="2019-06-10T00:00:00"/>
        <d v="2019-06-11T00:00:00"/>
        <d v="2019-06-01T00:00:00"/>
        <d v="2019-06-28T00:00:00"/>
        <d v="2019-06-09T00:00:00"/>
        <d v="2019-06-06T00:00:00"/>
        <d v="2019-06-08T00:00:00"/>
        <d v="2019-06-25T00:00:00"/>
        <d v="2019-06-26T00:00:00"/>
        <d v="2019-06-29T00:00:00"/>
        <d v="2019-06-04T00:00:00"/>
        <d v="2019-06-03T00:00:00"/>
        <d v="2019-07-01T00:00:00"/>
        <d v="2019-07-28T00:00:00"/>
        <d v="2019-07-09T00:00:00"/>
        <d v="2019-07-06T00:00:00"/>
        <d v="2019-07-08T00:00:00"/>
        <d v="2019-07-25T00:00:00"/>
        <d v="2019-07-26T00:00:00"/>
        <d v="2019-07-29T00:00:00"/>
        <d v="2019-07-04T00:00:00"/>
        <d v="2019-07-03T00:00:00"/>
        <d v="2019-07-10T00:00:00"/>
        <d v="2019-07-11T00:00:00"/>
        <d v="2019-08-28T00:00:00"/>
        <d v="2019-08-08T00:00:00"/>
        <d v="2019-08-10T00:00:00"/>
        <d v="2019-08-07T00:00:00"/>
        <d v="2019-08-11T00:00:00"/>
        <d v="2019-08-01T00:00:00"/>
        <d v="2019-08-09T00:00:00"/>
        <d v="2019-08-06T00:00:00"/>
        <d v="2019-08-25T00:00:00"/>
        <d v="2019-08-26T00:00:00"/>
        <d v="2019-08-29T00:00:00"/>
        <d v="2019-08-04T00:00:00"/>
        <d v="2019-09-10T00:00:00"/>
        <d v="2019-09-11T00:00:00"/>
        <d v="2019-09-01T00:00:00"/>
        <d v="2019-09-28T00:00:00"/>
        <d v="2019-09-09T00:00:00"/>
        <d v="2019-09-06T00:00:00"/>
        <d v="2019-09-08T00:00:00"/>
        <d v="2019-09-25T00:00:00"/>
        <d v="2019-09-26T00:00:00"/>
        <d v="2019-09-29T00:00:00"/>
        <d v="2019-09-04T00:00:00"/>
        <d v="2019-09-03T00:00:00"/>
        <d v="2019-10-06T00:00:00"/>
        <d v="2019-10-28T00:00:00"/>
        <d v="2019-10-08T00:00:00"/>
        <d v="2019-10-10T00:00:00"/>
        <d v="2019-10-07T00:00:00"/>
        <d v="2019-10-11T00:00:00"/>
        <d v="2019-10-01T00:00:00"/>
        <d v="2019-10-09T00:00:00"/>
        <d v="2019-10-25T00:00:00"/>
        <d v="2019-10-26T00:00:00"/>
        <d v="2019-10-29T00:00:00"/>
        <d v="2019-10-04T00:00:00"/>
        <d v="2019-10-03T00:00:00"/>
        <d v="2019-11-10T00:00:00"/>
        <d v="2019-11-11T00:00:00"/>
        <d v="2019-11-01T00:00:00"/>
        <d v="2019-11-28T00:00:00"/>
        <d v="2019-11-09T00:00:00"/>
        <d v="2019-11-06T00:00:00"/>
        <d v="2019-11-08T00:00:00"/>
        <d v="2019-11-25T00:00:00"/>
        <d v="2019-11-26T00:00:00"/>
        <d v="2019-11-29T00:00:00"/>
        <d v="2019-11-04T00:00:00"/>
        <d v="2019-11-03T00:00:00"/>
        <d v="2019-12-27T00:00:00"/>
        <d v="2019-12-04T00:00:00"/>
        <d v="2019-12-12T00:00:00"/>
        <d v="2019-12-08T00:00:00"/>
        <d v="2019-12-29T00:00:00"/>
        <d v="2019-12-03T00:00:00"/>
        <d v="2019-12-06T00:00:00"/>
        <d v="2019-12-28T00:00:00"/>
        <d v="2019-12-10T00:00:00"/>
        <d v="2019-12-07T00:00:00"/>
        <d v="2019-12-11T00:00:00"/>
        <d v="2019-12-01T00:00:00"/>
        <d v="2019-12-09T00:00:00"/>
        <d v="2019-12-25T00:00:00"/>
        <d v="2019-12-26T00:00:00"/>
      </sharedItems>
      <fieldGroup base="1">
        <rangePr groupBy="months" startDate="2019-01-01T00:00:00" endDate="2019-12-29T00:00:00" groupInterval="1"/>
        <groupItems count="14">
          <s v="&lt;1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2019"/>
        </groupItems>
      </fieldGroup>
    </cacheField>
    <cacheField name="Customer ID" numFmtId="0"/>
    <cacheField name="Customer Name" numFmtId="0">
      <sharedItems count="15">
        <s v="Cust AA"/>
        <s v="Cust D"/>
        <s v="Cust L"/>
        <s v="Cust H"/>
        <s v="Cust CC"/>
        <s v="Cust C"/>
        <s v="Cust F"/>
        <s v="Cust BB"/>
        <s v="Cust J"/>
        <s v="Cust G"/>
        <s v="Cust K"/>
        <s v="Cust A"/>
        <s v="Cust I"/>
        <s v="Cust Y"/>
        <s v="Cust Z"/>
      </sharedItems>
    </cacheField>
    <cacheField name="City" numFmtId="0"/>
    <cacheField name="State" numFmtId="0"/>
    <cacheField name="Country/Region" numFmtId="0"/>
    <cacheField name="Salesperson" numFmtId="0">
      <sharedItems count="8">
        <s v="Salim Kanchwala"/>
        <s v="Munir Nizar"/>
        <s v="Ahmed Ali"/>
        <s v="Salman Shah"/>
        <s v="Shahid Raza"/>
        <s v="Kamran Ahmed"/>
        <s v="Tausif Ali"/>
        <s v="Muhammad Raza"/>
      </sharedItems>
    </cacheField>
    <cacheField name="Region" numFmtId="0">
      <sharedItems count="4">
        <s v="West"/>
        <s v="East"/>
        <s v="North"/>
        <s v="South"/>
      </sharedItems>
    </cacheField>
    <cacheField name="Shipped Date" numFmtId="181"/>
    <cacheField name="Month" numFmtId="18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Quarter" numFmtId="182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Shipper Name" numFmtId="0"/>
    <cacheField name="Ship City" numFmtId="0"/>
    <cacheField name="Ship State" numFmtId="0"/>
    <cacheField name="Ship ZIP/Postal Code" numFmtId="0"/>
    <cacheField name="Ship Country/Region" numFmtId="0"/>
    <cacheField name="Payment Type" numFmtId="0">
      <sharedItems count="3">
        <s v="Check"/>
        <s v="Credit Card"/>
        <s v="Cash"/>
      </sharedItems>
    </cacheField>
    <cacheField name="Product Name" numFmtId="0"/>
    <cacheField name="Category" numFmtId="0"/>
    <cacheField name="Unit Price" numFmtId="0"/>
    <cacheField name="Quantity" numFmtId="0"/>
    <cacheField name="Revenue" numFmtId="183">
      <sharedItems containsSemiMixedTypes="0" containsString="0" containsNumber="1" minValue="38.5" maxValue="7938" count="314">
        <n v="686"/>
        <n v="164.5"/>
        <n v="2070"/>
        <n v="4717"/>
        <n v="38.5"/>
        <n v="1458"/>
        <n v="2024"/>
        <n v="349.6"/>
        <n v="809.6"/>
        <n v="1198.5"/>
        <n v="878.15"/>
        <n v="1280"/>
        <n v="2530"/>
        <n v="599.25"/>
        <n v="269.1"/>
        <n v="1104"/>
        <n v="850"/>
        <n v="374"/>
        <n v="404.8"/>
        <n v="283.5"/>
        <n v="146.51"/>
        <n v="756"/>
        <n v="2668"/>
        <n v="200.33"/>
        <n v="965"/>
        <n v="1159.2"/>
        <n v="1111.5"/>
        <n v="2818.8"/>
        <n v="994"/>
        <n v="630"/>
        <n v="1200"/>
        <n v="470"/>
        <n v="171.5"/>
        <n v="2880"/>
        <n v="239.2"/>
        <n v="1472"/>
        <n v="260.55"/>
        <n v="905.25"/>
        <n v="165.75"/>
        <n v="2156"/>
        <n v="525"/>
        <n v="1014"/>
        <n v="848"/>
        <n v="3648"/>
        <n v="224.25"/>
        <n v="1072.5"/>
        <n v="382.8"/>
        <n v="742"/>
        <n v="3400"/>
        <n v="892.4"/>
        <n v="460"/>
        <n v="2070.95"/>
        <n v="936.05"/>
        <n v="1196"/>
        <n v="1008"/>
        <n v="204"/>
        <n v="6237"/>
        <n v="259"/>
        <n v="2192.4"/>
        <n v="480"/>
        <n v="2840"/>
        <n v="550"/>
        <n v="73.5"/>
        <n v="2680"/>
        <n v="1380"/>
        <n v="782"/>
        <n v="168"/>
        <n v="1332"/>
        <n v="4416"/>
        <n v="110.4"/>
        <n v="570.4"/>
        <n v="446.25"/>
        <n v="916.75"/>
        <n v="680"/>
        <n v="1058.25"/>
        <n v="263.12"/>
        <n v="2714"/>
        <n v="675"/>
        <n v="814"/>
        <n v="690"/>
        <n v="248.5"/>
        <n v="990"/>
        <n v="178.5"/>
        <n v="414.95"/>
        <n v="2520"/>
        <n v="1656"/>
        <n v="522.75"/>
        <n v="104.65"/>
        <n v="1426"/>
        <n v="1300"/>
        <n v="660"/>
        <n v="377.2"/>
        <n v="154"/>
        <n v="230.23"/>
        <n v="522"/>
        <n v="3542"/>
        <n v="218.27"/>
        <n v="714.1"/>
        <n v="460"/>
        <n v="1599"/>
        <n v="1287.6"/>
        <n v="1176"/>
        <n v="2920"/>
        <n v="469.2"/>
        <n v="768.6"/>
        <n v="839.55"/>
        <n v="1177.6"/>
        <n v="294"/>
        <n v="242.25"/>
        <n v="1863"/>
        <n v="504"/>
        <n v="765.6"/>
        <n v="820"/>
        <n v="3920"/>
        <n v="3266"/>
        <n v="1000"/>
        <n v="1760"/>
        <n v="98"/>
        <n v="179.4"/>
        <n v="594"/>
        <n v="1012"/>
        <n v="152.49"/>
        <n v="579"/>
        <n v="1803.2"/>
        <n v="526.5"/>
        <n v="3062.4"/>
        <n v="910"/>
        <n v="1520"/>
        <n v="736"/>
        <n v="490"/>
        <n v="1921.5"/>
        <n v="717.6"/>
        <n v="1106"/>
        <n v="561"/>
        <n v="7938"/>
        <n v="427"/>
        <n v="1044"/>
        <n v="240"/>
        <n v="1120"/>
        <n v="740"/>
        <n v="315"/>
        <n v="1080"/>
        <n v="1306.4"/>
        <n v="3404"/>
        <n v="733.4"/>
        <n v="1224"/>
        <n v="1173"/>
        <n v="2046"/>
        <n v="450"/>
        <n v="3822"/>
        <n v="3230"/>
        <n v="242.19"/>
        <n v="318.45"/>
        <n v="864.8"/>
        <n v="1189.5"/>
        <n v="939.6"/>
        <n v="3640"/>
        <n v="331.2"/>
        <n v="340"/>
        <n v="1729.35"/>
        <n v="241.25"/>
        <n v="220.8"/>
        <n v="322"/>
        <n v="969"/>
        <n v="4455"/>
        <n v="133"/>
        <n v="400"/>
        <n v="800"/>
        <n v="94.5"/>
        <n v="3880"/>
        <n v="772.8"/>
        <n v="868.5"/>
        <n v="357"/>
        <n v="1288"/>
        <n v="726.75"/>
        <n v="68.77"/>
        <n v="3956"/>
        <n v="1175"/>
        <n v="2134"/>
        <n v="883.2"/>
        <n v="108.5"/>
        <n v="155.48"/>
        <n v="1638"/>
        <n v="644"/>
        <n v="131.56"/>
        <n v="1287"/>
        <n v="1113.6"/>
        <n v="728"/>
        <n v="3120"/>
        <n v="496.8"/>
        <n v="1281"/>
        <n v="183.35"/>
        <n v="1214.4"/>
        <n v="588"/>
        <n v="918"/>
        <n v="2592"/>
        <n v="532"/>
        <n v="763.6"/>
        <n v="318.5"/>
        <n v="191.36"/>
        <n v="4462"/>
        <n v="41.86"/>
        <n v="656.2"/>
        <n v="588.8"/>
        <n v="936"/>
        <n v="1983.6"/>
        <n v="938"/>
        <n v="1920"/>
        <n v="708.4"/>
        <n v="940"/>
        <n v="1152.9"/>
        <n v="700"/>
        <n v="4374"/>
        <n v="273"/>
        <n v="710"/>
        <n v="3520"/>
        <n v="590"/>
        <n v="3760"/>
        <n v="777.75"/>
        <n v="95.68"/>
        <n v="2852"/>
        <n v="1500"/>
        <n v="1122"/>
        <n v="450.8"/>
        <n v="70"/>
        <n v="396"/>
        <n v="3358"/>
        <n v="254.15"/>
        <n v="424.6"/>
        <n v="441.6"/>
        <n v="1248"/>
        <n v="2436"/>
        <n v="1372"/>
        <n v="920"/>
        <n v="900"/>
        <n v="1046.15"/>
        <n v="685.15"/>
        <n v="184"/>
        <n v="1092"/>
        <n v="6642"/>
        <n v="203"/>
        <n v="3236.4"/>
        <n v="110"/>
        <n v="120"/>
        <n v="2400"/>
        <n v="423.2"/>
        <n v="1564"/>
        <n v="858.85"/>
        <n v="1045.5"/>
        <n v="548.25"/>
        <n v="2112"/>
        <n v="312.8"/>
        <n v="147"/>
        <n v="299"/>
        <n v="65.78"/>
        <n v="443.9"/>
        <n v="1840"/>
        <n v="1696.5"/>
        <n v="2018.4"/>
        <n v="1190"/>
        <n v="174.8"/>
        <n v="1473.15"/>
        <n v="357.05"/>
        <n v="191.25"/>
        <n v="4212"/>
        <n v="835.2"/>
        <n v="360"/>
        <n v="960"/>
        <n v="200"/>
        <n v="1398.4"/>
        <n v="2622"/>
        <n v="135.1"/>
        <n v="196"/>
        <n v="245"/>
        <n v="3000"/>
        <n v="1431"/>
        <n v="1026"/>
        <n v="3818"/>
        <n v="699.2"/>
        <n v="926.4"/>
        <n v="122.59"/>
        <n v="1886"/>
        <n v="2350"/>
        <n v="440"/>
        <n v="119.6"/>
        <n v="158.47"/>
        <n v="1782"/>
        <n v="4094"/>
        <n v="945.7"/>
        <n v="1582.4"/>
        <n v="390"/>
        <n v="2401.2"/>
        <n v="952"/>
        <n v="2080"/>
        <n v="368"/>
        <n v="1878.8"/>
        <n v="1711.2"/>
        <n v="1344"/>
        <n v="153"/>
        <n v="3078"/>
        <n v="3480"/>
        <n v="890"/>
        <n v="970"/>
        <n v="185.5"/>
        <n v="2440"/>
        <n v="828"/>
        <n v="1978"/>
        <n v="173.7"/>
        <n v="1430"/>
        <n v="325"/>
        <n v="2106"/>
        <n v="1802"/>
        <n v="2242"/>
        <n v="71.76"/>
      </sharedItems>
      <fieldGroup base="22">
        <rangePr autoStart="0" autoEnd="0" startNum="0" endNum="4000" groupInterval="1000"/>
        <groupItems count="6">
          <s v="&lt;0"/>
          <s v="0-1000"/>
          <s v="1000-2000"/>
          <s v="2000-3000"/>
          <s v="3000-4000"/>
          <s v="&gt;4000"/>
        </groupItems>
      </fieldGroup>
    </cacheField>
    <cacheField name="Shipping Fee" numFmtId="183"/>
    <cacheField name="Years" numFmtId="0" databaseField="0">
      <fieldGroup base="1">
        <rangePr groupBy="years" startDate="2019-01-01T00:00:00" endDate="2019-12-30T00:00:00" groupInterval="1"/>
        <groupItems count="3">
          <s v="&lt;1/1/2019"/>
          <s v="2019"/>
          <s v="&gt;12/30/2019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9">
  <r>
    <n v="8008"/>
    <x v="0"/>
    <n v="27"/>
    <x v="0"/>
    <s v="MULTAN"/>
    <s v="MN"/>
    <s v="PK"/>
    <x v="0"/>
    <x v="0"/>
    <d v="2019-01-29T00:00:00"/>
    <x v="0"/>
    <x v="0"/>
    <s v="Shipping Company B"/>
    <s v="MULTAN"/>
    <s v="MN"/>
    <n v="90900"/>
    <s v="PK"/>
    <x v="0"/>
    <s v="Sauce"/>
    <s v="Beverages"/>
    <n v="14"/>
    <n v="49"/>
    <x v="0"/>
    <n v="66.542"/>
  </r>
  <r>
    <n v="8008"/>
    <x v="0"/>
    <n v="27"/>
    <x v="0"/>
    <s v="MULTAN"/>
    <s v="MN"/>
    <s v="PK"/>
    <x v="0"/>
    <x v="0"/>
    <d v="2019-01-29T00:00:00"/>
    <x v="0"/>
    <x v="0"/>
    <s v="Shipping Company B"/>
    <s v="MULTAN"/>
    <s v="MN"/>
    <n v="90900"/>
    <s v="PK"/>
    <x v="0"/>
    <s v="Dried Plums"/>
    <s v="Dried Fruit &amp; Nuts"/>
    <n v="3.5"/>
    <n v="47"/>
    <x v="1"/>
    <n v="16.6145"/>
  </r>
  <r>
    <n v="8003"/>
    <x v="1"/>
    <n v="4"/>
    <x v="1"/>
    <s v="BAHAWALPUR"/>
    <s v="BR"/>
    <s v="PK"/>
    <x v="1"/>
    <x v="1"/>
    <d v="2019-01-06T00:00:00"/>
    <x v="0"/>
    <x v="0"/>
    <s v="Shipping Company A"/>
    <s v="BAHAWALPUR"/>
    <s v="BR"/>
    <n v="90900"/>
    <s v="PK"/>
    <x v="1"/>
    <s v="Dried Pears"/>
    <s v="Dried Fruit &amp; Nuts"/>
    <n v="30"/>
    <n v="69"/>
    <x v="2"/>
    <n v="198.72"/>
  </r>
  <r>
    <n v="8004"/>
    <x v="1"/>
    <n v="4"/>
    <x v="1"/>
    <s v="BAHAWALPUR"/>
    <s v="BR"/>
    <s v="PK"/>
    <x v="1"/>
    <x v="1"/>
    <d v="2019-01-06T00:00:00"/>
    <x v="0"/>
    <x v="0"/>
    <s v="Shipping Company A"/>
    <s v="BAHAWALPUR"/>
    <s v="BR"/>
    <n v="90900"/>
    <s v="PK"/>
    <x v="1"/>
    <s v="Dried Apples"/>
    <s v="Dried Fruit &amp; Nuts"/>
    <n v="53"/>
    <n v="89"/>
    <x v="3"/>
    <n v="448.115"/>
  </r>
  <r>
    <n v="8005"/>
    <x v="1"/>
    <n v="4"/>
    <x v="1"/>
    <s v="BAHAWALPUR"/>
    <s v="BR"/>
    <s v="PK"/>
    <x v="1"/>
    <x v="1"/>
    <d v="2019-01-06T00:00:00"/>
    <x v="0"/>
    <x v="0"/>
    <s v="Shipping Company A"/>
    <s v="BAHAWALPUR"/>
    <s v="BR"/>
    <n v="90900"/>
    <s v="PK"/>
    <x v="1"/>
    <s v="Dried Plums"/>
    <s v="Dried Fruit &amp; Nuts"/>
    <n v="3.5"/>
    <n v="11"/>
    <x v="4"/>
    <n v="3.7345"/>
  </r>
  <r>
    <n v="8006"/>
    <x v="2"/>
    <n v="12"/>
    <x v="2"/>
    <s v="MULTAN"/>
    <s v="MN"/>
    <s v="PK"/>
    <x v="0"/>
    <x v="0"/>
    <d v="2019-01-14T00:00:00"/>
    <x v="0"/>
    <x v="0"/>
    <s v="Shipping Company B"/>
    <s v="MULTAN"/>
    <s v="MN"/>
    <n v="90900"/>
    <s v="PK"/>
    <x v="1"/>
    <s v="Chai"/>
    <s v="Beverages"/>
    <n v="18"/>
    <n v="81"/>
    <x v="5"/>
    <n v="141.426"/>
  </r>
  <r>
    <n v="8007"/>
    <x v="2"/>
    <n v="12"/>
    <x v="2"/>
    <s v="MULTAN"/>
    <s v="MN"/>
    <s v="PK"/>
    <x v="0"/>
    <x v="0"/>
    <d v="2019-01-14T00:00:00"/>
    <x v="0"/>
    <x v="0"/>
    <s v="Shipping Company B"/>
    <s v="MULTAN"/>
    <s v="MN"/>
    <n v="90900"/>
    <s v="PK"/>
    <x v="1"/>
    <s v="Coffee"/>
    <s v="Beverages"/>
    <n v="46"/>
    <n v="44"/>
    <x v="6"/>
    <n v="198.352"/>
  </r>
  <r>
    <n v="8008"/>
    <x v="3"/>
    <n v="8"/>
    <x v="3"/>
    <s v="FAISALABAD"/>
    <s v="FD"/>
    <s v="PK"/>
    <x v="2"/>
    <x v="2"/>
    <d v="2019-01-10T00:00:00"/>
    <x v="0"/>
    <x v="0"/>
    <s v="Shipping Company C"/>
    <s v="FAISALABAD"/>
    <s v="FD"/>
    <n v="90900"/>
    <s v="PK"/>
    <x v="1"/>
    <s v="Chocolate Biscuits Mix"/>
    <s v="Baked Goods &amp; Mixes"/>
    <n v="9.2"/>
    <n v="38"/>
    <x v="7"/>
    <n v="36.0088"/>
  </r>
  <r>
    <n v="8009"/>
    <x v="1"/>
    <n v="4"/>
    <x v="1"/>
    <s v="BAHAWALPUR"/>
    <s v="BR"/>
    <s v="PK"/>
    <x v="1"/>
    <x v="1"/>
    <d v="2019-01-06T00:00:00"/>
    <x v="0"/>
    <x v="0"/>
    <s v="Shipping Company C"/>
    <s v="BAHAWALPUR"/>
    <s v="BR"/>
    <n v="90900"/>
    <s v="PK"/>
    <x v="0"/>
    <s v="Chocolate Biscuits Mix"/>
    <s v="Baked Goods &amp; Mixes"/>
    <n v="9.2"/>
    <n v="88"/>
    <x v="8"/>
    <n v="79.3408"/>
  </r>
  <r>
    <n v="8080"/>
    <x v="4"/>
    <n v="29"/>
    <x v="4"/>
    <s v="GUJRANWALA"/>
    <s v="GA"/>
    <s v="PK"/>
    <x v="3"/>
    <x v="0"/>
    <d v="2019-01-31T00:00:00"/>
    <x v="0"/>
    <x v="0"/>
    <s v="Shipping Company B"/>
    <s v="GUJRANWALA"/>
    <s v="GA"/>
    <n v="90900"/>
    <s v="PK"/>
    <x v="0"/>
    <s v="Chocolate"/>
    <s v="Candy"/>
    <n v="12.75"/>
    <n v="94"/>
    <x v="9"/>
    <n v="122.247"/>
  </r>
  <r>
    <n v="8088"/>
    <x v="5"/>
    <n v="3"/>
    <x v="5"/>
    <s v="HYDERABAD"/>
    <s v="HD"/>
    <s v="PK"/>
    <x v="0"/>
    <x v="0"/>
    <d v="2019-01-05T00:00:00"/>
    <x v="0"/>
    <x v="0"/>
    <s v="Shipping Company B"/>
    <s v="HYDERABAD"/>
    <s v="HD"/>
    <n v="90900"/>
    <s v="PK"/>
    <x v="2"/>
    <s v="Clam Chowder"/>
    <s v="Soups"/>
    <n v="9.65"/>
    <n v="91"/>
    <x v="10"/>
    <n v="92.20575"/>
  </r>
  <r>
    <n v="8088"/>
    <x v="6"/>
    <n v="6"/>
    <x v="6"/>
    <s v="ISLAMABAD"/>
    <s v="ID"/>
    <s v="PK"/>
    <x v="4"/>
    <x v="2"/>
    <d v="2019-01-08T00:00:00"/>
    <x v="0"/>
    <x v="0"/>
    <s v="Shipping Company B"/>
    <s v="ISLAMABAD"/>
    <s v="ID"/>
    <n v="90900"/>
    <s v="PK"/>
    <x v="1"/>
    <s v="Curry Sauce"/>
    <s v="Sauces"/>
    <n v="40"/>
    <n v="32"/>
    <x v="11"/>
    <n v="133.12"/>
  </r>
  <r>
    <n v="8083"/>
    <x v="7"/>
    <n v="28"/>
    <x v="7"/>
    <s v="JHELUM"/>
    <s v="JM"/>
    <s v="PK"/>
    <x v="5"/>
    <x v="3"/>
    <d v="2019-01-30T00:00:00"/>
    <x v="0"/>
    <x v="0"/>
    <s v="Shipping Company C"/>
    <s v="JHELUM"/>
    <s v="JM"/>
    <n v="90900"/>
    <s v="PK"/>
    <x v="0"/>
    <s v="Coffee"/>
    <s v="Beverages"/>
    <n v="46"/>
    <n v="55"/>
    <x v="12"/>
    <n v="253"/>
  </r>
  <r>
    <n v="8084"/>
    <x v="3"/>
    <n v="8"/>
    <x v="3"/>
    <s v="FAISALABAD"/>
    <s v="FD"/>
    <s v="PK"/>
    <x v="2"/>
    <x v="2"/>
    <d v="2019-01-10T00:00:00"/>
    <x v="0"/>
    <x v="0"/>
    <s v="Shipping Company C"/>
    <s v="FAISALABAD"/>
    <s v="FD"/>
    <n v="90900"/>
    <s v="PK"/>
    <x v="0"/>
    <s v="Chocolate"/>
    <s v="Candy"/>
    <n v="12.75"/>
    <n v="47"/>
    <x v="13"/>
    <n v="61.72275"/>
  </r>
  <r>
    <n v="8085"/>
    <x v="8"/>
    <n v="10"/>
    <x v="8"/>
    <s v="KARACHI CENTRAL"/>
    <s v="KC"/>
    <s v="PK"/>
    <x v="6"/>
    <x v="1"/>
    <d v="2019-01-12T00:00:00"/>
    <x v="0"/>
    <x v="0"/>
    <s v="Shipping Company B"/>
    <s v="KARACHI CENTRAL"/>
    <s v="KC"/>
    <n v="90900"/>
    <s v="PK"/>
    <x v="1"/>
    <s v="Green Tea"/>
    <s v="Beverages"/>
    <n v="2.99"/>
    <n v="90"/>
    <x v="14"/>
    <n v="27.7173"/>
  </r>
  <r>
    <n v="8086"/>
    <x v="9"/>
    <n v="7"/>
    <x v="9"/>
    <s v="KARACHI NORTH"/>
    <s v="KI"/>
    <s v="PK"/>
    <x v="2"/>
    <x v="2"/>
    <d v="2019-01-12T00:00:00"/>
    <x v="0"/>
    <x v="0"/>
    <s v="Shipping Company B"/>
    <s v="KARACHI NORTH"/>
    <s v="KI"/>
    <n v="90900"/>
    <s v="PK"/>
    <x v="1"/>
    <s v="Coffee"/>
    <s v="Beverages"/>
    <n v="46"/>
    <n v="24"/>
    <x v="15"/>
    <n v="110.4"/>
  </r>
  <r>
    <n v="8087"/>
    <x v="8"/>
    <n v="10"/>
    <x v="8"/>
    <s v="KARACHI CENTRAL"/>
    <s v="KC"/>
    <s v="PK"/>
    <x v="6"/>
    <x v="1"/>
    <d v="2019-01-12T00:00:00"/>
    <x v="0"/>
    <x v="0"/>
    <s v="Shipping Company A"/>
    <s v="KARACHI CENTRAL"/>
    <s v="KC"/>
    <n v="90900"/>
    <s v="PK"/>
    <x v="1"/>
    <s v="Boysenberry Spread"/>
    <s v="Jams, Preserves"/>
    <n v="25"/>
    <n v="34"/>
    <x v="16"/>
    <n v="80.75"/>
  </r>
  <r>
    <n v="8088"/>
    <x v="8"/>
    <n v="10"/>
    <x v="8"/>
    <s v="KARACHI CENTRAL"/>
    <s v="KC"/>
    <s v="PK"/>
    <x v="6"/>
    <x v="1"/>
    <d v="2019-01-12T00:00:00"/>
    <x v="0"/>
    <x v="0"/>
    <s v="Shipping Company A"/>
    <s v="KARACHI CENTRAL"/>
    <s v="KC"/>
    <n v="90900"/>
    <s v="PK"/>
    <x v="1"/>
    <s v="Cajun Seasoning"/>
    <s v="Condiments"/>
    <n v="22"/>
    <n v="17"/>
    <x v="17"/>
    <n v="35.904"/>
  </r>
  <r>
    <n v="8089"/>
    <x v="8"/>
    <n v="10"/>
    <x v="8"/>
    <s v="KARACHI CENTRAL"/>
    <s v="KC"/>
    <s v="PK"/>
    <x v="6"/>
    <x v="1"/>
    <d v="2019-01-12T00:00:00"/>
    <x v="0"/>
    <x v="0"/>
    <s v="Shipping Company A"/>
    <s v="KARACHI CENTRAL"/>
    <s v="KC"/>
    <n v="90900"/>
    <s v="PK"/>
    <x v="1"/>
    <s v="Chocolate Biscuits Mix"/>
    <s v="Baked Goods &amp; Mixes"/>
    <n v="9.2"/>
    <n v="44"/>
    <x v="18"/>
    <n v="42.0992"/>
  </r>
  <r>
    <n v="8080"/>
    <x v="10"/>
    <n v="11"/>
    <x v="10"/>
    <s v="KARACHI SOUTH"/>
    <s v="KS"/>
    <s v="PK"/>
    <x v="5"/>
    <x v="3"/>
    <d v="2019-01-12T00:00:00"/>
    <x v="0"/>
    <x v="0"/>
    <s v="Shipping Company C"/>
    <s v="KARACHI SOUTH"/>
    <s v="KS"/>
    <n v="90900"/>
    <s v="PK"/>
    <x v="1"/>
    <s v="Dried Plums"/>
    <s v="Dried Fruit &amp; Nuts"/>
    <n v="3.5"/>
    <n v="81"/>
    <x v="19"/>
    <n v="27.4995"/>
  </r>
  <r>
    <n v="8088"/>
    <x v="10"/>
    <n v="11"/>
    <x v="10"/>
    <s v="KARACHI SOUTH"/>
    <s v="KS"/>
    <s v="PK"/>
    <x v="5"/>
    <x v="3"/>
    <d v="2019-01-12T00:00:00"/>
    <x v="0"/>
    <x v="0"/>
    <s v="Shipping Company C"/>
    <s v="KARACHI SOUTH"/>
    <s v="KS"/>
    <n v="90900"/>
    <s v="PK"/>
    <x v="1"/>
    <s v="Green Tea"/>
    <s v="Beverages"/>
    <n v="2.99"/>
    <n v="49"/>
    <x v="20"/>
    <n v="15.09053"/>
  </r>
  <r>
    <n v="8088"/>
    <x v="11"/>
    <n v="1"/>
    <x v="11"/>
    <s v="LAHORE EAST"/>
    <s v="LE"/>
    <s v="PK"/>
    <x v="2"/>
    <x v="2"/>
    <d v="2019-01-12T00:00:00"/>
    <x v="0"/>
    <x v="0"/>
    <s v="Shipping Company C"/>
    <s v="LAHORE EAST"/>
    <s v="LE"/>
    <n v="90900"/>
    <s v="PK"/>
    <x v="1"/>
    <s v="Chai"/>
    <s v="Beverages"/>
    <n v="18"/>
    <n v="42"/>
    <x v="21"/>
    <n v="75.6"/>
  </r>
  <r>
    <n v="8083"/>
    <x v="11"/>
    <n v="1"/>
    <x v="11"/>
    <s v="LAHORE EAST"/>
    <s v="LE"/>
    <s v="PK"/>
    <x v="2"/>
    <x v="2"/>
    <d v="2019-01-12T00:00:00"/>
    <x v="0"/>
    <x v="0"/>
    <s v="Shipping Company C"/>
    <s v="LAHORE EAST"/>
    <s v="LE"/>
    <n v="90900"/>
    <s v="PK"/>
    <x v="1"/>
    <s v="Coffee"/>
    <s v="Beverages"/>
    <n v="46"/>
    <n v="58"/>
    <x v="22"/>
    <n v="269.468"/>
  </r>
  <r>
    <n v="8084"/>
    <x v="11"/>
    <n v="1"/>
    <x v="11"/>
    <s v="LAHORE EAST"/>
    <s v="LE"/>
    <s v="PK"/>
    <x v="2"/>
    <x v="2"/>
    <d v="2019-01-12T00:00:00"/>
    <x v="0"/>
    <x v="0"/>
    <s v="Shipping Company C"/>
    <s v="LAHORE EAST"/>
    <s v="LE"/>
    <n v="90900"/>
    <s v="PK"/>
    <x v="1"/>
    <s v="Green Tea"/>
    <s v="Beverages"/>
    <n v="2.99"/>
    <n v="67"/>
    <x v="23"/>
    <n v="20.033"/>
  </r>
  <r>
    <n v="8085"/>
    <x v="7"/>
    <n v="28"/>
    <x v="7"/>
    <s v="JHELUM"/>
    <s v="JM"/>
    <s v="PK"/>
    <x v="5"/>
    <x v="3"/>
    <d v="2019-01-30T00:00:00"/>
    <x v="0"/>
    <x v="0"/>
    <s v="Shipping Company C"/>
    <s v="JHELUM"/>
    <s v="JM"/>
    <n v="90900"/>
    <s v="PK"/>
    <x v="1"/>
    <s v="Clam Chowder"/>
    <s v="Soups"/>
    <n v="9.65"/>
    <n v="100"/>
    <x v="24"/>
    <n v="93.605"/>
  </r>
  <r>
    <n v="8086"/>
    <x v="7"/>
    <n v="28"/>
    <x v="7"/>
    <s v="JHELUM"/>
    <s v="JM"/>
    <s v="PK"/>
    <x v="5"/>
    <x v="3"/>
    <d v="2019-01-30T00:00:00"/>
    <x v="0"/>
    <x v="0"/>
    <s v="Shipping Company C"/>
    <s v="JHELUM"/>
    <s v="JM"/>
    <n v="90900"/>
    <s v="PK"/>
    <x v="1"/>
    <s v="Crab Meat"/>
    <s v="Canned Meat"/>
    <n v="18.4"/>
    <n v="63"/>
    <x v="25"/>
    <n v="114.7608"/>
  </r>
  <r>
    <n v="8087"/>
    <x v="12"/>
    <n v="9"/>
    <x v="12"/>
    <s v="LAHORE WEST"/>
    <s v="LW"/>
    <s v="PK"/>
    <x v="7"/>
    <x v="0"/>
    <d v="2019-01-11T00:00:00"/>
    <x v="0"/>
    <x v="0"/>
    <s v="Shipping Company A"/>
    <s v="LAHORE WEST"/>
    <s v="LW"/>
    <n v="90900"/>
    <s v="PK"/>
    <x v="0"/>
    <s v="Ravioli"/>
    <s v="Pasta"/>
    <n v="19.5"/>
    <n v="57"/>
    <x v="26"/>
    <n v="110.0385"/>
  </r>
  <r>
    <n v="8088"/>
    <x v="12"/>
    <n v="9"/>
    <x v="12"/>
    <s v="LAHORE WEST"/>
    <s v="LW"/>
    <s v="PK"/>
    <x v="7"/>
    <x v="0"/>
    <d v="2019-01-11T00:00:00"/>
    <x v="0"/>
    <x v="0"/>
    <s v="Shipping Company A"/>
    <s v="LAHORE WEST"/>
    <s v="LW"/>
    <n v="90900"/>
    <s v="PK"/>
    <x v="0"/>
    <s v="Mozzarella"/>
    <s v="Dairy Products"/>
    <n v="34.8"/>
    <n v="81"/>
    <x v="27"/>
    <n v="295.974"/>
  </r>
  <r>
    <n v="8089"/>
    <x v="6"/>
    <n v="6"/>
    <x v="6"/>
    <s v="ISLAMABAD"/>
    <s v="ID"/>
    <s v="PK"/>
    <x v="4"/>
    <x v="2"/>
    <d v="2019-01-08T00:00:00"/>
    <x v="0"/>
    <x v="0"/>
    <s v="Shipping Company B"/>
    <s v="ISLAMABAD"/>
    <s v="ID"/>
    <n v="90900"/>
    <s v="PK"/>
    <x v="1"/>
    <s v="Sauce"/>
    <s v="Beverages"/>
    <n v="14"/>
    <n v="71"/>
    <x v="28"/>
    <n v="95.424"/>
  </r>
  <r>
    <n v="8030"/>
    <x v="13"/>
    <n v="8"/>
    <x v="3"/>
    <s v="FAISALABAD"/>
    <s v="FD"/>
    <s v="PK"/>
    <x v="2"/>
    <x v="2"/>
    <d v="2019-02-10T00:00:00"/>
    <x v="1"/>
    <x v="0"/>
    <s v="Shipping Company B"/>
    <s v="FAISALABAD"/>
    <s v="FD"/>
    <n v="90900"/>
    <s v="PK"/>
    <x v="0"/>
    <s v="Curry Sauce"/>
    <s v="Sauces"/>
    <n v="40"/>
    <n v="32"/>
    <x v="11"/>
    <n v="129.28"/>
  </r>
  <r>
    <n v="8038"/>
    <x v="14"/>
    <n v="3"/>
    <x v="5"/>
    <s v="HYDERABAD"/>
    <s v="HD"/>
    <s v="PK"/>
    <x v="0"/>
    <x v="0"/>
    <d v="2019-02-05T00:00:00"/>
    <x v="1"/>
    <x v="0"/>
    <s v="Shipping Company B"/>
    <s v="HYDERABAD"/>
    <s v="HD"/>
    <n v="90900"/>
    <s v="PK"/>
    <x v="2"/>
    <s v="Syrup"/>
    <s v="Condiments"/>
    <n v="10"/>
    <n v="63"/>
    <x v="29"/>
    <n v="65.52"/>
  </r>
  <r>
    <n v="8038"/>
    <x v="14"/>
    <n v="3"/>
    <x v="5"/>
    <s v="HYDERABAD"/>
    <s v="HD"/>
    <s v="PK"/>
    <x v="0"/>
    <x v="0"/>
    <d v="2019-02-05T00:00:00"/>
    <x v="1"/>
    <x v="0"/>
    <s v="Shipping Company B"/>
    <s v="HYDERABAD"/>
    <s v="HD"/>
    <n v="90900"/>
    <s v="PK"/>
    <x v="2"/>
    <s v="Curry Sauce"/>
    <s v="Sauces"/>
    <n v="40"/>
    <n v="30"/>
    <x v="30"/>
    <n v="120"/>
  </r>
  <r>
    <n v="8033"/>
    <x v="15"/>
    <n v="6"/>
    <x v="6"/>
    <s v="ISLAMABAD"/>
    <s v="ID"/>
    <s v="PK"/>
    <x v="4"/>
    <x v="2"/>
    <d v="2019-02-08T00:00:00"/>
    <x v="1"/>
    <x v="0"/>
    <s v="Shipping Company B"/>
    <s v="ISLAMABAD"/>
    <s v="ID"/>
    <n v="90900"/>
    <s v="PK"/>
    <x v="1"/>
    <s v="Curry Sauce"/>
    <s v="Sauces"/>
    <n v="40"/>
    <n v="30"/>
    <x v="30"/>
    <n v="43"/>
  </r>
  <r>
    <n v="8034"/>
    <x v="16"/>
    <n v="28"/>
    <x v="7"/>
    <s v="JHELUM"/>
    <s v="JM"/>
    <s v="PK"/>
    <x v="5"/>
    <x v="3"/>
    <d v="2019-03-02T00:00:00"/>
    <x v="2"/>
    <x v="0"/>
    <s v="Shipping Company C"/>
    <s v="JHELUM"/>
    <s v="JM"/>
    <n v="90900"/>
    <s v="PK"/>
    <x v="0"/>
    <s v="Curry Sauce"/>
    <s v="Sauces"/>
    <n v="40"/>
    <n v="30"/>
    <x v="30"/>
    <n v="31"/>
  </r>
  <r>
    <n v="8035"/>
    <x v="13"/>
    <n v="8"/>
    <x v="3"/>
    <s v="FAISALABAD"/>
    <s v="FD"/>
    <s v="PK"/>
    <x v="2"/>
    <x v="2"/>
    <d v="2019-02-10T00:00:00"/>
    <x v="1"/>
    <x v="0"/>
    <s v="Shipping Company C"/>
    <s v="FAISALABAD"/>
    <s v="FD"/>
    <n v="90900"/>
    <s v="PK"/>
    <x v="0"/>
    <s v="Curry Sauce"/>
    <s v="Sauces"/>
    <n v="40"/>
    <n v="30"/>
    <x v="30"/>
    <n v="46"/>
  </r>
  <r>
    <n v="8036"/>
    <x v="17"/>
    <n v="10"/>
    <x v="8"/>
    <s v="KARACHI CENTRAL"/>
    <s v="KC"/>
    <s v="PK"/>
    <x v="6"/>
    <x v="1"/>
    <d v="2019-02-12T00:00:00"/>
    <x v="1"/>
    <x v="0"/>
    <s v="Shipping Company B"/>
    <s v="KARACHI CENTRAL"/>
    <s v="KC"/>
    <n v="90900"/>
    <s v="PK"/>
    <x v="1"/>
    <s v="Almonds"/>
    <s v="Dried Fruit &amp; Nuts"/>
    <n v="10"/>
    <n v="47"/>
    <x v="31"/>
    <n v="48.88"/>
  </r>
  <r>
    <n v="8038"/>
    <x v="17"/>
    <n v="10"/>
    <x v="8"/>
    <s v="KARACHI CENTRAL"/>
    <s v="KC"/>
    <s v="PK"/>
    <x v="6"/>
    <x v="1"/>
    <d v="2019-02-12T00:00:00"/>
    <x v="1"/>
    <x v="0"/>
    <s v="Shipping Company A"/>
    <s v="KARACHI CENTRAL"/>
    <s v="KC"/>
    <n v="90900"/>
    <s v="PK"/>
    <x v="1"/>
    <s v="Dried Plums"/>
    <s v="Dried Fruit &amp; Nuts"/>
    <n v="3.5"/>
    <n v="49"/>
    <x v="32"/>
    <n v="16.464"/>
  </r>
  <r>
    <n v="8039"/>
    <x v="18"/>
    <n v="11"/>
    <x v="10"/>
    <s v="KARACHI SOUTH"/>
    <s v="KS"/>
    <s v="PK"/>
    <x v="5"/>
    <x v="3"/>
    <d v="2019-02-12T00:00:00"/>
    <x v="1"/>
    <x v="0"/>
    <s v="Shipping Company C"/>
    <s v="KARACHI SOUTH"/>
    <s v="KS"/>
    <n v="90900"/>
    <s v="PK"/>
    <x v="1"/>
    <s v="Curry Sauce"/>
    <s v="Sauces"/>
    <n v="40"/>
    <n v="72"/>
    <x v="33"/>
    <n v="285.12"/>
  </r>
  <r>
    <n v="8040"/>
    <x v="19"/>
    <n v="1"/>
    <x v="11"/>
    <s v="LAHORE EAST"/>
    <s v="LE"/>
    <s v="PK"/>
    <x v="2"/>
    <x v="2"/>
    <d v="2019-02-12T00:00:00"/>
    <x v="1"/>
    <x v="0"/>
    <s v="Shipping Company C"/>
    <s v="LAHORE EAST"/>
    <s v="LE"/>
    <n v="90900"/>
    <s v="PK"/>
    <x v="1"/>
    <s v="Crab Meat"/>
    <s v="Canned Meat"/>
    <n v="18.4"/>
    <n v="13"/>
    <x v="34"/>
    <n v="23.6808"/>
  </r>
  <r>
    <n v="8048"/>
    <x v="16"/>
    <n v="28"/>
    <x v="7"/>
    <s v="JHELUM"/>
    <s v="JM"/>
    <s v="PK"/>
    <x v="5"/>
    <x v="3"/>
    <d v="2019-03-02T00:00:00"/>
    <x v="2"/>
    <x v="0"/>
    <s v="Shipping Company C"/>
    <s v="JHELUM"/>
    <s v="JM"/>
    <n v="90900"/>
    <s v="PK"/>
    <x v="1"/>
    <s v="Coffee"/>
    <s v="Beverages"/>
    <n v="46"/>
    <n v="32"/>
    <x v="35"/>
    <n v="148.672"/>
  </r>
  <r>
    <n v="8048"/>
    <x v="20"/>
    <n v="9"/>
    <x v="12"/>
    <s v="LAHORE WEST"/>
    <s v="LW"/>
    <s v="PK"/>
    <x v="7"/>
    <x v="0"/>
    <d v="2019-02-11T00:00:00"/>
    <x v="1"/>
    <x v="0"/>
    <s v="Shipping Company A"/>
    <s v="LAHORE WEST"/>
    <s v="LW"/>
    <n v="90900"/>
    <s v="PK"/>
    <x v="0"/>
    <s v="Clam Chowder"/>
    <s v="Soups"/>
    <n v="9.65"/>
    <n v="27"/>
    <x v="36"/>
    <n v="24.75225"/>
  </r>
  <r>
    <n v="8043"/>
    <x v="15"/>
    <n v="6"/>
    <x v="6"/>
    <s v="ISLAMABAD"/>
    <s v="ID"/>
    <s v="PK"/>
    <x v="4"/>
    <x v="2"/>
    <d v="2019-02-08T00:00:00"/>
    <x v="1"/>
    <x v="0"/>
    <s v="Shipping Company B"/>
    <s v="ISLAMABAD"/>
    <s v="ID"/>
    <n v="90900"/>
    <s v="PK"/>
    <x v="1"/>
    <s v="Chocolate"/>
    <s v="Candy"/>
    <n v="12.75"/>
    <n v="71"/>
    <x v="37"/>
    <n v="91.43025"/>
  </r>
  <r>
    <n v="8044"/>
    <x v="13"/>
    <n v="8"/>
    <x v="3"/>
    <s v="FAISALABAD"/>
    <s v="FD"/>
    <s v="PK"/>
    <x v="2"/>
    <x v="2"/>
    <d v="2019-02-10T00:00:00"/>
    <x v="1"/>
    <x v="0"/>
    <s v="Shipping Company B"/>
    <s v="FAISALABAD"/>
    <s v="FD"/>
    <n v="90900"/>
    <s v="PK"/>
    <x v="0"/>
    <s v="Chocolate"/>
    <s v="Candy"/>
    <n v="12.75"/>
    <n v="13"/>
    <x v="38"/>
    <n v="15.74625"/>
  </r>
  <r>
    <n v="8045"/>
    <x v="21"/>
    <n v="25"/>
    <x v="13"/>
    <s v="KARACHI CENTRAL"/>
    <s v="KC"/>
    <s v="PK"/>
    <x v="6"/>
    <x v="1"/>
    <d v="2019-02-27T00:00:00"/>
    <x v="1"/>
    <x v="0"/>
    <s v="Shipping Company A"/>
    <s v="KARACHI CENTRAL"/>
    <s v="KC"/>
    <n v="90900"/>
    <s v="PK"/>
    <x v="2"/>
    <s v="Cajun Seasoning"/>
    <s v="Condiments"/>
    <n v="22"/>
    <n v="98"/>
    <x v="39"/>
    <n v="204.82"/>
  </r>
  <r>
    <n v="8046"/>
    <x v="22"/>
    <n v="26"/>
    <x v="14"/>
    <s v="KARACHI SOUTH"/>
    <s v="KS"/>
    <s v="PK"/>
    <x v="5"/>
    <x v="3"/>
    <d v="2019-02-28T00:00:00"/>
    <x v="1"/>
    <x v="0"/>
    <s v="Shipping Company C"/>
    <s v="KARACHI SOUTH"/>
    <s v="KS"/>
    <n v="90900"/>
    <s v="PK"/>
    <x v="1"/>
    <s v="Boysenberry Spread"/>
    <s v="Jams, Preserves"/>
    <n v="25"/>
    <n v="21"/>
    <x v="40"/>
    <n v="53.55"/>
  </r>
  <r>
    <n v="8047"/>
    <x v="23"/>
    <n v="29"/>
    <x v="4"/>
    <s v="GUJRANWALA"/>
    <s v="GA"/>
    <s v="PK"/>
    <x v="3"/>
    <x v="0"/>
    <d v="2019-03-03T00:00:00"/>
    <x v="2"/>
    <x v="0"/>
    <s v="Shipping Company B"/>
    <s v="GUJRANWALA"/>
    <s v="GA"/>
    <n v="90900"/>
    <s v="PK"/>
    <x v="0"/>
    <s v="Fruit Cocktail"/>
    <s v="Fruit &amp; Veg"/>
    <n v="39"/>
    <n v="26"/>
    <x v="41"/>
    <n v="106.47"/>
  </r>
  <r>
    <n v="8048"/>
    <x v="15"/>
    <n v="6"/>
    <x v="6"/>
    <s v="ISLAMABAD"/>
    <s v="ID"/>
    <s v="PK"/>
    <x v="4"/>
    <x v="2"/>
    <d v="2019-02-08T00:00:00"/>
    <x v="1"/>
    <x v="0"/>
    <s v="Shipping Company C"/>
    <s v="ISLAMABAD"/>
    <s v="ID"/>
    <n v="90900"/>
    <s v="PK"/>
    <x v="0"/>
    <s v="Dried Pears"/>
    <s v="Dried Fruit &amp; Nuts"/>
    <n v="30"/>
    <n v="96"/>
    <x v="33"/>
    <n v="296.64"/>
  </r>
  <r>
    <n v="8049"/>
    <x v="15"/>
    <n v="6"/>
    <x v="6"/>
    <s v="ISLAMABAD"/>
    <s v="ID"/>
    <s v="PK"/>
    <x v="4"/>
    <x v="2"/>
    <d v="2019-02-08T00:00:00"/>
    <x v="1"/>
    <x v="0"/>
    <s v="Shipping Company C"/>
    <s v="ISLAMABAD"/>
    <s v="ID"/>
    <n v="90900"/>
    <s v="PK"/>
    <x v="0"/>
    <s v="Dried Apples"/>
    <s v="Dried Fruit &amp; Nuts"/>
    <n v="53"/>
    <n v="16"/>
    <x v="42"/>
    <n v="88.192"/>
  </r>
  <r>
    <n v="8050"/>
    <x v="24"/>
    <n v="4"/>
    <x v="1"/>
    <s v="BAHAWALPUR"/>
    <s v="BR"/>
    <s v="PK"/>
    <x v="1"/>
    <x v="1"/>
    <d v="2019-02-08T00:00:00"/>
    <x v="1"/>
    <x v="0"/>
    <s v="Shipping Company C"/>
    <s v="BAHAWALPUR"/>
    <s v="BR"/>
    <n v="90900"/>
    <s v="PK"/>
    <x v="0"/>
    <s v="Gnocchi"/>
    <s v="Pasta"/>
    <n v="38"/>
    <n v="96"/>
    <x v="43"/>
    <n v="346.56"/>
  </r>
  <r>
    <n v="8058"/>
    <x v="14"/>
    <n v="3"/>
    <x v="5"/>
    <s v="HYDERABAD"/>
    <s v="HD"/>
    <s v="PK"/>
    <x v="0"/>
    <x v="0"/>
    <d v="2019-02-08T00:00:00"/>
    <x v="1"/>
    <x v="0"/>
    <s v="Shipping Company C"/>
    <s v="HYDERABAD"/>
    <s v="HD"/>
    <n v="90900"/>
    <s v="PK"/>
    <x v="0"/>
    <s v="Green Tea"/>
    <s v="Beverages"/>
    <n v="2.99"/>
    <n v="75"/>
    <x v="44"/>
    <n v="23.09775"/>
  </r>
  <r>
    <n v="8058"/>
    <x v="25"/>
    <n v="9"/>
    <x v="12"/>
    <s v="LAHORE WEST"/>
    <s v="LW"/>
    <s v="PK"/>
    <x v="7"/>
    <x v="0"/>
    <d v="2019-03-11T00:00:00"/>
    <x v="2"/>
    <x v="0"/>
    <s v="Shipping Company A"/>
    <s v="LAHORE WEST"/>
    <s v="LW"/>
    <n v="90900"/>
    <s v="PK"/>
    <x v="0"/>
    <s v="Ravioli"/>
    <s v="Pasta"/>
    <n v="19.5"/>
    <n v="55"/>
    <x v="45"/>
    <n v="108.3225"/>
  </r>
  <r>
    <n v="8053"/>
    <x v="25"/>
    <n v="9"/>
    <x v="12"/>
    <s v="LAHORE WEST"/>
    <s v="LW"/>
    <s v="PK"/>
    <x v="7"/>
    <x v="0"/>
    <d v="2019-03-11T00:00:00"/>
    <x v="2"/>
    <x v="0"/>
    <s v="Shipping Company A"/>
    <s v="LAHORE WEST"/>
    <s v="LW"/>
    <n v="90900"/>
    <s v="PK"/>
    <x v="0"/>
    <s v="Mozzarella"/>
    <s v="Dairy Products"/>
    <n v="34.8"/>
    <n v="11"/>
    <x v="46"/>
    <n v="36.7488"/>
  </r>
  <r>
    <n v="8054"/>
    <x v="26"/>
    <n v="6"/>
    <x v="6"/>
    <s v="ISLAMABAD"/>
    <s v="ID"/>
    <s v="PK"/>
    <x v="4"/>
    <x v="2"/>
    <d v="2019-03-08T00:00:00"/>
    <x v="2"/>
    <x v="0"/>
    <s v="Shipping Company B"/>
    <s v="ISLAMABAD"/>
    <s v="ID"/>
    <n v="90900"/>
    <s v="PK"/>
    <x v="1"/>
    <s v="Sauce"/>
    <s v="Beverages"/>
    <n v="14"/>
    <n v="53"/>
    <x v="47"/>
    <n v="71.974"/>
  </r>
  <r>
    <n v="8055"/>
    <x v="27"/>
    <n v="8"/>
    <x v="3"/>
    <s v="FAISALABAD"/>
    <s v="FD"/>
    <s v="PK"/>
    <x v="2"/>
    <x v="2"/>
    <d v="2019-03-10T00:00:00"/>
    <x v="2"/>
    <x v="0"/>
    <s v="Shipping Company B"/>
    <s v="FAISALABAD"/>
    <s v="FD"/>
    <n v="90900"/>
    <s v="PK"/>
    <x v="0"/>
    <s v="Curry Sauce"/>
    <s v="Sauces"/>
    <n v="40"/>
    <n v="85"/>
    <x v="48"/>
    <n v="357"/>
  </r>
  <r>
    <n v="8056"/>
    <x v="27"/>
    <n v="8"/>
    <x v="3"/>
    <s v="FAISALABAD"/>
    <s v="FD"/>
    <s v="PK"/>
    <x v="2"/>
    <x v="2"/>
    <d v="2019-03-10T00:00:00"/>
    <x v="2"/>
    <x v="0"/>
    <s v="Shipping Company B"/>
    <s v="FAISALABAD"/>
    <s v="FD"/>
    <n v="90900"/>
    <s v="PK"/>
    <x v="0"/>
    <s v="Chocolate Biscuits Mix"/>
    <s v="Baked Goods &amp; Mixes"/>
    <n v="9.2"/>
    <n v="97"/>
    <x v="49"/>
    <n v="91.0248"/>
  </r>
  <r>
    <n v="8057"/>
    <x v="28"/>
    <n v="25"/>
    <x v="13"/>
    <s v="KARACHI CENTRAL"/>
    <s v="KC"/>
    <s v="PK"/>
    <x v="6"/>
    <x v="1"/>
    <d v="2019-03-27T00:00:00"/>
    <x v="2"/>
    <x v="0"/>
    <s v="Shipping Company A"/>
    <s v="KARACHI CENTRAL"/>
    <s v="KC"/>
    <n v="90900"/>
    <s v="PK"/>
    <x v="2"/>
    <s v="Scones"/>
    <s v="Baked Goods &amp; Mixes"/>
    <n v="10"/>
    <n v="46"/>
    <x v="50"/>
    <n v="46.46"/>
  </r>
  <r>
    <n v="8058"/>
    <x v="29"/>
    <n v="26"/>
    <x v="14"/>
    <s v="KARACHI SOUTH"/>
    <s v="KS"/>
    <s v="PK"/>
    <x v="5"/>
    <x v="3"/>
    <d v="2019-03-28T00:00:00"/>
    <x v="2"/>
    <x v="0"/>
    <s v="Shipping Company C"/>
    <s v="KARACHI SOUTH"/>
    <s v="KS"/>
    <n v="90900"/>
    <s v="PK"/>
    <x v="1"/>
    <s v="Olive Oil"/>
    <s v="Oil"/>
    <n v="21.35"/>
    <n v="97"/>
    <x v="51"/>
    <n v="196.74025"/>
  </r>
  <r>
    <n v="8059"/>
    <x v="29"/>
    <n v="26"/>
    <x v="14"/>
    <s v="KARACHI SOUTH"/>
    <s v="KS"/>
    <s v="PK"/>
    <x v="5"/>
    <x v="3"/>
    <d v="2019-03-28T00:00:00"/>
    <x v="2"/>
    <x v="0"/>
    <s v="Shipping Company C"/>
    <s v="KARACHI SOUTH"/>
    <s v="KS"/>
    <n v="90900"/>
    <s v="PK"/>
    <x v="1"/>
    <s v="Clam Chowder"/>
    <s v="Soups"/>
    <n v="9.65"/>
    <n v="97"/>
    <x v="52"/>
    <n v="95.4771"/>
  </r>
  <r>
    <n v="8060"/>
    <x v="29"/>
    <n v="26"/>
    <x v="14"/>
    <s v="KARACHI SOUTH"/>
    <s v="KS"/>
    <s v="PK"/>
    <x v="5"/>
    <x v="3"/>
    <d v="2019-03-28T00:00:00"/>
    <x v="2"/>
    <x v="0"/>
    <s v="Shipping Company C"/>
    <s v="KARACHI SOUTH"/>
    <s v="KS"/>
    <n v="90900"/>
    <s v="PK"/>
    <x v="1"/>
    <s v="Crab Meat"/>
    <s v="Canned Meat"/>
    <n v="18.4"/>
    <n v="65"/>
    <x v="53"/>
    <n v="123.188"/>
  </r>
  <r>
    <n v="8068"/>
    <x v="30"/>
    <n v="29"/>
    <x v="4"/>
    <s v="GUJRANWALA"/>
    <s v="GA"/>
    <s v="PK"/>
    <x v="3"/>
    <x v="0"/>
    <d v="2019-03-31T00:00:00"/>
    <x v="2"/>
    <x v="0"/>
    <s v="Shipping Company B"/>
    <s v="GUJRANWALA"/>
    <s v="GA"/>
    <n v="90900"/>
    <s v="PK"/>
    <x v="0"/>
    <s v="Sauce"/>
    <s v="Beverages"/>
    <n v="14"/>
    <n v="72"/>
    <x v="54"/>
    <n v="100.8"/>
  </r>
  <r>
    <n v="8068"/>
    <x v="26"/>
    <n v="6"/>
    <x v="6"/>
    <s v="ISLAMABAD"/>
    <s v="ID"/>
    <s v="PK"/>
    <x v="4"/>
    <x v="2"/>
    <d v="2019-03-08T00:00:00"/>
    <x v="2"/>
    <x v="0"/>
    <s v="Shipping Company C"/>
    <s v="ISLAMABAD"/>
    <s v="ID"/>
    <n v="90900"/>
    <s v="PK"/>
    <x v="0"/>
    <s v="Chocolate"/>
    <s v="Candy"/>
    <n v="12.75"/>
    <n v="16"/>
    <x v="55"/>
    <n v="20.196"/>
  </r>
  <r>
    <n v="8064"/>
    <x v="31"/>
    <n v="4"/>
    <x v="1"/>
    <s v="BAHAWALPUR"/>
    <s v="BR"/>
    <s v="PK"/>
    <x v="1"/>
    <x v="1"/>
    <d v="2019-03-06T00:00:00"/>
    <x v="2"/>
    <x v="0"/>
    <s v="Shipping Company A"/>
    <s v="BAHAWALPUR"/>
    <s v="BR"/>
    <n v="90900"/>
    <s v="PK"/>
    <x v="1"/>
    <s v="Marmalade"/>
    <s v="Jams, Preserves"/>
    <n v="81"/>
    <n v="77"/>
    <x v="56"/>
    <n v="642.411"/>
  </r>
  <r>
    <n v="8065"/>
    <x v="31"/>
    <n v="4"/>
    <x v="1"/>
    <s v="BAHAWALPUR"/>
    <s v="BR"/>
    <s v="PK"/>
    <x v="1"/>
    <x v="1"/>
    <d v="2019-03-06T00:00:00"/>
    <x v="2"/>
    <x v="0"/>
    <s v="Shipping Company A"/>
    <s v="BAHAWALPUR"/>
    <s v="BR"/>
    <n v="90900"/>
    <s v="PK"/>
    <x v="1"/>
    <s v="Long Grain Rice"/>
    <s v="Grains"/>
    <n v="7"/>
    <n v="37"/>
    <x v="57"/>
    <n v="24.605"/>
  </r>
  <r>
    <n v="8067"/>
    <x v="27"/>
    <n v="8"/>
    <x v="3"/>
    <s v="FAISALABAD"/>
    <s v="FD"/>
    <s v="PK"/>
    <x v="2"/>
    <x v="2"/>
    <d v="2019-03-10T00:00:00"/>
    <x v="2"/>
    <x v="0"/>
    <s v="Shipping Company C"/>
    <s v="FAISALABAD"/>
    <s v="FD"/>
    <n v="90900"/>
    <s v="PK"/>
    <x v="1"/>
    <s v="Mozzarella"/>
    <s v="Dairy Products"/>
    <n v="34.8"/>
    <n v="63"/>
    <x v="58"/>
    <n v="217.0476"/>
  </r>
  <r>
    <n v="8070"/>
    <x v="32"/>
    <n v="3"/>
    <x v="5"/>
    <s v="HYDERABAD"/>
    <s v="HD"/>
    <s v="PK"/>
    <x v="0"/>
    <x v="0"/>
    <d v="2019-03-05T00:00:00"/>
    <x v="2"/>
    <x v="0"/>
    <s v="Shipping Company B"/>
    <s v="HYDERABAD"/>
    <s v="HD"/>
    <n v="90900"/>
    <s v="PK"/>
    <x v="2"/>
    <s v="Syrup"/>
    <s v="Condiments"/>
    <n v="10"/>
    <n v="48"/>
    <x v="59"/>
    <n v="48"/>
  </r>
  <r>
    <n v="8078"/>
    <x v="32"/>
    <n v="3"/>
    <x v="5"/>
    <s v="HYDERABAD"/>
    <s v="HD"/>
    <s v="PK"/>
    <x v="0"/>
    <x v="0"/>
    <d v="2019-03-05T00:00:00"/>
    <x v="2"/>
    <x v="0"/>
    <s v="Shipping Company B"/>
    <s v="HYDERABAD"/>
    <s v="HD"/>
    <n v="90900"/>
    <s v="PK"/>
    <x v="2"/>
    <s v="Curry Sauce"/>
    <s v="Sauces"/>
    <n v="40"/>
    <n v="71"/>
    <x v="60"/>
    <n v="295.36"/>
  </r>
  <r>
    <n v="8075"/>
    <x v="33"/>
    <n v="10"/>
    <x v="8"/>
    <s v="KARACHI CENTRAL"/>
    <s v="KC"/>
    <s v="PK"/>
    <x v="6"/>
    <x v="1"/>
    <d v="2019-03-12T00:00:00"/>
    <x v="2"/>
    <x v="0"/>
    <s v="Shipping Company B"/>
    <s v="KARACHI CENTRAL"/>
    <s v="KC"/>
    <n v="90900"/>
    <s v="PK"/>
    <x v="1"/>
    <s v="Almonds"/>
    <s v="Dried Fruit &amp; Nuts"/>
    <n v="10"/>
    <n v="55"/>
    <x v="61"/>
    <n v="55"/>
  </r>
  <r>
    <n v="8077"/>
    <x v="33"/>
    <n v="10"/>
    <x v="8"/>
    <s v="KARACHI CENTRAL"/>
    <s v="KC"/>
    <s v="PK"/>
    <x v="6"/>
    <x v="1"/>
    <d v="2019-03-12T00:00:00"/>
    <x v="2"/>
    <x v="0"/>
    <s v="Shipping Company A"/>
    <s v="KARACHI CENTRAL"/>
    <s v="KC"/>
    <n v="90900"/>
    <s v="PK"/>
    <x v="1"/>
    <s v="Dried Plums"/>
    <s v="Dried Fruit &amp; Nuts"/>
    <n v="3.5"/>
    <n v="21"/>
    <x v="62"/>
    <n v="7.35"/>
  </r>
  <r>
    <n v="8078"/>
    <x v="34"/>
    <n v="11"/>
    <x v="10"/>
    <s v="KARACHI SOUTH"/>
    <s v="KS"/>
    <s v="PK"/>
    <x v="5"/>
    <x v="3"/>
    <d v="2019-03-12T00:00:00"/>
    <x v="2"/>
    <x v="0"/>
    <s v="Shipping Company C"/>
    <s v="KARACHI SOUTH"/>
    <s v="KS"/>
    <n v="90900"/>
    <s v="PK"/>
    <x v="1"/>
    <s v="Curry Sauce"/>
    <s v="Sauces"/>
    <n v="40"/>
    <n v="67"/>
    <x v="63"/>
    <n v="270.68"/>
  </r>
  <r>
    <n v="8079"/>
    <x v="23"/>
    <n v="1"/>
    <x v="11"/>
    <s v="LAHORE EAST"/>
    <s v="LE"/>
    <s v="PK"/>
    <x v="2"/>
    <x v="2"/>
    <d v="2019-03-12T00:00:00"/>
    <x v="2"/>
    <x v="0"/>
    <s v="Shipping Company C"/>
    <s v="LAHORE EAST"/>
    <s v="LE"/>
    <n v="90900"/>
    <s v="PK"/>
    <x v="1"/>
    <s v="Crab Meat"/>
    <s v="Canned Meat"/>
    <n v="18.4"/>
    <n v="75"/>
    <x v="64"/>
    <n v="138"/>
  </r>
  <r>
    <n v="8080"/>
    <x v="35"/>
    <n v="28"/>
    <x v="7"/>
    <s v="JHELUM"/>
    <s v="JM"/>
    <s v="PK"/>
    <x v="5"/>
    <x v="3"/>
    <d v="2019-03-30T00:00:00"/>
    <x v="2"/>
    <x v="0"/>
    <s v="Shipping Company C"/>
    <s v="JHELUM"/>
    <s v="JM"/>
    <n v="90900"/>
    <s v="PK"/>
    <x v="1"/>
    <s v="Coffee"/>
    <s v="Beverages"/>
    <n v="46"/>
    <n v="17"/>
    <x v="65"/>
    <n v="80.546"/>
  </r>
  <r>
    <n v="8088"/>
    <x v="36"/>
    <n v="4"/>
    <x v="1"/>
    <s v="BAHAWALPUR"/>
    <s v="BR"/>
    <s v="PK"/>
    <x v="1"/>
    <x v="1"/>
    <d v="2019-04-06T00:00:00"/>
    <x v="3"/>
    <x v="1"/>
    <s v="Shipping Company A"/>
    <s v="BAHAWALPUR"/>
    <s v="BR"/>
    <n v="90900"/>
    <s v="PK"/>
    <x v="1"/>
    <s v="Dried Plums"/>
    <s v="Dried Fruit &amp; Nuts"/>
    <n v="3.5"/>
    <n v="48"/>
    <x v="66"/>
    <n v="16.296"/>
  </r>
  <r>
    <n v="8088"/>
    <x v="37"/>
    <n v="12"/>
    <x v="2"/>
    <s v="MULTAN"/>
    <s v="MN"/>
    <s v="PK"/>
    <x v="0"/>
    <x v="0"/>
    <d v="2019-04-14T00:00:00"/>
    <x v="3"/>
    <x v="1"/>
    <s v="Shipping Company B"/>
    <s v="MULTAN"/>
    <s v="MN"/>
    <n v="90900"/>
    <s v="PK"/>
    <x v="1"/>
    <s v="Chai"/>
    <s v="Beverages"/>
    <n v="18"/>
    <n v="74"/>
    <x v="67"/>
    <n v="137.196"/>
  </r>
  <r>
    <n v="8083"/>
    <x v="37"/>
    <n v="12"/>
    <x v="2"/>
    <s v="MULTAN"/>
    <s v="MN"/>
    <s v="PK"/>
    <x v="0"/>
    <x v="0"/>
    <d v="2019-04-14T00:00:00"/>
    <x v="3"/>
    <x v="1"/>
    <s v="Shipping Company B"/>
    <s v="MULTAN"/>
    <s v="MN"/>
    <n v="90900"/>
    <s v="PK"/>
    <x v="1"/>
    <s v="Coffee"/>
    <s v="Beverages"/>
    <n v="46"/>
    <n v="96"/>
    <x v="68"/>
    <n v="428.352"/>
  </r>
  <r>
    <n v="8084"/>
    <x v="38"/>
    <n v="8"/>
    <x v="3"/>
    <s v="FAISALABAD"/>
    <s v="FD"/>
    <s v="PK"/>
    <x v="2"/>
    <x v="2"/>
    <d v="2019-04-10T00:00:00"/>
    <x v="3"/>
    <x v="1"/>
    <s v="Shipping Company C"/>
    <s v="FAISALABAD"/>
    <s v="FD"/>
    <n v="90900"/>
    <s v="PK"/>
    <x v="1"/>
    <s v="Chocolate Biscuits Mix"/>
    <s v="Baked Goods &amp; Mixes"/>
    <n v="9.2"/>
    <n v="12"/>
    <x v="69"/>
    <n v="11.3712"/>
  </r>
  <r>
    <n v="8085"/>
    <x v="36"/>
    <n v="4"/>
    <x v="1"/>
    <s v="BAHAWALPUR"/>
    <s v="BR"/>
    <s v="PK"/>
    <x v="1"/>
    <x v="1"/>
    <d v="2019-04-06T00:00:00"/>
    <x v="3"/>
    <x v="1"/>
    <s v="Shipping Company C"/>
    <s v="BAHAWALPUR"/>
    <s v="BR"/>
    <n v="90900"/>
    <s v="PK"/>
    <x v="0"/>
    <s v="Chocolate Biscuits Mix"/>
    <s v="Baked Goods &amp; Mixes"/>
    <n v="9.2"/>
    <n v="62"/>
    <x v="70"/>
    <n v="58.7512"/>
  </r>
  <r>
    <n v="8086"/>
    <x v="39"/>
    <n v="29"/>
    <x v="4"/>
    <s v="GUJRANWALA"/>
    <s v="GA"/>
    <s v="PK"/>
    <x v="3"/>
    <x v="0"/>
    <d v="2019-05-01T00:00:00"/>
    <x v="4"/>
    <x v="1"/>
    <s v="Shipping Company B"/>
    <s v="GUJRANWALA"/>
    <s v="GA"/>
    <n v="90900"/>
    <s v="PK"/>
    <x v="0"/>
    <s v="Chocolate"/>
    <s v="Candy"/>
    <n v="12.75"/>
    <n v="35"/>
    <x v="71"/>
    <n v="45.96375"/>
  </r>
  <r>
    <n v="8087"/>
    <x v="40"/>
    <n v="3"/>
    <x v="5"/>
    <s v="HYDERABAD"/>
    <s v="HD"/>
    <s v="PK"/>
    <x v="0"/>
    <x v="0"/>
    <d v="2019-04-05T00:00:00"/>
    <x v="3"/>
    <x v="1"/>
    <s v="Shipping Company B"/>
    <s v="HYDERABAD"/>
    <s v="HD"/>
    <n v="90900"/>
    <s v="PK"/>
    <x v="2"/>
    <s v="Clam Chowder"/>
    <s v="Soups"/>
    <n v="9.65"/>
    <n v="95"/>
    <x v="72"/>
    <n v="91.675"/>
  </r>
  <r>
    <n v="8088"/>
    <x v="41"/>
    <n v="6"/>
    <x v="6"/>
    <s v="ISLAMABAD"/>
    <s v="ID"/>
    <s v="PK"/>
    <x v="4"/>
    <x v="2"/>
    <d v="2019-04-08T00:00:00"/>
    <x v="3"/>
    <x v="1"/>
    <s v="Shipping Company B"/>
    <s v="ISLAMABAD"/>
    <s v="ID"/>
    <n v="90900"/>
    <s v="PK"/>
    <x v="1"/>
    <s v="Curry Sauce"/>
    <s v="Sauces"/>
    <n v="40"/>
    <n v="17"/>
    <x v="73"/>
    <n v="68.68"/>
  </r>
  <r>
    <n v="8089"/>
    <x v="42"/>
    <n v="28"/>
    <x v="7"/>
    <s v="JHELUM"/>
    <s v="JM"/>
    <s v="PK"/>
    <x v="5"/>
    <x v="3"/>
    <d v="2019-04-30T00:00:00"/>
    <x v="3"/>
    <x v="1"/>
    <s v="Shipping Company C"/>
    <s v="JHELUM"/>
    <s v="JM"/>
    <n v="90900"/>
    <s v="PK"/>
    <x v="0"/>
    <s v="Coffee"/>
    <s v="Beverages"/>
    <n v="46"/>
    <n v="96"/>
    <x v="68"/>
    <n v="463.68"/>
  </r>
  <r>
    <n v="8090"/>
    <x v="38"/>
    <n v="8"/>
    <x v="3"/>
    <s v="FAISALABAD"/>
    <s v="FD"/>
    <s v="PK"/>
    <x v="2"/>
    <x v="2"/>
    <d v="2019-04-10T00:00:00"/>
    <x v="3"/>
    <x v="1"/>
    <s v="Shipping Company C"/>
    <s v="FAISALABAD"/>
    <s v="FD"/>
    <n v="90900"/>
    <s v="PK"/>
    <x v="0"/>
    <s v="Chocolate"/>
    <s v="Candy"/>
    <n v="12.75"/>
    <n v="83"/>
    <x v="74"/>
    <n v="102.65025"/>
  </r>
  <r>
    <n v="8098"/>
    <x v="43"/>
    <n v="10"/>
    <x v="8"/>
    <s v="KARACHI CENTRAL"/>
    <s v="KC"/>
    <s v="PK"/>
    <x v="6"/>
    <x v="1"/>
    <d v="2019-04-12T00:00:00"/>
    <x v="3"/>
    <x v="1"/>
    <s v="Shipping Company B"/>
    <s v="KARACHI CENTRAL"/>
    <s v="KC"/>
    <n v="90900"/>
    <s v="PK"/>
    <x v="1"/>
    <s v="Green Tea"/>
    <s v="Beverages"/>
    <n v="2.99"/>
    <n v="88"/>
    <x v="75"/>
    <n v="26.04888"/>
  </r>
  <r>
    <n v="8098"/>
    <x v="44"/>
    <n v="7"/>
    <x v="9"/>
    <s v="KARACHI NORTH"/>
    <s v="KI"/>
    <s v="PK"/>
    <x v="2"/>
    <x v="2"/>
    <d v="2019-04-12T00:00:00"/>
    <x v="3"/>
    <x v="1"/>
    <s v="Shipping Company B"/>
    <s v="KARACHI NORTH"/>
    <s v="KI"/>
    <n v="90900"/>
    <s v="PK"/>
    <x v="1"/>
    <s v="Coffee"/>
    <s v="Beverages"/>
    <n v="46"/>
    <n v="59"/>
    <x v="76"/>
    <n v="284.97"/>
  </r>
  <r>
    <n v="8093"/>
    <x v="43"/>
    <n v="10"/>
    <x v="8"/>
    <s v="KARACHI CENTRAL"/>
    <s v="KC"/>
    <s v="PK"/>
    <x v="6"/>
    <x v="1"/>
    <d v="2019-04-12T00:00:00"/>
    <x v="3"/>
    <x v="1"/>
    <s v="Shipping Company A"/>
    <s v="KARACHI CENTRAL"/>
    <s v="KC"/>
    <n v="90900"/>
    <s v="PK"/>
    <x v="1"/>
    <s v="Boysenberry Spread"/>
    <s v="Jams, Preserves"/>
    <n v="25"/>
    <n v="27"/>
    <x v="77"/>
    <n v="68.85"/>
  </r>
  <r>
    <n v="8094"/>
    <x v="43"/>
    <n v="10"/>
    <x v="8"/>
    <s v="KARACHI CENTRAL"/>
    <s v="KC"/>
    <s v="PK"/>
    <x v="6"/>
    <x v="1"/>
    <d v="2019-04-12T00:00:00"/>
    <x v="3"/>
    <x v="1"/>
    <s v="Shipping Company A"/>
    <s v="KARACHI CENTRAL"/>
    <s v="KC"/>
    <n v="90900"/>
    <s v="PK"/>
    <x v="1"/>
    <s v="Cajun Seasoning"/>
    <s v="Condiments"/>
    <n v="22"/>
    <n v="37"/>
    <x v="78"/>
    <n v="85.47"/>
  </r>
  <r>
    <n v="8095"/>
    <x v="43"/>
    <n v="10"/>
    <x v="8"/>
    <s v="KARACHI CENTRAL"/>
    <s v="KC"/>
    <s v="PK"/>
    <x v="6"/>
    <x v="1"/>
    <d v="2019-04-12T00:00:00"/>
    <x v="3"/>
    <x v="1"/>
    <s v="Shipping Company A"/>
    <s v="KARACHI CENTRAL"/>
    <s v="KC"/>
    <n v="90900"/>
    <s v="PK"/>
    <x v="1"/>
    <s v="Chocolate Biscuits Mix"/>
    <s v="Baked Goods &amp; Mixes"/>
    <n v="9.2"/>
    <n v="75"/>
    <x v="79"/>
    <n v="69"/>
  </r>
  <r>
    <n v="8096"/>
    <x v="45"/>
    <n v="11"/>
    <x v="10"/>
    <s v="KARACHI SOUTH"/>
    <s v="KS"/>
    <s v="PK"/>
    <x v="5"/>
    <x v="3"/>
    <d v="2019-04-12T00:00:00"/>
    <x v="3"/>
    <x v="1"/>
    <s v="Shipping Company C"/>
    <s v="KARACHI SOUTH"/>
    <s v="KS"/>
    <n v="90900"/>
    <s v="PK"/>
    <x v="1"/>
    <s v="Dried Plums"/>
    <s v="Dried Fruit &amp; Nuts"/>
    <n v="3.5"/>
    <n v="71"/>
    <x v="80"/>
    <n v="24.1045"/>
  </r>
  <r>
    <n v="8097"/>
    <x v="45"/>
    <n v="11"/>
    <x v="10"/>
    <s v="KARACHI SOUTH"/>
    <s v="KS"/>
    <s v="PK"/>
    <x v="5"/>
    <x v="3"/>
    <d v="2019-04-12T00:00:00"/>
    <x v="3"/>
    <x v="1"/>
    <s v="Shipping Company C"/>
    <s v="KARACHI SOUTH"/>
    <s v="KS"/>
    <n v="90900"/>
    <s v="PK"/>
    <x v="1"/>
    <s v="Green Tea"/>
    <s v="Beverages"/>
    <n v="2.99"/>
    <n v="88"/>
    <x v="75"/>
    <n v="26.04888"/>
  </r>
  <r>
    <n v="8098"/>
    <x v="46"/>
    <n v="1"/>
    <x v="11"/>
    <s v="LAHORE EAST"/>
    <s v="LE"/>
    <s v="PK"/>
    <x v="2"/>
    <x v="2"/>
    <d v="2019-04-12T00:00:00"/>
    <x v="3"/>
    <x v="1"/>
    <s v="Shipping Company C"/>
    <s v="LAHORE EAST"/>
    <s v="LE"/>
    <n v="90900"/>
    <s v="PK"/>
    <x v="1"/>
    <s v="Chai"/>
    <s v="Beverages"/>
    <n v="18"/>
    <n v="55"/>
    <x v="81"/>
    <n v="97.02"/>
  </r>
  <r>
    <n v="8099"/>
    <x v="47"/>
    <n v="29"/>
    <x v="4"/>
    <s v="GUJRANWALA"/>
    <s v="GA"/>
    <s v="PK"/>
    <x v="3"/>
    <x v="0"/>
    <d v="2019-05-31T00:00:00"/>
    <x v="4"/>
    <x v="1"/>
    <s v="Shipping Company B"/>
    <s v="GUJRANWALA"/>
    <s v="GA"/>
    <n v="90900"/>
    <s v="PK"/>
    <x v="0"/>
    <s v="Chocolate"/>
    <s v="Candy"/>
    <n v="12.75"/>
    <n v="14"/>
    <x v="82"/>
    <n v="16.9575"/>
  </r>
  <r>
    <n v="8800"/>
    <x v="48"/>
    <n v="3"/>
    <x v="5"/>
    <s v="HYDERABAD"/>
    <s v="HD"/>
    <s v="PK"/>
    <x v="0"/>
    <x v="0"/>
    <d v="2019-05-05T00:00:00"/>
    <x v="4"/>
    <x v="1"/>
    <s v="Shipping Company B"/>
    <s v="HYDERABAD"/>
    <s v="HD"/>
    <n v="90900"/>
    <s v="PK"/>
    <x v="2"/>
    <s v="Clam Chowder"/>
    <s v="Soups"/>
    <n v="9.65"/>
    <n v="43"/>
    <x v="83"/>
    <n v="42.3249"/>
  </r>
  <r>
    <n v="8808"/>
    <x v="49"/>
    <n v="6"/>
    <x v="6"/>
    <s v="ISLAMABAD"/>
    <s v="ID"/>
    <s v="PK"/>
    <x v="4"/>
    <x v="2"/>
    <d v="2019-05-08T00:00:00"/>
    <x v="4"/>
    <x v="1"/>
    <s v="Shipping Company B"/>
    <s v="ISLAMABAD"/>
    <s v="ID"/>
    <n v="90900"/>
    <s v="PK"/>
    <x v="1"/>
    <s v="Curry Sauce"/>
    <s v="Sauces"/>
    <n v="40"/>
    <n v="63"/>
    <x v="84"/>
    <n v="254.52"/>
  </r>
  <r>
    <n v="8808"/>
    <x v="50"/>
    <n v="28"/>
    <x v="7"/>
    <s v="JHELUM"/>
    <s v="JM"/>
    <s v="PK"/>
    <x v="5"/>
    <x v="3"/>
    <d v="2019-05-30T00:00:00"/>
    <x v="4"/>
    <x v="1"/>
    <s v="Shipping Company C"/>
    <s v="JHELUM"/>
    <s v="JM"/>
    <n v="90900"/>
    <s v="PK"/>
    <x v="0"/>
    <s v="Coffee"/>
    <s v="Beverages"/>
    <n v="46"/>
    <n v="36"/>
    <x v="85"/>
    <n v="165.6"/>
  </r>
  <r>
    <n v="8803"/>
    <x v="51"/>
    <n v="8"/>
    <x v="3"/>
    <s v="FAISALABAD"/>
    <s v="FD"/>
    <s v="PK"/>
    <x v="2"/>
    <x v="2"/>
    <d v="2019-05-10T00:00:00"/>
    <x v="4"/>
    <x v="1"/>
    <s v="Shipping Company C"/>
    <s v="FAISALABAD"/>
    <s v="FD"/>
    <n v="90900"/>
    <s v="PK"/>
    <x v="0"/>
    <s v="Chocolate"/>
    <s v="Candy"/>
    <n v="12.75"/>
    <n v="41"/>
    <x v="86"/>
    <n v="54.366"/>
  </r>
  <r>
    <n v="8804"/>
    <x v="52"/>
    <n v="10"/>
    <x v="8"/>
    <s v="KARACHI CENTRAL"/>
    <s v="KC"/>
    <s v="PK"/>
    <x v="6"/>
    <x v="1"/>
    <d v="2019-05-12T00:00:00"/>
    <x v="4"/>
    <x v="1"/>
    <s v="Shipping Company B"/>
    <s v="KARACHI CENTRAL"/>
    <s v="KC"/>
    <n v="90900"/>
    <s v="PK"/>
    <x v="1"/>
    <s v="Green Tea"/>
    <s v="Beverages"/>
    <n v="2.99"/>
    <n v="35"/>
    <x v="87"/>
    <n v="10.2557"/>
  </r>
  <r>
    <n v="8805"/>
    <x v="53"/>
    <n v="7"/>
    <x v="9"/>
    <s v="KARACHI NORTH"/>
    <s v="KI"/>
    <s v="PK"/>
    <x v="2"/>
    <x v="2"/>
    <d v="2019-05-12T00:00:00"/>
    <x v="4"/>
    <x v="1"/>
    <s v="Shipping Company B"/>
    <s v="KARACHI NORTH"/>
    <s v="KI"/>
    <n v="90900"/>
    <s v="PK"/>
    <x v="1"/>
    <s v="Coffee"/>
    <s v="Beverages"/>
    <n v="46"/>
    <n v="31"/>
    <x v="88"/>
    <n v="136.896"/>
  </r>
  <r>
    <n v="8806"/>
    <x v="52"/>
    <n v="10"/>
    <x v="8"/>
    <s v="KARACHI CENTRAL"/>
    <s v="KC"/>
    <s v="PK"/>
    <x v="6"/>
    <x v="1"/>
    <d v="2019-05-12T00:00:00"/>
    <x v="4"/>
    <x v="1"/>
    <s v="Shipping Company A"/>
    <s v="KARACHI CENTRAL"/>
    <s v="KC"/>
    <n v="90900"/>
    <s v="PK"/>
    <x v="1"/>
    <s v="Boysenberry Spread"/>
    <s v="Jams, Preserves"/>
    <n v="25"/>
    <n v="52"/>
    <x v="89"/>
    <n v="123.5"/>
  </r>
  <r>
    <n v="8807"/>
    <x v="52"/>
    <n v="10"/>
    <x v="8"/>
    <s v="KARACHI CENTRAL"/>
    <s v="KC"/>
    <s v="PK"/>
    <x v="6"/>
    <x v="1"/>
    <d v="2019-05-12T00:00:00"/>
    <x v="4"/>
    <x v="1"/>
    <s v="Shipping Company A"/>
    <s v="KARACHI CENTRAL"/>
    <s v="KC"/>
    <n v="90900"/>
    <s v="PK"/>
    <x v="1"/>
    <s v="Cajun Seasoning"/>
    <s v="Condiments"/>
    <n v="22"/>
    <n v="30"/>
    <x v="90"/>
    <n v="67.32"/>
  </r>
  <r>
    <n v="8808"/>
    <x v="52"/>
    <n v="10"/>
    <x v="8"/>
    <s v="KARACHI CENTRAL"/>
    <s v="KC"/>
    <s v="PK"/>
    <x v="6"/>
    <x v="1"/>
    <d v="2019-05-12T00:00:00"/>
    <x v="4"/>
    <x v="1"/>
    <s v="Shipping Company A"/>
    <s v="KARACHI CENTRAL"/>
    <s v="KC"/>
    <n v="90900"/>
    <s v="PK"/>
    <x v="1"/>
    <s v="Chocolate Biscuits Mix"/>
    <s v="Baked Goods &amp; Mixes"/>
    <n v="9.2"/>
    <n v="41"/>
    <x v="91"/>
    <n v="38.4744"/>
  </r>
  <r>
    <n v="8809"/>
    <x v="54"/>
    <n v="11"/>
    <x v="10"/>
    <s v="KARACHI SOUTH"/>
    <s v="KS"/>
    <s v="PK"/>
    <x v="5"/>
    <x v="3"/>
    <d v="2019-05-12T00:00:00"/>
    <x v="4"/>
    <x v="1"/>
    <s v="Shipping Company C"/>
    <s v="KARACHI SOUTH"/>
    <s v="KS"/>
    <n v="90900"/>
    <s v="PK"/>
    <x v="1"/>
    <s v="Dried Plums"/>
    <s v="Dried Fruit &amp; Nuts"/>
    <n v="3.5"/>
    <n v="44"/>
    <x v="92"/>
    <n v="15.246"/>
  </r>
  <r>
    <n v="8880"/>
    <x v="54"/>
    <n v="11"/>
    <x v="10"/>
    <s v="KARACHI SOUTH"/>
    <s v="KS"/>
    <s v="PK"/>
    <x v="5"/>
    <x v="3"/>
    <d v="2019-05-12T00:00:00"/>
    <x v="4"/>
    <x v="1"/>
    <s v="Shipping Company C"/>
    <s v="KARACHI SOUTH"/>
    <s v="KS"/>
    <n v="90900"/>
    <s v="PK"/>
    <x v="1"/>
    <s v="Green Tea"/>
    <s v="Beverages"/>
    <n v="2.99"/>
    <n v="77"/>
    <x v="93"/>
    <n v="23.023"/>
  </r>
  <r>
    <n v="8888"/>
    <x v="55"/>
    <n v="1"/>
    <x v="11"/>
    <s v="LAHORE EAST"/>
    <s v="LE"/>
    <s v="PK"/>
    <x v="2"/>
    <x v="2"/>
    <d v="2019-05-12T00:00:00"/>
    <x v="4"/>
    <x v="1"/>
    <s v="Shipping Company C"/>
    <s v="LAHORE EAST"/>
    <s v="LE"/>
    <n v="90900"/>
    <s v="PK"/>
    <x v="1"/>
    <s v="Chai"/>
    <s v="Beverages"/>
    <n v="18"/>
    <n v="29"/>
    <x v="94"/>
    <n v="52.722"/>
  </r>
  <r>
    <n v="8888"/>
    <x v="55"/>
    <n v="1"/>
    <x v="11"/>
    <s v="LAHORE EAST"/>
    <s v="LE"/>
    <s v="PK"/>
    <x v="2"/>
    <x v="2"/>
    <d v="2019-05-12T00:00:00"/>
    <x v="4"/>
    <x v="1"/>
    <s v="Shipping Company C"/>
    <s v="LAHORE EAST"/>
    <s v="LE"/>
    <n v="90900"/>
    <s v="PK"/>
    <x v="1"/>
    <s v="Coffee"/>
    <s v="Beverages"/>
    <n v="46"/>
    <n v="77"/>
    <x v="95"/>
    <n v="368.368"/>
  </r>
  <r>
    <n v="8883"/>
    <x v="55"/>
    <n v="1"/>
    <x v="11"/>
    <s v="LAHORE EAST"/>
    <s v="LE"/>
    <s v="PK"/>
    <x v="2"/>
    <x v="2"/>
    <d v="2019-05-12T00:00:00"/>
    <x v="4"/>
    <x v="1"/>
    <s v="Shipping Company C"/>
    <s v="LAHORE EAST"/>
    <s v="LE"/>
    <n v="90900"/>
    <s v="PK"/>
    <x v="1"/>
    <s v="Green Tea"/>
    <s v="Beverages"/>
    <n v="2.99"/>
    <n v="73"/>
    <x v="96"/>
    <n v="21.827"/>
  </r>
  <r>
    <n v="8884"/>
    <x v="50"/>
    <n v="28"/>
    <x v="7"/>
    <s v="JHELUM"/>
    <s v="JM"/>
    <s v="PK"/>
    <x v="5"/>
    <x v="3"/>
    <d v="2019-05-30T00:00:00"/>
    <x v="4"/>
    <x v="1"/>
    <s v="Shipping Company C"/>
    <s v="JHELUM"/>
    <s v="JM"/>
    <n v="90900"/>
    <s v="PK"/>
    <x v="1"/>
    <s v="Clam Chowder"/>
    <s v="Soups"/>
    <n v="9.65"/>
    <n v="74"/>
    <x v="97"/>
    <n v="67.8395"/>
  </r>
  <r>
    <n v="8885"/>
    <x v="50"/>
    <n v="28"/>
    <x v="7"/>
    <s v="JHELUM"/>
    <s v="JM"/>
    <s v="PK"/>
    <x v="5"/>
    <x v="3"/>
    <d v="2019-05-30T00:00:00"/>
    <x v="4"/>
    <x v="1"/>
    <s v="Shipping Company C"/>
    <s v="JHELUM"/>
    <s v="JM"/>
    <n v="90900"/>
    <s v="PK"/>
    <x v="1"/>
    <s v="Crab Meat"/>
    <s v="Canned Meat"/>
    <n v="18.4"/>
    <n v="25"/>
    <x v="50"/>
    <n v="46.46"/>
  </r>
  <r>
    <n v="8886"/>
    <x v="56"/>
    <n v="9"/>
    <x v="12"/>
    <s v="LAHORE WEST"/>
    <s v="LW"/>
    <s v="PK"/>
    <x v="7"/>
    <x v="0"/>
    <d v="2019-05-11T00:00:00"/>
    <x v="4"/>
    <x v="1"/>
    <s v="Shipping Company A"/>
    <s v="LAHORE WEST"/>
    <s v="LW"/>
    <n v="90900"/>
    <s v="PK"/>
    <x v="0"/>
    <s v="Ravioli"/>
    <s v="Pasta"/>
    <n v="19.5"/>
    <n v="82"/>
    <x v="99"/>
    <n v="153.504"/>
  </r>
  <r>
    <n v="8887"/>
    <x v="56"/>
    <n v="9"/>
    <x v="12"/>
    <s v="LAHORE WEST"/>
    <s v="LW"/>
    <s v="PK"/>
    <x v="7"/>
    <x v="0"/>
    <d v="2019-05-11T00:00:00"/>
    <x v="4"/>
    <x v="1"/>
    <s v="Shipping Company A"/>
    <s v="LAHORE WEST"/>
    <s v="LW"/>
    <n v="90900"/>
    <s v="PK"/>
    <x v="0"/>
    <s v="Mozzarella"/>
    <s v="Dairy Products"/>
    <n v="34.8"/>
    <n v="37"/>
    <x v="100"/>
    <n v="132.6228"/>
  </r>
  <r>
    <n v="8888"/>
    <x v="49"/>
    <n v="6"/>
    <x v="6"/>
    <s v="ISLAMABAD"/>
    <s v="ID"/>
    <s v="PK"/>
    <x v="4"/>
    <x v="2"/>
    <d v="2019-05-08T00:00:00"/>
    <x v="4"/>
    <x v="1"/>
    <s v="Shipping Company B"/>
    <s v="ISLAMABAD"/>
    <s v="ID"/>
    <n v="90900"/>
    <s v="PK"/>
    <x v="1"/>
    <s v="Sauce"/>
    <s v="Beverages"/>
    <n v="14"/>
    <n v="84"/>
    <x v="101"/>
    <n v="112.896"/>
  </r>
  <r>
    <n v="8889"/>
    <x v="51"/>
    <n v="8"/>
    <x v="3"/>
    <s v="FAISALABAD"/>
    <s v="FD"/>
    <s v="PK"/>
    <x v="2"/>
    <x v="2"/>
    <d v="2019-05-10T00:00:00"/>
    <x v="4"/>
    <x v="1"/>
    <s v="Shipping Company B"/>
    <s v="FAISALABAD"/>
    <s v="FD"/>
    <n v="90900"/>
    <s v="PK"/>
    <x v="0"/>
    <s v="Curry Sauce"/>
    <s v="Sauces"/>
    <n v="40"/>
    <n v="73"/>
    <x v="102"/>
    <n v="283.24"/>
  </r>
  <r>
    <n v="8880"/>
    <x v="51"/>
    <n v="8"/>
    <x v="3"/>
    <s v="FAISALABAD"/>
    <s v="FD"/>
    <s v="PK"/>
    <x v="2"/>
    <x v="2"/>
    <d v="2019-05-10T00:00:00"/>
    <x v="4"/>
    <x v="1"/>
    <s v="Shipping Company B"/>
    <s v="FAISALABAD"/>
    <s v="FD"/>
    <n v="90900"/>
    <s v="PK"/>
    <x v="0"/>
    <s v="Chocolate Biscuits Mix"/>
    <s v="Baked Goods &amp; Mixes"/>
    <n v="9.2"/>
    <n v="51"/>
    <x v="103"/>
    <n v="44.574"/>
  </r>
  <r>
    <n v="8888"/>
    <x v="57"/>
    <n v="25"/>
    <x v="13"/>
    <s v="KARACHI CENTRAL"/>
    <s v="KC"/>
    <s v="PK"/>
    <x v="6"/>
    <x v="1"/>
    <d v="2019-05-27T00:00:00"/>
    <x v="4"/>
    <x v="1"/>
    <s v="Shipping Company A"/>
    <s v="KARACHI CENTRAL"/>
    <s v="KC"/>
    <n v="90900"/>
    <s v="PK"/>
    <x v="2"/>
    <s v="Scones"/>
    <s v="Baked Goods &amp; Mixes"/>
    <n v="10"/>
    <n v="66"/>
    <x v="90"/>
    <n v="68.64"/>
  </r>
  <r>
    <n v="8888"/>
    <x v="58"/>
    <n v="26"/>
    <x v="14"/>
    <s v="KARACHI SOUTH"/>
    <s v="KS"/>
    <s v="PK"/>
    <x v="5"/>
    <x v="3"/>
    <d v="2019-05-28T00:00:00"/>
    <x v="4"/>
    <x v="1"/>
    <s v="Shipping Company C"/>
    <s v="KARACHI SOUTH"/>
    <s v="KS"/>
    <n v="90900"/>
    <s v="PK"/>
    <x v="1"/>
    <s v="Olive Oil"/>
    <s v="Oil"/>
    <n v="21.35"/>
    <n v="36"/>
    <x v="104"/>
    <n v="74.5542"/>
  </r>
  <r>
    <n v="8883"/>
    <x v="58"/>
    <n v="26"/>
    <x v="14"/>
    <s v="KARACHI SOUTH"/>
    <s v="KS"/>
    <s v="PK"/>
    <x v="5"/>
    <x v="3"/>
    <d v="2019-05-28T00:00:00"/>
    <x v="4"/>
    <x v="1"/>
    <s v="Shipping Company C"/>
    <s v="KARACHI SOUTH"/>
    <s v="KS"/>
    <n v="90900"/>
    <s v="PK"/>
    <x v="1"/>
    <s v="Clam Chowder"/>
    <s v="Soups"/>
    <n v="9.65"/>
    <n v="87"/>
    <x v="105"/>
    <n v="87.3132"/>
  </r>
  <r>
    <n v="8884"/>
    <x v="58"/>
    <n v="26"/>
    <x v="14"/>
    <s v="KARACHI SOUTH"/>
    <s v="KS"/>
    <s v="PK"/>
    <x v="5"/>
    <x v="3"/>
    <d v="2019-05-28T00:00:00"/>
    <x v="4"/>
    <x v="1"/>
    <s v="Shipping Company C"/>
    <s v="KARACHI SOUTH"/>
    <s v="KS"/>
    <n v="90900"/>
    <s v="PK"/>
    <x v="1"/>
    <s v="Crab Meat"/>
    <s v="Canned Meat"/>
    <n v="18.4"/>
    <n v="64"/>
    <x v="106"/>
    <n v="115.4048"/>
  </r>
  <r>
    <n v="8885"/>
    <x v="47"/>
    <n v="29"/>
    <x v="4"/>
    <s v="GUJRANWALA"/>
    <s v="GA"/>
    <s v="PK"/>
    <x v="3"/>
    <x v="0"/>
    <d v="2019-05-31T00:00:00"/>
    <x v="4"/>
    <x v="1"/>
    <s v="Shipping Company B"/>
    <s v="GUJRANWALA"/>
    <s v="GA"/>
    <n v="90900"/>
    <s v="PK"/>
    <x v="0"/>
    <s v="Sauce"/>
    <s v="Beverages"/>
    <n v="14"/>
    <n v="21"/>
    <x v="107"/>
    <n v="30.87"/>
  </r>
  <r>
    <n v="8886"/>
    <x v="49"/>
    <n v="6"/>
    <x v="6"/>
    <s v="ISLAMABAD"/>
    <s v="ID"/>
    <s v="PK"/>
    <x v="4"/>
    <x v="2"/>
    <d v="2019-05-08T00:00:00"/>
    <x v="4"/>
    <x v="1"/>
    <s v="Shipping Company C"/>
    <s v="ISLAMABAD"/>
    <s v="ID"/>
    <n v="90900"/>
    <s v="PK"/>
    <x v="0"/>
    <s v="Chocolate"/>
    <s v="Candy"/>
    <n v="12.75"/>
    <n v="19"/>
    <x v="108"/>
    <n v="24.46725"/>
  </r>
  <r>
    <n v="8888"/>
    <x v="59"/>
    <n v="4"/>
    <x v="1"/>
    <s v="BAHAWALPUR"/>
    <s v="BR"/>
    <s v="PK"/>
    <x v="1"/>
    <x v="1"/>
    <d v="2019-05-06T00:00:00"/>
    <x v="4"/>
    <x v="1"/>
    <s v="Shipping Company A"/>
    <s v="BAHAWALPUR"/>
    <s v="BR"/>
    <n v="90900"/>
    <s v="PK"/>
    <x v="1"/>
    <s v="Marmalade"/>
    <s v="Jams, Preserves"/>
    <n v="81"/>
    <n v="23"/>
    <x v="109"/>
    <n v="195.615"/>
  </r>
  <r>
    <n v="8889"/>
    <x v="59"/>
    <n v="4"/>
    <x v="1"/>
    <s v="BAHAWALPUR"/>
    <s v="BR"/>
    <s v="PK"/>
    <x v="1"/>
    <x v="1"/>
    <d v="2019-05-06T00:00:00"/>
    <x v="4"/>
    <x v="1"/>
    <s v="Shipping Company A"/>
    <s v="BAHAWALPUR"/>
    <s v="BR"/>
    <n v="90900"/>
    <s v="PK"/>
    <x v="1"/>
    <s v="Long Grain Rice"/>
    <s v="Grains"/>
    <n v="7"/>
    <n v="72"/>
    <x v="110"/>
    <n v="51.912"/>
  </r>
  <r>
    <n v="8838"/>
    <x v="51"/>
    <n v="8"/>
    <x v="3"/>
    <s v="FAISALABAD"/>
    <s v="FD"/>
    <s v="PK"/>
    <x v="2"/>
    <x v="2"/>
    <d v="2019-05-10T00:00:00"/>
    <x v="4"/>
    <x v="1"/>
    <s v="Shipping Company C"/>
    <s v="FAISALABAD"/>
    <s v="FD"/>
    <n v="90900"/>
    <s v="PK"/>
    <x v="1"/>
    <s v="Mozzarella"/>
    <s v="Dairy Products"/>
    <n v="34.8"/>
    <n v="22"/>
    <x v="111"/>
    <n v="75.0288"/>
  </r>
  <r>
    <n v="8834"/>
    <x v="48"/>
    <n v="3"/>
    <x v="5"/>
    <s v="HYDERABAD"/>
    <s v="HD"/>
    <s v="PK"/>
    <x v="0"/>
    <x v="0"/>
    <d v="2019-05-05T00:00:00"/>
    <x v="4"/>
    <x v="1"/>
    <s v="Shipping Company B"/>
    <s v="HYDERABAD"/>
    <s v="HD"/>
    <n v="90900"/>
    <s v="PK"/>
    <x v="2"/>
    <s v="Syrup"/>
    <s v="Condiments"/>
    <n v="10"/>
    <n v="82"/>
    <x v="112"/>
    <n v="85.28"/>
  </r>
  <r>
    <n v="8835"/>
    <x v="48"/>
    <n v="3"/>
    <x v="5"/>
    <s v="HYDERABAD"/>
    <s v="HD"/>
    <s v="PK"/>
    <x v="0"/>
    <x v="0"/>
    <d v="2019-05-05T00:00:00"/>
    <x v="4"/>
    <x v="1"/>
    <s v="Shipping Company B"/>
    <s v="HYDERABAD"/>
    <s v="HD"/>
    <n v="90900"/>
    <s v="PK"/>
    <x v="2"/>
    <s v="Curry Sauce"/>
    <s v="Sauces"/>
    <n v="40"/>
    <n v="98"/>
    <x v="113"/>
    <n v="411.6"/>
  </r>
  <r>
    <n v="8838"/>
    <x v="60"/>
    <n v="7"/>
    <x v="9"/>
    <s v="KARACHI NORTH"/>
    <s v="KI"/>
    <s v="PK"/>
    <x v="2"/>
    <x v="2"/>
    <d v="2019-05-05T00:00:00"/>
    <x v="4"/>
    <x v="1"/>
    <s v="Shipping Company B"/>
    <s v="KARACHI NORTH"/>
    <s v="KI"/>
    <n v="90900"/>
    <s v="PK"/>
    <x v="2"/>
    <s v="Coffee"/>
    <s v="Beverages"/>
    <n v="46"/>
    <n v="71"/>
    <x v="114"/>
    <n v="310.27"/>
  </r>
  <r>
    <n v="8839"/>
    <x v="61"/>
    <n v="10"/>
    <x v="8"/>
    <s v="KARACHI CENTRAL"/>
    <s v="KC"/>
    <s v="PK"/>
    <x v="6"/>
    <x v="1"/>
    <d v="2019-06-12T00:00:00"/>
    <x v="5"/>
    <x v="1"/>
    <s v="Shipping Company A"/>
    <s v="KARACHI CENTRAL"/>
    <s v="KC"/>
    <n v="90900"/>
    <s v="PK"/>
    <x v="2"/>
    <s v="Boysenberry Spread"/>
    <s v="Jams, Preserves"/>
    <n v="25"/>
    <n v="40"/>
    <x v="115"/>
    <n v="105"/>
  </r>
  <r>
    <n v="8840"/>
    <x v="61"/>
    <n v="10"/>
    <x v="8"/>
    <s v="KARACHI CENTRAL"/>
    <s v="KC"/>
    <s v="PK"/>
    <x v="6"/>
    <x v="1"/>
    <d v="2019-06-12T00:00:00"/>
    <x v="5"/>
    <x v="1"/>
    <s v="Shipping Company A"/>
    <s v="KARACHI CENTRAL"/>
    <s v="KC"/>
    <n v="90900"/>
    <s v="PK"/>
    <x v="2"/>
    <s v="Cajun Seasoning"/>
    <s v="Condiments"/>
    <n v="22"/>
    <n v="80"/>
    <x v="116"/>
    <n v="172.48"/>
  </r>
  <r>
    <n v="8848"/>
    <x v="61"/>
    <n v="10"/>
    <x v="8"/>
    <s v="KARACHI CENTRAL"/>
    <s v="KC"/>
    <s v="PK"/>
    <x v="6"/>
    <x v="1"/>
    <d v="2019-06-12T00:00:00"/>
    <x v="5"/>
    <x v="1"/>
    <s v="Shipping Company A"/>
    <s v="KARACHI CENTRAL"/>
    <s v="KC"/>
    <n v="90900"/>
    <s v="PK"/>
    <x v="2"/>
    <s v="Chocolate Biscuits Mix"/>
    <s v="Baked Goods &amp; Mixes"/>
    <n v="9.2"/>
    <n v="38"/>
    <x v="7"/>
    <n v="33.212"/>
  </r>
  <r>
    <n v="8848"/>
    <x v="62"/>
    <n v="11"/>
    <x v="10"/>
    <s v="KARACHI SOUTH"/>
    <s v="KS"/>
    <s v="PK"/>
    <x v="5"/>
    <x v="3"/>
    <d v="2019-06-12T00:00:00"/>
    <x v="5"/>
    <x v="1"/>
    <s v="Shipping Company C"/>
    <s v="KARACHI SOUTH"/>
    <s v="KS"/>
    <n v="90900"/>
    <s v="PK"/>
    <x v="2"/>
    <s v="Dried Plums"/>
    <s v="Dried Fruit &amp; Nuts"/>
    <n v="3.5"/>
    <n v="28"/>
    <x v="117"/>
    <n v="10.29"/>
  </r>
  <r>
    <n v="8843"/>
    <x v="62"/>
    <n v="11"/>
    <x v="10"/>
    <s v="KARACHI SOUTH"/>
    <s v="KS"/>
    <s v="PK"/>
    <x v="5"/>
    <x v="3"/>
    <d v="2019-06-12T00:00:00"/>
    <x v="5"/>
    <x v="1"/>
    <s v="Shipping Company C"/>
    <s v="KARACHI SOUTH"/>
    <s v="KS"/>
    <n v="90900"/>
    <s v="PK"/>
    <x v="2"/>
    <s v="Green Tea"/>
    <s v="Beverages"/>
    <n v="2.99"/>
    <n v="60"/>
    <x v="118"/>
    <n v="17.5812"/>
  </r>
  <r>
    <n v="8844"/>
    <x v="63"/>
    <n v="1"/>
    <x v="11"/>
    <s v="LAHORE EAST"/>
    <s v="LE"/>
    <s v="PK"/>
    <x v="2"/>
    <x v="2"/>
    <d v="2019-06-12T00:00:00"/>
    <x v="5"/>
    <x v="1"/>
    <s v="Shipping Company C"/>
    <s v="LAHORE EAST"/>
    <s v="LE"/>
    <n v="90900"/>
    <s v="PK"/>
    <x v="2"/>
    <s v="Chai"/>
    <s v="Beverages"/>
    <n v="18"/>
    <n v="33"/>
    <x v="119"/>
    <n v="58.212"/>
  </r>
  <r>
    <n v="8845"/>
    <x v="63"/>
    <n v="1"/>
    <x v="11"/>
    <s v="LAHORE EAST"/>
    <s v="LE"/>
    <s v="PK"/>
    <x v="2"/>
    <x v="2"/>
    <d v="2019-06-12T00:00:00"/>
    <x v="5"/>
    <x v="1"/>
    <s v="Shipping Company C"/>
    <s v="LAHORE EAST"/>
    <s v="LE"/>
    <n v="90900"/>
    <s v="PK"/>
    <x v="2"/>
    <s v="Coffee"/>
    <s v="Beverages"/>
    <n v="46"/>
    <n v="22"/>
    <x v="120"/>
    <n v="101.2"/>
  </r>
  <r>
    <n v="8846"/>
    <x v="63"/>
    <n v="1"/>
    <x v="11"/>
    <s v="LAHORE EAST"/>
    <s v="LE"/>
    <s v="PK"/>
    <x v="2"/>
    <x v="2"/>
    <d v="2019-06-12T00:00:00"/>
    <x v="5"/>
    <x v="1"/>
    <s v="Shipping Company C"/>
    <s v="LAHORE EAST"/>
    <s v="LE"/>
    <n v="90900"/>
    <s v="PK"/>
    <x v="2"/>
    <s v="Green Tea"/>
    <s v="Beverages"/>
    <n v="2.99"/>
    <n v="51"/>
    <x v="121"/>
    <n v="14.94402"/>
  </r>
  <r>
    <n v="8847"/>
    <x v="64"/>
    <n v="28"/>
    <x v="7"/>
    <s v="JHELUM"/>
    <s v="JM"/>
    <s v="PK"/>
    <x v="5"/>
    <x v="3"/>
    <d v="2019-06-30T00:00:00"/>
    <x v="5"/>
    <x v="1"/>
    <s v="Shipping Company C"/>
    <s v="JHELUM"/>
    <s v="JM"/>
    <n v="90900"/>
    <s v="PK"/>
    <x v="1"/>
    <s v="Clam Chowder"/>
    <s v="Soups"/>
    <n v="9.65"/>
    <n v="60"/>
    <x v="122"/>
    <n v="57.321"/>
  </r>
  <r>
    <n v="8848"/>
    <x v="64"/>
    <n v="28"/>
    <x v="7"/>
    <s v="JHELUM"/>
    <s v="JM"/>
    <s v="PK"/>
    <x v="5"/>
    <x v="3"/>
    <d v="2019-06-30T00:00:00"/>
    <x v="5"/>
    <x v="1"/>
    <s v="Shipping Company C"/>
    <s v="JHELUM"/>
    <s v="JM"/>
    <n v="90900"/>
    <s v="PK"/>
    <x v="1"/>
    <s v="Crab Meat"/>
    <s v="Canned Meat"/>
    <n v="18.4"/>
    <n v="98"/>
    <x v="123"/>
    <n v="183.9264"/>
  </r>
  <r>
    <n v="8849"/>
    <x v="65"/>
    <n v="9"/>
    <x v="12"/>
    <s v="LAHORE WEST"/>
    <s v="LW"/>
    <s v="PK"/>
    <x v="7"/>
    <x v="0"/>
    <d v="2019-06-11T00:00:00"/>
    <x v="5"/>
    <x v="1"/>
    <s v="Shipping Company A"/>
    <s v="LAHORE WEST"/>
    <s v="LW"/>
    <n v="90900"/>
    <s v="PK"/>
    <x v="0"/>
    <s v="Ravioli"/>
    <s v="Pasta"/>
    <n v="19.5"/>
    <n v="27"/>
    <x v="124"/>
    <n v="51.0705"/>
  </r>
  <r>
    <n v="8850"/>
    <x v="65"/>
    <n v="9"/>
    <x v="12"/>
    <s v="LAHORE WEST"/>
    <s v="LW"/>
    <s v="PK"/>
    <x v="7"/>
    <x v="0"/>
    <d v="2019-06-11T00:00:00"/>
    <x v="5"/>
    <x v="1"/>
    <s v="Shipping Company A"/>
    <s v="LAHORE WEST"/>
    <s v="LW"/>
    <n v="90900"/>
    <s v="PK"/>
    <x v="0"/>
    <s v="Mozzarella"/>
    <s v="Dairy Products"/>
    <n v="34.8"/>
    <n v="88"/>
    <x v="125"/>
    <n v="303.1776"/>
  </r>
  <r>
    <n v="8858"/>
    <x v="66"/>
    <n v="6"/>
    <x v="6"/>
    <s v="ISLAMABAD"/>
    <s v="ID"/>
    <s v="PK"/>
    <x v="4"/>
    <x v="2"/>
    <d v="2019-06-08T00:00:00"/>
    <x v="5"/>
    <x v="1"/>
    <s v="Shipping Company B"/>
    <s v="ISLAMABAD"/>
    <s v="ID"/>
    <n v="90900"/>
    <s v="PK"/>
    <x v="1"/>
    <s v="Sauce"/>
    <s v="Beverages"/>
    <n v="14"/>
    <n v="65"/>
    <x v="126"/>
    <n v="95.55"/>
  </r>
  <r>
    <n v="8858"/>
    <x v="67"/>
    <n v="8"/>
    <x v="3"/>
    <s v="FAISALABAD"/>
    <s v="FD"/>
    <s v="PK"/>
    <x v="2"/>
    <x v="2"/>
    <d v="2019-06-10T00:00:00"/>
    <x v="5"/>
    <x v="1"/>
    <s v="Shipping Company B"/>
    <s v="FAISALABAD"/>
    <s v="FD"/>
    <n v="90900"/>
    <s v="PK"/>
    <x v="0"/>
    <s v="Curry Sauce"/>
    <s v="Sauces"/>
    <n v="40"/>
    <n v="38"/>
    <x v="127"/>
    <n v="148.96"/>
  </r>
  <r>
    <n v="8853"/>
    <x v="67"/>
    <n v="8"/>
    <x v="3"/>
    <s v="FAISALABAD"/>
    <s v="FD"/>
    <s v="PK"/>
    <x v="2"/>
    <x v="2"/>
    <d v="2019-06-10T00:00:00"/>
    <x v="5"/>
    <x v="1"/>
    <s v="Shipping Company B"/>
    <s v="FAISALABAD"/>
    <s v="FD"/>
    <n v="90900"/>
    <s v="PK"/>
    <x v="0"/>
    <s v="Chocolate Biscuits Mix"/>
    <s v="Baked Goods &amp; Mixes"/>
    <n v="9.2"/>
    <n v="80"/>
    <x v="128"/>
    <n v="70.656"/>
  </r>
  <r>
    <n v="8854"/>
    <x v="68"/>
    <n v="25"/>
    <x v="13"/>
    <s v="KARACHI CENTRAL"/>
    <s v="KC"/>
    <s v="PK"/>
    <x v="6"/>
    <x v="1"/>
    <d v="2019-06-27T00:00:00"/>
    <x v="5"/>
    <x v="1"/>
    <s v="Shipping Company A"/>
    <s v="KARACHI CENTRAL"/>
    <s v="KC"/>
    <n v="90900"/>
    <s v="PK"/>
    <x v="2"/>
    <s v="Scones"/>
    <s v="Baked Goods &amp; Mixes"/>
    <n v="10"/>
    <n v="49"/>
    <x v="129"/>
    <n v="47.04"/>
  </r>
  <r>
    <n v="8855"/>
    <x v="69"/>
    <n v="26"/>
    <x v="14"/>
    <s v="KARACHI SOUTH"/>
    <s v="KS"/>
    <s v="PK"/>
    <x v="5"/>
    <x v="3"/>
    <d v="2019-06-28T00:00:00"/>
    <x v="5"/>
    <x v="1"/>
    <s v="Shipping Company C"/>
    <s v="KARACHI SOUTH"/>
    <s v="KS"/>
    <n v="90900"/>
    <s v="PK"/>
    <x v="1"/>
    <s v="Olive Oil"/>
    <s v="Oil"/>
    <n v="21.35"/>
    <n v="90"/>
    <x v="130"/>
    <n v="186.3855"/>
  </r>
  <r>
    <n v="8856"/>
    <x v="69"/>
    <n v="26"/>
    <x v="14"/>
    <s v="KARACHI SOUTH"/>
    <s v="KS"/>
    <s v="PK"/>
    <x v="5"/>
    <x v="3"/>
    <d v="2019-06-28T00:00:00"/>
    <x v="5"/>
    <x v="1"/>
    <s v="Shipping Company C"/>
    <s v="KARACHI SOUTH"/>
    <s v="KS"/>
    <n v="90900"/>
    <s v="PK"/>
    <x v="1"/>
    <s v="Clam Chowder"/>
    <s v="Soups"/>
    <n v="9.65"/>
    <n v="60"/>
    <x v="122"/>
    <n v="59.637"/>
  </r>
  <r>
    <n v="8857"/>
    <x v="69"/>
    <n v="26"/>
    <x v="14"/>
    <s v="KARACHI SOUTH"/>
    <s v="KS"/>
    <s v="PK"/>
    <x v="5"/>
    <x v="3"/>
    <d v="2019-06-28T00:00:00"/>
    <x v="5"/>
    <x v="1"/>
    <s v="Shipping Company C"/>
    <s v="KARACHI SOUTH"/>
    <s v="KS"/>
    <n v="90900"/>
    <s v="PK"/>
    <x v="1"/>
    <s v="Crab Meat"/>
    <s v="Canned Meat"/>
    <n v="18.4"/>
    <n v="39"/>
    <x v="131"/>
    <n v="71.76"/>
  </r>
  <r>
    <n v="8858"/>
    <x v="70"/>
    <n v="29"/>
    <x v="4"/>
    <s v="GUJRANWALA"/>
    <s v="GA"/>
    <s v="PK"/>
    <x v="3"/>
    <x v="0"/>
    <d v="2019-07-01T00:00:00"/>
    <x v="6"/>
    <x v="2"/>
    <s v="Shipping Company B"/>
    <s v="GUJRANWALA"/>
    <s v="GA"/>
    <n v="90900"/>
    <s v="PK"/>
    <x v="0"/>
    <s v="Sauce"/>
    <s v="Beverages"/>
    <n v="14"/>
    <n v="79"/>
    <x v="132"/>
    <n v="113.918"/>
  </r>
  <r>
    <n v="8859"/>
    <x v="66"/>
    <n v="6"/>
    <x v="6"/>
    <s v="ISLAMABAD"/>
    <s v="ID"/>
    <s v="PK"/>
    <x v="4"/>
    <x v="2"/>
    <d v="2019-06-08T00:00:00"/>
    <x v="5"/>
    <x v="1"/>
    <s v="Shipping Company C"/>
    <s v="ISLAMABAD"/>
    <s v="ID"/>
    <n v="90900"/>
    <s v="PK"/>
    <x v="0"/>
    <s v="Chocolate"/>
    <s v="Candy"/>
    <n v="12.75"/>
    <n v="44"/>
    <x v="133"/>
    <n v="57.222"/>
  </r>
  <r>
    <n v="8868"/>
    <x v="71"/>
    <n v="4"/>
    <x v="1"/>
    <s v="BAHAWALPUR"/>
    <s v="BR"/>
    <s v="PK"/>
    <x v="1"/>
    <x v="1"/>
    <d v="2019-06-06T00:00:00"/>
    <x v="5"/>
    <x v="1"/>
    <s v="Shipping Company A"/>
    <s v="BAHAWALPUR"/>
    <s v="BR"/>
    <n v="90900"/>
    <s v="PK"/>
    <x v="1"/>
    <s v="Marmalade"/>
    <s v="Jams, Preserves"/>
    <n v="81"/>
    <n v="98"/>
    <x v="134"/>
    <n v="769.986"/>
  </r>
  <r>
    <n v="8868"/>
    <x v="71"/>
    <n v="4"/>
    <x v="1"/>
    <s v="BAHAWALPUR"/>
    <s v="BR"/>
    <s v="PK"/>
    <x v="1"/>
    <x v="1"/>
    <d v="2019-06-06T00:00:00"/>
    <x v="5"/>
    <x v="1"/>
    <s v="Shipping Company A"/>
    <s v="BAHAWALPUR"/>
    <s v="BR"/>
    <n v="90900"/>
    <s v="PK"/>
    <x v="1"/>
    <s v="Long Grain Rice"/>
    <s v="Grains"/>
    <n v="7"/>
    <n v="61"/>
    <x v="135"/>
    <n v="42.273"/>
  </r>
  <r>
    <n v="8864"/>
    <x v="67"/>
    <n v="8"/>
    <x v="3"/>
    <s v="FAISALABAD"/>
    <s v="FD"/>
    <s v="PK"/>
    <x v="2"/>
    <x v="2"/>
    <d v="2019-06-10T00:00:00"/>
    <x v="5"/>
    <x v="1"/>
    <s v="Shipping Company C"/>
    <s v="FAISALABAD"/>
    <s v="FD"/>
    <n v="90900"/>
    <s v="PK"/>
    <x v="1"/>
    <s v="Mozzarella"/>
    <s v="Dairy Products"/>
    <n v="34.8"/>
    <n v="30"/>
    <x v="136"/>
    <n v="109.62"/>
  </r>
  <r>
    <n v="8867"/>
    <x v="72"/>
    <n v="3"/>
    <x v="5"/>
    <s v="HYDERABAD"/>
    <s v="HD"/>
    <s v="PK"/>
    <x v="0"/>
    <x v="0"/>
    <d v="2019-06-05T00:00:00"/>
    <x v="5"/>
    <x v="1"/>
    <s v="Shipping Company B"/>
    <s v="HYDERABAD"/>
    <s v="HD"/>
    <n v="90900"/>
    <s v="PK"/>
    <x v="2"/>
    <s v="Syrup"/>
    <s v="Condiments"/>
    <n v="10"/>
    <n v="24"/>
    <x v="137"/>
    <n v="25.2"/>
  </r>
  <r>
    <n v="8868"/>
    <x v="72"/>
    <n v="3"/>
    <x v="5"/>
    <s v="HYDERABAD"/>
    <s v="HD"/>
    <s v="PK"/>
    <x v="0"/>
    <x v="0"/>
    <d v="2019-06-05T00:00:00"/>
    <x v="5"/>
    <x v="1"/>
    <s v="Shipping Company B"/>
    <s v="HYDERABAD"/>
    <s v="HD"/>
    <n v="90900"/>
    <s v="PK"/>
    <x v="2"/>
    <s v="Curry Sauce"/>
    <s v="Sauces"/>
    <n v="40"/>
    <n v="28"/>
    <x v="138"/>
    <n v="109.76"/>
  </r>
  <r>
    <n v="8878"/>
    <x v="61"/>
    <n v="10"/>
    <x v="8"/>
    <s v="KARACHI CENTRAL"/>
    <s v="KC"/>
    <s v="PK"/>
    <x v="6"/>
    <x v="1"/>
    <d v="2019-06-12T00:00:00"/>
    <x v="5"/>
    <x v="1"/>
    <s v="Shipping Company B"/>
    <s v="KARACHI CENTRAL"/>
    <s v="KC"/>
    <n v="90900"/>
    <s v="PK"/>
    <x v="1"/>
    <s v="Almonds"/>
    <s v="Dried Fruit &amp; Nuts"/>
    <n v="10"/>
    <n v="74"/>
    <x v="139"/>
    <n v="71.78"/>
  </r>
  <r>
    <n v="8874"/>
    <x v="61"/>
    <n v="10"/>
    <x v="8"/>
    <s v="KARACHI CENTRAL"/>
    <s v="KC"/>
    <s v="PK"/>
    <x v="6"/>
    <x v="1"/>
    <d v="2019-06-12T00:00:00"/>
    <x v="5"/>
    <x v="1"/>
    <s v="Shipping Company A"/>
    <s v="KARACHI CENTRAL"/>
    <s v="KC"/>
    <n v="90900"/>
    <s v="PK"/>
    <x v="1"/>
    <s v="Dried Plums"/>
    <s v="Dried Fruit &amp; Nuts"/>
    <n v="3.5"/>
    <n v="90"/>
    <x v="140"/>
    <n v="30.24"/>
  </r>
  <r>
    <n v="8875"/>
    <x v="62"/>
    <n v="11"/>
    <x v="10"/>
    <s v="KARACHI SOUTH"/>
    <s v="KS"/>
    <s v="PK"/>
    <x v="5"/>
    <x v="3"/>
    <d v="2019-06-12T00:00:00"/>
    <x v="5"/>
    <x v="1"/>
    <s v="Shipping Company C"/>
    <s v="KARACHI SOUTH"/>
    <s v="KS"/>
    <n v="90900"/>
    <s v="PK"/>
    <x v="1"/>
    <s v="Curry Sauce"/>
    <s v="Sauces"/>
    <n v="40"/>
    <n v="27"/>
    <x v="141"/>
    <n v="111.24"/>
  </r>
  <r>
    <n v="8876"/>
    <x v="63"/>
    <n v="1"/>
    <x v="11"/>
    <s v="LAHORE EAST"/>
    <s v="LE"/>
    <s v="PK"/>
    <x v="2"/>
    <x v="2"/>
    <d v="2019-06-12T00:00:00"/>
    <x v="5"/>
    <x v="1"/>
    <s v="Shipping Company C"/>
    <s v="LAHORE EAST"/>
    <s v="LE"/>
    <n v="90900"/>
    <s v="PK"/>
    <x v="1"/>
    <s v="Crab Meat"/>
    <s v="Canned Meat"/>
    <n v="18.4"/>
    <n v="71"/>
    <x v="142"/>
    <n v="137.172"/>
  </r>
  <r>
    <n v="8877"/>
    <x v="64"/>
    <n v="28"/>
    <x v="7"/>
    <s v="JHELUM"/>
    <s v="JM"/>
    <s v="PK"/>
    <x v="5"/>
    <x v="3"/>
    <d v="2019-06-30T00:00:00"/>
    <x v="5"/>
    <x v="1"/>
    <s v="Shipping Company C"/>
    <s v="JHELUM"/>
    <s v="JM"/>
    <n v="90900"/>
    <s v="PK"/>
    <x v="1"/>
    <s v="Coffee"/>
    <s v="Beverages"/>
    <n v="46"/>
    <n v="74"/>
    <x v="143"/>
    <n v="340.4"/>
  </r>
  <r>
    <n v="8878"/>
    <x v="65"/>
    <n v="9"/>
    <x v="12"/>
    <s v="LAHORE WEST"/>
    <s v="LW"/>
    <s v="PK"/>
    <x v="7"/>
    <x v="0"/>
    <d v="2019-06-11T00:00:00"/>
    <x v="5"/>
    <x v="1"/>
    <s v="Shipping Company A"/>
    <s v="LAHORE WEST"/>
    <s v="LW"/>
    <n v="90900"/>
    <s v="PK"/>
    <x v="0"/>
    <s v="Clam Chowder"/>
    <s v="Soups"/>
    <n v="9.65"/>
    <n v="76"/>
    <x v="144"/>
    <n v="72.6066"/>
  </r>
  <r>
    <n v="8879"/>
    <x v="66"/>
    <n v="6"/>
    <x v="6"/>
    <s v="ISLAMABAD"/>
    <s v="ID"/>
    <s v="PK"/>
    <x v="4"/>
    <x v="2"/>
    <d v="2019-06-08T00:00:00"/>
    <x v="5"/>
    <x v="1"/>
    <s v="Shipping Company B"/>
    <s v="ISLAMABAD"/>
    <s v="ID"/>
    <n v="90900"/>
    <s v="PK"/>
    <x v="1"/>
    <s v="Chocolate"/>
    <s v="Candy"/>
    <n v="12.75"/>
    <n v="96"/>
    <x v="145"/>
    <n v="123.624"/>
  </r>
  <r>
    <n v="8880"/>
    <x v="67"/>
    <n v="8"/>
    <x v="3"/>
    <s v="FAISALABAD"/>
    <s v="FD"/>
    <s v="PK"/>
    <x v="2"/>
    <x v="2"/>
    <d v="2019-06-10T00:00:00"/>
    <x v="5"/>
    <x v="1"/>
    <s v="Shipping Company B"/>
    <s v="FAISALABAD"/>
    <s v="FD"/>
    <n v="90900"/>
    <s v="PK"/>
    <x v="0"/>
    <s v="Chocolate"/>
    <s v="Candy"/>
    <n v="12.75"/>
    <n v="92"/>
    <x v="146"/>
    <n v="116.127"/>
  </r>
  <r>
    <n v="8888"/>
    <x v="68"/>
    <n v="25"/>
    <x v="13"/>
    <s v="KARACHI CENTRAL"/>
    <s v="KC"/>
    <s v="PK"/>
    <x v="6"/>
    <x v="1"/>
    <d v="2019-06-27T00:00:00"/>
    <x v="5"/>
    <x v="1"/>
    <s v="Shipping Company A"/>
    <s v="KARACHI CENTRAL"/>
    <s v="KC"/>
    <n v="90900"/>
    <s v="PK"/>
    <x v="2"/>
    <s v="Cajun Seasoning"/>
    <s v="Condiments"/>
    <n v="22"/>
    <n v="93"/>
    <x v="147"/>
    <n v="200.508"/>
  </r>
  <r>
    <n v="8888"/>
    <x v="69"/>
    <n v="26"/>
    <x v="14"/>
    <s v="KARACHI SOUTH"/>
    <s v="KS"/>
    <s v="PK"/>
    <x v="5"/>
    <x v="3"/>
    <d v="2019-06-28T00:00:00"/>
    <x v="5"/>
    <x v="1"/>
    <s v="Shipping Company C"/>
    <s v="KARACHI SOUTH"/>
    <s v="KS"/>
    <n v="90900"/>
    <s v="PK"/>
    <x v="1"/>
    <s v="Boysenberry Spread"/>
    <s v="Jams, Preserves"/>
    <n v="25"/>
    <n v="18"/>
    <x v="148"/>
    <n v="42.75"/>
  </r>
  <r>
    <n v="8883"/>
    <x v="70"/>
    <n v="29"/>
    <x v="4"/>
    <s v="GUJRANWALA"/>
    <s v="GA"/>
    <s v="PK"/>
    <x v="3"/>
    <x v="0"/>
    <d v="2019-07-01T00:00:00"/>
    <x v="6"/>
    <x v="2"/>
    <s v="Shipping Company B"/>
    <s v="GUJRANWALA"/>
    <s v="GA"/>
    <n v="90900"/>
    <s v="PK"/>
    <x v="0"/>
    <s v="Fruit Cocktail"/>
    <s v="Fruit &amp; Veg"/>
    <n v="39"/>
    <n v="98"/>
    <x v="149"/>
    <n v="397.488"/>
  </r>
  <r>
    <n v="8884"/>
    <x v="66"/>
    <n v="6"/>
    <x v="6"/>
    <s v="ISLAMABAD"/>
    <s v="ID"/>
    <s v="PK"/>
    <x v="4"/>
    <x v="2"/>
    <d v="2019-06-08T00:00:00"/>
    <x v="5"/>
    <x v="1"/>
    <s v="Shipping Company C"/>
    <s v="ISLAMABAD"/>
    <s v="ID"/>
    <n v="90900"/>
    <s v="PK"/>
    <x v="0"/>
    <s v="Dried Pears"/>
    <s v="Dried Fruit &amp; Nuts"/>
    <n v="30"/>
    <n v="46"/>
    <x v="64"/>
    <n v="135.24"/>
  </r>
  <r>
    <n v="8885"/>
    <x v="66"/>
    <n v="6"/>
    <x v="6"/>
    <s v="ISLAMABAD"/>
    <s v="ID"/>
    <s v="PK"/>
    <x v="4"/>
    <x v="2"/>
    <d v="2019-06-08T00:00:00"/>
    <x v="5"/>
    <x v="1"/>
    <s v="Shipping Company C"/>
    <s v="ISLAMABAD"/>
    <s v="ID"/>
    <n v="90900"/>
    <s v="PK"/>
    <x v="0"/>
    <s v="Dried Apples"/>
    <s v="Dried Fruit &amp; Nuts"/>
    <n v="53"/>
    <n v="14"/>
    <x v="47"/>
    <n v="74.2"/>
  </r>
  <r>
    <n v="8886"/>
    <x v="71"/>
    <n v="4"/>
    <x v="1"/>
    <s v="BAHAWALPUR"/>
    <s v="BR"/>
    <s v="PK"/>
    <x v="1"/>
    <x v="1"/>
    <d v="2019-06-08T00:00:00"/>
    <x v="5"/>
    <x v="1"/>
    <s v="Shipping Company C"/>
    <s v="BAHAWALPUR"/>
    <s v="BR"/>
    <n v="90900"/>
    <s v="PK"/>
    <x v="0"/>
    <s v="Gnocchi"/>
    <s v="Pasta"/>
    <n v="38"/>
    <n v="85"/>
    <x v="150"/>
    <n v="319.77"/>
  </r>
  <r>
    <n v="8887"/>
    <x v="72"/>
    <n v="3"/>
    <x v="5"/>
    <s v="HYDERABAD"/>
    <s v="HD"/>
    <s v="PK"/>
    <x v="0"/>
    <x v="0"/>
    <d v="2019-06-08T00:00:00"/>
    <x v="5"/>
    <x v="1"/>
    <s v="Shipping Company C"/>
    <s v="HYDERABAD"/>
    <s v="HD"/>
    <n v="90900"/>
    <s v="PK"/>
    <x v="0"/>
    <s v="Green Tea"/>
    <s v="Beverages"/>
    <n v="2.99"/>
    <n v="88"/>
    <x v="75"/>
    <n v="25.52264"/>
  </r>
  <r>
    <n v="8888"/>
    <x v="73"/>
    <n v="1"/>
    <x v="11"/>
    <s v="LAHORE EAST"/>
    <s v="LE"/>
    <s v="PK"/>
    <x v="2"/>
    <x v="2"/>
    <d v="2019-06-08T00:00:00"/>
    <x v="5"/>
    <x v="1"/>
    <s v="Shipping Company C"/>
    <s v="LAHORE EAST"/>
    <s v="LE"/>
    <n v="90900"/>
    <s v="PK"/>
    <x v="0"/>
    <s v="Green Tea"/>
    <s v="Beverages"/>
    <n v="2.99"/>
    <n v="81"/>
    <x v="151"/>
    <n v="23.97681"/>
  </r>
  <r>
    <n v="8889"/>
    <x v="74"/>
    <n v="28"/>
    <x v="7"/>
    <s v="JHELUM"/>
    <s v="JM"/>
    <s v="PK"/>
    <x v="5"/>
    <x v="3"/>
    <d v="2019-07-30T00:00:00"/>
    <x v="6"/>
    <x v="2"/>
    <s v="Shipping Company C"/>
    <s v="JHELUM"/>
    <s v="JM"/>
    <n v="90900"/>
    <s v="PK"/>
    <x v="1"/>
    <s v="Clam Chowder"/>
    <s v="Soups"/>
    <n v="9.65"/>
    <n v="33"/>
    <x v="152"/>
    <n v="30.25275"/>
  </r>
  <r>
    <n v="8890"/>
    <x v="74"/>
    <n v="28"/>
    <x v="7"/>
    <s v="JHELUM"/>
    <s v="JM"/>
    <s v="PK"/>
    <x v="5"/>
    <x v="3"/>
    <d v="2019-07-30T00:00:00"/>
    <x v="6"/>
    <x v="2"/>
    <s v="Shipping Company C"/>
    <s v="JHELUM"/>
    <s v="JM"/>
    <n v="90900"/>
    <s v="PK"/>
    <x v="1"/>
    <s v="Crab Meat"/>
    <s v="Canned Meat"/>
    <n v="18.4"/>
    <n v="47"/>
    <x v="153"/>
    <n v="90.804"/>
  </r>
  <r>
    <n v="8898"/>
    <x v="75"/>
    <n v="9"/>
    <x v="12"/>
    <s v="LAHORE WEST"/>
    <s v="LW"/>
    <s v="PK"/>
    <x v="7"/>
    <x v="0"/>
    <d v="2019-07-11T00:00:00"/>
    <x v="6"/>
    <x v="2"/>
    <s v="Shipping Company A"/>
    <s v="LAHORE WEST"/>
    <s v="LW"/>
    <n v="90900"/>
    <s v="PK"/>
    <x v="0"/>
    <s v="Ravioli"/>
    <s v="Pasta"/>
    <n v="19.5"/>
    <n v="61"/>
    <x v="154"/>
    <n v="123.708"/>
  </r>
  <r>
    <n v="8898"/>
    <x v="75"/>
    <n v="9"/>
    <x v="12"/>
    <s v="LAHORE WEST"/>
    <s v="LW"/>
    <s v="PK"/>
    <x v="7"/>
    <x v="0"/>
    <d v="2019-07-11T00:00:00"/>
    <x v="6"/>
    <x v="2"/>
    <s v="Shipping Company A"/>
    <s v="LAHORE WEST"/>
    <s v="LW"/>
    <n v="90900"/>
    <s v="PK"/>
    <x v="0"/>
    <s v="Mozzarella"/>
    <s v="Dairy Products"/>
    <n v="34.8"/>
    <n v="27"/>
    <x v="155"/>
    <n v="95.8392"/>
  </r>
  <r>
    <n v="8893"/>
    <x v="76"/>
    <n v="6"/>
    <x v="6"/>
    <s v="ISLAMABAD"/>
    <s v="ID"/>
    <s v="PK"/>
    <x v="4"/>
    <x v="2"/>
    <d v="2019-07-08T00:00:00"/>
    <x v="6"/>
    <x v="2"/>
    <s v="Shipping Company B"/>
    <s v="ISLAMABAD"/>
    <s v="ID"/>
    <n v="90900"/>
    <s v="PK"/>
    <x v="1"/>
    <s v="Sauce"/>
    <s v="Beverages"/>
    <n v="14"/>
    <n v="84"/>
    <x v="101"/>
    <n v="118.776"/>
  </r>
  <r>
    <n v="8894"/>
    <x v="77"/>
    <n v="8"/>
    <x v="3"/>
    <s v="FAISALABAD"/>
    <s v="FD"/>
    <s v="PK"/>
    <x v="2"/>
    <x v="2"/>
    <d v="2019-07-10T00:00:00"/>
    <x v="6"/>
    <x v="2"/>
    <s v="Shipping Company B"/>
    <s v="FAISALABAD"/>
    <s v="FD"/>
    <n v="90900"/>
    <s v="PK"/>
    <x v="0"/>
    <s v="Curry Sauce"/>
    <s v="Sauces"/>
    <n v="40"/>
    <n v="91"/>
    <x v="156"/>
    <n v="360.36"/>
  </r>
  <r>
    <n v="8895"/>
    <x v="77"/>
    <n v="8"/>
    <x v="3"/>
    <s v="FAISALABAD"/>
    <s v="FD"/>
    <s v="PK"/>
    <x v="2"/>
    <x v="2"/>
    <d v="2019-07-10T00:00:00"/>
    <x v="6"/>
    <x v="2"/>
    <s v="Shipping Company B"/>
    <s v="FAISALABAD"/>
    <s v="FD"/>
    <n v="90900"/>
    <s v="PK"/>
    <x v="0"/>
    <s v="Chocolate Biscuits Mix"/>
    <s v="Baked Goods &amp; Mixes"/>
    <n v="9.2"/>
    <n v="36"/>
    <x v="157"/>
    <n v="34.4448"/>
  </r>
  <r>
    <n v="8896"/>
    <x v="78"/>
    <n v="25"/>
    <x v="13"/>
    <s v="KARACHI CENTRAL"/>
    <s v="KC"/>
    <s v="PK"/>
    <x v="6"/>
    <x v="1"/>
    <d v="2019-07-27T00:00:00"/>
    <x v="6"/>
    <x v="2"/>
    <s v="Shipping Company A"/>
    <s v="KARACHI CENTRAL"/>
    <s v="KC"/>
    <n v="90900"/>
    <s v="PK"/>
    <x v="2"/>
    <s v="Scones"/>
    <s v="Baked Goods &amp; Mixes"/>
    <n v="10"/>
    <n v="34"/>
    <x v="158"/>
    <n v="34.34"/>
  </r>
  <r>
    <n v="8897"/>
    <x v="79"/>
    <n v="26"/>
    <x v="14"/>
    <s v="KARACHI SOUTH"/>
    <s v="KS"/>
    <s v="PK"/>
    <x v="5"/>
    <x v="3"/>
    <d v="2019-07-28T00:00:00"/>
    <x v="6"/>
    <x v="2"/>
    <s v="Shipping Company C"/>
    <s v="KARACHI SOUTH"/>
    <s v="KS"/>
    <n v="90900"/>
    <s v="PK"/>
    <x v="1"/>
    <s v="Olive Oil"/>
    <s v="Oil"/>
    <n v="21.35"/>
    <n v="81"/>
    <x v="159"/>
    <n v="178.12305"/>
  </r>
  <r>
    <n v="8898"/>
    <x v="79"/>
    <n v="26"/>
    <x v="14"/>
    <s v="KARACHI SOUTH"/>
    <s v="KS"/>
    <s v="PK"/>
    <x v="5"/>
    <x v="3"/>
    <d v="2019-07-28T00:00:00"/>
    <x v="6"/>
    <x v="2"/>
    <s v="Shipping Company C"/>
    <s v="KARACHI SOUTH"/>
    <s v="KS"/>
    <n v="90900"/>
    <s v="PK"/>
    <x v="1"/>
    <s v="Clam Chowder"/>
    <s v="Soups"/>
    <n v="9.65"/>
    <n v="25"/>
    <x v="160"/>
    <n v="23.40125"/>
  </r>
  <r>
    <n v="8899"/>
    <x v="79"/>
    <n v="26"/>
    <x v="14"/>
    <s v="KARACHI SOUTH"/>
    <s v="KS"/>
    <s v="PK"/>
    <x v="5"/>
    <x v="3"/>
    <d v="2019-07-28T00:00:00"/>
    <x v="6"/>
    <x v="2"/>
    <s v="Shipping Company C"/>
    <s v="KARACHI SOUTH"/>
    <s v="KS"/>
    <n v="90900"/>
    <s v="PK"/>
    <x v="1"/>
    <s v="Crab Meat"/>
    <s v="Canned Meat"/>
    <n v="18.4"/>
    <n v="12"/>
    <x v="161"/>
    <n v="22.08"/>
  </r>
  <r>
    <n v="8800"/>
    <x v="80"/>
    <n v="29"/>
    <x v="4"/>
    <s v="GUJRANWALA"/>
    <s v="GA"/>
    <s v="PK"/>
    <x v="3"/>
    <x v="0"/>
    <d v="2019-07-31T00:00:00"/>
    <x v="6"/>
    <x v="2"/>
    <s v="Shipping Company B"/>
    <s v="GUJRANWALA"/>
    <s v="GA"/>
    <n v="90900"/>
    <s v="PK"/>
    <x v="0"/>
    <s v="Sauce"/>
    <s v="Beverages"/>
    <n v="14"/>
    <n v="23"/>
    <x v="162"/>
    <n v="30.912"/>
  </r>
  <r>
    <n v="8808"/>
    <x v="76"/>
    <n v="6"/>
    <x v="6"/>
    <s v="ISLAMABAD"/>
    <s v="ID"/>
    <s v="PK"/>
    <x v="4"/>
    <x v="2"/>
    <d v="2019-07-08T00:00:00"/>
    <x v="6"/>
    <x v="2"/>
    <s v="Shipping Company C"/>
    <s v="ISLAMABAD"/>
    <s v="ID"/>
    <n v="90900"/>
    <s v="PK"/>
    <x v="0"/>
    <s v="Chocolate"/>
    <s v="Candy"/>
    <n v="12.75"/>
    <n v="76"/>
    <x v="163"/>
    <n v="97.869"/>
  </r>
  <r>
    <n v="8803"/>
    <x v="81"/>
    <n v="4"/>
    <x v="1"/>
    <s v="BAHAWALPUR"/>
    <s v="BR"/>
    <s v="PK"/>
    <x v="1"/>
    <x v="1"/>
    <d v="2019-07-06T00:00:00"/>
    <x v="6"/>
    <x v="2"/>
    <s v="Shipping Company A"/>
    <s v="BAHAWALPUR"/>
    <s v="BR"/>
    <n v="90900"/>
    <s v="PK"/>
    <x v="1"/>
    <s v="Marmalade"/>
    <s v="Jams, Preserves"/>
    <n v="81"/>
    <n v="55"/>
    <x v="164"/>
    <n v="445.5"/>
  </r>
  <r>
    <n v="8804"/>
    <x v="81"/>
    <n v="4"/>
    <x v="1"/>
    <s v="BAHAWALPUR"/>
    <s v="BR"/>
    <s v="PK"/>
    <x v="1"/>
    <x v="1"/>
    <d v="2019-07-06T00:00:00"/>
    <x v="6"/>
    <x v="2"/>
    <s v="Shipping Company A"/>
    <s v="BAHAWALPUR"/>
    <s v="BR"/>
    <n v="90900"/>
    <s v="PK"/>
    <x v="1"/>
    <s v="Long Grain Rice"/>
    <s v="Grains"/>
    <n v="7"/>
    <n v="19"/>
    <x v="165"/>
    <n v="12.901"/>
  </r>
  <r>
    <n v="8806"/>
    <x v="77"/>
    <n v="8"/>
    <x v="3"/>
    <s v="FAISALABAD"/>
    <s v="FD"/>
    <s v="PK"/>
    <x v="2"/>
    <x v="2"/>
    <d v="2019-07-10T00:00:00"/>
    <x v="6"/>
    <x v="2"/>
    <s v="Shipping Company C"/>
    <s v="FAISALABAD"/>
    <s v="FD"/>
    <n v="90900"/>
    <s v="PK"/>
    <x v="1"/>
    <s v="Mozzarella"/>
    <s v="Dairy Products"/>
    <n v="34.8"/>
    <n v="27"/>
    <x v="155"/>
    <n v="89.262"/>
  </r>
  <r>
    <n v="8809"/>
    <x v="82"/>
    <n v="3"/>
    <x v="5"/>
    <s v="HYDERABAD"/>
    <s v="HD"/>
    <s v="PK"/>
    <x v="0"/>
    <x v="0"/>
    <d v="2019-07-05T00:00:00"/>
    <x v="6"/>
    <x v="2"/>
    <s v="Shipping Company B"/>
    <s v="HYDERABAD"/>
    <s v="HD"/>
    <n v="90900"/>
    <s v="PK"/>
    <x v="2"/>
    <s v="Syrup"/>
    <s v="Condiments"/>
    <n v="10"/>
    <n v="99"/>
    <x v="81"/>
    <n v="95.04"/>
  </r>
  <r>
    <n v="8880"/>
    <x v="82"/>
    <n v="3"/>
    <x v="5"/>
    <s v="HYDERABAD"/>
    <s v="HD"/>
    <s v="PK"/>
    <x v="0"/>
    <x v="0"/>
    <d v="2019-07-05T00:00:00"/>
    <x v="6"/>
    <x v="2"/>
    <s v="Shipping Company B"/>
    <s v="HYDERABAD"/>
    <s v="HD"/>
    <n v="90900"/>
    <s v="PK"/>
    <x v="2"/>
    <s v="Curry Sauce"/>
    <s v="Sauces"/>
    <n v="40"/>
    <n v="10"/>
    <x v="166"/>
    <n v="40"/>
  </r>
  <r>
    <n v="8884"/>
    <x v="83"/>
    <n v="10"/>
    <x v="8"/>
    <s v="KARACHI CENTRAL"/>
    <s v="KC"/>
    <s v="PK"/>
    <x v="6"/>
    <x v="1"/>
    <d v="2019-07-12T00:00:00"/>
    <x v="6"/>
    <x v="2"/>
    <s v="Shipping Company B"/>
    <s v="KARACHI CENTRAL"/>
    <s v="KC"/>
    <n v="90900"/>
    <s v="PK"/>
    <x v="1"/>
    <s v="Almonds"/>
    <s v="Dried Fruit &amp; Nuts"/>
    <n v="10"/>
    <n v="80"/>
    <x v="167"/>
    <n v="77.6"/>
  </r>
  <r>
    <n v="8886"/>
    <x v="83"/>
    <n v="10"/>
    <x v="8"/>
    <s v="KARACHI CENTRAL"/>
    <s v="KC"/>
    <s v="PK"/>
    <x v="6"/>
    <x v="1"/>
    <d v="2019-07-12T00:00:00"/>
    <x v="6"/>
    <x v="2"/>
    <s v="Shipping Company A"/>
    <s v="KARACHI CENTRAL"/>
    <s v="KC"/>
    <n v="90900"/>
    <s v="PK"/>
    <x v="1"/>
    <s v="Dried Plums"/>
    <s v="Dried Fruit &amp; Nuts"/>
    <n v="3.5"/>
    <n v="27"/>
    <x v="168"/>
    <n v="9.072"/>
  </r>
  <r>
    <n v="8887"/>
    <x v="84"/>
    <n v="11"/>
    <x v="10"/>
    <s v="KARACHI SOUTH"/>
    <s v="KS"/>
    <s v="PK"/>
    <x v="5"/>
    <x v="3"/>
    <d v="2019-07-12T00:00:00"/>
    <x v="6"/>
    <x v="2"/>
    <s v="Shipping Company C"/>
    <s v="KARACHI SOUTH"/>
    <s v="KS"/>
    <n v="90900"/>
    <s v="PK"/>
    <x v="1"/>
    <s v="Curry Sauce"/>
    <s v="Sauces"/>
    <n v="40"/>
    <n v="97"/>
    <x v="169"/>
    <n v="380.24"/>
  </r>
  <r>
    <n v="8888"/>
    <x v="73"/>
    <n v="1"/>
    <x v="11"/>
    <s v="LAHORE EAST"/>
    <s v="LE"/>
    <s v="PK"/>
    <x v="2"/>
    <x v="2"/>
    <d v="2019-07-12T00:00:00"/>
    <x v="6"/>
    <x v="2"/>
    <s v="Shipping Company C"/>
    <s v="LAHORE EAST"/>
    <s v="LE"/>
    <n v="90900"/>
    <s v="PK"/>
    <x v="1"/>
    <s v="Crab Meat"/>
    <s v="Canned Meat"/>
    <n v="18.4"/>
    <n v="42"/>
    <x v="170"/>
    <n v="80.3712"/>
  </r>
  <r>
    <n v="8889"/>
    <x v="74"/>
    <n v="28"/>
    <x v="7"/>
    <s v="JHELUM"/>
    <s v="JM"/>
    <s v="PK"/>
    <x v="5"/>
    <x v="3"/>
    <d v="2019-07-30T00:00:00"/>
    <x v="6"/>
    <x v="2"/>
    <s v="Shipping Company C"/>
    <s v="JHELUM"/>
    <s v="JM"/>
    <n v="90900"/>
    <s v="PK"/>
    <x v="1"/>
    <s v="Coffee"/>
    <s v="Beverages"/>
    <n v="46"/>
    <n v="24"/>
    <x v="15"/>
    <n v="105.984"/>
  </r>
  <r>
    <n v="8880"/>
    <x v="75"/>
    <n v="9"/>
    <x v="12"/>
    <s v="LAHORE WEST"/>
    <s v="LW"/>
    <s v="PK"/>
    <x v="7"/>
    <x v="0"/>
    <d v="2019-07-11T00:00:00"/>
    <x v="6"/>
    <x v="2"/>
    <s v="Shipping Company A"/>
    <s v="LAHORE WEST"/>
    <s v="LW"/>
    <n v="90900"/>
    <s v="PK"/>
    <x v="0"/>
    <s v="Clam Chowder"/>
    <s v="Soups"/>
    <n v="9.65"/>
    <n v="90"/>
    <x v="171"/>
    <n v="83.376"/>
  </r>
  <r>
    <n v="8888"/>
    <x v="76"/>
    <n v="6"/>
    <x v="6"/>
    <s v="ISLAMABAD"/>
    <s v="ID"/>
    <s v="PK"/>
    <x v="4"/>
    <x v="2"/>
    <d v="2019-07-08T00:00:00"/>
    <x v="6"/>
    <x v="2"/>
    <s v="Shipping Company B"/>
    <s v="ISLAMABAD"/>
    <s v="ID"/>
    <n v="90900"/>
    <s v="PK"/>
    <x v="1"/>
    <s v="Chocolate"/>
    <s v="Candy"/>
    <n v="12.75"/>
    <n v="28"/>
    <x v="172"/>
    <n v="35.7"/>
  </r>
  <r>
    <n v="8888"/>
    <x v="85"/>
    <n v="28"/>
    <x v="7"/>
    <s v="JHELUM"/>
    <s v="JM"/>
    <s v="PK"/>
    <x v="5"/>
    <x v="3"/>
    <d v="2019-08-30T00:00:00"/>
    <x v="7"/>
    <x v="2"/>
    <s v="Shipping Company C"/>
    <s v="JHELUM"/>
    <s v="JM"/>
    <n v="90900"/>
    <s v="PK"/>
    <x v="0"/>
    <s v="Coffee"/>
    <s v="Beverages"/>
    <n v="46"/>
    <n v="28"/>
    <x v="173"/>
    <n v="133.952"/>
  </r>
  <r>
    <n v="8883"/>
    <x v="86"/>
    <n v="8"/>
    <x v="3"/>
    <s v="FAISALABAD"/>
    <s v="FD"/>
    <s v="PK"/>
    <x v="2"/>
    <x v="2"/>
    <d v="2019-08-10T00:00:00"/>
    <x v="7"/>
    <x v="2"/>
    <s v="Shipping Company C"/>
    <s v="FAISALABAD"/>
    <s v="FD"/>
    <n v="90900"/>
    <s v="PK"/>
    <x v="0"/>
    <s v="Chocolate"/>
    <s v="Candy"/>
    <n v="12.75"/>
    <n v="57"/>
    <x v="174"/>
    <n v="69.768"/>
  </r>
  <r>
    <n v="8884"/>
    <x v="87"/>
    <n v="10"/>
    <x v="8"/>
    <s v="KARACHI CENTRAL"/>
    <s v="KC"/>
    <s v="PK"/>
    <x v="6"/>
    <x v="1"/>
    <d v="2019-08-12T00:00:00"/>
    <x v="7"/>
    <x v="2"/>
    <s v="Shipping Company B"/>
    <s v="KARACHI CENTRAL"/>
    <s v="KC"/>
    <n v="90900"/>
    <s v="PK"/>
    <x v="1"/>
    <s v="Green Tea"/>
    <s v="Beverages"/>
    <n v="2.99"/>
    <n v="23"/>
    <x v="175"/>
    <n v="6.67069"/>
  </r>
  <r>
    <n v="8885"/>
    <x v="88"/>
    <n v="7"/>
    <x v="9"/>
    <s v="KARACHI NORTH"/>
    <s v="KI"/>
    <s v="PK"/>
    <x v="2"/>
    <x v="2"/>
    <d v="2019-08-12T00:00:00"/>
    <x v="7"/>
    <x v="2"/>
    <s v="Shipping Company B"/>
    <s v="KARACHI NORTH"/>
    <s v="KI"/>
    <n v="90900"/>
    <s v="PK"/>
    <x v="1"/>
    <s v="Coffee"/>
    <s v="Beverages"/>
    <n v="46"/>
    <n v="86"/>
    <x v="176"/>
    <n v="399.556"/>
  </r>
  <r>
    <n v="8886"/>
    <x v="87"/>
    <n v="10"/>
    <x v="8"/>
    <s v="KARACHI CENTRAL"/>
    <s v="KC"/>
    <s v="PK"/>
    <x v="6"/>
    <x v="1"/>
    <d v="2019-08-12T00:00:00"/>
    <x v="7"/>
    <x v="2"/>
    <s v="Shipping Company A"/>
    <s v="KARACHI CENTRAL"/>
    <s v="KC"/>
    <n v="90900"/>
    <s v="PK"/>
    <x v="1"/>
    <s v="Boysenberry Spread"/>
    <s v="Jams, Preserves"/>
    <n v="25"/>
    <n v="47"/>
    <x v="177"/>
    <n v="116.325"/>
  </r>
  <r>
    <n v="8887"/>
    <x v="87"/>
    <n v="10"/>
    <x v="8"/>
    <s v="KARACHI CENTRAL"/>
    <s v="KC"/>
    <s v="PK"/>
    <x v="6"/>
    <x v="1"/>
    <d v="2019-08-12T00:00:00"/>
    <x v="7"/>
    <x v="2"/>
    <s v="Shipping Company A"/>
    <s v="KARACHI CENTRAL"/>
    <s v="KC"/>
    <n v="90900"/>
    <s v="PK"/>
    <x v="1"/>
    <s v="Cajun Seasoning"/>
    <s v="Condiments"/>
    <n v="22"/>
    <n v="97"/>
    <x v="178"/>
    <n v="221.936"/>
  </r>
  <r>
    <n v="8888"/>
    <x v="87"/>
    <n v="10"/>
    <x v="8"/>
    <s v="KARACHI CENTRAL"/>
    <s v="KC"/>
    <s v="PK"/>
    <x v="6"/>
    <x v="1"/>
    <d v="2019-08-12T00:00:00"/>
    <x v="7"/>
    <x v="2"/>
    <s v="Shipping Company A"/>
    <s v="KARACHI CENTRAL"/>
    <s v="KC"/>
    <n v="90900"/>
    <s v="PK"/>
    <x v="1"/>
    <s v="Chocolate Biscuits Mix"/>
    <s v="Baked Goods &amp; Mixes"/>
    <n v="9.2"/>
    <n v="96"/>
    <x v="179"/>
    <n v="86.5536"/>
  </r>
  <r>
    <n v="8889"/>
    <x v="89"/>
    <n v="11"/>
    <x v="10"/>
    <s v="KARACHI SOUTH"/>
    <s v="KS"/>
    <s v="PK"/>
    <x v="5"/>
    <x v="3"/>
    <d v="2019-08-12T00:00:00"/>
    <x v="7"/>
    <x v="2"/>
    <s v="Shipping Company C"/>
    <s v="KARACHI SOUTH"/>
    <s v="KS"/>
    <n v="90900"/>
    <s v="PK"/>
    <x v="1"/>
    <s v="Dried Plums"/>
    <s v="Dried Fruit &amp; Nuts"/>
    <n v="3.5"/>
    <n v="31"/>
    <x v="180"/>
    <n v="10.85"/>
  </r>
  <r>
    <n v="8830"/>
    <x v="89"/>
    <n v="11"/>
    <x v="10"/>
    <s v="KARACHI SOUTH"/>
    <s v="KS"/>
    <s v="PK"/>
    <x v="5"/>
    <x v="3"/>
    <d v="2019-08-12T00:00:00"/>
    <x v="7"/>
    <x v="2"/>
    <s v="Shipping Company C"/>
    <s v="KARACHI SOUTH"/>
    <s v="KS"/>
    <n v="90900"/>
    <s v="PK"/>
    <x v="1"/>
    <s v="Green Tea"/>
    <s v="Beverages"/>
    <n v="2.99"/>
    <n v="52"/>
    <x v="181"/>
    <n v="16.01444"/>
  </r>
  <r>
    <n v="8838"/>
    <x v="90"/>
    <n v="1"/>
    <x v="11"/>
    <s v="LAHORE EAST"/>
    <s v="LE"/>
    <s v="PK"/>
    <x v="2"/>
    <x v="2"/>
    <d v="2019-08-12T00:00:00"/>
    <x v="7"/>
    <x v="2"/>
    <s v="Shipping Company C"/>
    <s v="LAHORE EAST"/>
    <s v="LE"/>
    <n v="90900"/>
    <s v="PK"/>
    <x v="1"/>
    <s v="Chai"/>
    <s v="Beverages"/>
    <n v="18"/>
    <n v="91"/>
    <x v="182"/>
    <n v="158.886"/>
  </r>
  <r>
    <n v="8838"/>
    <x v="90"/>
    <n v="1"/>
    <x v="11"/>
    <s v="LAHORE EAST"/>
    <s v="LE"/>
    <s v="PK"/>
    <x v="2"/>
    <x v="2"/>
    <d v="2019-08-12T00:00:00"/>
    <x v="7"/>
    <x v="2"/>
    <s v="Shipping Company C"/>
    <s v="LAHORE EAST"/>
    <s v="LE"/>
    <n v="90900"/>
    <s v="PK"/>
    <x v="1"/>
    <s v="Coffee"/>
    <s v="Beverages"/>
    <n v="46"/>
    <n v="14"/>
    <x v="183"/>
    <n v="63.756"/>
  </r>
  <r>
    <n v="8833"/>
    <x v="90"/>
    <n v="1"/>
    <x v="11"/>
    <s v="LAHORE EAST"/>
    <s v="LE"/>
    <s v="PK"/>
    <x v="2"/>
    <x v="2"/>
    <d v="2019-08-12T00:00:00"/>
    <x v="7"/>
    <x v="2"/>
    <s v="Shipping Company C"/>
    <s v="LAHORE EAST"/>
    <s v="LE"/>
    <n v="90900"/>
    <s v="PK"/>
    <x v="1"/>
    <s v="Green Tea"/>
    <s v="Beverages"/>
    <n v="2.99"/>
    <n v="44"/>
    <x v="184"/>
    <n v="13.28756"/>
  </r>
  <r>
    <n v="8834"/>
    <x v="85"/>
    <n v="28"/>
    <x v="7"/>
    <s v="JHELUM"/>
    <s v="JM"/>
    <s v="PK"/>
    <x v="5"/>
    <x v="3"/>
    <d v="2019-08-30T00:00:00"/>
    <x v="7"/>
    <x v="2"/>
    <s v="Shipping Company C"/>
    <s v="JHELUM"/>
    <s v="JM"/>
    <n v="90900"/>
    <s v="PK"/>
    <x v="1"/>
    <s v="Clam Chowder"/>
    <s v="Soups"/>
    <n v="9.65"/>
    <n v="97"/>
    <x v="52"/>
    <n v="95.4771"/>
  </r>
  <r>
    <n v="8835"/>
    <x v="85"/>
    <n v="28"/>
    <x v="7"/>
    <s v="JHELUM"/>
    <s v="JM"/>
    <s v="PK"/>
    <x v="5"/>
    <x v="3"/>
    <d v="2019-08-30T00:00:00"/>
    <x v="7"/>
    <x v="2"/>
    <s v="Shipping Company C"/>
    <s v="JHELUM"/>
    <s v="JM"/>
    <n v="90900"/>
    <s v="PK"/>
    <x v="1"/>
    <s v="Crab Meat"/>
    <s v="Canned Meat"/>
    <n v="18.4"/>
    <n v="80"/>
    <x v="35"/>
    <n v="150.144"/>
  </r>
  <r>
    <n v="8836"/>
    <x v="91"/>
    <n v="9"/>
    <x v="12"/>
    <s v="LAHORE WEST"/>
    <s v="LW"/>
    <s v="PK"/>
    <x v="7"/>
    <x v="0"/>
    <d v="2019-08-11T00:00:00"/>
    <x v="7"/>
    <x v="2"/>
    <s v="Shipping Company A"/>
    <s v="LAHORE WEST"/>
    <s v="LW"/>
    <n v="90900"/>
    <s v="PK"/>
    <x v="0"/>
    <s v="Ravioli"/>
    <s v="Pasta"/>
    <n v="19.5"/>
    <n v="66"/>
    <x v="185"/>
    <n v="132.561"/>
  </r>
  <r>
    <n v="8837"/>
    <x v="91"/>
    <n v="9"/>
    <x v="12"/>
    <s v="LAHORE WEST"/>
    <s v="LW"/>
    <s v="PK"/>
    <x v="7"/>
    <x v="0"/>
    <d v="2019-08-11T00:00:00"/>
    <x v="7"/>
    <x v="2"/>
    <s v="Shipping Company A"/>
    <s v="LAHORE WEST"/>
    <s v="LW"/>
    <n v="90900"/>
    <s v="PK"/>
    <x v="0"/>
    <s v="Mozzarella"/>
    <s v="Dairy Products"/>
    <n v="34.8"/>
    <n v="32"/>
    <x v="186"/>
    <n v="111.36"/>
  </r>
  <r>
    <n v="8838"/>
    <x v="92"/>
    <n v="6"/>
    <x v="6"/>
    <s v="ISLAMABAD"/>
    <s v="ID"/>
    <s v="PK"/>
    <x v="4"/>
    <x v="2"/>
    <d v="2019-08-08T00:00:00"/>
    <x v="7"/>
    <x v="2"/>
    <s v="Shipping Company B"/>
    <s v="ISLAMABAD"/>
    <s v="ID"/>
    <n v="90900"/>
    <s v="PK"/>
    <x v="1"/>
    <s v="Sauce"/>
    <s v="Beverages"/>
    <n v="14"/>
    <n v="52"/>
    <x v="187"/>
    <n v="72.8"/>
  </r>
  <r>
    <n v="8839"/>
    <x v="86"/>
    <n v="8"/>
    <x v="3"/>
    <s v="FAISALABAD"/>
    <s v="FD"/>
    <s v="PK"/>
    <x v="2"/>
    <x v="2"/>
    <d v="2019-08-10T00:00:00"/>
    <x v="7"/>
    <x v="2"/>
    <s v="Shipping Company B"/>
    <s v="FAISALABAD"/>
    <s v="FD"/>
    <n v="90900"/>
    <s v="PK"/>
    <x v="0"/>
    <s v="Curry Sauce"/>
    <s v="Sauces"/>
    <n v="40"/>
    <n v="78"/>
    <x v="188"/>
    <n v="318.24"/>
  </r>
  <r>
    <n v="8840"/>
    <x v="86"/>
    <n v="8"/>
    <x v="3"/>
    <s v="FAISALABAD"/>
    <s v="FD"/>
    <s v="PK"/>
    <x v="2"/>
    <x v="2"/>
    <d v="2019-08-10T00:00:00"/>
    <x v="7"/>
    <x v="2"/>
    <s v="Shipping Company B"/>
    <s v="FAISALABAD"/>
    <s v="FD"/>
    <n v="90900"/>
    <s v="PK"/>
    <x v="0"/>
    <s v="Chocolate Biscuits Mix"/>
    <s v="Baked Goods &amp; Mixes"/>
    <n v="9.2"/>
    <n v="54"/>
    <x v="189"/>
    <n v="49.1832"/>
  </r>
  <r>
    <n v="8848"/>
    <x v="93"/>
    <n v="25"/>
    <x v="13"/>
    <s v="KARACHI CENTRAL"/>
    <s v="KC"/>
    <s v="PK"/>
    <x v="6"/>
    <x v="1"/>
    <d v="2019-08-27T00:00:00"/>
    <x v="7"/>
    <x v="2"/>
    <s v="Shipping Company A"/>
    <s v="KARACHI CENTRAL"/>
    <s v="KC"/>
    <n v="90900"/>
    <s v="PK"/>
    <x v="2"/>
    <s v="Scones"/>
    <s v="Baked Goods &amp; Mixes"/>
    <n v="10"/>
    <n v="55"/>
    <x v="61"/>
    <n v="52.25"/>
  </r>
  <r>
    <n v="8848"/>
    <x v="94"/>
    <n v="26"/>
    <x v="14"/>
    <s v="KARACHI SOUTH"/>
    <s v="KS"/>
    <s v="PK"/>
    <x v="5"/>
    <x v="3"/>
    <d v="2019-08-28T00:00:00"/>
    <x v="7"/>
    <x v="2"/>
    <s v="Shipping Company C"/>
    <s v="KARACHI SOUTH"/>
    <s v="KS"/>
    <n v="90900"/>
    <s v="PK"/>
    <x v="1"/>
    <s v="Olive Oil"/>
    <s v="Oil"/>
    <n v="21.35"/>
    <n v="60"/>
    <x v="190"/>
    <n v="129.381"/>
  </r>
  <r>
    <n v="8843"/>
    <x v="94"/>
    <n v="26"/>
    <x v="14"/>
    <s v="KARACHI SOUTH"/>
    <s v="KS"/>
    <s v="PK"/>
    <x v="5"/>
    <x v="3"/>
    <d v="2019-08-28T00:00:00"/>
    <x v="7"/>
    <x v="2"/>
    <s v="Shipping Company C"/>
    <s v="KARACHI SOUTH"/>
    <s v="KS"/>
    <n v="90900"/>
    <s v="PK"/>
    <x v="1"/>
    <s v="Clam Chowder"/>
    <s v="Soups"/>
    <n v="9.65"/>
    <n v="19"/>
    <x v="191"/>
    <n v="17.41825"/>
  </r>
  <r>
    <n v="8844"/>
    <x v="94"/>
    <n v="26"/>
    <x v="14"/>
    <s v="KARACHI SOUTH"/>
    <s v="KS"/>
    <s v="PK"/>
    <x v="5"/>
    <x v="3"/>
    <d v="2019-08-28T00:00:00"/>
    <x v="7"/>
    <x v="2"/>
    <s v="Shipping Company C"/>
    <s v="KARACHI SOUTH"/>
    <s v="KS"/>
    <n v="90900"/>
    <s v="PK"/>
    <x v="1"/>
    <s v="Crab Meat"/>
    <s v="Canned Meat"/>
    <n v="18.4"/>
    <n v="66"/>
    <x v="192"/>
    <n v="125.0832"/>
  </r>
  <r>
    <n v="8845"/>
    <x v="95"/>
    <n v="29"/>
    <x v="4"/>
    <s v="GUJRANWALA"/>
    <s v="GA"/>
    <s v="PK"/>
    <x v="3"/>
    <x v="0"/>
    <d v="2019-08-31T00:00:00"/>
    <x v="7"/>
    <x v="2"/>
    <s v="Shipping Company B"/>
    <s v="GUJRANWALA"/>
    <s v="GA"/>
    <n v="90900"/>
    <s v="PK"/>
    <x v="0"/>
    <s v="Sauce"/>
    <s v="Beverages"/>
    <n v="14"/>
    <n v="42"/>
    <x v="193"/>
    <n v="59.388"/>
  </r>
  <r>
    <n v="8846"/>
    <x v="92"/>
    <n v="6"/>
    <x v="6"/>
    <s v="ISLAMABAD"/>
    <s v="ID"/>
    <s v="PK"/>
    <x v="4"/>
    <x v="2"/>
    <d v="2019-08-08T00:00:00"/>
    <x v="7"/>
    <x v="2"/>
    <s v="Shipping Company C"/>
    <s v="ISLAMABAD"/>
    <s v="ID"/>
    <n v="90900"/>
    <s v="PK"/>
    <x v="0"/>
    <s v="Chocolate"/>
    <s v="Candy"/>
    <n v="12.75"/>
    <n v="72"/>
    <x v="194"/>
    <n v="89.046"/>
  </r>
  <r>
    <n v="8848"/>
    <x v="96"/>
    <n v="4"/>
    <x v="1"/>
    <s v="BAHAWALPUR"/>
    <s v="BR"/>
    <s v="PK"/>
    <x v="1"/>
    <x v="1"/>
    <d v="2019-08-06T00:00:00"/>
    <x v="7"/>
    <x v="2"/>
    <s v="Shipping Company A"/>
    <s v="BAHAWALPUR"/>
    <s v="BR"/>
    <n v="90900"/>
    <s v="PK"/>
    <x v="1"/>
    <s v="Marmalade"/>
    <s v="Jams, Preserves"/>
    <n v="81"/>
    <n v="32"/>
    <x v="195"/>
    <n v="251.424"/>
  </r>
  <r>
    <n v="8849"/>
    <x v="96"/>
    <n v="4"/>
    <x v="1"/>
    <s v="BAHAWALPUR"/>
    <s v="BR"/>
    <s v="PK"/>
    <x v="1"/>
    <x v="1"/>
    <d v="2019-08-06T00:00:00"/>
    <x v="7"/>
    <x v="2"/>
    <s v="Shipping Company A"/>
    <s v="BAHAWALPUR"/>
    <s v="BR"/>
    <n v="90900"/>
    <s v="PK"/>
    <x v="1"/>
    <s v="Long Grain Rice"/>
    <s v="Grains"/>
    <n v="7"/>
    <n v="76"/>
    <x v="196"/>
    <n v="53.732"/>
  </r>
  <r>
    <n v="8850"/>
    <x v="97"/>
    <n v="10"/>
    <x v="8"/>
    <s v="KARACHI CENTRAL"/>
    <s v="KC"/>
    <s v="PK"/>
    <x v="6"/>
    <x v="1"/>
    <d v="2019-09-12T00:00:00"/>
    <x v="8"/>
    <x v="2"/>
    <s v="Shipping Company A"/>
    <s v="KARACHI CENTRAL"/>
    <s v="KC"/>
    <n v="90900"/>
    <s v="PK"/>
    <x v="1"/>
    <s v="Chocolate Biscuits Mix"/>
    <s v="Baked Goods &amp; Mixes"/>
    <n v="9.2"/>
    <n v="83"/>
    <x v="197"/>
    <n v="74.8328"/>
  </r>
  <r>
    <n v="8858"/>
    <x v="98"/>
    <n v="11"/>
    <x v="10"/>
    <s v="KARACHI SOUTH"/>
    <s v="KS"/>
    <s v="PK"/>
    <x v="5"/>
    <x v="3"/>
    <d v="2019-09-12T00:00:00"/>
    <x v="8"/>
    <x v="2"/>
    <s v="Shipping Company C"/>
    <s v="KARACHI SOUTH"/>
    <s v="KS"/>
    <n v="90900"/>
    <s v="PK"/>
    <x v="1"/>
    <s v="Dried Plums"/>
    <s v="Dried Fruit &amp; Nuts"/>
    <n v="3.5"/>
    <n v="91"/>
    <x v="198"/>
    <n v="31.213"/>
  </r>
  <r>
    <n v="8858"/>
    <x v="98"/>
    <n v="11"/>
    <x v="10"/>
    <s v="KARACHI SOUTH"/>
    <s v="KS"/>
    <s v="PK"/>
    <x v="5"/>
    <x v="3"/>
    <d v="2019-09-12T00:00:00"/>
    <x v="8"/>
    <x v="2"/>
    <s v="Shipping Company C"/>
    <s v="KARACHI SOUTH"/>
    <s v="KS"/>
    <n v="90900"/>
    <s v="PK"/>
    <x v="1"/>
    <s v="Green Tea"/>
    <s v="Beverages"/>
    <n v="2.99"/>
    <n v="64"/>
    <x v="199"/>
    <n v="19.51872"/>
  </r>
  <r>
    <n v="8853"/>
    <x v="99"/>
    <n v="1"/>
    <x v="11"/>
    <s v="LAHORE EAST"/>
    <s v="LE"/>
    <s v="PK"/>
    <x v="2"/>
    <x v="2"/>
    <d v="2019-09-12T00:00:00"/>
    <x v="8"/>
    <x v="2"/>
    <s v="Shipping Company C"/>
    <s v="LAHORE EAST"/>
    <s v="LE"/>
    <n v="90900"/>
    <s v="PK"/>
    <x v="1"/>
    <s v="Chai"/>
    <s v="Beverages"/>
    <n v="18"/>
    <n v="58"/>
    <x v="136"/>
    <n v="103.356"/>
  </r>
  <r>
    <n v="8854"/>
    <x v="99"/>
    <n v="1"/>
    <x v="11"/>
    <s v="LAHORE EAST"/>
    <s v="LE"/>
    <s v="PK"/>
    <x v="2"/>
    <x v="2"/>
    <d v="2019-09-12T00:00:00"/>
    <x v="8"/>
    <x v="2"/>
    <s v="Shipping Company C"/>
    <s v="LAHORE EAST"/>
    <s v="LE"/>
    <n v="90900"/>
    <s v="PK"/>
    <x v="1"/>
    <s v="Coffee"/>
    <s v="Beverages"/>
    <n v="46"/>
    <n v="97"/>
    <x v="200"/>
    <n v="464.048"/>
  </r>
  <r>
    <n v="8855"/>
    <x v="99"/>
    <n v="1"/>
    <x v="11"/>
    <s v="LAHORE EAST"/>
    <s v="LE"/>
    <s v="PK"/>
    <x v="2"/>
    <x v="2"/>
    <d v="2019-09-12T00:00:00"/>
    <x v="8"/>
    <x v="2"/>
    <s v="Shipping Company C"/>
    <s v="LAHORE EAST"/>
    <s v="LE"/>
    <n v="90900"/>
    <s v="PK"/>
    <x v="1"/>
    <s v="Green Tea"/>
    <s v="Beverages"/>
    <n v="2.99"/>
    <n v="14"/>
    <x v="201"/>
    <n v="4.35344"/>
  </r>
  <r>
    <n v="8856"/>
    <x v="100"/>
    <n v="28"/>
    <x v="7"/>
    <s v="JHELUM"/>
    <s v="JM"/>
    <s v="PK"/>
    <x v="5"/>
    <x v="3"/>
    <d v="2019-09-30T00:00:00"/>
    <x v="8"/>
    <x v="2"/>
    <s v="Shipping Company C"/>
    <s v="JHELUM"/>
    <s v="JM"/>
    <n v="90900"/>
    <s v="PK"/>
    <x v="1"/>
    <s v="Clam Chowder"/>
    <s v="Soups"/>
    <n v="9.65"/>
    <n v="68"/>
    <x v="202"/>
    <n v="64.3076"/>
  </r>
  <r>
    <n v="8857"/>
    <x v="100"/>
    <n v="28"/>
    <x v="7"/>
    <s v="JHELUM"/>
    <s v="JM"/>
    <s v="PK"/>
    <x v="5"/>
    <x v="3"/>
    <d v="2019-09-30T00:00:00"/>
    <x v="8"/>
    <x v="2"/>
    <s v="Shipping Company C"/>
    <s v="JHELUM"/>
    <s v="JM"/>
    <n v="90900"/>
    <s v="PK"/>
    <x v="1"/>
    <s v="Crab Meat"/>
    <s v="Canned Meat"/>
    <n v="18.4"/>
    <n v="32"/>
    <x v="203"/>
    <n v="58.88"/>
  </r>
  <r>
    <n v="8858"/>
    <x v="101"/>
    <n v="9"/>
    <x v="12"/>
    <s v="LAHORE WEST"/>
    <s v="LW"/>
    <s v="PK"/>
    <x v="7"/>
    <x v="0"/>
    <d v="2019-09-11T00:00:00"/>
    <x v="8"/>
    <x v="2"/>
    <s v="Shipping Company A"/>
    <s v="LAHORE WEST"/>
    <s v="LW"/>
    <n v="90900"/>
    <s v="PK"/>
    <x v="0"/>
    <s v="Ravioli"/>
    <s v="Pasta"/>
    <n v="19.5"/>
    <n v="48"/>
    <x v="204"/>
    <n v="94.536"/>
  </r>
  <r>
    <n v="8859"/>
    <x v="101"/>
    <n v="9"/>
    <x v="12"/>
    <s v="LAHORE WEST"/>
    <s v="LW"/>
    <s v="PK"/>
    <x v="7"/>
    <x v="0"/>
    <d v="2019-09-11T00:00:00"/>
    <x v="8"/>
    <x v="2"/>
    <s v="Shipping Company A"/>
    <s v="LAHORE WEST"/>
    <s v="LW"/>
    <n v="90900"/>
    <s v="PK"/>
    <x v="0"/>
    <s v="Mozzarella"/>
    <s v="Dairy Products"/>
    <n v="34.8"/>
    <n v="57"/>
    <x v="205"/>
    <n v="194.3928"/>
  </r>
  <r>
    <n v="8860"/>
    <x v="102"/>
    <n v="6"/>
    <x v="6"/>
    <s v="ISLAMABAD"/>
    <s v="ID"/>
    <s v="PK"/>
    <x v="4"/>
    <x v="2"/>
    <d v="2019-09-08T00:00:00"/>
    <x v="8"/>
    <x v="2"/>
    <s v="Shipping Company B"/>
    <s v="ISLAMABAD"/>
    <s v="ID"/>
    <n v="90900"/>
    <s v="PK"/>
    <x v="1"/>
    <s v="Sauce"/>
    <s v="Beverages"/>
    <n v="14"/>
    <n v="67"/>
    <x v="206"/>
    <n v="98.49"/>
  </r>
  <r>
    <n v="8868"/>
    <x v="103"/>
    <n v="8"/>
    <x v="3"/>
    <s v="FAISALABAD"/>
    <s v="FD"/>
    <s v="PK"/>
    <x v="2"/>
    <x v="2"/>
    <d v="2019-09-10T00:00:00"/>
    <x v="8"/>
    <x v="2"/>
    <s v="Shipping Company B"/>
    <s v="FAISALABAD"/>
    <s v="FD"/>
    <n v="90900"/>
    <s v="PK"/>
    <x v="0"/>
    <s v="Curry Sauce"/>
    <s v="Sauces"/>
    <n v="40"/>
    <n v="48"/>
    <x v="207"/>
    <n v="188.16"/>
  </r>
  <r>
    <n v="8868"/>
    <x v="103"/>
    <n v="8"/>
    <x v="3"/>
    <s v="FAISALABAD"/>
    <s v="FD"/>
    <s v="PK"/>
    <x v="2"/>
    <x v="2"/>
    <d v="2019-09-10T00:00:00"/>
    <x v="8"/>
    <x v="2"/>
    <s v="Shipping Company B"/>
    <s v="FAISALABAD"/>
    <s v="FD"/>
    <n v="90900"/>
    <s v="PK"/>
    <x v="0"/>
    <s v="Chocolate Biscuits Mix"/>
    <s v="Baked Goods &amp; Mixes"/>
    <n v="9.2"/>
    <n v="77"/>
    <x v="208"/>
    <n v="72.2568"/>
  </r>
  <r>
    <n v="8863"/>
    <x v="104"/>
    <n v="25"/>
    <x v="13"/>
    <s v="KARACHI CENTRAL"/>
    <s v="KC"/>
    <s v="PK"/>
    <x v="6"/>
    <x v="1"/>
    <d v="2019-09-27T00:00:00"/>
    <x v="8"/>
    <x v="2"/>
    <s v="Shipping Company A"/>
    <s v="KARACHI CENTRAL"/>
    <s v="KC"/>
    <n v="90900"/>
    <s v="PK"/>
    <x v="2"/>
    <s v="Scones"/>
    <s v="Baked Goods &amp; Mixes"/>
    <n v="10"/>
    <n v="94"/>
    <x v="209"/>
    <n v="97.76"/>
  </r>
  <r>
    <n v="8864"/>
    <x v="105"/>
    <n v="26"/>
    <x v="14"/>
    <s v="KARACHI SOUTH"/>
    <s v="KS"/>
    <s v="PK"/>
    <x v="5"/>
    <x v="3"/>
    <d v="2019-09-28T00:00:00"/>
    <x v="8"/>
    <x v="2"/>
    <s v="Shipping Company C"/>
    <s v="KARACHI SOUTH"/>
    <s v="KS"/>
    <n v="90900"/>
    <s v="PK"/>
    <x v="1"/>
    <s v="Olive Oil"/>
    <s v="Oil"/>
    <n v="21.35"/>
    <n v="54"/>
    <x v="210"/>
    <n v="121.0545"/>
  </r>
  <r>
    <n v="8865"/>
    <x v="105"/>
    <n v="26"/>
    <x v="14"/>
    <s v="KARACHI SOUTH"/>
    <s v="KS"/>
    <s v="PK"/>
    <x v="5"/>
    <x v="3"/>
    <d v="2019-09-28T00:00:00"/>
    <x v="8"/>
    <x v="2"/>
    <s v="Shipping Company C"/>
    <s v="KARACHI SOUTH"/>
    <s v="KS"/>
    <n v="90900"/>
    <s v="PK"/>
    <x v="1"/>
    <s v="Clam Chowder"/>
    <s v="Soups"/>
    <n v="9.65"/>
    <n v="43"/>
    <x v="83"/>
    <n v="40.25015"/>
  </r>
  <r>
    <n v="8866"/>
    <x v="105"/>
    <n v="26"/>
    <x v="14"/>
    <s v="KARACHI SOUTH"/>
    <s v="KS"/>
    <s v="PK"/>
    <x v="5"/>
    <x v="3"/>
    <d v="2019-09-28T00:00:00"/>
    <x v="8"/>
    <x v="2"/>
    <s v="Shipping Company C"/>
    <s v="KARACHI SOUTH"/>
    <s v="KS"/>
    <n v="90900"/>
    <s v="PK"/>
    <x v="1"/>
    <s v="Crab Meat"/>
    <s v="Canned Meat"/>
    <n v="18.4"/>
    <n v="71"/>
    <x v="142"/>
    <n v="134.5592"/>
  </r>
  <r>
    <n v="8867"/>
    <x v="106"/>
    <n v="29"/>
    <x v="4"/>
    <s v="GUJRANWALA"/>
    <s v="GA"/>
    <s v="PK"/>
    <x v="3"/>
    <x v="0"/>
    <d v="2019-10-01T00:00:00"/>
    <x v="9"/>
    <x v="3"/>
    <s v="Shipping Company B"/>
    <s v="GUJRANWALA"/>
    <s v="GA"/>
    <n v="90900"/>
    <s v="PK"/>
    <x v="0"/>
    <s v="Sauce"/>
    <s v="Beverages"/>
    <n v="14"/>
    <n v="50"/>
    <x v="211"/>
    <n v="67.2"/>
  </r>
  <r>
    <n v="8868"/>
    <x v="102"/>
    <n v="6"/>
    <x v="6"/>
    <s v="ISLAMABAD"/>
    <s v="ID"/>
    <s v="PK"/>
    <x v="4"/>
    <x v="2"/>
    <d v="2019-09-08T00:00:00"/>
    <x v="8"/>
    <x v="2"/>
    <s v="Shipping Company C"/>
    <s v="ISLAMABAD"/>
    <s v="ID"/>
    <n v="90900"/>
    <s v="PK"/>
    <x v="0"/>
    <s v="Chocolate"/>
    <s v="Candy"/>
    <n v="12.75"/>
    <n v="96"/>
    <x v="145"/>
    <n v="119.952"/>
  </r>
  <r>
    <n v="8870"/>
    <x v="107"/>
    <n v="4"/>
    <x v="1"/>
    <s v="BAHAWALPUR"/>
    <s v="BR"/>
    <s v="PK"/>
    <x v="1"/>
    <x v="1"/>
    <d v="2019-09-06T00:00:00"/>
    <x v="8"/>
    <x v="2"/>
    <s v="Shipping Company A"/>
    <s v="BAHAWALPUR"/>
    <s v="BR"/>
    <n v="90900"/>
    <s v="PK"/>
    <x v="1"/>
    <s v="Marmalade"/>
    <s v="Jams, Preserves"/>
    <n v="81"/>
    <n v="54"/>
    <x v="212"/>
    <n v="437.4"/>
  </r>
  <r>
    <n v="8878"/>
    <x v="107"/>
    <n v="4"/>
    <x v="1"/>
    <s v="BAHAWALPUR"/>
    <s v="BR"/>
    <s v="PK"/>
    <x v="1"/>
    <x v="1"/>
    <d v="2019-09-06T00:00:00"/>
    <x v="8"/>
    <x v="2"/>
    <s v="Shipping Company A"/>
    <s v="BAHAWALPUR"/>
    <s v="BR"/>
    <n v="90900"/>
    <s v="PK"/>
    <x v="1"/>
    <s v="Long Grain Rice"/>
    <s v="Grains"/>
    <n v="7"/>
    <n v="39"/>
    <x v="213"/>
    <n v="27.3"/>
  </r>
  <r>
    <n v="8873"/>
    <x v="103"/>
    <n v="8"/>
    <x v="3"/>
    <s v="FAISALABAD"/>
    <s v="FD"/>
    <s v="PK"/>
    <x v="2"/>
    <x v="2"/>
    <d v="2019-09-10T00:00:00"/>
    <x v="8"/>
    <x v="2"/>
    <s v="Shipping Company C"/>
    <s v="FAISALABAD"/>
    <s v="FD"/>
    <n v="90900"/>
    <s v="PK"/>
    <x v="1"/>
    <s v="Mozzarella"/>
    <s v="Dairy Products"/>
    <n v="34.8"/>
    <n v="63"/>
    <x v="58"/>
    <n v="230.202"/>
  </r>
  <r>
    <n v="8876"/>
    <x v="108"/>
    <n v="3"/>
    <x v="5"/>
    <s v="HYDERABAD"/>
    <s v="HD"/>
    <s v="PK"/>
    <x v="0"/>
    <x v="0"/>
    <d v="2019-09-05T00:00:00"/>
    <x v="8"/>
    <x v="2"/>
    <s v="Shipping Company B"/>
    <s v="HYDERABAD"/>
    <s v="HD"/>
    <n v="90900"/>
    <s v="PK"/>
    <x v="2"/>
    <s v="Syrup"/>
    <s v="Condiments"/>
    <n v="10"/>
    <n v="71"/>
    <x v="214"/>
    <n v="73.13"/>
  </r>
  <r>
    <n v="8877"/>
    <x v="108"/>
    <n v="3"/>
    <x v="5"/>
    <s v="HYDERABAD"/>
    <s v="HD"/>
    <s v="PK"/>
    <x v="0"/>
    <x v="0"/>
    <d v="2019-09-05T00:00:00"/>
    <x v="8"/>
    <x v="2"/>
    <s v="Shipping Company B"/>
    <s v="HYDERABAD"/>
    <s v="HD"/>
    <n v="90900"/>
    <s v="PK"/>
    <x v="2"/>
    <s v="Curry Sauce"/>
    <s v="Sauces"/>
    <n v="40"/>
    <n v="88"/>
    <x v="215"/>
    <n v="366.08"/>
  </r>
  <r>
    <n v="8888"/>
    <x v="97"/>
    <n v="10"/>
    <x v="8"/>
    <s v="KARACHI CENTRAL"/>
    <s v="KC"/>
    <s v="PK"/>
    <x v="6"/>
    <x v="1"/>
    <d v="2019-09-12T00:00:00"/>
    <x v="8"/>
    <x v="2"/>
    <s v="Shipping Company B"/>
    <s v="KARACHI CENTRAL"/>
    <s v="KC"/>
    <n v="90900"/>
    <s v="PK"/>
    <x v="1"/>
    <s v="Almonds"/>
    <s v="Dried Fruit &amp; Nuts"/>
    <n v="10"/>
    <n v="59"/>
    <x v="216"/>
    <n v="59.59"/>
  </r>
  <r>
    <n v="8888"/>
    <x v="109"/>
    <n v="6"/>
    <x v="6"/>
    <s v="ISLAMABAD"/>
    <s v="ID"/>
    <s v="PK"/>
    <x v="4"/>
    <x v="2"/>
    <d v="2019-10-08T00:00:00"/>
    <x v="9"/>
    <x v="3"/>
    <s v="Shipping Company B"/>
    <s v="ISLAMABAD"/>
    <s v="ID"/>
    <n v="90900"/>
    <s v="PK"/>
    <x v="1"/>
    <s v="Curry Sauce"/>
    <s v="Sauces"/>
    <n v="40"/>
    <n v="94"/>
    <x v="217"/>
    <n v="376"/>
  </r>
  <r>
    <n v="8883"/>
    <x v="110"/>
    <n v="28"/>
    <x v="7"/>
    <s v="JHELUM"/>
    <s v="JM"/>
    <s v="PK"/>
    <x v="5"/>
    <x v="3"/>
    <d v="2019-10-30T00:00:00"/>
    <x v="9"/>
    <x v="3"/>
    <s v="Shipping Company C"/>
    <s v="JHELUM"/>
    <s v="JM"/>
    <n v="90900"/>
    <s v="PK"/>
    <x v="0"/>
    <s v="Coffee"/>
    <s v="Beverages"/>
    <n v="46"/>
    <n v="86"/>
    <x v="176"/>
    <n v="379.776"/>
  </r>
  <r>
    <n v="8884"/>
    <x v="111"/>
    <n v="8"/>
    <x v="3"/>
    <s v="FAISALABAD"/>
    <s v="FD"/>
    <s v="PK"/>
    <x v="2"/>
    <x v="2"/>
    <d v="2019-10-10T00:00:00"/>
    <x v="9"/>
    <x v="3"/>
    <s v="Shipping Company C"/>
    <s v="FAISALABAD"/>
    <s v="FD"/>
    <n v="90900"/>
    <s v="PK"/>
    <x v="0"/>
    <s v="Chocolate"/>
    <s v="Candy"/>
    <n v="12.75"/>
    <n v="61"/>
    <x v="218"/>
    <n v="78.55275"/>
  </r>
  <r>
    <n v="8885"/>
    <x v="112"/>
    <n v="10"/>
    <x v="8"/>
    <s v="KARACHI CENTRAL"/>
    <s v="KC"/>
    <s v="PK"/>
    <x v="6"/>
    <x v="1"/>
    <d v="2019-10-12T00:00:00"/>
    <x v="9"/>
    <x v="3"/>
    <s v="Shipping Company B"/>
    <s v="KARACHI CENTRAL"/>
    <s v="KC"/>
    <n v="90900"/>
    <s v="PK"/>
    <x v="1"/>
    <s v="Green Tea"/>
    <s v="Beverages"/>
    <n v="2.99"/>
    <n v="32"/>
    <x v="219"/>
    <n v="9.75936"/>
  </r>
  <r>
    <n v="8886"/>
    <x v="113"/>
    <n v="7"/>
    <x v="9"/>
    <s v="KARACHI NORTH"/>
    <s v="KI"/>
    <s v="PK"/>
    <x v="2"/>
    <x v="2"/>
    <d v="2019-10-12T00:00:00"/>
    <x v="9"/>
    <x v="3"/>
    <s v="Shipping Company B"/>
    <s v="KARACHI NORTH"/>
    <s v="KI"/>
    <n v="90900"/>
    <s v="PK"/>
    <x v="1"/>
    <s v="Coffee"/>
    <s v="Beverages"/>
    <n v="46"/>
    <n v="62"/>
    <x v="220"/>
    <n v="290.904"/>
  </r>
  <r>
    <n v="8887"/>
    <x v="112"/>
    <n v="10"/>
    <x v="8"/>
    <s v="KARACHI CENTRAL"/>
    <s v="KC"/>
    <s v="PK"/>
    <x v="6"/>
    <x v="1"/>
    <d v="2019-10-12T00:00:00"/>
    <x v="9"/>
    <x v="3"/>
    <s v="Shipping Company A"/>
    <s v="KARACHI CENTRAL"/>
    <s v="KC"/>
    <n v="90900"/>
    <s v="PK"/>
    <x v="1"/>
    <s v="Boysenberry Spread"/>
    <s v="Jams, Preserves"/>
    <n v="25"/>
    <n v="60"/>
    <x v="221"/>
    <n v="154.5"/>
  </r>
  <r>
    <n v="8888"/>
    <x v="112"/>
    <n v="10"/>
    <x v="8"/>
    <s v="KARACHI CENTRAL"/>
    <s v="KC"/>
    <s v="PK"/>
    <x v="6"/>
    <x v="1"/>
    <d v="2019-10-12T00:00:00"/>
    <x v="9"/>
    <x v="3"/>
    <s v="Shipping Company A"/>
    <s v="KARACHI CENTRAL"/>
    <s v="KC"/>
    <n v="90900"/>
    <s v="PK"/>
    <x v="1"/>
    <s v="Cajun Seasoning"/>
    <s v="Condiments"/>
    <n v="22"/>
    <n v="51"/>
    <x v="222"/>
    <n v="109.956"/>
  </r>
  <r>
    <n v="8889"/>
    <x v="112"/>
    <n v="10"/>
    <x v="8"/>
    <s v="KARACHI CENTRAL"/>
    <s v="KC"/>
    <s v="PK"/>
    <x v="6"/>
    <x v="1"/>
    <d v="2019-10-12T00:00:00"/>
    <x v="9"/>
    <x v="3"/>
    <s v="Shipping Company A"/>
    <s v="KARACHI CENTRAL"/>
    <s v="KC"/>
    <n v="90900"/>
    <s v="PK"/>
    <x v="1"/>
    <s v="Chocolate Biscuits Mix"/>
    <s v="Baked Goods &amp; Mixes"/>
    <n v="9.2"/>
    <n v="49"/>
    <x v="223"/>
    <n v="44.6292"/>
  </r>
  <r>
    <n v="8890"/>
    <x v="114"/>
    <n v="11"/>
    <x v="10"/>
    <s v="KARACHI SOUTH"/>
    <s v="KS"/>
    <s v="PK"/>
    <x v="5"/>
    <x v="3"/>
    <d v="2019-10-12T00:00:00"/>
    <x v="9"/>
    <x v="3"/>
    <s v="Shipping Company C"/>
    <s v="KARACHI SOUTH"/>
    <s v="KS"/>
    <n v="90900"/>
    <s v="PK"/>
    <x v="1"/>
    <s v="Dried Plums"/>
    <s v="Dried Fruit &amp; Nuts"/>
    <n v="3.5"/>
    <n v="20"/>
    <x v="224"/>
    <n v="6.93"/>
  </r>
  <r>
    <n v="8898"/>
    <x v="114"/>
    <n v="11"/>
    <x v="10"/>
    <s v="KARACHI SOUTH"/>
    <s v="KS"/>
    <s v="PK"/>
    <x v="5"/>
    <x v="3"/>
    <d v="2019-10-12T00:00:00"/>
    <x v="9"/>
    <x v="3"/>
    <s v="Shipping Company C"/>
    <s v="KARACHI SOUTH"/>
    <s v="KS"/>
    <n v="90900"/>
    <s v="PK"/>
    <x v="1"/>
    <s v="Green Tea"/>
    <s v="Beverages"/>
    <n v="2.99"/>
    <n v="49"/>
    <x v="20"/>
    <n v="14.651"/>
  </r>
  <r>
    <n v="8898"/>
    <x v="115"/>
    <n v="1"/>
    <x v="11"/>
    <s v="LAHORE EAST"/>
    <s v="LE"/>
    <s v="PK"/>
    <x v="2"/>
    <x v="2"/>
    <d v="2019-10-12T00:00:00"/>
    <x v="9"/>
    <x v="3"/>
    <s v="Shipping Company C"/>
    <s v="LAHORE EAST"/>
    <s v="LE"/>
    <n v="90900"/>
    <s v="PK"/>
    <x v="1"/>
    <s v="Chai"/>
    <s v="Beverages"/>
    <n v="18"/>
    <n v="22"/>
    <x v="225"/>
    <n v="38.016"/>
  </r>
  <r>
    <n v="8893"/>
    <x v="115"/>
    <n v="1"/>
    <x v="11"/>
    <s v="LAHORE EAST"/>
    <s v="LE"/>
    <s v="PK"/>
    <x v="2"/>
    <x v="2"/>
    <d v="2019-10-12T00:00:00"/>
    <x v="9"/>
    <x v="3"/>
    <s v="Shipping Company C"/>
    <s v="LAHORE EAST"/>
    <s v="LE"/>
    <n v="90900"/>
    <s v="PK"/>
    <x v="1"/>
    <s v="Coffee"/>
    <s v="Beverages"/>
    <n v="46"/>
    <n v="73"/>
    <x v="226"/>
    <n v="339.158"/>
  </r>
  <r>
    <n v="8894"/>
    <x v="115"/>
    <n v="1"/>
    <x v="11"/>
    <s v="LAHORE EAST"/>
    <s v="LE"/>
    <s v="PK"/>
    <x v="2"/>
    <x v="2"/>
    <d v="2019-10-12T00:00:00"/>
    <x v="9"/>
    <x v="3"/>
    <s v="Shipping Company C"/>
    <s v="LAHORE EAST"/>
    <s v="LE"/>
    <n v="90900"/>
    <s v="PK"/>
    <x v="1"/>
    <s v="Green Tea"/>
    <s v="Beverages"/>
    <n v="2.99"/>
    <n v="85"/>
    <x v="227"/>
    <n v="24.65255"/>
  </r>
  <r>
    <n v="8895"/>
    <x v="110"/>
    <n v="28"/>
    <x v="7"/>
    <s v="JHELUM"/>
    <s v="JM"/>
    <s v="PK"/>
    <x v="5"/>
    <x v="3"/>
    <d v="2019-10-30T00:00:00"/>
    <x v="9"/>
    <x v="3"/>
    <s v="Shipping Company C"/>
    <s v="JHELUM"/>
    <s v="JM"/>
    <n v="90900"/>
    <s v="PK"/>
    <x v="1"/>
    <s v="Clam Chowder"/>
    <s v="Soups"/>
    <n v="9.65"/>
    <n v="44"/>
    <x v="228"/>
    <n v="44.1584"/>
  </r>
  <r>
    <n v="8896"/>
    <x v="110"/>
    <n v="28"/>
    <x v="7"/>
    <s v="JHELUM"/>
    <s v="JM"/>
    <s v="PK"/>
    <x v="5"/>
    <x v="3"/>
    <d v="2019-10-30T00:00:00"/>
    <x v="9"/>
    <x v="3"/>
    <s v="Shipping Company C"/>
    <s v="JHELUM"/>
    <s v="JM"/>
    <n v="90900"/>
    <s v="PK"/>
    <x v="1"/>
    <s v="Crab Meat"/>
    <s v="Canned Meat"/>
    <n v="18.4"/>
    <n v="24"/>
    <x v="229"/>
    <n v="42.8352"/>
  </r>
  <r>
    <n v="8897"/>
    <x v="116"/>
    <n v="9"/>
    <x v="12"/>
    <s v="LAHORE WEST"/>
    <s v="LW"/>
    <s v="PK"/>
    <x v="7"/>
    <x v="0"/>
    <d v="2019-10-11T00:00:00"/>
    <x v="9"/>
    <x v="3"/>
    <s v="Shipping Company A"/>
    <s v="LAHORE WEST"/>
    <s v="LW"/>
    <n v="90900"/>
    <s v="PK"/>
    <x v="0"/>
    <s v="Ravioli"/>
    <s v="Pasta"/>
    <n v="19.5"/>
    <n v="64"/>
    <x v="230"/>
    <n v="119.808"/>
  </r>
  <r>
    <n v="8898"/>
    <x v="116"/>
    <n v="9"/>
    <x v="12"/>
    <s v="LAHORE WEST"/>
    <s v="LW"/>
    <s v="PK"/>
    <x v="7"/>
    <x v="0"/>
    <d v="2019-10-11T00:00:00"/>
    <x v="9"/>
    <x v="3"/>
    <s v="Shipping Company A"/>
    <s v="LAHORE WEST"/>
    <s v="LW"/>
    <n v="90900"/>
    <s v="PK"/>
    <x v="0"/>
    <s v="Mozzarella"/>
    <s v="Dairy Products"/>
    <n v="34.8"/>
    <n v="70"/>
    <x v="231"/>
    <n v="246.036"/>
  </r>
  <r>
    <n v="8899"/>
    <x v="109"/>
    <n v="6"/>
    <x v="6"/>
    <s v="ISLAMABAD"/>
    <s v="ID"/>
    <s v="PK"/>
    <x v="4"/>
    <x v="2"/>
    <d v="2019-10-08T00:00:00"/>
    <x v="9"/>
    <x v="3"/>
    <s v="Shipping Company B"/>
    <s v="ISLAMABAD"/>
    <s v="ID"/>
    <n v="90900"/>
    <s v="PK"/>
    <x v="1"/>
    <s v="Sauce"/>
    <s v="Beverages"/>
    <n v="14"/>
    <n v="98"/>
    <x v="232"/>
    <n v="138.572"/>
  </r>
  <r>
    <n v="8300"/>
    <x v="111"/>
    <n v="8"/>
    <x v="3"/>
    <s v="FAISALABAD"/>
    <s v="FD"/>
    <s v="PK"/>
    <x v="2"/>
    <x v="2"/>
    <d v="2019-10-10T00:00:00"/>
    <x v="9"/>
    <x v="3"/>
    <s v="Shipping Company B"/>
    <s v="FAISALABAD"/>
    <s v="FD"/>
    <n v="90900"/>
    <s v="PK"/>
    <x v="0"/>
    <s v="Curry Sauce"/>
    <s v="Sauces"/>
    <n v="40"/>
    <n v="48"/>
    <x v="207"/>
    <n v="188.16"/>
  </r>
  <r>
    <n v="8308"/>
    <x v="111"/>
    <n v="8"/>
    <x v="3"/>
    <s v="FAISALABAD"/>
    <s v="FD"/>
    <s v="PK"/>
    <x v="2"/>
    <x v="2"/>
    <d v="2019-10-10T00:00:00"/>
    <x v="9"/>
    <x v="3"/>
    <s v="Shipping Company B"/>
    <s v="FAISALABAD"/>
    <s v="FD"/>
    <n v="90900"/>
    <s v="PK"/>
    <x v="0"/>
    <s v="Chocolate Biscuits Mix"/>
    <s v="Baked Goods &amp; Mixes"/>
    <n v="9.2"/>
    <n v="100"/>
    <x v="233"/>
    <n v="91.08"/>
  </r>
  <r>
    <n v="8308"/>
    <x v="117"/>
    <n v="25"/>
    <x v="13"/>
    <s v="KARACHI CENTRAL"/>
    <s v="KC"/>
    <s v="PK"/>
    <x v="6"/>
    <x v="1"/>
    <d v="2019-10-27T00:00:00"/>
    <x v="9"/>
    <x v="3"/>
    <s v="Shipping Company A"/>
    <s v="KARACHI CENTRAL"/>
    <s v="KC"/>
    <n v="90900"/>
    <s v="PK"/>
    <x v="2"/>
    <s v="Scones"/>
    <s v="Baked Goods &amp; Mixes"/>
    <n v="10"/>
    <n v="90"/>
    <x v="234"/>
    <n v="87.3"/>
  </r>
  <r>
    <n v="8303"/>
    <x v="118"/>
    <n v="26"/>
    <x v="14"/>
    <s v="KARACHI SOUTH"/>
    <s v="KS"/>
    <s v="PK"/>
    <x v="5"/>
    <x v="3"/>
    <d v="2019-10-28T00:00:00"/>
    <x v="9"/>
    <x v="3"/>
    <s v="Shipping Company C"/>
    <s v="KARACHI SOUTH"/>
    <s v="KS"/>
    <n v="90900"/>
    <s v="PK"/>
    <x v="1"/>
    <s v="Olive Oil"/>
    <s v="Oil"/>
    <n v="21.35"/>
    <n v="49"/>
    <x v="235"/>
    <n v="102.5227"/>
  </r>
  <r>
    <n v="8304"/>
    <x v="118"/>
    <n v="26"/>
    <x v="14"/>
    <s v="KARACHI SOUTH"/>
    <s v="KS"/>
    <s v="PK"/>
    <x v="5"/>
    <x v="3"/>
    <d v="2019-10-28T00:00:00"/>
    <x v="9"/>
    <x v="3"/>
    <s v="Shipping Company C"/>
    <s v="KARACHI SOUTH"/>
    <s v="KS"/>
    <n v="90900"/>
    <s v="PK"/>
    <x v="1"/>
    <s v="Clam Chowder"/>
    <s v="Soups"/>
    <n v="9.65"/>
    <n v="71"/>
    <x v="236"/>
    <n v="65.7744"/>
  </r>
  <r>
    <n v="8305"/>
    <x v="118"/>
    <n v="26"/>
    <x v="14"/>
    <s v="KARACHI SOUTH"/>
    <s v="KS"/>
    <s v="PK"/>
    <x v="5"/>
    <x v="3"/>
    <d v="2019-10-28T00:00:00"/>
    <x v="9"/>
    <x v="3"/>
    <s v="Shipping Company C"/>
    <s v="KARACHI SOUTH"/>
    <s v="KS"/>
    <n v="90900"/>
    <s v="PK"/>
    <x v="1"/>
    <s v="Crab Meat"/>
    <s v="Canned Meat"/>
    <n v="18.4"/>
    <n v="10"/>
    <x v="237"/>
    <n v="19.136"/>
  </r>
  <r>
    <n v="8306"/>
    <x v="119"/>
    <n v="29"/>
    <x v="4"/>
    <s v="GUJRANWALA"/>
    <s v="GA"/>
    <s v="PK"/>
    <x v="3"/>
    <x v="0"/>
    <d v="2019-10-31T00:00:00"/>
    <x v="9"/>
    <x v="3"/>
    <s v="Shipping Company B"/>
    <s v="GUJRANWALA"/>
    <s v="GA"/>
    <n v="90900"/>
    <s v="PK"/>
    <x v="0"/>
    <s v="Sauce"/>
    <s v="Beverages"/>
    <n v="14"/>
    <n v="78"/>
    <x v="238"/>
    <n v="112.476"/>
  </r>
  <r>
    <n v="8307"/>
    <x v="109"/>
    <n v="6"/>
    <x v="6"/>
    <s v="ISLAMABAD"/>
    <s v="ID"/>
    <s v="PK"/>
    <x v="4"/>
    <x v="2"/>
    <d v="2019-10-08T00:00:00"/>
    <x v="9"/>
    <x v="3"/>
    <s v="Shipping Company C"/>
    <s v="ISLAMABAD"/>
    <s v="ID"/>
    <n v="90900"/>
    <s v="PK"/>
    <x v="0"/>
    <s v="Chocolate"/>
    <s v="Candy"/>
    <n v="12.75"/>
    <n v="44"/>
    <x v="133"/>
    <n v="53.856"/>
  </r>
  <r>
    <n v="8309"/>
    <x v="120"/>
    <n v="4"/>
    <x v="1"/>
    <s v="BAHAWALPUR"/>
    <s v="BR"/>
    <s v="PK"/>
    <x v="1"/>
    <x v="1"/>
    <d v="2019-10-06T00:00:00"/>
    <x v="9"/>
    <x v="3"/>
    <s v="Shipping Company A"/>
    <s v="BAHAWALPUR"/>
    <s v="BR"/>
    <n v="90900"/>
    <s v="PK"/>
    <x v="1"/>
    <s v="Marmalade"/>
    <s v="Jams, Preserves"/>
    <n v="81"/>
    <n v="82"/>
    <x v="239"/>
    <n v="697.41"/>
  </r>
  <r>
    <n v="8380"/>
    <x v="120"/>
    <n v="4"/>
    <x v="1"/>
    <s v="BAHAWALPUR"/>
    <s v="BR"/>
    <s v="PK"/>
    <x v="1"/>
    <x v="1"/>
    <d v="2019-10-06T00:00:00"/>
    <x v="9"/>
    <x v="3"/>
    <s v="Shipping Company A"/>
    <s v="BAHAWALPUR"/>
    <s v="BR"/>
    <n v="90900"/>
    <s v="PK"/>
    <x v="1"/>
    <s v="Long Grain Rice"/>
    <s v="Grains"/>
    <n v="7"/>
    <n v="29"/>
    <x v="240"/>
    <n v="20.3"/>
  </r>
  <r>
    <n v="8388"/>
    <x v="111"/>
    <n v="8"/>
    <x v="3"/>
    <s v="FAISALABAD"/>
    <s v="FD"/>
    <s v="PK"/>
    <x v="2"/>
    <x v="2"/>
    <d v="2019-10-10T00:00:00"/>
    <x v="9"/>
    <x v="3"/>
    <s v="Shipping Company C"/>
    <s v="FAISALABAD"/>
    <s v="FD"/>
    <n v="90900"/>
    <s v="PK"/>
    <x v="1"/>
    <s v="Mozzarella"/>
    <s v="Dairy Products"/>
    <n v="34.8"/>
    <n v="93"/>
    <x v="241"/>
    <n v="313.9308"/>
  </r>
  <r>
    <n v="8385"/>
    <x v="121"/>
    <n v="3"/>
    <x v="5"/>
    <s v="HYDERABAD"/>
    <s v="HD"/>
    <s v="PK"/>
    <x v="0"/>
    <x v="0"/>
    <d v="2019-10-05T00:00:00"/>
    <x v="9"/>
    <x v="3"/>
    <s v="Shipping Company B"/>
    <s v="HYDERABAD"/>
    <s v="HD"/>
    <n v="90900"/>
    <s v="PK"/>
    <x v="2"/>
    <s v="Syrup"/>
    <s v="Condiments"/>
    <n v="10"/>
    <n v="11"/>
    <x v="242"/>
    <n v="11.44"/>
  </r>
  <r>
    <n v="8386"/>
    <x v="121"/>
    <n v="3"/>
    <x v="5"/>
    <s v="HYDERABAD"/>
    <s v="HD"/>
    <s v="PK"/>
    <x v="0"/>
    <x v="0"/>
    <d v="2019-10-05T00:00:00"/>
    <x v="9"/>
    <x v="3"/>
    <s v="Shipping Company B"/>
    <s v="HYDERABAD"/>
    <s v="HD"/>
    <n v="90900"/>
    <s v="PK"/>
    <x v="2"/>
    <s v="Curry Sauce"/>
    <s v="Sauces"/>
    <n v="40"/>
    <n v="91"/>
    <x v="156"/>
    <n v="364"/>
  </r>
  <r>
    <n v="8380"/>
    <x v="112"/>
    <n v="10"/>
    <x v="8"/>
    <s v="KARACHI CENTRAL"/>
    <s v="KC"/>
    <s v="PK"/>
    <x v="6"/>
    <x v="1"/>
    <d v="2019-10-12T00:00:00"/>
    <x v="9"/>
    <x v="3"/>
    <s v="Shipping Company B"/>
    <s v="KARACHI CENTRAL"/>
    <s v="KC"/>
    <n v="90900"/>
    <s v="PK"/>
    <x v="1"/>
    <s v="Almonds"/>
    <s v="Dried Fruit &amp; Nuts"/>
    <n v="10"/>
    <n v="12"/>
    <x v="243"/>
    <n v="12.36"/>
  </r>
  <r>
    <n v="8388"/>
    <x v="112"/>
    <n v="10"/>
    <x v="8"/>
    <s v="KARACHI CENTRAL"/>
    <s v="KC"/>
    <s v="PK"/>
    <x v="6"/>
    <x v="1"/>
    <d v="2019-10-12T00:00:00"/>
    <x v="9"/>
    <x v="3"/>
    <s v="Shipping Company A"/>
    <s v="KARACHI CENTRAL"/>
    <s v="KC"/>
    <n v="90900"/>
    <s v="PK"/>
    <x v="1"/>
    <s v="Dried Plums"/>
    <s v="Dried Fruit &amp; Nuts"/>
    <n v="3.5"/>
    <n v="78"/>
    <x v="213"/>
    <n v="27.3"/>
  </r>
  <r>
    <n v="8383"/>
    <x v="114"/>
    <n v="11"/>
    <x v="10"/>
    <s v="KARACHI SOUTH"/>
    <s v="KS"/>
    <s v="PK"/>
    <x v="5"/>
    <x v="3"/>
    <d v="2019-10-12T00:00:00"/>
    <x v="9"/>
    <x v="3"/>
    <s v="Shipping Company C"/>
    <s v="KARACHI SOUTH"/>
    <s v="KS"/>
    <n v="90900"/>
    <s v="PK"/>
    <x v="1"/>
    <s v="Curry Sauce"/>
    <s v="Sauces"/>
    <n v="40"/>
    <n v="60"/>
    <x v="244"/>
    <n v="228"/>
  </r>
  <r>
    <n v="8384"/>
    <x v="115"/>
    <n v="1"/>
    <x v="11"/>
    <s v="LAHORE EAST"/>
    <s v="LE"/>
    <s v="PK"/>
    <x v="2"/>
    <x v="2"/>
    <d v="2019-10-12T00:00:00"/>
    <x v="9"/>
    <x v="3"/>
    <s v="Shipping Company C"/>
    <s v="LAHORE EAST"/>
    <s v="LE"/>
    <n v="90900"/>
    <s v="PK"/>
    <x v="1"/>
    <s v="Crab Meat"/>
    <s v="Canned Meat"/>
    <n v="18.4"/>
    <n v="23"/>
    <x v="245"/>
    <n v="43.5896"/>
  </r>
  <r>
    <n v="8385"/>
    <x v="110"/>
    <n v="28"/>
    <x v="7"/>
    <s v="JHELUM"/>
    <s v="JM"/>
    <s v="PK"/>
    <x v="5"/>
    <x v="3"/>
    <d v="2019-10-30T00:00:00"/>
    <x v="9"/>
    <x v="3"/>
    <s v="Shipping Company C"/>
    <s v="JHELUM"/>
    <s v="JM"/>
    <n v="90900"/>
    <s v="PK"/>
    <x v="1"/>
    <s v="Coffee"/>
    <s v="Beverages"/>
    <n v="46"/>
    <n v="34"/>
    <x v="246"/>
    <n v="157.964"/>
  </r>
  <r>
    <n v="8386"/>
    <x v="116"/>
    <n v="9"/>
    <x v="12"/>
    <s v="LAHORE WEST"/>
    <s v="LW"/>
    <s v="PK"/>
    <x v="7"/>
    <x v="0"/>
    <d v="2019-10-11T00:00:00"/>
    <x v="9"/>
    <x v="3"/>
    <s v="Shipping Company A"/>
    <s v="LAHORE WEST"/>
    <s v="LW"/>
    <n v="90900"/>
    <s v="PK"/>
    <x v="0"/>
    <s v="Clam Chowder"/>
    <s v="Soups"/>
    <n v="9.65"/>
    <n v="89"/>
    <x v="247"/>
    <n v="86.74385"/>
  </r>
  <r>
    <n v="8387"/>
    <x v="109"/>
    <n v="6"/>
    <x v="6"/>
    <s v="ISLAMABAD"/>
    <s v="ID"/>
    <s v="PK"/>
    <x v="4"/>
    <x v="2"/>
    <d v="2019-10-08T00:00:00"/>
    <x v="9"/>
    <x v="3"/>
    <s v="Shipping Company B"/>
    <s v="ISLAMABAD"/>
    <s v="ID"/>
    <n v="90900"/>
    <s v="PK"/>
    <x v="1"/>
    <s v="Chocolate"/>
    <s v="Candy"/>
    <n v="12.75"/>
    <n v="82"/>
    <x v="248"/>
    <n v="103.5045"/>
  </r>
  <r>
    <n v="8388"/>
    <x v="111"/>
    <n v="8"/>
    <x v="3"/>
    <s v="FAISALABAD"/>
    <s v="FD"/>
    <s v="PK"/>
    <x v="2"/>
    <x v="2"/>
    <d v="2019-10-10T00:00:00"/>
    <x v="9"/>
    <x v="3"/>
    <s v="Shipping Company B"/>
    <s v="FAISALABAD"/>
    <s v="FD"/>
    <n v="90900"/>
    <s v="PK"/>
    <x v="0"/>
    <s v="Chocolate"/>
    <s v="Candy"/>
    <n v="12.75"/>
    <n v="43"/>
    <x v="249"/>
    <n v="52.632"/>
  </r>
  <r>
    <n v="8389"/>
    <x v="122"/>
    <n v="10"/>
    <x v="8"/>
    <s v="KARACHI CENTRAL"/>
    <s v="KC"/>
    <s v="PK"/>
    <x v="6"/>
    <x v="1"/>
    <d v="2019-11-12T00:00:00"/>
    <x v="10"/>
    <x v="3"/>
    <s v="Shipping Company A"/>
    <s v="KARACHI CENTRAL"/>
    <s v="KC"/>
    <n v="90900"/>
    <s v="PK"/>
    <x v="0"/>
    <s v="Cajun Seasoning"/>
    <s v="Condiments"/>
    <n v="22"/>
    <n v="96"/>
    <x v="250"/>
    <n v="221.76"/>
  </r>
  <r>
    <n v="8330"/>
    <x v="122"/>
    <n v="10"/>
    <x v="8"/>
    <s v="KARACHI CENTRAL"/>
    <s v="KC"/>
    <s v="PK"/>
    <x v="6"/>
    <x v="1"/>
    <d v="2019-11-12T00:00:00"/>
    <x v="10"/>
    <x v="3"/>
    <s v="Shipping Company A"/>
    <s v="KARACHI CENTRAL"/>
    <s v="KC"/>
    <n v="90900"/>
    <s v="PK"/>
    <x v="0"/>
    <s v="Chocolate Biscuits Mix"/>
    <s v="Baked Goods &amp; Mixes"/>
    <n v="9.2"/>
    <n v="34"/>
    <x v="251"/>
    <n v="31.28"/>
  </r>
  <r>
    <n v="8338"/>
    <x v="123"/>
    <n v="11"/>
    <x v="10"/>
    <s v="KARACHI SOUTH"/>
    <s v="KS"/>
    <s v="PK"/>
    <x v="5"/>
    <x v="3"/>
    <d v="2019-11-12T00:00:00"/>
    <x v="10"/>
    <x v="3"/>
    <s v="Shipping Company C"/>
    <s v="KARACHI SOUTH"/>
    <s v="KS"/>
    <n v="90900"/>
    <s v="PK"/>
    <x v="0"/>
    <s v="Dried Plums"/>
    <s v="Dried Fruit &amp; Nuts"/>
    <n v="3.5"/>
    <n v="42"/>
    <x v="252"/>
    <n v="15.141"/>
  </r>
  <r>
    <n v="8338"/>
    <x v="123"/>
    <n v="11"/>
    <x v="10"/>
    <s v="KARACHI SOUTH"/>
    <s v="KS"/>
    <s v="PK"/>
    <x v="5"/>
    <x v="3"/>
    <d v="2019-11-12T00:00:00"/>
    <x v="10"/>
    <x v="3"/>
    <s v="Shipping Company C"/>
    <s v="KARACHI SOUTH"/>
    <s v="KS"/>
    <n v="90900"/>
    <s v="PK"/>
    <x v="0"/>
    <s v="Green Tea"/>
    <s v="Beverages"/>
    <n v="2.99"/>
    <n v="100"/>
    <x v="253"/>
    <n v="30.498"/>
  </r>
  <r>
    <n v="8333"/>
    <x v="124"/>
    <n v="1"/>
    <x v="11"/>
    <s v="LAHORE EAST"/>
    <s v="LE"/>
    <s v="PK"/>
    <x v="2"/>
    <x v="2"/>
    <d v="2019-11-12T00:00:00"/>
    <x v="10"/>
    <x v="3"/>
    <s v="Shipping Company C"/>
    <s v="LAHORE EAST"/>
    <s v="LE"/>
    <n v="90900"/>
    <s v="PK"/>
    <x v="0"/>
    <s v="Chai"/>
    <s v="Beverages"/>
    <n v="18"/>
    <n v="42"/>
    <x v="21"/>
    <n v="76.356"/>
  </r>
  <r>
    <n v="8334"/>
    <x v="124"/>
    <n v="1"/>
    <x v="11"/>
    <s v="LAHORE EAST"/>
    <s v="LE"/>
    <s v="PK"/>
    <x v="2"/>
    <x v="2"/>
    <d v="2019-11-12T00:00:00"/>
    <x v="10"/>
    <x v="3"/>
    <s v="Shipping Company C"/>
    <s v="LAHORE EAST"/>
    <s v="LE"/>
    <n v="90900"/>
    <s v="PK"/>
    <x v="0"/>
    <s v="Coffee"/>
    <s v="Beverages"/>
    <n v="46"/>
    <n v="16"/>
    <x v="128"/>
    <n v="70.656"/>
  </r>
  <r>
    <n v="8335"/>
    <x v="124"/>
    <n v="1"/>
    <x v="11"/>
    <s v="LAHORE EAST"/>
    <s v="LE"/>
    <s v="PK"/>
    <x v="2"/>
    <x v="2"/>
    <d v="2019-11-12T00:00:00"/>
    <x v="10"/>
    <x v="3"/>
    <s v="Shipping Company C"/>
    <s v="LAHORE EAST"/>
    <s v="LE"/>
    <n v="90900"/>
    <s v="PK"/>
    <x v="0"/>
    <s v="Green Tea"/>
    <s v="Beverages"/>
    <n v="2.99"/>
    <n v="22"/>
    <x v="254"/>
    <n v="6.38066"/>
  </r>
  <r>
    <n v="8336"/>
    <x v="125"/>
    <n v="28"/>
    <x v="7"/>
    <s v="JHELUM"/>
    <s v="JM"/>
    <s v="PK"/>
    <x v="5"/>
    <x v="3"/>
    <d v="2019-11-30T00:00:00"/>
    <x v="10"/>
    <x v="3"/>
    <s v="Shipping Company C"/>
    <s v="JHELUM"/>
    <s v="JM"/>
    <n v="90900"/>
    <s v="PK"/>
    <x v="1"/>
    <s v="Clam Chowder"/>
    <s v="Soups"/>
    <n v="9.65"/>
    <n v="46"/>
    <x v="255"/>
    <n v="45.7217"/>
  </r>
  <r>
    <n v="8337"/>
    <x v="125"/>
    <n v="28"/>
    <x v="7"/>
    <s v="JHELUM"/>
    <s v="JM"/>
    <s v="PK"/>
    <x v="5"/>
    <x v="3"/>
    <d v="2019-11-30T00:00:00"/>
    <x v="10"/>
    <x v="3"/>
    <s v="Shipping Company C"/>
    <s v="JHELUM"/>
    <s v="JM"/>
    <n v="90900"/>
    <s v="PK"/>
    <x v="1"/>
    <s v="Crab Meat"/>
    <s v="Canned Meat"/>
    <n v="18.4"/>
    <n v="100"/>
    <x v="256"/>
    <n v="184"/>
  </r>
  <r>
    <n v="8338"/>
    <x v="126"/>
    <n v="9"/>
    <x v="12"/>
    <s v="LAHORE WEST"/>
    <s v="LW"/>
    <s v="PK"/>
    <x v="7"/>
    <x v="0"/>
    <d v="2019-11-11T00:00:00"/>
    <x v="10"/>
    <x v="3"/>
    <s v="Shipping Company A"/>
    <s v="LAHORE WEST"/>
    <s v="LW"/>
    <n v="90900"/>
    <s v="PK"/>
    <x v="0"/>
    <s v="Ravioli"/>
    <s v="Pasta"/>
    <n v="19.5"/>
    <n v="87"/>
    <x v="257"/>
    <n v="174.7395"/>
  </r>
  <r>
    <n v="8339"/>
    <x v="126"/>
    <n v="9"/>
    <x v="12"/>
    <s v="LAHORE WEST"/>
    <s v="LW"/>
    <s v="PK"/>
    <x v="7"/>
    <x v="0"/>
    <d v="2019-11-11T00:00:00"/>
    <x v="10"/>
    <x v="3"/>
    <s v="Shipping Company A"/>
    <s v="LAHORE WEST"/>
    <s v="LW"/>
    <n v="90900"/>
    <s v="PK"/>
    <x v="0"/>
    <s v="Mozzarella"/>
    <s v="Dairy Products"/>
    <n v="34.8"/>
    <n v="58"/>
    <x v="258"/>
    <n v="205.8768"/>
  </r>
  <r>
    <n v="8340"/>
    <x v="127"/>
    <n v="6"/>
    <x v="6"/>
    <s v="ISLAMABAD"/>
    <s v="ID"/>
    <s v="PK"/>
    <x v="4"/>
    <x v="2"/>
    <d v="2019-11-08T00:00:00"/>
    <x v="10"/>
    <x v="3"/>
    <s v="Shipping Company B"/>
    <s v="ISLAMABAD"/>
    <s v="ID"/>
    <n v="90900"/>
    <s v="PK"/>
    <x v="1"/>
    <s v="Sauce"/>
    <s v="Beverages"/>
    <n v="14"/>
    <n v="85"/>
    <x v="259"/>
    <n v="120.19"/>
  </r>
  <r>
    <n v="8348"/>
    <x v="128"/>
    <n v="8"/>
    <x v="3"/>
    <s v="FAISALABAD"/>
    <s v="FD"/>
    <s v="PK"/>
    <x v="2"/>
    <x v="2"/>
    <d v="2019-11-10T00:00:00"/>
    <x v="10"/>
    <x v="3"/>
    <s v="Shipping Company B"/>
    <s v="FAISALABAD"/>
    <s v="FD"/>
    <n v="90900"/>
    <s v="PK"/>
    <x v="0"/>
    <s v="Curry Sauce"/>
    <s v="Sauces"/>
    <n v="40"/>
    <n v="28"/>
    <x v="138"/>
    <n v="110.88"/>
  </r>
  <r>
    <n v="8348"/>
    <x v="128"/>
    <n v="8"/>
    <x v="3"/>
    <s v="FAISALABAD"/>
    <s v="FD"/>
    <s v="PK"/>
    <x v="2"/>
    <x v="2"/>
    <d v="2019-11-10T00:00:00"/>
    <x v="10"/>
    <x v="3"/>
    <s v="Shipping Company B"/>
    <s v="FAISALABAD"/>
    <s v="FD"/>
    <n v="90900"/>
    <s v="PK"/>
    <x v="0"/>
    <s v="Chocolate Biscuits Mix"/>
    <s v="Baked Goods &amp; Mixes"/>
    <n v="9.2"/>
    <n v="19"/>
    <x v="260"/>
    <n v="17.1304"/>
  </r>
  <r>
    <n v="8343"/>
    <x v="129"/>
    <n v="25"/>
    <x v="13"/>
    <s v="KARACHI CENTRAL"/>
    <s v="KC"/>
    <s v="PK"/>
    <x v="6"/>
    <x v="1"/>
    <d v="2019-11-27T00:00:00"/>
    <x v="10"/>
    <x v="3"/>
    <s v="Shipping Company A"/>
    <s v="KARACHI CENTRAL"/>
    <s v="KC"/>
    <n v="90900"/>
    <s v="PK"/>
    <x v="2"/>
    <s v="Scones"/>
    <s v="Baked Goods &amp; Mixes"/>
    <n v="10"/>
    <n v="99"/>
    <x v="81"/>
    <n v="102.96"/>
  </r>
  <r>
    <n v="8344"/>
    <x v="130"/>
    <n v="26"/>
    <x v="14"/>
    <s v="KARACHI SOUTH"/>
    <s v="KS"/>
    <s v="PK"/>
    <x v="5"/>
    <x v="3"/>
    <d v="2019-11-28T00:00:00"/>
    <x v="10"/>
    <x v="3"/>
    <s v="Shipping Company C"/>
    <s v="KARACHI SOUTH"/>
    <s v="KS"/>
    <n v="90900"/>
    <s v="PK"/>
    <x v="1"/>
    <s v="Olive Oil"/>
    <s v="Oil"/>
    <n v="21.35"/>
    <n v="69"/>
    <x v="261"/>
    <n v="153.2076"/>
  </r>
  <r>
    <n v="8345"/>
    <x v="130"/>
    <n v="26"/>
    <x v="14"/>
    <s v="KARACHI SOUTH"/>
    <s v="KS"/>
    <s v="PK"/>
    <x v="5"/>
    <x v="3"/>
    <d v="2019-11-28T00:00:00"/>
    <x v="10"/>
    <x v="3"/>
    <s v="Shipping Company C"/>
    <s v="KARACHI SOUTH"/>
    <s v="KS"/>
    <n v="90900"/>
    <s v="PK"/>
    <x v="1"/>
    <s v="Clam Chowder"/>
    <s v="Soups"/>
    <n v="9.65"/>
    <n v="37"/>
    <x v="262"/>
    <n v="33.91975"/>
  </r>
  <r>
    <n v="8346"/>
    <x v="130"/>
    <n v="26"/>
    <x v="14"/>
    <s v="KARACHI SOUTH"/>
    <s v="KS"/>
    <s v="PK"/>
    <x v="5"/>
    <x v="3"/>
    <d v="2019-11-28T00:00:00"/>
    <x v="10"/>
    <x v="3"/>
    <s v="Shipping Company C"/>
    <s v="KARACHI SOUTH"/>
    <s v="KS"/>
    <n v="90900"/>
    <s v="PK"/>
    <x v="1"/>
    <s v="Crab Meat"/>
    <s v="Canned Meat"/>
    <n v="18.4"/>
    <n v="64"/>
    <x v="106"/>
    <n v="118.9376"/>
  </r>
  <r>
    <n v="8347"/>
    <x v="131"/>
    <n v="29"/>
    <x v="4"/>
    <s v="GUJRANWALA"/>
    <s v="GA"/>
    <s v="PK"/>
    <x v="3"/>
    <x v="0"/>
    <d v="2019-12-01T00:00:00"/>
    <x v="11"/>
    <x v="3"/>
    <s v="Shipping Company B"/>
    <s v="GUJRANWALA"/>
    <s v="GA"/>
    <n v="90900"/>
    <s v="PK"/>
    <x v="0"/>
    <s v="Sauce"/>
    <s v="Beverages"/>
    <n v="14"/>
    <n v="38"/>
    <x v="196"/>
    <n v="55.328"/>
  </r>
  <r>
    <n v="8348"/>
    <x v="127"/>
    <n v="6"/>
    <x v="6"/>
    <s v="ISLAMABAD"/>
    <s v="ID"/>
    <s v="PK"/>
    <x v="4"/>
    <x v="2"/>
    <d v="2019-11-08T00:00:00"/>
    <x v="10"/>
    <x v="3"/>
    <s v="Shipping Company C"/>
    <s v="ISLAMABAD"/>
    <s v="ID"/>
    <n v="90900"/>
    <s v="PK"/>
    <x v="0"/>
    <s v="Chocolate"/>
    <s v="Candy"/>
    <n v="12.75"/>
    <n v="15"/>
    <x v="263"/>
    <n v="18.55125"/>
  </r>
  <r>
    <n v="8350"/>
    <x v="132"/>
    <n v="4"/>
    <x v="1"/>
    <s v="BAHAWALPUR"/>
    <s v="BR"/>
    <s v="PK"/>
    <x v="1"/>
    <x v="1"/>
    <d v="2019-11-06T00:00:00"/>
    <x v="10"/>
    <x v="3"/>
    <s v="Shipping Company A"/>
    <s v="BAHAWALPUR"/>
    <s v="BR"/>
    <n v="90900"/>
    <s v="PK"/>
    <x v="1"/>
    <s v="Marmalade"/>
    <s v="Jams, Preserves"/>
    <n v="81"/>
    <n v="52"/>
    <x v="264"/>
    <n v="412.776"/>
  </r>
  <r>
    <n v="8358"/>
    <x v="132"/>
    <n v="4"/>
    <x v="1"/>
    <s v="BAHAWALPUR"/>
    <s v="BR"/>
    <s v="PK"/>
    <x v="1"/>
    <x v="1"/>
    <d v="2019-11-06T00:00:00"/>
    <x v="10"/>
    <x v="3"/>
    <s v="Shipping Company A"/>
    <s v="BAHAWALPUR"/>
    <s v="BR"/>
    <n v="90900"/>
    <s v="PK"/>
    <x v="1"/>
    <s v="Long Grain Rice"/>
    <s v="Grains"/>
    <n v="7"/>
    <n v="37"/>
    <x v="57"/>
    <n v="25.382"/>
  </r>
  <r>
    <n v="8353"/>
    <x v="128"/>
    <n v="8"/>
    <x v="3"/>
    <s v="FAISALABAD"/>
    <s v="FD"/>
    <s v="PK"/>
    <x v="2"/>
    <x v="2"/>
    <d v="2019-11-10T00:00:00"/>
    <x v="10"/>
    <x v="3"/>
    <s v="Shipping Company C"/>
    <s v="FAISALABAD"/>
    <s v="FD"/>
    <n v="90900"/>
    <s v="PK"/>
    <x v="1"/>
    <s v="Mozzarella"/>
    <s v="Dairy Products"/>
    <n v="34.8"/>
    <n v="24"/>
    <x v="265"/>
    <n v="80.1792"/>
  </r>
  <r>
    <n v="8356"/>
    <x v="133"/>
    <n v="3"/>
    <x v="5"/>
    <s v="HYDERABAD"/>
    <s v="HD"/>
    <s v="PK"/>
    <x v="0"/>
    <x v="0"/>
    <d v="2019-11-05T00:00:00"/>
    <x v="10"/>
    <x v="3"/>
    <s v="Shipping Company B"/>
    <s v="HYDERABAD"/>
    <s v="HD"/>
    <n v="90900"/>
    <s v="PK"/>
    <x v="2"/>
    <s v="Syrup"/>
    <s v="Condiments"/>
    <n v="10"/>
    <n v="36"/>
    <x v="266"/>
    <n v="37.08"/>
  </r>
  <r>
    <n v="8357"/>
    <x v="133"/>
    <n v="3"/>
    <x v="5"/>
    <s v="HYDERABAD"/>
    <s v="HD"/>
    <s v="PK"/>
    <x v="0"/>
    <x v="0"/>
    <d v="2019-11-05T00:00:00"/>
    <x v="10"/>
    <x v="3"/>
    <s v="Shipping Company B"/>
    <s v="HYDERABAD"/>
    <s v="HD"/>
    <n v="90900"/>
    <s v="PK"/>
    <x v="2"/>
    <s v="Curry Sauce"/>
    <s v="Sauces"/>
    <n v="40"/>
    <n v="24"/>
    <x v="267"/>
    <n v="96"/>
  </r>
  <r>
    <n v="8368"/>
    <x v="122"/>
    <n v="10"/>
    <x v="8"/>
    <s v="KARACHI CENTRAL"/>
    <s v="KC"/>
    <s v="PK"/>
    <x v="6"/>
    <x v="1"/>
    <d v="2019-11-12T00:00:00"/>
    <x v="10"/>
    <x v="3"/>
    <s v="Shipping Company B"/>
    <s v="KARACHI CENTRAL"/>
    <s v="KC"/>
    <n v="90900"/>
    <s v="PK"/>
    <x v="1"/>
    <s v="Almonds"/>
    <s v="Dried Fruit &amp; Nuts"/>
    <n v="10"/>
    <n v="20"/>
    <x v="268"/>
    <n v="20"/>
  </r>
  <r>
    <n v="8363"/>
    <x v="122"/>
    <n v="10"/>
    <x v="8"/>
    <s v="KARACHI CENTRAL"/>
    <s v="KC"/>
    <s v="PK"/>
    <x v="6"/>
    <x v="1"/>
    <d v="2019-11-12T00:00:00"/>
    <x v="10"/>
    <x v="3"/>
    <s v="Shipping Company A"/>
    <s v="KARACHI CENTRAL"/>
    <s v="KC"/>
    <n v="90900"/>
    <s v="PK"/>
    <x v="1"/>
    <s v="Dried Plums"/>
    <s v="Dried Fruit &amp; Nuts"/>
    <n v="3.5"/>
    <n v="11"/>
    <x v="4"/>
    <n v="3.7345"/>
  </r>
  <r>
    <n v="8364"/>
    <x v="123"/>
    <n v="11"/>
    <x v="10"/>
    <s v="KARACHI SOUTH"/>
    <s v="KS"/>
    <s v="PK"/>
    <x v="5"/>
    <x v="3"/>
    <d v="2019-11-12T00:00:00"/>
    <x v="10"/>
    <x v="3"/>
    <s v="Shipping Company C"/>
    <s v="KARACHI SOUTH"/>
    <s v="KS"/>
    <n v="90900"/>
    <s v="PK"/>
    <x v="1"/>
    <s v="Curry Sauce"/>
    <s v="Sauces"/>
    <n v="40"/>
    <n v="78"/>
    <x v="188"/>
    <n v="299.52"/>
  </r>
  <r>
    <n v="8365"/>
    <x v="124"/>
    <n v="1"/>
    <x v="11"/>
    <s v="LAHORE EAST"/>
    <s v="LE"/>
    <s v="PK"/>
    <x v="2"/>
    <x v="2"/>
    <d v="2019-11-12T00:00:00"/>
    <x v="10"/>
    <x v="3"/>
    <s v="Shipping Company C"/>
    <s v="LAHORE EAST"/>
    <s v="LE"/>
    <n v="90900"/>
    <s v="PK"/>
    <x v="1"/>
    <s v="Crab Meat"/>
    <s v="Canned Meat"/>
    <n v="18.4"/>
    <n v="76"/>
    <x v="269"/>
    <n v="144.0352"/>
  </r>
  <r>
    <n v="8366"/>
    <x v="125"/>
    <n v="28"/>
    <x v="7"/>
    <s v="JHELUM"/>
    <s v="JM"/>
    <s v="PK"/>
    <x v="5"/>
    <x v="3"/>
    <d v="2019-11-30T00:00:00"/>
    <x v="10"/>
    <x v="3"/>
    <s v="Shipping Company C"/>
    <s v="JHELUM"/>
    <s v="JM"/>
    <n v="90900"/>
    <s v="PK"/>
    <x v="1"/>
    <s v="Coffee"/>
    <s v="Beverages"/>
    <n v="46"/>
    <n v="57"/>
    <x v="270"/>
    <n v="272.688"/>
  </r>
  <r>
    <n v="8367"/>
    <x v="126"/>
    <n v="9"/>
    <x v="12"/>
    <s v="LAHORE WEST"/>
    <s v="LW"/>
    <s v="PK"/>
    <x v="7"/>
    <x v="0"/>
    <d v="2019-11-11T00:00:00"/>
    <x v="10"/>
    <x v="3"/>
    <s v="Shipping Company A"/>
    <s v="LAHORE WEST"/>
    <s v="LW"/>
    <n v="90900"/>
    <s v="PK"/>
    <x v="0"/>
    <s v="Clam Chowder"/>
    <s v="Soups"/>
    <n v="9.65"/>
    <n v="14"/>
    <x v="271"/>
    <n v="12.9696"/>
  </r>
  <r>
    <n v="8368"/>
    <x v="134"/>
    <n v="27"/>
    <x v="0"/>
    <s v="MULTAN"/>
    <s v="MN"/>
    <s v="PK"/>
    <x v="0"/>
    <x v="0"/>
    <d v="2019-12-29T00:00:00"/>
    <x v="11"/>
    <x v="3"/>
    <s v="Shipping Company B"/>
    <s v="MULTAN"/>
    <s v="MN"/>
    <n v="90900"/>
    <s v="PK"/>
    <x v="0"/>
    <s v="Sauce"/>
    <s v="Beverages"/>
    <n v="14"/>
    <n v="14"/>
    <x v="272"/>
    <n v="19.796"/>
  </r>
  <r>
    <n v="8369"/>
    <x v="134"/>
    <n v="27"/>
    <x v="0"/>
    <s v="MULTAN"/>
    <s v="MN"/>
    <s v="PK"/>
    <x v="0"/>
    <x v="0"/>
    <d v="2019-12-29T00:00:00"/>
    <x v="11"/>
    <x v="3"/>
    <s v="Shipping Company B"/>
    <s v="MULTAN"/>
    <s v="MN"/>
    <n v="90900"/>
    <s v="PK"/>
    <x v="0"/>
    <s v="Dried Plums"/>
    <s v="Dried Fruit &amp; Nuts"/>
    <n v="3.5"/>
    <n v="70"/>
    <x v="273"/>
    <n v="25.235"/>
  </r>
  <r>
    <n v="8370"/>
    <x v="135"/>
    <n v="4"/>
    <x v="1"/>
    <s v="BAHAWALPUR"/>
    <s v="BR"/>
    <s v="PK"/>
    <x v="1"/>
    <x v="1"/>
    <d v="2019-12-06T00:00:00"/>
    <x v="11"/>
    <x v="3"/>
    <s v="Shipping Company A"/>
    <s v="BAHAWALPUR"/>
    <s v="BR"/>
    <n v="90900"/>
    <s v="PK"/>
    <x v="1"/>
    <s v="Dried Pears"/>
    <s v="Dried Fruit &amp; Nuts"/>
    <n v="30"/>
    <n v="100"/>
    <x v="274"/>
    <n v="291"/>
  </r>
  <r>
    <n v="8378"/>
    <x v="135"/>
    <n v="4"/>
    <x v="1"/>
    <s v="BAHAWALPUR"/>
    <s v="BR"/>
    <s v="PK"/>
    <x v="1"/>
    <x v="1"/>
    <d v="2019-12-06T00:00:00"/>
    <x v="11"/>
    <x v="3"/>
    <s v="Shipping Company A"/>
    <s v="BAHAWALPUR"/>
    <s v="BR"/>
    <n v="90900"/>
    <s v="PK"/>
    <x v="1"/>
    <s v="Dried Apples"/>
    <s v="Dried Fruit &amp; Nuts"/>
    <n v="53"/>
    <n v="27"/>
    <x v="275"/>
    <n v="143.1"/>
  </r>
  <r>
    <n v="8378"/>
    <x v="135"/>
    <n v="4"/>
    <x v="1"/>
    <s v="BAHAWALPUR"/>
    <s v="BR"/>
    <s v="PK"/>
    <x v="1"/>
    <x v="1"/>
    <d v="2019-12-06T00:00:00"/>
    <x v="11"/>
    <x v="3"/>
    <s v="Shipping Company A"/>
    <s v="BAHAWALPUR"/>
    <s v="BR"/>
    <n v="90900"/>
    <s v="PK"/>
    <x v="1"/>
    <s v="Dried Plums"/>
    <s v="Dried Fruit &amp; Nuts"/>
    <n v="3.5"/>
    <n v="70"/>
    <x v="273"/>
    <n v="24.01"/>
  </r>
  <r>
    <n v="8373"/>
    <x v="136"/>
    <n v="12"/>
    <x v="2"/>
    <s v="MULTAN"/>
    <s v="MN"/>
    <s v="PK"/>
    <x v="0"/>
    <x v="0"/>
    <d v="2019-12-14T00:00:00"/>
    <x v="11"/>
    <x v="3"/>
    <s v="Shipping Company B"/>
    <s v="MULTAN"/>
    <s v="MN"/>
    <n v="90900"/>
    <s v="PK"/>
    <x v="1"/>
    <s v="Chai"/>
    <s v="Beverages"/>
    <n v="18"/>
    <n v="57"/>
    <x v="276"/>
    <n v="102.6"/>
  </r>
  <r>
    <n v="8374"/>
    <x v="136"/>
    <n v="12"/>
    <x v="2"/>
    <s v="MULTAN"/>
    <s v="MN"/>
    <s v="PK"/>
    <x v="0"/>
    <x v="0"/>
    <d v="2019-12-14T00:00:00"/>
    <x v="11"/>
    <x v="3"/>
    <s v="Shipping Company B"/>
    <s v="MULTAN"/>
    <s v="MN"/>
    <n v="90900"/>
    <s v="PK"/>
    <x v="1"/>
    <s v="Coffee"/>
    <s v="Beverages"/>
    <n v="46"/>
    <n v="83"/>
    <x v="277"/>
    <n v="374.164"/>
  </r>
  <r>
    <n v="8375"/>
    <x v="137"/>
    <n v="8"/>
    <x v="3"/>
    <s v="FAISALABAD"/>
    <s v="FD"/>
    <s v="PK"/>
    <x v="2"/>
    <x v="2"/>
    <d v="2019-12-10T00:00:00"/>
    <x v="11"/>
    <x v="3"/>
    <s v="Shipping Company C"/>
    <s v="FAISALABAD"/>
    <s v="FD"/>
    <n v="90900"/>
    <s v="PK"/>
    <x v="1"/>
    <s v="Chocolate Biscuits Mix"/>
    <s v="Baked Goods &amp; Mixes"/>
    <n v="9.2"/>
    <n v="76"/>
    <x v="278"/>
    <n v="67.1232"/>
  </r>
  <r>
    <n v="8376"/>
    <x v="135"/>
    <n v="4"/>
    <x v="1"/>
    <s v="BAHAWALPUR"/>
    <s v="BR"/>
    <s v="PK"/>
    <x v="1"/>
    <x v="1"/>
    <d v="2019-12-06T00:00:00"/>
    <x v="11"/>
    <x v="3"/>
    <s v="Shipping Company C"/>
    <s v="BAHAWALPUR"/>
    <s v="BR"/>
    <n v="90900"/>
    <s v="PK"/>
    <x v="0"/>
    <s v="Chocolate Biscuits Mix"/>
    <s v="Baked Goods &amp; Mixes"/>
    <n v="9.2"/>
    <n v="80"/>
    <x v="128"/>
    <n v="72.864"/>
  </r>
  <r>
    <n v="8377"/>
    <x v="138"/>
    <n v="29"/>
    <x v="4"/>
    <s v="GUJRANWALA"/>
    <s v="GA"/>
    <s v="PK"/>
    <x v="3"/>
    <x v="0"/>
    <d v="2019-12-31T00:00:00"/>
    <x v="11"/>
    <x v="3"/>
    <s v="Shipping Company B"/>
    <s v="GUJRANWALA"/>
    <s v="GA"/>
    <n v="90900"/>
    <s v="PK"/>
    <x v="0"/>
    <s v="Chocolate"/>
    <s v="Candy"/>
    <n v="12.75"/>
    <n v="47"/>
    <x v="13"/>
    <n v="59.32575"/>
  </r>
  <r>
    <n v="8378"/>
    <x v="139"/>
    <n v="3"/>
    <x v="5"/>
    <s v="HYDERABAD"/>
    <s v="HD"/>
    <s v="PK"/>
    <x v="0"/>
    <x v="0"/>
    <d v="2019-12-05T00:00:00"/>
    <x v="11"/>
    <x v="3"/>
    <s v="Shipping Company B"/>
    <s v="HYDERABAD"/>
    <s v="HD"/>
    <n v="90900"/>
    <s v="PK"/>
    <x v="2"/>
    <s v="Clam Chowder"/>
    <s v="Soups"/>
    <n v="9.65"/>
    <n v="96"/>
    <x v="279"/>
    <n v="94.4928"/>
  </r>
  <r>
    <n v="8379"/>
    <x v="140"/>
    <n v="6"/>
    <x v="6"/>
    <s v="ISLAMABAD"/>
    <s v="ID"/>
    <s v="PK"/>
    <x v="4"/>
    <x v="2"/>
    <d v="2019-12-08T00:00:00"/>
    <x v="11"/>
    <x v="3"/>
    <s v="Shipping Company B"/>
    <s v="ISLAMABAD"/>
    <s v="ID"/>
    <n v="90900"/>
    <s v="PK"/>
    <x v="1"/>
    <s v="Curry Sauce"/>
    <s v="Sauces"/>
    <n v="40"/>
    <n v="32"/>
    <x v="11"/>
    <n v="134.4"/>
  </r>
  <r>
    <n v="8380"/>
    <x v="141"/>
    <n v="28"/>
    <x v="7"/>
    <s v="JHELUM"/>
    <s v="JM"/>
    <s v="PK"/>
    <x v="5"/>
    <x v="3"/>
    <d v="2019-12-30T00:00:00"/>
    <x v="11"/>
    <x v="3"/>
    <s v="Shipping Company C"/>
    <s v="JHELUM"/>
    <s v="JM"/>
    <n v="90900"/>
    <s v="PK"/>
    <x v="0"/>
    <s v="Coffee"/>
    <s v="Beverages"/>
    <n v="46"/>
    <n v="16"/>
    <x v="128"/>
    <n v="73.6"/>
  </r>
  <r>
    <n v="8388"/>
    <x v="137"/>
    <n v="8"/>
    <x v="3"/>
    <s v="FAISALABAD"/>
    <s v="FD"/>
    <s v="PK"/>
    <x v="2"/>
    <x v="2"/>
    <d v="2019-12-10T00:00:00"/>
    <x v="11"/>
    <x v="3"/>
    <s v="Shipping Company C"/>
    <s v="FAISALABAD"/>
    <s v="FD"/>
    <n v="90900"/>
    <s v="PK"/>
    <x v="0"/>
    <s v="Chocolate"/>
    <s v="Candy"/>
    <n v="12.75"/>
    <n v="41"/>
    <x v="86"/>
    <n v="51.2295"/>
  </r>
  <r>
    <n v="8388"/>
    <x v="142"/>
    <n v="10"/>
    <x v="8"/>
    <s v="KARACHI CENTRAL"/>
    <s v="KC"/>
    <s v="PK"/>
    <x v="6"/>
    <x v="1"/>
    <d v="2019-12-12T00:00:00"/>
    <x v="11"/>
    <x v="3"/>
    <s v="Shipping Company B"/>
    <s v="KARACHI CENTRAL"/>
    <s v="KC"/>
    <n v="90900"/>
    <s v="PK"/>
    <x v="1"/>
    <s v="Green Tea"/>
    <s v="Beverages"/>
    <n v="2.99"/>
    <n v="41"/>
    <x v="280"/>
    <n v="12.87195"/>
  </r>
  <r>
    <n v="8383"/>
    <x v="143"/>
    <n v="7"/>
    <x v="9"/>
    <s v="KARACHI NORTH"/>
    <s v="KI"/>
    <s v="PK"/>
    <x v="2"/>
    <x v="2"/>
    <d v="2019-12-12T00:00:00"/>
    <x v="11"/>
    <x v="3"/>
    <s v="Shipping Company B"/>
    <s v="KARACHI NORTH"/>
    <s v="KI"/>
    <n v="90900"/>
    <s v="PK"/>
    <x v="1"/>
    <s v="Coffee"/>
    <s v="Beverages"/>
    <n v="46"/>
    <n v="41"/>
    <x v="281"/>
    <n v="194.258"/>
  </r>
  <r>
    <n v="8384"/>
    <x v="142"/>
    <n v="10"/>
    <x v="8"/>
    <s v="KARACHI CENTRAL"/>
    <s v="KC"/>
    <s v="PK"/>
    <x v="6"/>
    <x v="1"/>
    <d v="2019-12-12T00:00:00"/>
    <x v="11"/>
    <x v="3"/>
    <s v="Shipping Company A"/>
    <s v="KARACHI CENTRAL"/>
    <s v="KC"/>
    <n v="90900"/>
    <s v="PK"/>
    <x v="1"/>
    <s v="Boysenberry Spread"/>
    <s v="Jams, Preserves"/>
    <n v="25"/>
    <n v="94"/>
    <x v="282"/>
    <n v="235"/>
  </r>
  <r>
    <n v="8385"/>
    <x v="142"/>
    <n v="10"/>
    <x v="8"/>
    <s v="KARACHI CENTRAL"/>
    <s v="KC"/>
    <s v="PK"/>
    <x v="6"/>
    <x v="1"/>
    <d v="2019-12-12T00:00:00"/>
    <x v="11"/>
    <x v="3"/>
    <s v="Shipping Company A"/>
    <s v="KARACHI CENTRAL"/>
    <s v="KC"/>
    <n v="90900"/>
    <s v="PK"/>
    <x v="1"/>
    <s v="Cajun Seasoning"/>
    <s v="Condiments"/>
    <n v="22"/>
    <n v="20"/>
    <x v="283"/>
    <n v="46.2"/>
  </r>
  <r>
    <n v="8386"/>
    <x v="142"/>
    <n v="10"/>
    <x v="8"/>
    <s v="KARACHI CENTRAL"/>
    <s v="KC"/>
    <s v="PK"/>
    <x v="6"/>
    <x v="1"/>
    <d v="2019-12-12T00:00:00"/>
    <x v="11"/>
    <x v="3"/>
    <s v="Shipping Company A"/>
    <s v="KARACHI CENTRAL"/>
    <s v="KC"/>
    <n v="90900"/>
    <s v="PK"/>
    <x v="1"/>
    <s v="Chocolate Biscuits Mix"/>
    <s v="Baked Goods &amp; Mixes"/>
    <n v="9.2"/>
    <n v="13"/>
    <x v="284"/>
    <n v="12.4384"/>
  </r>
  <r>
    <n v="8387"/>
    <x v="144"/>
    <n v="11"/>
    <x v="10"/>
    <s v="KARACHI SOUTH"/>
    <s v="KS"/>
    <s v="PK"/>
    <x v="5"/>
    <x v="3"/>
    <d v="2019-12-12T00:00:00"/>
    <x v="11"/>
    <x v="3"/>
    <s v="Shipping Company C"/>
    <s v="KARACHI SOUTH"/>
    <s v="KS"/>
    <n v="90900"/>
    <s v="PK"/>
    <x v="1"/>
    <s v="Dried Plums"/>
    <s v="Dried Fruit &amp; Nuts"/>
    <n v="3.5"/>
    <n v="74"/>
    <x v="57"/>
    <n v="26.936"/>
  </r>
  <r>
    <n v="8388"/>
    <x v="144"/>
    <n v="11"/>
    <x v="10"/>
    <s v="KARACHI SOUTH"/>
    <s v="KS"/>
    <s v="PK"/>
    <x v="5"/>
    <x v="3"/>
    <d v="2019-12-12T00:00:00"/>
    <x v="11"/>
    <x v="3"/>
    <s v="Shipping Company C"/>
    <s v="KARACHI SOUTH"/>
    <s v="KS"/>
    <n v="90900"/>
    <s v="PK"/>
    <x v="1"/>
    <s v="Green Tea"/>
    <s v="Beverages"/>
    <n v="2.99"/>
    <n v="53"/>
    <x v="285"/>
    <n v="16.00547"/>
  </r>
  <r>
    <n v="8389"/>
    <x v="145"/>
    <n v="1"/>
    <x v="11"/>
    <s v="LAHORE EAST"/>
    <s v="LE"/>
    <s v="PK"/>
    <x v="2"/>
    <x v="2"/>
    <d v="2019-12-12T00:00:00"/>
    <x v="11"/>
    <x v="3"/>
    <s v="Shipping Company C"/>
    <s v="LAHORE EAST"/>
    <s v="LE"/>
    <n v="90900"/>
    <s v="PK"/>
    <x v="1"/>
    <s v="Chai"/>
    <s v="Beverages"/>
    <n v="18"/>
    <n v="99"/>
    <x v="286"/>
    <n v="174.636"/>
  </r>
  <r>
    <n v="8390"/>
    <x v="145"/>
    <n v="1"/>
    <x v="11"/>
    <s v="LAHORE EAST"/>
    <s v="LE"/>
    <s v="PK"/>
    <x v="2"/>
    <x v="2"/>
    <d v="2019-12-12T00:00:00"/>
    <x v="11"/>
    <x v="3"/>
    <s v="Shipping Company C"/>
    <s v="LAHORE EAST"/>
    <s v="LE"/>
    <n v="90900"/>
    <s v="PK"/>
    <x v="1"/>
    <s v="Coffee"/>
    <s v="Beverages"/>
    <n v="46"/>
    <n v="89"/>
    <x v="287"/>
    <n v="388.93"/>
  </r>
  <r>
    <n v="8398"/>
    <x v="145"/>
    <n v="1"/>
    <x v="11"/>
    <s v="LAHORE EAST"/>
    <s v="LE"/>
    <s v="PK"/>
    <x v="2"/>
    <x v="2"/>
    <d v="2019-12-12T00:00:00"/>
    <x v="11"/>
    <x v="3"/>
    <s v="Shipping Company C"/>
    <s v="LAHORE EAST"/>
    <s v="LE"/>
    <n v="90900"/>
    <s v="PK"/>
    <x v="1"/>
    <s v="Green Tea"/>
    <s v="Beverages"/>
    <n v="2.99"/>
    <n v="64"/>
    <x v="199"/>
    <n v="19.51872"/>
  </r>
  <r>
    <n v="8398"/>
    <x v="141"/>
    <n v="28"/>
    <x v="7"/>
    <s v="JHELUM"/>
    <s v="JM"/>
    <s v="PK"/>
    <x v="5"/>
    <x v="3"/>
    <d v="2019-12-30T00:00:00"/>
    <x v="11"/>
    <x v="3"/>
    <s v="Shipping Company C"/>
    <s v="JHELUM"/>
    <s v="JM"/>
    <n v="90900"/>
    <s v="PK"/>
    <x v="1"/>
    <s v="Clam Chowder"/>
    <s v="Soups"/>
    <n v="9.65"/>
    <n v="98"/>
    <x v="288"/>
    <n v="96.4614"/>
  </r>
  <r>
    <n v="8393"/>
    <x v="141"/>
    <n v="28"/>
    <x v="7"/>
    <s v="JHELUM"/>
    <s v="JM"/>
    <s v="PK"/>
    <x v="5"/>
    <x v="3"/>
    <d v="2019-12-30T00:00:00"/>
    <x v="11"/>
    <x v="3"/>
    <s v="Shipping Company C"/>
    <s v="JHELUM"/>
    <s v="JM"/>
    <n v="90900"/>
    <s v="PK"/>
    <x v="1"/>
    <s v="Crab Meat"/>
    <s v="Canned Meat"/>
    <n v="18.4"/>
    <n v="86"/>
    <x v="289"/>
    <n v="155.0752"/>
  </r>
  <r>
    <n v="8394"/>
    <x v="146"/>
    <n v="9"/>
    <x v="12"/>
    <s v="LAHORE WEST"/>
    <s v="LW"/>
    <s v="PK"/>
    <x v="7"/>
    <x v="0"/>
    <d v="2019-12-11T00:00:00"/>
    <x v="11"/>
    <x v="3"/>
    <s v="Shipping Company A"/>
    <s v="LAHORE WEST"/>
    <s v="LW"/>
    <n v="90900"/>
    <s v="PK"/>
    <x v="0"/>
    <s v="Ravioli"/>
    <s v="Pasta"/>
    <n v="19.5"/>
    <n v="20"/>
    <x v="290"/>
    <n v="40.95"/>
  </r>
  <r>
    <n v="8395"/>
    <x v="146"/>
    <n v="9"/>
    <x v="12"/>
    <s v="LAHORE WEST"/>
    <s v="LW"/>
    <s v="PK"/>
    <x v="7"/>
    <x v="0"/>
    <d v="2019-12-11T00:00:00"/>
    <x v="11"/>
    <x v="3"/>
    <s v="Shipping Company A"/>
    <s v="LAHORE WEST"/>
    <s v="LW"/>
    <n v="90900"/>
    <s v="PK"/>
    <x v="0"/>
    <s v="Mozzarella"/>
    <s v="Dairy Products"/>
    <n v="34.8"/>
    <n v="69"/>
    <x v="291"/>
    <n v="240.12"/>
  </r>
  <r>
    <n v="8396"/>
    <x v="140"/>
    <n v="6"/>
    <x v="6"/>
    <s v="ISLAMABAD"/>
    <s v="ID"/>
    <s v="PK"/>
    <x v="4"/>
    <x v="2"/>
    <d v="2019-12-08T00:00:00"/>
    <x v="11"/>
    <x v="3"/>
    <s v="Shipping Company B"/>
    <s v="ISLAMABAD"/>
    <s v="ID"/>
    <n v="90900"/>
    <s v="PK"/>
    <x v="1"/>
    <s v="Sauce"/>
    <s v="Beverages"/>
    <n v="14"/>
    <n v="68"/>
    <x v="292"/>
    <n v="91.392"/>
  </r>
  <r>
    <n v="8397"/>
    <x v="137"/>
    <n v="8"/>
    <x v="3"/>
    <s v="FAISALABAD"/>
    <s v="FD"/>
    <s v="PK"/>
    <x v="2"/>
    <x v="2"/>
    <d v="2019-12-10T00:00:00"/>
    <x v="11"/>
    <x v="3"/>
    <s v="Shipping Company B"/>
    <s v="FAISALABAD"/>
    <s v="FD"/>
    <n v="90900"/>
    <s v="PK"/>
    <x v="0"/>
    <s v="Curry Sauce"/>
    <s v="Sauces"/>
    <n v="40"/>
    <n v="52"/>
    <x v="293"/>
    <n v="203.84"/>
  </r>
  <r>
    <n v="8398"/>
    <x v="137"/>
    <n v="8"/>
    <x v="3"/>
    <s v="FAISALABAD"/>
    <s v="FD"/>
    <s v="PK"/>
    <x v="2"/>
    <x v="2"/>
    <d v="2019-12-10T00:00:00"/>
    <x v="11"/>
    <x v="3"/>
    <s v="Shipping Company B"/>
    <s v="FAISALABAD"/>
    <s v="FD"/>
    <n v="90900"/>
    <s v="PK"/>
    <x v="0"/>
    <s v="Chocolate Biscuits Mix"/>
    <s v="Baked Goods &amp; Mixes"/>
    <n v="9.2"/>
    <n v="40"/>
    <x v="294"/>
    <n v="38.64"/>
  </r>
  <r>
    <n v="8399"/>
    <x v="147"/>
    <n v="25"/>
    <x v="13"/>
    <s v="KARACHI CENTRAL"/>
    <s v="KC"/>
    <s v="PK"/>
    <x v="6"/>
    <x v="1"/>
    <d v="2019-12-27T00:00:00"/>
    <x v="11"/>
    <x v="3"/>
    <s v="Shipping Company A"/>
    <s v="KARACHI CENTRAL"/>
    <s v="KC"/>
    <n v="90900"/>
    <s v="PK"/>
    <x v="2"/>
    <s v="Scones"/>
    <s v="Baked Goods &amp; Mixes"/>
    <n v="10"/>
    <n v="100"/>
    <x v="115"/>
    <n v="98"/>
  </r>
  <r>
    <n v="8400"/>
    <x v="148"/>
    <n v="26"/>
    <x v="14"/>
    <s v="KARACHI SOUTH"/>
    <s v="KS"/>
    <s v="PK"/>
    <x v="5"/>
    <x v="3"/>
    <d v="2019-12-28T00:00:00"/>
    <x v="11"/>
    <x v="3"/>
    <s v="Shipping Company C"/>
    <s v="KARACHI SOUTH"/>
    <s v="KS"/>
    <n v="90900"/>
    <s v="PK"/>
    <x v="1"/>
    <s v="Olive Oil"/>
    <s v="Oil"/>
    <n v="21.35"/>
    <n v="88"/>
    <x v="295"/>
    <n v="184.1224"/>
  </r>
  <r>
    <n v="8408"/>
    <x v="148"/>
    <n v="26"/>
    <x v="14"/>
    <s v="KARACHI SOUTH"/>
    <s v="KS"/>
    <s v="PK"/>
    <x v="5"/>
    <x v="3"/>
    <d v="2019-12-28T00:00:00"/>
    <x v="11"/>
    <x v="3"/>
    <s v="Shipping Company C"/>
    <s v="KARACHI SOUTH"/>
    <s v="KS"/>
    <n v="90900"/>
    <s v="PK"/>
    <x v="1"/>
    <s v="Clam Chowder"/>
    <s v="Soups"/>
    <n v="9.65"/>
    <n v="46"/>
    <x v="255"/>
    <n v="42.6144"/>
  </r>
  <r>
    <n v="8408"/>
    <x v="148"/>
    <n v="26"/>
    <x v="14"/>
    <s v="KARACHI SOUTH"/>
    <s v="KS"/>
    <s v="PK"/>
    <x v="5"/>
    <x v="3"/>
    <d v="2019-12-28T00:00:00"/>
    <x v="11"/>
    <x v="3"/>
    <s v="Shipping Company C"/>
    <s v="KARACHI SOUTH"/>
    <s v="KS"/>
    <n v="90900"/>
    <s v="PK"/>
    <x v="1"/>
    <s v="Crab Meat"/>
    <s v="Canned Meat"/>
    <n v="18.4"/>
    <n v="93"/>
    <x v="296"/>
    <n v="167.6976"/>
  </r>
  <r>
    <n v="8403"/>
    <x v="138"/>
    <n v="29"/>
    <x v="4"/>
    <s v="GUJRANWALA"/>
    <s v="GA"/>
    <s v="PK"/>
    <x v="3"/>
    <x v="0"/>
    <d v="2019-12-31T00:00:00"/>
    <x v="11"/>
    <x v="3"/>
    <s v="Shipping Company B"/>
    <s v="GUJRANWALA"/>
    <s v="GA"/>
    <n v="90900"/>
    <s v="PK"/>
    <x v="0"/>
    <s v="Sauce"/>
    <s v="Beverages"/>
    <n v="14"/>
    <n v="96"/>
    <x v="297"/>
    <n v="141.12"/>
  </r>
  <r>
    <n v="8404"/>
    <x v="140"/>
    <n v="6"/>
    <x v="6"/>
    <s v="ISLAMABAD"/>
    <s v="ID"/>
    <s v="PK"/>
    <x v="4"/>
    <x v="2"/>
    <d v="2019-12-08T00:00:00"/>
    <x v="11"/>
    <x v="3"/>
    <s v="Shipping Company C"/>
    <s v="ISLAMABAD"/>
    <s v="ID"/>
    <n v="90900"/>
    <s v="PK"/>
    <x v="0"/>
    <s v="Chocolate"/>
    <s v="Candy"/>
    <n v="12.75"/>
    <n v="12"/>
    <x v="298"/>
    <n v="16.065"/>
  </r>
  <r>
    <n v="8406"/>
    <x v="135"/>
    <n v="4"/>
    <x v="1"/>
    <s v="BAHAWALPUR"/>
    <s v="BR"/>
    <s v="PK"/>
    <x v="1"/>
    <x v="1"/>
    <d v="2019-12-06T00:00:00"/>
    <x v="11"/>
    <x v="3"/>
    <s v="Shipping Company A"/>
    <s v="BAHAWALPUR"/>
    <s v="BR"/>
    <n v="90900"/>
    <s v="PK"/>
    <x v="1"/>
    <s v="Marmalade"/>
    <s v="Jams, Preserves"/>
    <n v="81"/>
    <n v="38"/>
    <x v="299"/>
    <n v="292.41"/>
  </r>
  <r>
    <n v="8407"/>
    <x v="135"/>
    <n v="4"/>
    <x v="1"/>
    <s v="BAHAWALPUR"/>
    <s v="BR"/>
    <s v="PK"/>
    <x v="1"/>
    <x v="1"/>
    <d v="2019-12-06T00:00:00"/>
    <x v="11"/>
    <x v="3"/>
    <s v="Shipping Company A"/>
    <s v="BAHAWALPUR"/>
    <s v="BR"/>
    <n v="90900"/>
    <s v="PK"/>
    <x v="1"/>
    <s v="Long Grain Rice"/>
    <s v="Grains"/>
    <n v="7"/>
    <n v="42"/>
    <x v="107"/>
    <n v="29.106"/>
  </r>
  <r>
    <n v="8409"/>
    <x v="137"/>
    <n v="8"/>
    <x v="3"/>
    <s v="FAISALABAD"/>
    <s v="FD"/>
    <s v="PK"/>
    <x v="2"/>
    <x v="2"/>
    <d v="2019-12-10T00:00:00"/>
    <x v="11"/>
    <x v="3"/>
    <s v="Shipping Company C"/>
    <s v="FAISALABAD"/>
    <s v="FD"/>
    <n v="90900"/>
    <s v="PK"/>
    <x v="1"/>
    <s v="Mozzarella"/>
    <s v="Dairy Products"/>
    <n v="34.8"/>
    <n v="100"/>
    <x v="300"/>
    <n v="344.52"/>
  </r>
  <r>
    <n v="8488"/>
    <x v="139"/>
    <n v="3"/>
    <x v="5"/>
    <s v="HYDERABAD"/>
    <s v="HD"/>
    <s v="PK"/>
    <x v="0"/>
    <x v="0"/>
    <d v="2019-12-05T00:00:00"/>
    <x v="11"/>
    <x v="3"/>
    <s v="Shipping Company B"/>
    <s v="HYDERABAD"/>
    <s v="HD"/>
    <n v="90900"/>
    <s v="PK"/>
    <x v="2"/>
    <s v="Syrup"/>
    <s v="Condiments"/>
    <n v="10"/>
    <n v="89"/>
    <x v="301"/>
    <n v="87.22"/>
  </r>
  <r>
    <n v="8483"/>
    <x v="139"/>
    <n v="3"/>
    <x v="5"/>
    <s v="HYDERABAD"/>
    <s v="HD"/>
    <s v="PK"/>
    <x v="0"/>
    <x v="0"/>
    <d v="2019-12-05T00:00:00"/>
    <x v="11"/>
    <x v="3"/>
    <s v="Shipping Company B"/>
    <s v="HYDERABAD"/>
    <s v="HD"/>
    <n v="90900"/>
    <s v="PK"/>
    <x v="2"/>
    <s v="Curry Sauce"/>
    <s v="Sauces"/>
    <n v="40"/>
    <n v="12"/>
    <x v="59"/>
    <n v="46.56"/>
  </r>
  <r>
    <n v="8487"/>
    <x v="142"/>
    <n v="10"/>
    <x v="8"/>
    <s v="KARACHI CENTRAL"/>
    <s v="KC"/>
    <s v="PK"/>
    <x v="6"/>
    <x v="1"/>
    <d v="2019-12-12T00:00:00"/>
    <x v="11"/>
    <x v="3"/>
    <s v="Shipping Company B"/>
    <s v="KARACHI CENTRAL"/>
    <s v="KC"/>
    <n v="90900"/>
    <s v="PK"/>
    <x v="1"/>
    <s v="Almonds"/>
    <s v="Dried Fruit &amp; Nuts"/>
    <n v="10"/>
    <n v="97"/>
    <x v="302"/>
    <n v="100.88"/>
  </r>
  <r>
    <n v="8489"/>
    <x v="142"/>
    <n v="10"/>
    <x v="8"/>
    <s v="KARACHI CENTRAL"/>
    <s v="KC"/>
    <s v="PK"/>
    <x v="6"/>
    <x v="1"/>
    <d v="2019-12-12T00:00:00"/>
    <x v="11"/>
    <x v="3"/>
    <s v="Shipping Company A"/>
    <s v="KARACHI CENTRAL"/>
    <s v="KC"/>
    <n v="90900"/>
    <s v="PK"/>
    <x v="1"/>
    <s v="Dried Plums"/>
    <s v="Dried Fruit &amp; Nuts"/>
    <n v="3.5"/>
    <n v="53"/>
    <x v="303"/>
    <n v="17.6225"/>
  </r>
  <r>
    <n v="8480"/>
    <x v="144"/>
    <n v="11"/>
    <x v="10"/>
    <s v="KARACHI SOUTH"/>
    <s v="KS"/>
    <s v="PK"/>
    <x v="5"/>
    <x v="3"/>
    <d v="2019-12-12T00:00:00"/>
    <x v="11"/>
    <x v="3"/>
    <s v="Shipping Company C"/>
    <s v="KARACHI SOUTH"/>
    <s v="KS"/>
    <n v="90900"/>
    <s v="PK"/>
    <x v="1"/>
    <s v="Curry Sauce"/>
    <s v="Sauces"/>
    <n v="40"/>
    <n v="61"/>
    <x v="304"/>
    <n v="248.88"/>
  </r>
  <r>
    <n v="8488"/>
    <x v="145"/>
    <n v="1"/>
    <x v="11"/>
    <s v="LAHORE EAST"/>
    <s v="LE"/>
    <s v="PK"/>
    <x v="2"/>
    <x v="2"/>
    <d v="2019-12-12T00:00:00"/>
    <x v="11"/>
    <x v="3"/>
    <s v="Shipping Company C"/>
    <s v="LAHORE EAST"/>
    <s v="LE"/>
    <n v="90900"/>
    <s v="PK"/>
    <x v="1"/>
    <s v="Crab Meat"/>
    <s v="Canned Meat"/>
    <n v="18.4"/>
    <n v="45"/>
    <x v="305"/>
    <n v="81.144"/>
  </r>
  <r>
    <n v="8488"/>
    <x v="141"/>
    <n v="28"/>
    <x v="7"/>
    <s v="JHELUM"/>
    <s v="JM"/>
    <s v="PK"/>
    <x v="5"/>
    <x v="3"/>
    <d v="2019-12-30T00:00:00"/>
    <x v="11"/>
    <x v="3"/>
    <s v="Shipping Company C"/>
    <s v="JHELUM"/>
    <s v="JM"/>
    <n v="90900"/>
    <s v="PK"/>
    <x v="1"/>
    <s v="Coffee"/>
    <s v="Beverages"/>
    <n v="46"/>
    <n v="43"/>
    <x v="306"/>
    <n v="197.8"/>
  </r>
  <r>
    <n v="8483"/>
    <x v="146"/>
    <n v="9"/>
    <x v="12"/>
    <s v="LAHORE WEST"/>
    <s v="LW"/>
    <s v="PK"/>
    <x v="7"/>
    <x v="0"/>
    <d v="2019-12-11T00:00:00"/>
    <x v="11"/>
    <x v="3"/>
    <s v="Shipping Company A"/>
    <s v="LAHORE WEST"/>
    <s v="LW"/>
    <n v="90900"/>
    <s v="PK"/>
    <x v="0"/>
    <s v="Clam Chowder"/>
    <s v="Soups"/>
    <n v="9.65"/>
    <n v="18"/>
    <x v="307"/>
    <n v="16.5015"/>
  </r>
  <r>
    <n v="8484"/>
    <x v="140"/>
    <n v="6"/>
    <x v="6"/>
    <s v="ISLAMABAD"/>
    <s v="ID"/>
    <s v="PK"/>
    <x v="4"/>
    <x v="2"/>
    <d v="2019-12-08T00:00:00"/>
    <x v="11"/>
    <x v="3"/>
    <s v="Shipping Company B"/>
    <s v="ISLAMABAD"/>
    <s v="ID"/>
    <n v="90900"/>
    <s v="PK"/>
    <x v="1"/>
    <s v="Chocolate"/>
    <s v="Candy"/>
    <n v="12.75"/>
    <n v="41"/>
    <x v="86"/>
    <n v="50.70675"/>
  </r>
  <r>
    <n v="8485"/>
    <x v="137"/>
    <n v="8"/>
    <x v="3"/>
    <s v="FAISALABAD"/>
    <s v="FD"/>
    <s v="PK"/>
    <x v="2"/>
    <x v="2"/>
    <d v="2019-12-10T00:00:00"/>
    <x v="11"/>
    <x v="3"/>
    <s v="Shipping Company B"/>
    <s v="FAISALABAD"/>
    <s v="FD"/>
    <n v="90900"/>
    <s v="PK"/>
    <x v="0"/>
    <s v="Chocolate"/>
    <s v="Candy"/>
    <n v="12.75"/>
    <n v="19"/>
    <x v="108"/>
    <n v="23.98275"/>
  </r>
  <r>
    <n v="8486"/>
    <x v="147"/>
    <n v="25"/>
    <x v="13"/>
    <s v="KARACHI CENTRAL"/>
    <s v="KC"/>
    <s v="PK"/>
    <x v="6"/>
    <x v="1"/>
    <d v="2019-12-27T00:00:00"/>
    <x v="11"/>
    <x v="3"/>
    <s v="Shipping Company A"/>
    <s v="KARACHI CENTRAL"/>
    <s v="KC"/>
    <n v="90900"/>
    <s v="PK"/>
    <x v="2"/>
    <s v="Cajun Seasoning"/>
    <s v="Condiments"/>
    <n v="22"/>
    <n v="65"/>
    <x v="308"/>
    <n v="138.71"/>
  </r>
  <r>
    <n v="8487"/>
    <x v="148"/>
    <n v="26"/>
    <x v="14"/>
    <s v="KARACHI SOUTH"/>
    <s v="KS"/>
    <s v="PK"/>
    <x v="5"/>
    <x v="3"/>
    <d v="2019-12-28T00:00:00"/>
    <x v="11"/>
    <x v="3"/>
    <s v="Shipping Company C"/>
    <s v="KARACHI SOUTH"/>
    <s v="KS"/>
    <n v="90900"/>
    <s v="PK"/>
    <x v="1"/>
    <s v="Boysenberry Spread"/>
    <s v="Jams, Preserves"/>
    <n v="25"/>
    <n v="13"/>
    <x v="309"/>
    <n v="32.175"/>
  </r>
  <r>
    <n v="8488"/>
    <x v="138"/>
    <n v="29"/>
    <x v="4"/>
    <s v="GUJRANWALA"/>
    <s v="GA"/>
    <s v="PK"/>
    <x v="3"/>
    <x v="0"/>
    <d v="2019-12-31T00:00:00"/>
    <x v="11"/>
    <x v="3"/>
    <s v="Shipping Company B"/>
    <s v="GUJRANWALA"/>
    <s v="GA"/>
    <n v="90900"/>
    <s v="PK"/>
    <x v="0"/>
    <s v="Fruit Cocktail"/>
    <s v="Fruit &amp; Veg"/>
    <n v="39"/>
    <n v="54"/>
    <x v="310"/>
    <n v="214.812"/>
  </r>
  <r>
    <n v="8489"/>
    <x v="140"/>
    <n v="6"/>
    <x v="6"/>
    <s v="ISLAMABAD"/>
    <s v="ID"/>
    <s v="PK"/>
    <x v="4"/>
    <x v="2"/>
    <d v="2019-12-08T00:00:00"/>
    <x v="11"/>
    <x v="3"/>
    <s v="Shipping Company C"/>
    <s v="ISLAMABAD"/>
    <s v="ID"/>
    <n v="90900"/>
    <s v="PK"/>
    <x v="0"/>
    <s v="Dried Pears"/>
    <s v="Dried Fruit &amp; Nuts"/>
    <n v="30"/>
    <n v="33"/>
    <x v="81"/>
    <n v="95.04"/>
  </r>
  <r>
    <n v="8430"/>
    <x v="140"/>
    <n v="6"/>
    <x v="6"/>
    <s v="ISLAMABAD"/>
    <s v="ID"/>
    <s v="PK"/>
    <x v="4"/>
    <x v="2"/>
    <d v="2019-12-08T00:00:00"/>
    <x v="11"/>
    <x v="3"/>
    <s v="Shipping Company C"/>
    <s v="ISLAMABAD"/>
    <s v="ID"/>
    <n v="90900"/>
    <s v="PK"/>
    <x v="0"/>
    <s v="Dried Apples"/>
    <s v="Dried Fruit &amp; Nuts"/>
    <n v="53"/>
    <n v="34"/>
    <x v="311"/>
    <n v="185.606"/>
  </r>
  <r>
    <n v="8438"/>
    <x v="135"/>
    <n v="4"/>
    <x v="1"/>
    <s v="BAHAWALPUR"/>
    <s v="BR"/>
    <s v="PK"/>
    <x v="1"/>
    <x v="1"/>
    <d v="2019-12-08T00:00:00"/>
    <x v="11"/>
    <x v="3"/>
    <s v="Shipping Company C"/>
    <s v="BAHAWALPUR"/>
    <s v="BR"/>
    <n v="90900"/>
    <s v="PK"/>
    <x v="0"/>
    <s v="Gnocchi"/>
    <s v="Pasta"/>
    <n v="38"/>
    <n v="59"/>
    <x v="312"/>
    <n v="226.442"/>
  </r>
  <r>
    <n v="8438"/>
    <x v="139"/>
    <n v="3"/>
    <x v="5"/>
    <s v="HYDERABAD"/>
    <s v="HD"/>
    <s v="PK"/>
    <x v="0"/>
    <x v="0"/>
    <d v="2019-12-08T00:00:00"/>
    <x v="11"/>
    <x v="3"/>
    <s v="Shipping Company C"/>
    <s v="HYDERABAD"/>
    <s v="HD"/>
    <n v="90900"/>
    <s v="PK"/>
    <x v="0"/>
    <s v="Green Tea"/>
    <s v="Beverages"/>
    <n v="2.99"/>
    <n v="24"/>
    <x v="313"/>
    <n v="7.104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6" useAutoFormatting="1" indent="0" outline="1" outlineData="1" showDrill="1" multipleFieldFilters="0" chartFormat="4">
  <location ref="A3:B17" firstHeaderRow="1" firstDataRow="1" firstDataCol="1" rowPageCount="1" colPageCount="1"/>
  <pivotFields count="25">
    <pivotField showAll="0"/>
    <pivotField axis="axisRow" numFmtId="18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16">
        <item x="11"/>
        <item x="0"/>
        <item x="7"/>
        <item x="5"/>
        <item x="4"/>
        <item x="1"/>
        <item x="6"/>
        <item x="9"/>
        <item x="3"/>
        <item x="12"/>
        <item x="8"/>
        <item x="10"/>
        <item x="2"/>
        <item x="13"/>
        <item x="14"/>
        <item t="default"/>
      </items>
    </pivotField>
    <pivotField showAll="0"/>
    <pivotField showAll="0"/>
    <pivotField showAll="0"/>
    <pivotField showAll="0">
      <items count="9">
        <item x="2"/>
        <item x="5"/>
        <item x="7"/>
        <item x="1"/>
        <item x="0"/>
        <item x="3"/>
        <item x="4"/>
        <item x="6"/>
        <item t="default"/>
      </items>
    </pivotField>
    <pivotField axis="axisPage" multipleItemSelectionAllowed="1" showAll="0">
      <items count="5">
        <item x="1"/>
        <item x="2"/>
        <item x="3"/>
        <item x="0"/>
        <item t="default"/>
      </items>
    </pivotField>
    <pivotField numFmtId="181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82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dataField="1" numFmtId="183" showAll="0">
      <items count="7">
        <item x="0"/>
        <item x="1"/>
        <item x="2"/>
        <item x="3"/>
        <item x="4"/>
        <item x="5"/>
        <item t="default"/>
      </items>
    </pivotField>
    <pivotField numFmtId="183" showAll="0"/>
    <pivotField axis="axisRow" showAll="0">
      <items count="4">
        <item x="0"/>
        <item x="1"/>
        <item x="2"/>
        <item t="default"/>
      </items>
    </pivotField>
  </pivotFields>
  <rowFields count="2">
    <field x="24"/>
    <field x="1"/>
  </rowFields>
  <rowItems count="14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pageFields count="1">
    <pageField fld="8"/>
  </pageFields>
  <dataFields count="1">
    <dataField name="Sum of Revenue" fld="22" baseField="1" baseItem="4" numFmtId="185"/>
  </dataFields>
  <formats count="2">
    <format dxfId="0">
      <pivotArea outline="0" collapsedLevelsAreSubtotals="1" fieldPosition="0"/>
    </format>
    <format dxfId="1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6" useAutoFormatting="1" indent="0" outline="1" outlineData="1" showDrill="1" multipleFieldFilters="0" chartFormat="12">
  <location ref="A3:B9" firstHeaderRow="1" firstDataRow="1" firstDataCol="1" rowPageCount="1" colPageCount="1"/>
  <pivotFields count="25">
    <pivotField showAll="0"/>
    <pivotField numFmtId="18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16">
        <item x="11"/>
        <item x="0"/>
        <item x="7"/>
        <item x="5"/>
        <item x="4"/>
        <item x="1"/>
        <item x="6"/>
        <item x="9"/>
        <item x="3"/>
        <item x="12"/>
        <item x="8"/>
        <item x="10"/>
        <item x="2"/>
        <item x="13"/>
        <item x="14"/>
        <item t="default"/>
      </items>
    </pivotField>
    <pivotField showAll="0"/>
    <pivotField showAll="0"/>
    <pivotField showAll="0"/>
    <pivotField showAll="0">
      <items count="9">
        <item x="2"/>
        <item x="5"/>
        <item x="7"/>
        <item x="1"/>
        <item x="0"/>
        <item x="3"/>
        <item x="4"/>
        <item x="6"/>
        <item t="default"/>
      </items>
    </pivotField>
    <pivotField axis="axisPage" multipleItemSelectionAllowed="1" showAll="0">
      <items count="5">
        <item x="1"/>
        <item x="2"/>
        <item x="3"/>
        <item x="0"/>
        <item t="default"/>
      </items>
    </pivotField>
    <pivotField numFmtId="181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82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axis="axisRow" dataField="1" numFmtId="183" showAll="0">
      <items count="7">
        <item x="0"/>
        <item x="1"/>
        <item x="2"/>
        <item x="3"/>
        <item x="4"/>
        <item x="5"/>
        <item t="default"/>
      </items>
    </pivotField>
    <pivotField numFmtId="183" showAll="0"/>
    <pivotField showAll="0">
      <items count="4">
        <item x="0"/>
        <item x="1"/>
        <item x="2"/>
        <item t="default"/>
      </items>
    </pivotField>
  </pivotFields>
  <rowFields count="1">
    <field x="22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8"/>
  </pageFields>
  <dataFields count="1">
    <dataField name="Count of Revenue" fld="22" subtotal="count" baseField="22" baseItem="1"/>
  </dataFields>
  <formats count="2">
    <format dxfId="2">
      <pivotArea outline="0" collapsedLevelsAreSubtotals="1" fieldPosition="0"/>
    </format>
    <format dxfId="3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6" useAutoFormatting="1" indent="0" outline="1" outlineData="1" showDrill="1" multipleFieldFilters="0" chartFormat="15">
  <location ref="A3:B8" firstHeaderRow="1" firstDataRow="1" firstDataCol="1"/>
  <pivotFields count="25">
    <pivotField showAll="0"/>
    <pivotField numFmtId="18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16">
        <item x="11"/>
        <item x="0"/>
        <item x="7"/>
        <item x="5"/>
        <item x="4"/>
        <item x="1"/>
        <item x="6"/>
        <item x="9"/>
        <item x="3"/>
        <item x="12"/>
        <item x="8"/>
        <item x="10"/>
        <item x="2"/>
        <item x="13"/>
        <item x="14"/>
        <item t="default"/>
      </items>
    </pivotField>
    <pivotField showAll="0"/>
    <pivotField showAll="0"/>
    <pivotField showAll="0"/>
    <pivotField showAll="0">
      <items count="9">
        <item x="2"/>
        <item x="5"/>
        <item x="7"/>
        <item x="1"/>
        <item x="0"/>
        <item x="3"/>
        <item x="4"/>
        <item x="6"/>
        <item t="default"/>
      </items>
    </pivotField>
    <pivotField axis="axisRow" showAll="0">
      <items count="5">
        <item x="1"/>
        <item x="2"/>
        <item x="3"/>
        <item x="0"/>
        <item t="default"/>
      </items>
    </pivotField>
    <pivotField numFmtId="181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82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dataField="1" numFmtId="183" showAll="0">
      <items count="7">
        <item x="0"/>
        <item x="1"/>
        <item x="2"/>
        <item x="3"/>
        <item x="4"/>
        <item x="5"/>
        <item t="default"/>
      </items>
    </pivotField>
    <pivotField numFmtId="183" showAll="0"/>
    <pivotField showAll="0">
      <items count="4">
        <item x="0"/>
        <item x="1"/>
        <item x="2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22" baseField="8" baseItem="1" numFmtId="184"/>
  </dataFields>
  <formats count="2">
    <format dxfId="4">
      <pivotArea outline="0" fieldPosition="0">
        <references count="1">
          <reference field="4294967294" count="1">
            <x v="0"/>
          </reference>
        </references>
      </pivotArea>
    </format>
    <format dxfId="5">
      <pivotArea outline="0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6" useAutoFormatting="1" indent="0" outline="1" outlineData="1" showDrill="1" multipleFieldFilters="0" chartFormat="18">
  <location ref="A3:B7" firstHeaderRow="1" firstDataRow="1" firstDataCol="1" rowPageCount="1" colPageCount="1"/>
  <pivotFields count="25">
    <pivotField showAll="0"/>
    <pivotField numFmtId="18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16">
        <item x="11"/>
        <item x="0"/>
        <item x="7"/>
        <item x="5"/>
        <item x="4"/>
        <item x="1"/>
        <item x="6"/>
        <item x="9"/>
        <item x="3"/>
        <item x="12"/>
        <item x="8"/>
        <item x="10"/>
        <item x="2"/>
        <item x="13"/>
        <item x="14"/>
        <item t="default"/>
      </items>
    </pivotField>
    <pivotField showAll="0"/>
    <pivotField showAll="0"/>
    <pivotField showAll="0"/>
    <pivotField showAll="0">
      <items count="9">
        <item x="2"/>
        <item x="5"/>
        <item x="7"/>
        <item x="1"/>
        <item x="0"/>
        <item x="3"/>
        <item x="4"/>
        <item x="6"/>
        <item t="default"/>
      </items>
    </pivotField>
    <pivotField axis="axisPage" multipleItemSelectionAllowed="1" showAll="0">
      <items count="5">
        <item x="1"/>
        <item x="2"/>
        <item x="3"/>
        <item x="0"/>
        <item t="default"/>
      </items>
    </pivotField>
    <pivotField numFmtId="181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82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dataField="1" numFmtId="183" showAll="0">
      <items count="7">
        <item x="0"/>
        <item x="1"/>
        <item x="2"/>
        <item x="3"/>
        <item x="4"/>
        <item x="5"/>
        <item t="default"/>
      </items>
    </pivotField>
    <pivotField numFmtId="183" showAll="0"/>
    <pivotField showAll="0">
      <items count="4">
        <item x="0"/>
        <item x="1"/>
        <item x="2"/>
        <item t="default"/>
      </items>
    </pivotField>
  </pivotFields>
  <rowFields count="1">
    <field x="17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8"/>
  </pageFields>
  <dataFields count="1">
    <dataField name="Sum of Revenue" fld="22" baseField="8" baseItem="1" numFmtId="184"/>
  </dataFields>
  <formats count="2">
    <format dxfId="6">
      <pivotArea outline="0" fieldPosition="0">
        <references count="1">
          <reference field="4294967294" count="1">
            <x v="0"/>
          </reference>
        </references>
      </pivotArea>
    </format>
    <format dxfId="7">
      <pivotArea outline="0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6" useAutoFormatting="1" indent="0" outline="1" outlineData="1" showDrill="1" multipleFieldFilters="0" chartFormat="21">
  <location ref="A3:B12" firstHeaderRow="1" firstDataRow="1" firstDataCol="1" rowPageCount="1" colPageCount="1"/>
  <pivotFields count="25">
    <pivotField showAll="0"/>
    <pivotField numFmtId="18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16">
        <item x="11"/>
        <item x="0"/>
        <item x="7"/>
        <item x="5"/>
        <item x="4"/>
        <item x="1"/>
        <item x="6"/>
        <item x="9"/>
        <item x="3"/>
        <item x="12"/>
        <item x="8"/>
        <item x="10"/>
        <item x="2"/>
        <item x="13"/>
        <item x="14"/>
        <item t="default"/>
      </items>
    </pivotField>
    <pivotField showAll="0"/>
    <pivotField showAll="0"/>
    <pivotField showAll="0"/>
    <pivotField axis="axisRow" showAll="0">
      <items count="9">
        <item x="2"/>
        <item x="5"/>
        <item x="7"/>
        <item x="1"/>
        <item x="0"/>
        <item x="3"/>
        <item x="4"/>
        <item x="6"/>
        <item t="default"/>
      </items>
    </pivotField>
    <pivotField axis="axisPage" multipleItemSelectionAllowed="1" showAll="0">
      <items count="5">
        <item x="1"/>
        <item x="2"/>
        <item x="3"/>
        <item x="0"/>
        <item t="default"/>
      </items>
    </pivotField>
    <pivotField numFmtId="181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82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dataField="1" numFmtId="183" showAll="0">
      <items count="7">
        <item x="0"/>
        <item x="1"/>
        <item x="2"/>
        <item x="3"/>
        <item x="4"/>
        <item x="5"/>
        <item t="default"/>
      </items>
    </pivotField>
    <pivotField numFmtId="183" showAll="0"/>
    <pivotField showAll="0">
      <items count="4">
        <item x="0"/>
        <item x="1"/>
        <item x="2"/>
        <item t="default"/>
      </items>
    </pivotField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8"/>
  </pageFields>
  <dataFields count="1">
    <dataField name="Sum of Revenue" fld="22" baseField="8" baseItem="1" numFmtId="184"/>
  </dataFields>
  <formats count="2">
    <format dxfId="8">
      <pivotArea outline="0" fieldPosition="0">
        <references count="1">
          <reference field="4294967294" count="1">
            <x v="0"/>
          </reference>
        </references>
      </pivotArea>
    </format>
    <format dxfId="9">
      <pivotArea outline="0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6" useAutoFormatting="1" indent="0" outline="1" outlineData="1" showDrill="1" multipleFieldFilters="0" chartFormat="24">
  <location ref="A3:B9" firstHeaderRow="1" firstDataRow="1" firstDataCol="1" rowPageCount="1" colPageCount="1"/>
  <pivotFields count="25">
    <pivotField showAll="0"/>
    <pivotField numFmtId="18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measureFilter="1" sortType="ascending" showAll="0">
      <items count="16">
        <item x="11"/>
        <item x="0"/>
        <item x="7"/>
        <item x="5"/>
        <item x="4"/>
        <item x="1"/>
        <item x="6"/>
        <item x="9"/>
        <item x="3"/>
        <item x="12"/>
        <item x="8"/>
        <item x="10"/>
        <item x="2"/>
        <item x="13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>
      <items count="9">
        <item x="2"/>
        <item x="5"/>
        <item x="7"/>
        <item x="1"/>
        <item x="0"/>
        <item x="3"/>
        <item x="4"/>
        <item x="6"/>
        <item t="default"/>
      </items>
    </pivotField>
    <pivotField axis="axisPage" multipleItemSelectionAllowed="1" showAll="0">
      <items count="5">
        <item x="1"/>
        <item x="2"/>
        <item x="3"/>
        <item x="0"/>
        <item t="default"/>
      </items>
    </pivotField>
    <pivotField numFmtId="181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82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dataField="1" numFmtId="183" showAll="0">
      <items count="7">
        <item x="0"/>
        <item x="1"/>
        <item x="2"/>
        <item x="3"/>
        <item x="4"/>
        <item x="5"/>
        <item t="default"/>
      </items>
    </pivotField>
    <pivotField numFmtId="183" showAll="0"/>
    <pivotField showAll="0">
      <items count="4">
        <item x="0"/>
        <item x="1"/>
        <item x="2"/>
        <item t="default"/>
      </items>
    </pivotField>
  </pivotFields>
  <rowFields count="1">
    <field x="3"/>
  </rowFields>
  <rowItems count="6">
    <i>
      <x/>
    </i>
    <i>
      <x v="6"/>
    </i>
    <i>
      <x v="2"/>
    </i>
    <i>
      <x v="8"/>
    </i>
    <i>
      <x v="5"/>
    </i>
    <i t="grand">
      <x/>
    </i>
  </rowItems>
  <colItems count="1">
    <i/>
  </colItems>
  <pageFields count="1">
    <pageField fld="8"/>
  </pageFields>
  <dataFields count="1">
    <dataField name="Sum of Revenue" fld="22" baseField="8" baseItem="1" numFmtId="184"/>
  </dataFields>
  <formats count="2">
    <format dxfId="10">
      <pivotArea outline="0" fieldPosition="0">
        <references count="1">
          <reference field="4294967294" count="1">
            <x v="0"/>
          </reference>
        </references>
      </pivotArea>
    </format>
    <format dxfId="11">
      <pivotArea outline="0" collapsedLevelsAreSubtotals="1" fieldPosition="0"/>
    </format>
  </formats>
  <pivotTableStyleInfo name="PivotStyleLight16" showRowHeaders="1" showColHeaders="1" showLastColumn="1"/>
  <filters count="1">
    <filter evalOrder="-1" fld="3" iMeasureFld="0" id="1" type="count">
      <autoFilter ref="A1">
        <filterColumn colId="0">
          <top10 filterVal="5" 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10" name="PivotTable3"/>
    <pivotTable tabId="9" name="PivotTable3"/>
    <pivotTable tabId="8" name="PivotTable3"/>
    <pivotTable tabId="11" name="PivotTable3"/>
    <pivotTable tabId="12" name="PivotTable3"/>
    <pivotTable tabId="13" name="PivotTable3"/>
  </pivotTables>
  <data>
    <tabular pivotCacheId="1">
      <items count="4">
        <i x="1" s="1"/>
        <i x="2" s="1"/>
        <i x="3" s="1"/>
        <i x="0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onth" sourceName="Month">
  <pivotTables>
    <pivotTable tabId="10" name="PivotTable3"/>
    <pivotTable tabId="9" name="PivotTable3"/>
    <pivotTable tabId="8" name="PivotTable3"/>
    <pivotTable tabId="11" name="PivotTable3"/>
    <pivotTable tabId="12" name="PivotTable3"/>
    <pivotTable tabId="13" name="PivotTable3"/>
  </pivotTables>
  <data>
    <tabular pivotCacheId="1">
      <items count="12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Quarter" sourceName="Quarter">
  <pivotTables>
    <pivotTable tabId="10" name="PivotTable3"/>
    <pivotTable tabId="9" name="PivotTable3"/>
    <pivotTable tabId="8" name="PivotTable3"/>
    <pivotTable tabId="11" name="PivotTable3"/>
    <pivotTable tabId="12" name="PivotTable3"/>
    <pivotTable tabId="13" name="PivotTable3"/>
  </pivotTables>
  <data>
    <tabular pivotCacheId="1">
      <items count="4">
        <i x="0" s="1"/>
        <i x="1" s="1"/>
        <i x="2" s="1"/>
        <i x="3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egion" cache="Slicer_Region" caption="Region" columnCount="4" showCaption="0" rowHeight="241300"/>
  <slicer name="Month" cache="Slicer_Month" caption="Month" columnCount="12" showCaption="0" style="SlicerStyleDark1" rowHeight="241300"/>
  <slicer name="Quarter" cache="Slicer_Quarter" caption="Quarter" columnCount="4" showCaption="0" style="SlicerStyleOther2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0"/>
  <sheetViews>
    <sheetView showGridLines="0" zoomScale="70" zoomScaleNormal="70" topLeftCell="A5" workbookViewId="0">
      <selection activeCell="T8" sqref="T8"/>
    </sheetView>
  </sheetViews>
  <sheetFormatPr defaultColWidth="0" defaultRowHeight="14.4" zeroHeight="1"/>
  <cols>
    <col min="1" max="19" width="9.13888888888889" customWidth="1"/>
    <col min="20" max="20" width="3.71296296296296" customWidth="1"/>
    <col min="21" max="16384" width="9.13888888888889" hidden="1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</sheetData>
  <printOptions horizontalCentered="1"/>
  <pageMargins left="0.45" right="0.45" top="0.5" bottom="0.5" header="0.3" footer="0.3"/>
  <pageSetup paperSize="1" scale="67" orientation="landscape" horizontalDpi="1200" verticalDpi="1200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399975585192419"/>
  </sheetPr>
  <dimension ref="C4:N16"/>
  <sheetViews>
    <sheetView workbookViewId="0">
      <selection activeCell="F13" sqref="F13"/>
    </sheetView>
  </sheetViews>
  <sheetFormatPr defaultColWidth="9" defaultRowHeight="14.4"/>
  <cols>
    <col min="3" max="3" width="33.5740740740741" customWidth="1"/>
    <col min="4" max="5" width="20.5740740740741" customWidth="1"/>
    <col min="10" max="10" width="17.1111111111111" customWidth="1"/>
  </cols>
  <sheetData>
    <row r="4" spans="3:13">
      <c r="C4" t="s">
        <v>0</v>
      </c>
      <c r="D4" s="12">
        <f>SUM(Revenue)</f>
        <v>438636.16</v>
      </c>
      <c r="G4" t="s">
        <v>1</v>
      </c>
      <c r="H4">
        <f>SUMIFS(Revenue,Region,G4)</f>
        <v>108275.51</v>
      </c>
      <c r="J4" s="1" t="s">
        <v>2</v>
      </c>
      <c r="M4" s="1" t="s">
        <v>3</v>
      </c>
    </row>
    <row r="5" spans="3:14">
      <c r="C5" t="s">
        <v>4</v>
      </c>
      <c r="D5" s="12">
        <f>MAX(H4:H7)</f>
        <v>144060.34</v>
      </c>
      <c r="E5" t="str">
        <f>INDEX(G4:G7,MATCH(D5,H4:H7,0))</f>
        <v>North</v>
      </c>
      <c r="G5" t="s">
        <v>5</v>
      </c>
      <c r="H5">
        <f>SUMIFS(Revenue,Region,G5)</f>
        <v>91251.98</v>
      </c>
      <c r="J5" t="s">
        <v>6</v>
      </c>
      <c r="K5">
        <f t="shared" ref="K5:K12" si="0">SUMIFS(Revenue,Salesperson,J5)</f>
        <v>42370.88</v>
      </c>
      <c r="M5" t="s">
        <v>7</v>
      </c>
      <c r="N5">
        <f t="shared" ref="N5:N16" si="1">SUMIFS(Revenue,City,M5)</f>
        <v>15365.5</v>
      </c>
    </row>
    <row r="6" spans="3:14">
      <c r="C6" t="s">
        <v>8</v>
      </c>
      <c r="D6" s="12">
        <f>MAX(K5:K12)</f>
        <v>105442.34</v>
      </c>
      <c r="E6" t="str">
        <f>INDEX(J5:J12,MATCH(D6,K5:K12,0))</f>
        <v>Ahmed Ali</v>
      </c>
      <c r="G6" t="s">
        <v>9</v>
      </c>
      <c r="H6">
        <f>SUMIFS(Revenue,Region,G6)</f>
        <v>144060.34</v>
      </c>
      <c r="J6" t="s">
        <v>10</v>
      </c>
      <c r="K6">
        <f t="shared" si="0"/>
        <v>67180.5</v>
      </c>
      <c r="M6" t="s">
        <v>11</v>
      </c>
      <c r="N6">
        <f t="shared" si="1"/>
        <v>67180.5</v>
      </c>
    </row>
    <row r="7" spans="3:14">
      <c r="C7" t="s">
        <v>12</v>
      </c>
      <c r="D7" s="12">
        <f>COUNTA(Order_ID)</f>
        <v>369</v>
      </c>
      <c r="G7" t="s">
        <v>13</v>
      </c>
      <c r="H7">
        <f>SUMIFS(Revenue,Region,G7)</f>
        <v>95048.33</v>
      </c>
      <c r="J7" t="s">
        <v>14</v>
      </c>
      <c r="K7">
        <f t="shared" si="0"/>
        <v>105442.34</v>
      </c>
      <c r="M7" t="s">
        <v>15</v>
      </c>
      <c r="N7">
        <f t="shared" si="1"/>
        <v>51398.35</v>
      </c>
    </row>
    <row r="8" spans="3:14">
      <c r="C8" t="s">
        <v>16</v>
      </c>
      <c r="D8" s="12">
        <f>MAX(N5:N16)</f>
        <v>67180.5</v>
      </c>
      <c r="E8" t="str">
        <f>INDEX(M5:M16,MATCH(D8,N5:N16,0))</f>
        <v>BAHAWALPUR</v>
      </c>
      <c r="J8" t="s">
        <v>17</v>
      </c>
      <c r="K8">
        <f t="shared" si="0"/>
        <v>16350.5</v>
      </c>
      <c r="M8" t="s">
        <v>18</v>
      </c>
      <c r="N8">
        <f t="shared" si="1"/>
        <v>16350.5</v>
      </c>
    </row>
    <row r="9" spans="10:14">
      <c r="J9" t="s">
        <v>19</v>
      </c>
      <c r="K9">
        <f t="shared" si="0"/>
        <v>38618</v>
      </c>
      <c r="M9" t="s">
        <v>20</v>
      </c>
      <c r="N9">
        <f t="shared" si="1"/>
        <v>27005.38</v>
      </c>
    </row>
    <row r="10" spans="10:14">
      <c r="J10" t="s">
        <v>21</v>
      </c>
      <c r="K10">
        <f t="shared" si="0"/>
        <v>95048.33</v>
      </c>
      <c r="M10" t="s">
        <v>22</v>
      </c>
      <c r="N10">
        <f t="shared" si="1"/>
        <v>38618</v>
      </c>
    </row>
    <row r="11" spans="10:14">
      <c r="J11" t="s">
        <v>23</v>
      </c>
      <c r="K11">
        <f t="shared" si="0"/>
        <v>41095.01</v>
      </c>
      <c r="M11" t="s">
        <v>24</v>
      </c>
      <c r="N11">
        <f t="shared" si="1"/>
        <v>44903</v>
      </c>
    </row>
    <row r="12" spans="10:14">
      <c r="J12" t="s">
        <v>25</v>
      </c>
      <c r="K12">
        <f t="shared" si="0"/>
        <v>32530.6</v>
      </c>
      <c r="M12" t="s">
        <v>26</v>
      </c>
      <c r="N12">
        <f t="shared" si="1"/>
        <v>41095.01</v>
      </c>
    </row>
    <row r="13" spans="13:14">
      <c r="M13" t="s">
        <v>27</v>
      </c>
      <c r="N13">
        <f t="shared" si="1"/>
        <v>17204</v>
      </c>
    </row>
    <row r="14" spans="13:14">
      <c r="M14" t="s">
        <v>28</v>
      </c>
      <c r="N14">
        <f t="shared" si="1"/>
        <v>50145.33</v>
      </c>
    </row>
    <row r="15" spans="13:14">
      <c r="M15" t="s">
        <v>29</v>
      </c>
      <c r="N15">
        <f t="shared" si="1"/>
        <v>36839.99</v>
      </c>
    </row>
    <row r="16" spans="13:14">
      <c r="M16" t="s">
        <v>30</v>
      </c>
      <c r="N16">
        <f t="shared" si="1"/>
        <v>32530.6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workbookViewId="0">
      <selection activeCell="B5" sqref="B5"/>
    </sheetView>
  </sheetViews>
  <sheetFormatPr defaultColWidth="9" defaultRowHeight="14.4" outlineLevelCol="1"/>
  <cols>
    <col min="1" max="1" width="13.1111111111111"/>
    <col min="2" max="2" width="16.1111111111111"/>
  </cols>
  <sheetData>
    <row r="1" spans="1:2">
      <c r="A1" t="s">
        <v>31</v>
      </c>
      <c r="B1" t="s">
        <v>32</v>
      </c>
    </row>
    <row r="3" spans="1:2">
      <c r="A3" t="s">
        <v>33</v>
      </c>
      <c r="B3" t="s">
        <v>34</v>
      </c>
    </row>
    <row r="4" spans="1:2">
      <c r="A4" s="7" t="s">
        <v>35</v>
      </c>
      <c r="B4" s="10">
        <v>438636.16</v>
      </c>
    </row>
    <row r="5" spans="1:2">
      <c r="A5" s="11" t="s">
        <v>36</v>
      </c>
      <c r="B5" s="10">
        <v>32907.84</v>
      </c>
    </row>
    <row r="6" spans="1:2">
      <c r="A6" s="11" t="s">
        <v>37</v>
      </c>
      <c r="B6" s="10">
        <v>23555.5</v>
      </c>
    </row>
    <row r="7" spans="1:2">
      <c r="A7" s="11" t="s">
        <v>38</v>
      </c>
      <c r="B7" s="10">
        <v>30852.6</v>
      </c>
    </row>
    <row r="8" spans="1:2">
      <c r="A8" s="11" t="s">
        <v>39</v>
      </c>
      <c r="B8" s="10">
        <v>20771.79</v>
      </c>
    </row>
    <row r="9" spans="1:2">
      <c r="A9" s="11" t="s">
        <v>40</v>
      </c>
      <c r="B9" s="10">
        <v>34307.05</v>
      </c>
    </row>
    <row r="10" spans="1:2">
      <c r="A10" s="11" t="s">
        <v>41</v>
      </c>
      <c r="B10" s="10">
        <v>55601.61</v>
      </c>
    </row>
    <row r="11" spans="1:2">
      <c r="A11" s="11" t="s">
        <v>42</v>
      </c>
      <c r="B11" s="10">
        <v>27318.54</v>
      </c>
    </row>
    <row r="12" spans="1:2">
      <c r="A12" s="11" t="s">
        <v>43</v>
      </c>
      <c r="B12" s="10">
        <v>29921.46</v>
      </c>
    </row>
    <row r="13" spans="1:2">
      <c r="A13" s="11" t="s">
        <v>44</v>
      </c>
      <c r="B13" s="10">
        <v>31949.97</v>
      </c>
    </row>
    <row r="14" spans="1:2">
      <c r="A14" s="11" t="s">
        <v>45</v>
      </c>
      <c r="B14" s="10">
        <v>53033.59</v>
      </c>
    </row>
    <row r="15" spans="1:2">
      <c r="A15" s="11" t="s">
        <v>46</v>
      </c>
      <c r="B15" s="10">
        <v>31773.43</v>
      </c>
    </row>
    <row r="16" spans="1:2">
      <c r="A16" s="11" t="s">
        <v>47</v>
      </c>
      <c r="B16" s="10">
        <v>66642.78</v>
      </c>
    </row>
    <row r="17" spans="1:2">
      <c r="A17" s="7" t="s">
        <v>48</v>
      </c>
      <c r="B17" s="10">
        <v>438636.16</v>
      </c>
    </row>
  </sheetData>
  <pageMargins left="0.7" right="0.7" top="0.75" bottom="0.75" header="0.3" footer="0.3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A4" sqref="A4"/>
    </sheetView>
  </sheetViews>
  <sheetFormatPr defaultColWidth="9" defaultRowHeight="14.4" outlineLevelCol="1"/>
  <cols>
    <col min="1" max="1" width="13.1111111111111"/>
    <col min="2" max="2" width="17.6666666666667"/>
  </cols>
  <sheetData>
    <row r="1" spans="1:2">
      <c r="A1" t="s">
        <v>31</v>
      </c>
      <c r="B1" t="s">
        <v>32</v>
      </c>
    </row>
    <row r="3" spans="1:2">
      <c r="A3" t="s">
        <v>33</v>
      </c>
      <c r="B3" t="s">
        <v>49</v>
      </c>
    </row>
    <row r="4" spans="1:2">
      <c r="A4" s="7" t="s">
        <v>50</v>
      </c>
      <c r="B4" s="9">
        <v>215</v>
      </c>
    </row>
    <row r="5" spans="1:2">
      <c r="A5" s="7" t="s">
        <v>51</v>
      </c>
      <c r="B5" s="9">
        <v>88</v>
      </c>
    </row>
    <row r="6" spans="1:2">
      <c r="A6" s="7" t="s">
        <v>52</v>
      </c>
      <c r="B6" s="9">
        <v>31</v>
      </c>
    </row>
    <row r="7" spans="1:2">
      <c r="A7" s="7" t="s">
        <v>53</v>
      </c>
      <c r="B7" s="9">
        <v>24</v>
      </c>
    </row>
    <row r="8" spans="1:2">
      <c r="A8" s="7" t="s">
        <v>54</v>
      </c>
      <c r="B8" s="9">
        <v>11</v>
      </c>
    </row>
    <row r="9" spans="1:2">
      <c r="A9" s="7" t="s">
        <v>48</v>
      </c>
      <c r="B9" s="9">
        <v>369</v>
      </c>
    </row>
  </sheetData>
  <pageMargins left="0.7" right="0.7" top="0.75" bottom="0.75" header="0.3" footer="0.3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workbookViewId="0">
      <selection activeCell="B4" sqref="B4"/>
    </sheetView>
  </sheetViews>
  <sheetFormatPr defaultColWidth="9" defaultRowHeight="14.4" outlineLevelRow="7" outlineLevelCol="1"/>
  <cols>
    <col min="1" max="1" width="13.1111111111111"/>
    <col min="2" max="2" width="16.1111111111111"/>
  </cols>
  <sheetData>
    <row r="3" spans="1:2">
      <c r="A3" t="s">
        <v>33</v>
      </c>
      <c r="B3" t="s">
        <v>34</v>
      </c>
    </row>
    <row r="4" spans="1:2">
      <c r="A4" s="7" t="s">
        <v>1</v>
      </c>
      <c r="B4" s="8">
        <v>108275.51</v>
      </c>
    </row>
    <row r="5" spans="1:2">
      <c r="A5" s="7" t="s">
        <v>9</v>
      </c>
      <c r="B5" s="8">
        <v>144060.34</v>
      </c>
    </row>
    <row r="6" spans="1:2">
      <c r="A6" s="7" t="s">
        <v>13</v>
      </c>
      <c r="B6" s="8">
        <v>95048.33</v>
      </c>
    </row>
    <row r="7" spans="1:2">
      <c r="A7" s="7" t="s">
        <v>5</v>
      </c>
      <c r="B7" s="8">
        <v>91251.98</v>
      </c>
    </row>
    <row r="8" spans="1:2">
      <c r="A8" s="7" t="s">
        <v>48</v>
      </c>
      <c r="B8" s="8">
        <v>438636.16</v>
      </c>
    </row>
  </sheetData>
  <pageMargins left="0.7" right="0.7" top="0.75" bottom="0.75" header="0.3" footer="0.3"/>
  <headerFooter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K13" sqref="K13"/>
    </sheetView>
  </sheetViews>
  <sheetFormatPr defaultColWidth="9" defaultRowHeight="14.4" outlineLevelRow="6" outlineLevelCol="1"/>
  <cols>
    <col min="1" max="1" width="13.1111111111111"/>
    <col min="2" max="2" width="16.1111111111111"/>
  </cols>
  <sheetData>
    <row r="1" spans="1:2">
      <c r="A1" t="s">
        <v>31</v>
      </c>
      <c r="B1" t="s">
        <v>32</v>
      </c>
    </row>
    <row r="3" spans="1:2">
      <c r="A3" t="s">
        <v>33</v>
      </c>
      <c r="B3" t="s">
        <v>34</v>
      </c>
    </row>
    <row r="4" spans="1:2">
      <c r="A4" s="7" t="s">
        <v>55</v>
      </c>
      <c r="B4" s="8">
        <v>46819.74</v>
      </c>
    </row>
    <row r="5" spans="1:2">
      <c r="A5" s="7" t="s">
        <v>56</v>
      </c>
      <c r="B5" s="8">
        <v>131639.55</v>
      </c>
    </row>
    <row r="6" spans="1:2">
      <c r="A6" s="7" t="s">
        <v>57</v>
      </c>
      <c r="B6" s="8">
        <v>260176.87</v>
      </c>
    </row>
    <row r="7" spans="1:2">
      <c r="A7" s="7" t="s">
        <v>48</v>
      </c>
      <c r="B7" s="8">
        <v>438636.16</v>
      </c>
    </row>
  </sheetData>
  <pageMargins left="0.7" right="0.7" top="0.75" bottom="0.75" header="0.3" footer="0.3"/>
  <headerFooter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selection activeCell="A1" sqref="A1"/>
    </sheetView>
  </sheetViews>
  <sheetFormatPr defaultColWidth="9" defaultRowHeight="14.4" outlineLevelCol="1"/>
  <cols>
    <col min="1" max="1" width="16.5555555555556"/>
    <col min="2" max="2" width="16.1111111111111"/>
  </cols>
  <sheetData>
    <row r="1" spans="1:2">
      <c r="A1" t="s">
        <v>31</v>
      </c>
      <c r="B1" t="s">
        <v>32</v>
      </c>
    </row>
    <row r="3" spans="1:2">
      <c r="A3" t="s">
        <v>33</v>
      </c>
      <c r="B3" t="s">
        <v>34</v>
      </c>
    </row>
    <row r="4" spans="1:2">
      <c r="A4" s="7" t="s">
        <v>14</v>
      </c>
      <c r="B4" s="8">
        <v>105442.34</v>
      </c>
    </row>
    <row r="5" spans="1:2">
      <c r="A5" s="7" t="s">
        <v>21</v>
      </c>
      <c r="B5" s="8">
        <v>95048.33</v>
      </c>
    </row>
    <row r="6" spans="1:2">
      <c r="A6" s="7" t="s">
        <v>25</v>
      </c>
      <c r="B6" s="8">
        <v>32530.6</v>
      </c>
    </row>
    <row r="7" spans="1:2">
      <c r="A7" s="7" t="s">
        <v>10</v>
      </c>
      <c r="B7" s="8">
        <v>67180.5</v>
      </c>
    </row>
    <row r="8" spans="1:2">
      <c r="A8" s="7" t="s">
        <v>6</v>
      </c>
      <c r="B8" s="8">
        <v>42370.88</v>
      </c>
    </row>
    <row r="9" spans="1:2">
      <c r="A9" s="7" t="s">
        <v>17</v>
      </c>
      <c r="B9" s="8">
        <v>16350.5</v>
      </c>
    </row>
    <row r="10" spans="1:2">
      <c r="A10" s="7" t="s">
        <v>19</v>
      </c>
      <c r="B10" s="8">
        <v>38618</v>
      </c>
    </row>
    <row r="11" spans="1:2">
      <c r="A11" s="7" t="s">
        <v>23</v>
      </c>
      <c r="B11" s="8">
        <v>41095.01</v>
      </c>
    </row>
    <row r="12" spans="1:2">
      <c r="A12" s="7" t="s">
        <v>48</v>
      </c>
      <c r="B12" s="8">
        <v>438636.16</v>
      </c>
    </row>
  </sheetData>
  <pageMargins left="0.7" right="0.7" top="0.75" bottom="0.75" header="0.3" footer="0.3"/>
  <headerFooter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tabSelected="1" workbookViewId="0">
      <selection activeCell="A6" sqref="A6"/>
    </sheetView>
  </sheetViews>
  <sheetFormatPr defaultColWidth="9" defaultRowHeight="14.4" outlineLevelCol="1"/>
  <cols>
    <col min="1" max="1" width="13.1111111111111"/>
    <col min="2" max="2" width="16.1111111111111"/>
  </cols>
  <sheetData>
    <row r="1" spans="1:2">
      <c r="A1" t="s">
        <v>31</v>
      </c>
      <c r="B1" t="s">
        <v>32</v>
      </c>
    </row>
    <row r="3" spans="1:2">
      <c r="A3" t="s">
        <v>33</v>
      </c>
      <c r="B3" t="s">
        <v>34</v>
      </c>
    </row>
    <row r="4" spans="1:2">
      <c r="A4" s="7" t="s">
        <v>58</v>
      </c>
      <c r="B4" s="8">
        <v>36839.99</v>
      </c>
    </row>
    <row r="5" spans="1:2">
      <c r="A5" s="7" t="s">
        <v>59</v>
      </c>
      <c r="B5" s="8">
        <v>38618</v>
      </c>
    </row>
    <row r="6" spans="1:2">
      <c r="A6" s="7" t="s">
        <v>60</v>
      </c>
      <c r="B6" s="8">
        <v>44903</v>
      </c>
    </row>
    <row r="7" spans="1:2">
      <c r="A7" s="7" t="s">
        <v>61</v>
      </c>
      <c r="B7" s="8">
        <v>51398.35</v>
      </c>
    </row>
    <row r="8" spans="1:2">
      <c r="A8" s="7" t="s">
        <v>62</v>
      </c>
      <c r="B8" s="8">
        <v>67180.5</v>
      </c>
    </row>
    <row r="9" spans="1:2">
      <c r="A9" s="7" t="s">
        <v>48</v>
      </c>
      <c r="B9" s="8">
        <v>238939.84</v>
      </c>
    </row>
  </sheetData>
  <pageMargins left="0.7" right="0.7" top="0.75" bottom="0.75" header="0.3" footer="0.3"/>
  <headerFooter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1"/>
  </sheetPr>
  <dimension ref="A1:X370"/>
  <sheetViews>
    <sheetView workbookViewId="0">
      <pane ySplit="1" topLeftCell="A2" activePane="bottomLeft" state="frozen"/>
      <selection/>
      <selection pane="bottomLeft" activeCell="A1" sqref="$A1:$XFD1048576"/>
    </sheetView>
  </sheetViews>
  <sheetFormatPr defaultColWidth="9" defaultRowHeight="14.4"/>
  <cols>
    <col min="1" max="1" width="10.712962962963" customWidth="1"/>
    <col min="2" max="2" width="13" customWidth="1"/>
    <col min="3" max="3" width="14.1388888888889" customWidth="1"/>
    <col min="4" max="4" width="17.712962962963" customWidth="1"/>
    <col min="5" max="5" width="17.4259259259259" customWidth="1"/>
    <col min="6" max="6" width="7.85185185185185" customWidth="1"/>
    <col min="7" max="7" width="17.4259259259259" customWidth="1"/>
    <col min="8" max="8" width="16.4259259259259" customWidth="1"/>
    <col min="9" max="9" width="9.42592592592593" customWidth="1"/>
    <col min="10" max="10" width="15.1388888888889" customWidth="1"/>
    <col min="11" max="11" width="9.28703703703704" customWidth="1"/>
    <col min="12" max="12" width="10.1388888888889" customWidth="1"/>
    <col min="13" max="13" width="19.4259259259259" customWidth="1"/>
    <col min="14" max="14" width="17.4259259259259" customWidth="1"/>
    <col min="15" max="15" width="12.1388888888889" customWidth="1"/>
    <col min="16" max="17" width="21.8518518518519" customWidth="1"/>
    <col min="18" max="18" width="16" customWidth="1"/>
    <col min="19" max="19" width="21" customWidth="1"/>
    <col min="20" max="20" width="20.287037037037" customWidth="1"/>
    <col min="21" max="21" width="12" customWidth="1"/>
    <col min="22" max="22" width="11" customWidth="1"/>
    <col min="23" max="23" width="11.1388888888889" customWidth="1"/>
    <col min="24" max="24" width="14.712962962963" customWidth="1"/>
  </cols>
  <sheetData>
    <row r="1" spans="1:24">
      <c r="A1" s="1" t="s">
        <v>63</v>
      </c>
      <c r="B1" s="1" t="s">
        <v>64</v>
      </c>
      <c r="C1" s="1" t="s">
        <v>65</v>
      </c>
      <c r="D1" s="1" t="s">
        <v>66</v>
      </c>
      <c r="E1" s="1" t="s">
        <v>3</v>
      </c>
      <c r="F1" s="1" t="s">
        <v>67</v>
      </c>
      <c r="G1" s="1" t="s">
        <v>68</v>
      </c>
      <c r="H1" s="1" t="s">
        <v>2</v>
      </c>
      <c r="I1" s="1" t="s">
        <v>31</v>
      </c>
      <c r="J1" s="1" t="s">
        <v>69</v>
      </c>
      <c r="K1" s="1" t="s">
        <v>70</v>
      </c>
      <c r="L1" s="1" t="s">
        <v>71</v>
      </c>
      <c r="M1" s="1" t="s">
        <v>72</v>
      </c>
      <c r="N1" s="1" t="s">
        <v>73</v>
      </c>
      <c r="O1" s="1" t="s">
        <v>74</v>
      </c>
      <c r="P1" s="1" t="s">
        <v>75</v>
      </c>
      <c r="Q1" s="1" t="s">
        <v>76</v>
      </c>
      <c r="R1" s="1" t="s">
        <v>77</v>
      </c>
      <c r="S1" s="1" t="s">
        <v>78</v>
      </c>
      <c r="T1" s="1" t="s">
        <v>79</v>
      </c>
      <c r="U1" s="1" t="s">
        <v>80</v>
      </c>
      <c r="V1" s="1" t="s">
        <v>81</v>
      </c>
      <c r="W1" s="1" t="s">
        <v>82</v>
      </c>
      <c r="X1" s="1" t="s">
        <v>83</v>
      </c>
    </row>
    <row r="2" spans="1:24">
      <c r="A2">
        <v>8008</v>
      </c>
      <c r="B2" s="2">
        <v>43492</v>
      </c>
      <c r="C2">
        <v>27</v>
      </c>
      <c r="D2" t="s">
        <v>84</v>
      </c>
      <c r="E2" t="s">
        <v>7</v>
      </c>
      <c r="F2" t="s">
        <v>85</v>
      </c>
      <c r="G2" t="s">
        <v>86</v>
      </c>
      <c r="H2" t="s">
        <v>6</v>
      </c>
      <c r="I2" t="s">
        <v>5</v>
      </c>
      <c r="J2" s="3">
        <v>43494</v>
      </c>
      <c r="K2" s="3" t="s">
        <v>36</v>
      </c>
      <c r="L2" s="4">
        <f>ROUNDUP(MONTH(J2)/3,0)</f>
        <v>1</v>
      </c>
      <c r="M2" t="s">
        <v>87</v>
      </c>
      <c r="N2" t="s">
        <v>7</v>
      </c>
      <c r="O2" t="s">
        <v>85</v>
      </c>
      <c r="P2">
        <v>90900</v>
      </c>
      <c r="Q2" t="s">
        <v>86</v>
      </c>
      <c r="R2" t="s">
        <v>56</v>
      </c>
      <c r="S2" t="s">
        <v>88</v>
      </c>
      <c r="T2" t="s">
        <v>89</v>
      </c>
      <c r="U2" s="5">
        <v>14</v>
      </c>
      <c r="V2">
        <v>49</v>
      </c>
      <c r="W2" s="6">
        <v>686</v>
      </c>
      <c r="X2" s="5">
        <v>66.542</v>
      </c>
    </row>
    <row r="3" spans="1:24">
      <c r="A3">
        <v>8008</v>
      </c>
      <c r="B3" s="2">
        <v>43492</v>
      </c>
      <c r="C3">
        <v>27</v>
      </c>
      <c r="D3" t="s">
        <v>84</v>
      </c>
      <c r="E3" t="s">
        <v>7</v>
      </c>
      <c r="F3" t="s">
        <v>85</v>
      </c>
      <c r="G3" t="s">
        <v>86</v>
      </c>
      <c r="H3" t="s">
        <v>6</v>
      </c>
      <c r="I3" t="s">
        <v>5</v>
      </c>
      <c r="J3" s="3">
        <v>43494</v>
      </c>
      <c r="K3" s="3" t="s">
        <v>36</v>
      </c>
      <c r="L3" s="4">
        <f t="shared" ref="L3:L66" si="0">ROUNDUP(MONTH(J3)/3,0)</f>
        <v>1</v>
      </c>
      <c r="M3" t="s">
        <v>87</v>
      </c>
      <c r="N3" t="s">
        <v>7</v>
      </c>
      <c r="O3" t="s">
        <v>85</v>
      </c>
      <c r="P3">
        <v>90900</v>
      </c>
      <c r="Q3" t="s">
        <v>86</v>
      </c>
      <c r="R3" t="s">
        <v>56</v>
      </c>
      <c r="S3" t="s">
        <v>90</v>
      </c>
      <c r="T3" t="s">
        <v>91</v>
      </c>
      <c r="U3" s="5">
        <v>3.5</v>
      </c>
      <c r="V3">
        <v>47</v>
      </c>
      <c r="W3" s="6">
        <v>164.5</v>
      </c>
      <c r="X3" s="5">
        <v>16.6145</v>
      </c>
    </row>
    <row r="4" spans="1:24">
      <c r="A4">
        <v>8003</v>
      </c>
      <c r="B4" s="2">
        <v>43469</v>
      </c>
      <c r="C4">
        <v>4</v>
      </c>
      <c r="D4" t="s">
        <v>62</v>
      </c>
      <c r="E4" t="s">
        <v>11</v>
      </c>
      <c r="F4" t="s">
        <v>92</v>
      </c>
      <c r="G4" t="s">
        <v>86</v>
      </c>
      <c r="H4" t="s">
        <v>10</v>
      </c>
      <c r="I4" t="s">
        <v>1</v>
      </c>
      <c r="J4" s="3">
        <v>43471</v>
      </c>
      <c r="K4" s="3" t="s">
        <v>36</v>
      </c>
      <c r="L4" s="4">
        <f t="shared" si="0"/>
        <v>1</v>
      </c>
      <c r="M4" t="s">
        <v>93</v>
      </c>
      <c r="N4" t="s">
        <v>11</v>
      </c>
      <c r="O4" t="s">
        <v>92</v>
      </c>
      <c r="P4">
        <v>90900</v>
      </c>
      <c r="Q4" t="s">
        <v>86</v>
      </c>
      <c r="R4" t="s">
        <v>57</v>
      </c>
      <c r="S4" t="s">
        <v>94</v>
      </c>
      <c r="T4" t="s">
        <v>91</v>
      </c>
      <c r="U4" s="5">
        <v>30</v>
      </c>
      <c r="V4">
        <v>69</v>
      </c>
      <c r="W4" s="6">
        <v>2070</v>
      </c>
      <c r="X4" s="5">
        <v>198.72</v>
      </c>
    </row>
    <row r="5" spans="1:24">
      <c r="A5">
        <v>8004</v>
      </c>
      <c r="B5" s="2">
        <v>43469</v>
      </c>
      <c r="C5">
        <v>4</v>
      </c>
      <c r="D5" t="s">
        <v>62</v>
      </c>
      <c r="E5" t="s">
        <v>11</v>
      </c>
      <c r="F5" t="s">
        <v>92</v>
      </c>
      <c r="G5" t="s">
        <v>86</v>
      </c>
      <c r="H5" t="s">
        <v>10</v>
      </c>
      <c r="I5" t="s">
        <v>1</v>
      </c>
      <c r="J5" s="3">
        <v>43471</v>
      </c>
      <c r="K5" s="3" t="s">
        <v>36</v>
      </c>
      <c r="L5" s="4">
        <f t="shared" si="0"/>
        <v>1</v>
      </c>
      <c r="M5" t="s">
        <v>93</v>
      </c>
      <c r="N5" t="s">
        <v>11</v>
      </c>
      <c r="O5" t="s">
        <v>92</v>
      </c>
      <c r="P5">
        <v>90900</v>
      </c>
      <c r="Q5" t="s">
        <v>86</v>
      </c>
      <c r="R5" t="s">
        <v>57</v>
      </c>
      <c r="S5" t="s">
        <v>95</v>
      </c>
      <c r="T5" t="s">
        <v>91</v>
      </c>
      <c r="U5" s="5">
        <v>53</v>
      </c>
      <c r="V5">
        <v>89</v>
      </c>
      <c r="W5" s="6">
        <v>4717</v>
      </c>
      <c r="X5" s="5">
        <v>448.115</v>
      </c>
    </row>
    <row r="6" spans="1:24">
      <c r="A6">
        <v>8005</v>
      </c>
      <c r="B6" s="2">
        <v>43469</v>
      </c>
      <c r="C6">
        <v>4</v>
      </c>
      <c r="D6" t="s">
        <v>62</v>
      </c>
      <c r="E6" t="s">
        <v>11</v>
      </c>
      <c r="F6" t="s">
        <v>92</v>
      </c>
      <c r="G6" t="s">
        <v>86</v>
      </c>
      <c r="H6" t="s">
        <v>10</v>
      </c>
      <c r="I6" t="s">
        <v>1</v>
      </c>
      <c r="J6" s="3">
        <v>43471</v>
      </c>
      <c r="K6" s="3" t="s">
        <v>36</v>
      </c>
      <c r="L6" s="4">
        <f t="shared" si="0"/>
        <v>1</v>
      </c>
      <c r="M6" t="s">
        <v>93</v>
      </c>
      <c r="N6" t="s">
        <v>11</v>
      </c>
      <c r="O6" t="s">
        <v>92</v>
      </c>
      <c r="P6">
        <v>90900</v>
      </c>
      <c r="Q6" t="s">
        <v>86</v>
      </c>
      <c r="R6" t="s">
        <v>57</v>
      </c>
      <c r="S6" t="s">
        <v>90</v>
      </c>
      <c r="T6" t="s">
        <v>91</v>
      </c>
      <c r="U6" s="5">
        <v>3.5</v>
      </c>
      <c r="V6">
        <v>11</v>
      </c>
      <c r="W6" s="6">
        <v>38.5</v>
      </c>
      <c r="X6" s="5">
        <v>3.7345</v>
      </c>
    </row>
    <row r="7" spans="1:24">
      <c r="A7">
        <v>8006</v>
      </c>
      <c r="B7" s="2">
        <v>43477</v>
      </c>
      <c r="C7">
        <v>12</v>
      </c>
      <c r="D7" t="s">
        <v>96</v>
      </c>
      <c r="E7" t="s">
        <v>7</v>
      </c>
      <c r="F7" t="s">
        <v>85</v>
      </c>
      <c r="G7" t="s">
        <v>86</v>
      </c>
      <c r="H7" t="s">
        <v>6</v>
      </c>
      <c r="I7" t="s">
        <v>5</v>
      </c>
      <c r="J7" s="3">
        <v>43479</v>
      </c>
      <c r="K7" s="3" t="s">
        <v>36</v>
      </c>
      <c r="L7" s="4">
        <f t="shared" si="0"/>
        <v>1</v>
      </c>
      <c r="M7" t="s">
        <v>87</v>
      </c>
      <c r="N7" t="s">
        <v>7</v>
      </c>
      <c r="O7" t="s">
        <v>85</v>
      </c>
      <c r="P7">
        <v>90900</v>
      </c>
      <c r="Q7" t="s">
        <v>86</v>
      </c>
      <c r="R7" t="s">
        <v>57</v>
      </c>
      <c r="S7" t="s">
        <v>97</v>
      </c>
      <c r="T7" t="s">
        <v>89</v>
      </c>
      <c r="U7" s="5">
        <v>18</v>
      </c>
      <c r="V7">
        <v>81</v>
      </c>
      <c r="W7" s="6">
        <v>1458</v>
      </c>
      <c r="X7" s="5">
        <v>141.426</v>
      </c>
    </row>
    <row r="8" spans="1:24">
      <c r="A8">
        <v>8007</v>
      </c>
      <c r="B8" s="2">
        <v>43477</v>
      </c>
      <c r="C8">
        <v>12</v>
      </c>
      <c r="D8" t="s">
        <v>96</v>
      </c>
      <c r="E8" t="s">
        <v>7</v>
      </c>
      <c r="F8" t="s">
        <v>85</v>
      </c>
      <c r="G8" t="s">
        <v>86</v>
      </c>
      <c r="H8" t="s">
        <v>6</v>
      </c>
      <c r="I8" t="s">
        <v>5</v>
      </c>
      <c r="J8" s="3">
        <v>43479</v>
      </c>
      <c r="K8" s="3" t="s">
        <v>36</v>
      </c>
      <c r="L8" s="4">
        <f t="shared" si="0"/>
        <v>1</v>
      </c>
      <c r="M8" t="s">
        <v>87</v>
      </c>
      <c r="N8" t="s">
        <v>7</v>
      </c>
      <c r="O8" t="s">
        <v>85</v>
      </c>
      <c r="P8">
        <v>90900</v>
      </c>
      <c r="Q8" t="s">
        <v>86</v>
      </c>
      <c r="R8" t="s">
        <v>57</v>
      </c>
      <c r="S8" t="s">
        <v>98</v>
      </c>
      <c r="T8" t="s">
        <v>89</v>
      </c>
      <c r="U8" s="5">
        <v>46</v>
      </c>
      <c r="V8">
        <v>44</v>
      </c>
      <c r="W8" s="6">
        <v>2024</v>
      </c>
      <c r="X8" s="5">
        <v>198.352</v>
      </c>
    </row>
    <row r="9" spans="1:24">
      <c r="A9">
        <v>8008</v>
      </c>
      <c r="B9" s="2">
        <v>43473</v>
      </c>
      <c r="C9">
        <v>8</v>
      </c>
      <c r="D9" t="s">
        <v>61</v>
      </c>
      <c r="E9" t="s">
        <v>15</v>
      </c>
      <c r="F9" t="s">
        <v>99</v>
      </c>
      <c r="G9" t="s">
        <v>86</v>
      </c>
      <c r="H9" t="s">
        <v>14</v>
      </c>
      <c r="I9" t="s">
        <v>9</v>
      </c>
      <c r="J9" s="3">
        <v>43475</v>
      </c>
      <c r="K9" s="3" t="s">
        <v>36</v>
      </c>
      <c r="L9" s="4">
        <f t="shared" si="0"/>
        <v>1</v>
      </c>
      <c r="M9" t="s">
        <v>100</v>
      </c>
      <c r="N9" t="s">
        <v>15</v>
      </c>
      <c r="O9" t="s">
        <v>99</v>
      </c>
      <c r="P9">
        <v>90900</v>
      </c>
      <c r="Q9" t="s">
        <v>86</v>
      </c>
      <c r="R9" t="s">
        <v>57</v>
      </c>
      <c r="S9" t="s">
        <v>101</v>
      </c>
      <c r="T9" t="s">
        <v>102</v>
      </c>
      <c r="U9" s="5">
        <v>9.2</v>
      </c>
      <c r="V9">
        <v>38</v>
      </c>
      <c r="W9" s="6">
        <v>349.6</v>
      </c>
      <c r="X9" s="5">
        <v>36.0088</v>
      </c>
    </row>
    <row r="10" spans="1:24">
      <c r="A10">
        <v>8009</v>
      </c>
      <c r="B10" s="2">
        <v>43469</v>
      </c>
      <c r="C10">
        <v>4</v>
      </c>
      <c r="D10" t="s">
        <v>62</v>
      </c>
      <c r="E10" t="s">
        <v>11</v>
      </c>
      <c r="F10" t="s">
        <v>92</v>
      </c>
      <c r="G10" t="s">
        <v>86</v>
      </c>
      <c r="H10" t="s">
        <v>10</v>
      </c>
      <c r="I10" t="s">
        <v>1</v>
      </c>
      <c r="J10" s="3">
        <v>43471</v>
      </c>
      <c r="K10" s="3" t="s">
        <v>36</v>
      </c>
      <c r="L10" s="4">
        <f t="shared" si="0"/>
        <v>1</v>
      </c>
      <c r="M10" t="s">
        <v>100</v>
      </c>
      <c r="N10" t="s">
        <v>11</v>
      </c>
      <c r="O10" t="s">
        <v>92</v>
      </c>
      <c r="P10">
        <v>90900</v>
      </c>
      <c r="Q10" t="s">
        <v>86</v>
      </c>
      <c r="R10" t="s">
        <v>56</v>
      </c>
      <c r="S10" t="s">
        <v>101</v>
      </c>
      <c r="T10" t="s">
        <v>102</v>
      </c>
      <c r="U10" s="5">
        <v>9.2</v>
      </c>
      <c r="V10">
        <v>88</v>
      </c>
      <c r="W10" s="6">
        <v>809.6</v>
      </c>
      <c r="X10" s="5">
        <v>79.3408</v>
      </c>
    </row>
    <row r="11" spans="1:24">
      <c r="A11">
        <v>8080</v>
      </c>
      <c r="B11" s="2">
        <v>43494</v>
      </c>
      <c r="C11">
        <v>29</v>
      </c>
      <c r="D11" t="s">
        <v>103</v>
      </c>
      <c r="E11" t="s">
        <v>18</v>
      </c>
      <c r="F11" t="s">
        <v>104</v>
      </c>
      <c r="G11" t="s">
        <v>86</v>
      </c>
      <c r="H11" t="s">
        <v>17</v>
      </c>
      <c r="I11" t="s">
        <v>5</v>
      </c>
      <c r="J11" s="3">
        <v>43496</v>
      </c>
      <c r="K11" s="3" t="s">
        <v>36</v>
      </c>
      <c r="L11" s="4">
        <f t="shared" si="0"/>
        <v>1</v>
      </c>
      <c r="M11" t="s">
        <v>87</v>
      </c>
      <c r="N11" t="s">
        <v>18</v>
      </c>
      <c r="O11" t="s">
        <v>104</v>
      </c>
      <c r="P11">
        <v>90900</v>
      </c>
      <c r="Q11" t="s">
        <v>86</v>
      </c>
      <c r="R11" t="s">
        <v>56</v>
      </c>
      <c r="S11" t="s">
        <v>105</v>
      </c>
      <c r="T11" t="s">
        <v>106</v>
      </c>
      <c r="U11" s="5">
        <v>12.75</v>
      </c>
      <c r="V11">
        <v>94</v>
      </c>
      <c r="W11" s="6">
        <v>1198.5</v>
      </c>
      <c r="X11" s="5">
        <v>122.247</v>
      </c>
    </row>
    <row r="12" spans="1:24">
      <c r="A12">
        <v>8088</v>
      </c>
      <c r="B12" s="2">
        <v>43468</v>
      </c>
      <c r="C12">
        <v>3</v>
      </c>
      <c r="D12" t="s">
        <v>107</v>
      </c>
      <c r="E12" t="s">
        <v>20</v>
      </c>
      <c r="F12" t="s">
        <v>108</v>
      </c>
      <c r="G12" t="s">
        <v>86</v>
      </c>
      <c r="H12" t="s">
        <v>6</v>
      </c>
      <c r="I12" t="s">
        <v>5</v>
      </c>
      <c r="J12" s="3">
        <v>43470</v>
      </c>
      <c r="K12" s="3" t="s">
        <v>36</v>
      </c>
      <c r="L12" s="4">
        <f t="shared" si="0"/>
        <v>1</v>
      </c>
      <c r="M12" t="s">
        <v>87</v>
      </c>
      <c r="N12" t="s">
        <v>20</v>
      </c>
      <c r="O12" t="s">
        <v>108</v>
      </c>
      <c r="P12">
        <v>90900</v>
      </c>
      <c r="Q12" t="s">
        <v>86</v>
      </c>
      <c r="R12" t="s">
        <v>55</v>
      </c>
      <c r="S12" t="s">
        <v>109</v>
      </c>
      <c r="T12" t="s">
        <v>110</v>
      </c>
      <c r="U12" s="5">
        <v>9.65</v>
      </c>
      <c r="V12">
        <v>91</v>
      </c>
      <c r="W12" s="6">
        <v>878.15</v>
      </c>
      <c r="X12" s="5">
        <v>92.20575</v>
      </c>
    </row>
    <row r="13" spans="1:24">
      <c r="A13">
        <v>8088</v>
      </c>
      <c r="B13" s="2">
        <v>43471</v>
      </c>
      <c r="C13">
        <v>6</v>
      </c>
      <c r="D13" t="s">
        <v>59</v>
      </c>
      <c r="E13" t="s">
        <v>22</v>
      </c>
      <c r="F13" t="s">
        <v>111</v>
      </c>
      <c r="G13" t="s">
        <v>86</v>
      </c>
      <c r="H13" t="s">
        <v>19</v>
      </c>
      <c r="I13" t="s">
        <v>9</v>
      </c>
      <c r="J13" s="3">
        <v>43473</v>
      </c>
      <c r="K13" s="3" t="s">
        <v>36</v>
      </c>
      <c r="L13" s="4">
        <f t="shared" si="0"/>
        <v>1</v>
      </c>
      <c r="M13" t="s">
        <v>87</v>
      </c>
      <c r="N13" t="s">
        <v>22</v>
      </c>
      <c r="O13" t="s">
        <v>111</v>
      </c>
      <c r="P13">
        <v>90900</v>
      </c>
      <c r="Q13" t="s">
        <v>86</v>
      </c>
      <c r="R13" t="s">
        <v>57</v>
      </c>
      <c r="S13" t="s">
        <v>112</v>
      </c>
      <c r="T13" t="s">
        <v>113</v>
      </c>
      <c r="U13" s="5">
        <v>40</v>
      </c>
      <c r="V13">
        <v>32</v>
      </c>
      <c r="W13" s="6">
        <v>1280</v>
      </c>
      <c r="X13" s="5">
        <v>133.12</v>
      </c>
    </row>
    <row r="14" spans="1:24">
      <c r="A14">
        <v>8083</v>
      </c>
      <c r="B14" s="2">
        <v>43493</v>
      </c>
      <c r="C14">
        <v>28</v>
      </c>
      <c r="D14" t="s">
        <v>60</v>
      </c>
      <c r="E14" t="s">
        <v>24</v>
      </c>
      <c r="F14" t="s">
        <v>114</v>
      </c>
      <c r="G14" t="s">
        <v>86</v>
      </c>
      <c r="H14" t="s">
        <v>21</v>
      </c>
      <c r="I14" t="s">
        <v>13</v>
      </c>
      <c r="J14" s="3">
        <v>43495</v>
      </c>
      <c r="K14" s="3" t="s">
        <v>36</v>
      </c>
      <c r="L14" s="4">
        <f t="shared" si="0"/>
        <v>1</v>
      </c>
      <c r="M14" t="s">
        <v>100</v>
      </c>
      <c r="N14" t="s">
        <v>24</v>
      </c>
      <c r="O14" t="s">
        <v>114</v>
      </c>
      <c r="P14">
        <v>90900</v>
      </c>
      <c r="Q14" t="s">
        <v>86</v>
      </c>
      <c r="R14" t="s">
        <v>56</v>
      </c>
      <c r="S14" t="s">
        <v>98</v>
      </c>
      <c r="T14" t="s">
        <v>89</v>
      </c>
      <c r="U14" s="5">
        <v>46</v>
      </c>
      <c r="V14">
        <v>55</v>
      </c>
      <c r="W14" s="6">
        <v>2530</v>
      </c>
      <c r="X14" s="5">
        <v>253</v>
      </c>
    </row>
    <row r="15" spans="1:24">
      <c r="A15">
        <v>8084</v>
      </c>
      <c r="B15" s="2">
        <v>43473</v>
      </c>
      <c r="C15">
        <v>8</v>
      </c>
      <c r="D15" t="s">
        <v>61</v>
      </c>
      <c r="E15" t="s">
        <v>15</v>
      </c>
      <c r="F15" t="s">
        <v>99</v>
      </c>
      <c r="G15" t="s">
        <v>86</v>
      </c>
      <c r="H15" t="s">
        <v>14</v>
      </c>
      <c r="I15" t="s">
        <v>9</v>
      </c>
      <c r="J15" s="3">
        <v>43475</v>
      </c>
      <c r="K15" s="3" t="s">
        <v>36</v>
      </c>
      <c r="L15" s="4">
        <f t="shared" si="0"/>
        <v>1</v>
      </c>
      <c r="M15" t="s">
        <v>100</v>
      </c>
      <c r="N15" t="s">
        <v>15</v>
      </c>
      <c r="O15" t="s">
        <v>99</v>
      </c>
      <c r="P15">
        <v>90900</v>
      </c>
      <c r="Q15" t="s">
        <v>86</v>
      </c>
      <c r="R15" t="s">
        <v>56</v>
      </c>
      <c r="S15" t="s">
        <v>105</v>
      </c>
      <c r="T15" t="s">
        <v>106</v>
      </c>
      <c r="U15" s="5">
        <v>12.75</v>
      </c>
      <c r="V15">
        <v>47</v>
      </c>
      <c r="W15" s="6">
        <v>599.25</v>
      </c>
      <c r="X15" s="5">
        <v>61.72275</v>
      </c>
    </row>
    <row r="16" spans="1:24">
      <c r="A16">
        <v>8085</v>
      </c>
      <c r="B16" s="2">
        <v>43475</v>
      </c>
      <c r="C16">
        <v>10</v>
      </c>
      <c r="D16" t="s">
        <v>115</v>
      </c>
      <c r="E16" t="s">
        <v>26</v>
      </c>
      <c r="F16" t="s">
        <v>116</v>
      </c>
      <c r="G16" t="s">
        <v>86</v>
      </c>
      <c r="H16" t="s">
        <v>23</v>
      </c>
      <c r="I16" t="s">
        <v>1</v>
      </c>
      <c r="J16" s="3">
        <v>43477</v>
      </c>
      <c r="K16" s="3" t="s">
        <v>36</v>
      </c>
      <c r="L16" s="4">
        <f t="shared" si="0"/>
        <v>1</v>
      </c>
      <c r="M16" t="s">
        <v>87</v>
      </c>
      <c r="N16" t="s">
        <v>26</v>
      </c>
      <c r="O16" t="s">
        <v>116</v>
      </c>
      <c r="P16">
        <v>90900</v>
      </c>
      <c r="Q16" t="s">
        <v>86</v>
      </c>
      <c r="R16" t="s">
        <v>57</v>
      </c>
      <c r="S16" t="s">
        <v>117</v>
      </c>
      <c r="T16" t="s">
        <v>89</v>
      </c>
      <c r="U16" s="5">
        <v>2.99</v>
      </c>
      <c r="V16">
        <v>90</v>
      </c>
      <c r="W16" s="6">
        <v>269.1</v>
      </c>
      <c r="X16" s="5">
        <v>27.7173</v>
      </c>
    </row>
    <row r="17" spans="1:24">
      <c r="A17">
        <v>8086</v>
      </c>
      <c r="B17" s="2">
        <v>43472</v>
      </c>
      <c r="C17">
        <v>7</v>
      </c>
      <c r="D17" t="s">
        <v>118</v>
      </c>
      <c r="E17" t="s">
        <v>27</v>
      </c>
      <c r="F17" t="s">
        <v>119</v>
      </c>
      <c r="G17" t="s">
        <v>86</v>
      </c>
      <c r="H17" t="s">
        <v>14</v>
      </c>
      <c r="I17" t="s">
        <v>9</v>
      </c>
      <c r="J17" s="3">
        <v>43477</v>
      </c>
      <c r="K17" s="3" t="s">
        <v>36</v>
      </c>
      <c r="L17" s="4">
        <f t="shared" si="0"/>
        <v>1</v>
      </c>
      <c r="M17" t="s">
        <v>87</v>
      </c>
      <c r="N17" t="s">
        <v>27</v>
      </c>
      <c r="O17" t="s">
        <v>119</v>
      </c>
      <c r="P17">
        <v>90900</v>
      </c>
      <c r="Q17" t="s">
        <v>86</v>
      </c>
      <c r="R17" t="s">
        <v>57</v>
      </c>
      <c r="S17" t="s">
        <v>98</v>
      </c>
      <c r="T17" t="s">
        <v>89</v>
      </c>
      <c r="U17" s="5">
        <v>46</v>
      </c>
      <c r="V17">
        <v>24</v>
      </c>
      <c r="W17" s="6">
        <v>1104</v>
      </c>
      <c r="X17" s="5">
        <v>110.4</v>
      </c>
    </row>
    <row r="18" spans="1:24">
      <c r="A18">
        <v>8087</v>
      </c>
      <c r="B18" s="2">
        <v>43475</v>
      </c>
      <c r="C18">
        <v>10</v>
      </c>
      <c r="D18" t="s">
        <v>115</v>
      </c>
      <c r="E18" t="s">
        <v>26</v>
      </c>
      <c r="F18" t="s">
        <v>116</v>
      </c>
      <c r="G18" t="s">
        <v>86</v>
      </c>
      <c r="H18" t="s">
        <v>23</v>
      </c>
      <c r="I18" t="s">
        <v>1</v>
      </c>
      <c r="J18" s="3">
        <v>43477</v>
      </c>
      <c r="K18" s="3" t="s">
        <v>36</v>
      </c>
      <c r="L18" s="4">
        <f t="shared" si="0"/>
        <v>1</v>
      </c>
      <c r="M18" t="s">
        <v>93</v>
      </c>
      <c r="N18" t="s">
        <v>26</v>
      </c>
      <c r="O18" t="s">
        <v>116</v>
      </c>
      <c r="P18">
        <v>90900</v>
      </c>
      <c r="Q18" t="s">
        <v>86</v>
      </c>
      <c r="R18" t="s">
        <v>57</v>
      </c>
      <c r="S18" t="s">
        <v>120</v>
      </c>
      <c r="T18" t="s">
        <v>121</v>
      </c>
      <c r="U18" s="5">
        <v>25</v>
      </c>
      <c r="V18">
        <v>34</v>
      </c>
      <c r="W18" s="6">
        <v>850</v>
      </c>
      <c r="X18" s="5">
        <v>80.75</v>
      </c>
    </row>
    <row r="19" spans="1:24">
      <c r="A19">
        <v>8088</v>
      </c>
      <c r="B19" s="2">
        <v>43475</v>
      </c>
      <c r="C19">
        <v>10</v>
      </c>
      <c r="D19" t="s">
        <v>115</v>
      </c>
      <c r="E19" t="s">
        <v>26</v>
      </c>
      <c r="F19" t="s">
        <v>116</v>
      </c>
      <c r="G19" t="s">
        <v>86</v>
      </c>
      <c r="H19" t="s">
        <v>23</v>
      </c>
      <c r="I19" t="s">
        <v>1</v>
      </c>
      <c r="J19" s="3">
        <v>43477</v>
      </c>
      <c r="K19" s="3" t="s">
        <v>36</v>
      </c>
      <c r="L19" s="4">
        <f t="shared" si="0"/>
        <v>1</v>
      </c>
      <c r="M19" t="s">
        <v>93</v>
      </c>
      <c r="N19" t="s">
        <v>26</v>
      </c>
      <c r="O19" t="s">
        <v>116</v>
      </c>
      <c r="P19">
        <v>90900</v>
      </c>
      <c r="Q19" t="s">
        <v>86</v>
      </c>
      <c r="R19" t="s">
        <v>57</v>
      </c>
      <c r="S19" t="s">
        <v>122</v>
      </c>
      <c r="T19" t="s">
        <v>123</v>
      </c>
      <c r="U19" s="5">
        <v>22</v>
      </c>
      <c r="V19">
        <v>17</v>
      </c>
      <c r="W19" s="6">
        <v>374</v>
      </c>
      <c r="X19" s="5">
        <v>35.904</v>
      </c>
    </row>
    <row r="20" spans="1:24">
      <c r="A20">
        <v>8089</v>
      </c>
      <c r="B20" s="2">
        <v>43475</v>
      </c>
      <c r="C20">
        <v>10</v>
      </c>
      <c r="D20" t="s">
        <v>115</v>
      </c>
      <c r="E20" t="s">
        <v>26</v>
      </c>
      <c r="F20" t="s">
        <v>116</v>
      </c>
      <c r="G20" t="s">
        <v>86</v>
      </c>
      <c r="H20" t="s">
        <v>23</v>
      </c>
      <c r="I20" t="s">
        <v>1</v>
      </c>
      <c r="J20" s="3">
        <v>43477</v>
      </c>
      <c r="K20" s="3" t="s">
        <v>36</v>
      </c>
      <c r="L20" s="4">
        <f t="shared" si="0"/>
        <v>1</v>
      </c>
      <c r="M20" t="s">
        <v>93</v>
      </c>
      <c r="N20" t="s">
        <v>26</v>
      </c>
      <c r="O20" t="s">
        <v>116</v>
      </c>
      <c r="P20">
        <v>90900</v>
      </c>
      <c r="Q20" t="s">
        <v>86</v>
      </c>
      <c r="R20" t="s">
        <v>57</v>
      </c>
      <c r="S20" t="s">
        <v>101</v>
      </c>
      <c r="T20" t="s">
        <v>102</v>
      </c>
      <c r="U20" s="5">
        <v>9.2</v>
      </c>
      <c r="V20">
        <v>44</v>
      </c>
      <c r="W20" s="6">
        <v>404.8</v>
      </c>
      <c r="X20" s="5">
        <v>42.0992</v>
      </c>
    </row>
    <row r="21" spans="1:24">
      <c r="A21">
        <v>8080</v>
      </c>
      <c r="B21" s="2">
        <v>43476</v>
      </c>
      <c r="C21">
        <v>11</v>
      </c>
      <c r="D21" t="s">
        <v>124</v>
      </c>
      <c r="E21" t="s">
        <v>28</v>
      </c>
      <c r="F21" t="s">
        <v>125</v>
      </c>
      <c r="G21" t="s">
        <v>86</v>
      </c>
      <c r="H21" t="s">
        <v>21</v>
      </c>
      <c r="I21" t="s">
        <v>13</v>
      </c>
      <c r="J21" s="3">
        <v>43477</v>
      </c>
      <c r="K21" s="3" t="s">
        <v>36</v>
      </c>
      <c r="L21" s="4">
        <f t="shared" si="0"/>
        <v>1</v>
      </c>
      <c r="M21" t="s">
        <v>100</v>
      </c>
      <c r="N21" t="s">
        <v>28</v>
      </c>
      <c r="O21" t="s">
        <v>125</v>
      </c>
      <c r="P21">
        <v>90900</v>
      </c>
      <c r="Q21" t="s">
        <v>86</v>
      </c>
      <c r="R21" t="s">
        <v>57</v>
      </c>
      <c r="S21" t="s">
        <v>90</v>
      </c>
      <c r="T21" t="s">
        <v>91</v>
      </c>
      <c r="U21" s="5">
        <v>3.5</v>
      </c>
      <c r="V21">
        <v>81</v>
      </c>
      <c r="W21" s="6">
        <v>283.5</v>
      </c>
      <c r="X21" s="5">
        <v>27.4995</v>
      </c>
    </row>
    <row r="22" spans="1:24">
      <c r="A22">
        <v>8088</v>
      </c>
      <c r="B22" s="2">
        <v>43476</v>
      </c>
      <c r="C22">
        <v>11</v>
      </c>
      <c r="D22" t="s">
        <v>124</v>
      </c>
      <c r="E22" t="s">
        <v>28</v>
      </c>
      <c r="F22" t="s">
        <v>125</v>
      </c>
      <c r="G22" t="s">
        <v>86</v>
      </c>
      <c r="H22" t="s">
        <v>21</v>
      </c>
      <c r="I22" t="s">
        <v>13</v>
      </c>
      <c r="J22" s="3">
        <v>43477</v>
      </c>
      <c r="K22" s="3" t="s">
        <v>36</v>
      </c>
      <c r="L22" s="4">
        <f t="shared" si="0"/>
        <v>1</v>
      </c>
      <c r="M22" t="s">
        <v>100</v>
      </c>
      <c r="N22" t="s">
        <v>28</v>
      </c>
      <c r="O22" t="s">
        <v>125</v>
      </c>
      <c r="P22">
        <v>90900</v>
      </c>
      <c r="Q22" t="s">
        <v>86</v>
      </c>
      <c r="R22" t="s">
        <v>57</v>
      </c>
      <c r="S22" t="s">
        <v>117</v>
      </c>
      <c r="T22" t="s">
        <v>89</v>
      </c>
      <c r="U22" s="5">
        <v>2.99</v>
      </c>
      <c r="V22">
        <v>49</v>
      </c>
      <c r="W22" s="6">
        <v>146.51</v>
      </c>
      <c r="X22" s="5">
        <v>15.09053</v>
      </c>
    </row>
    <row r="23" spans="1:24">
      <c r="A23">
        <v>8088</v>
      </c>
      <c r="B23" s="2">
        <v>43466</v>
      </c>
      <c r="C23">
        <v>1</v>
      </c>
      <c r="D23" t="s">
        <v>58</v>
      </c>
      <c r="E23" t="s">
        <v>29</v>
      </c>
      <c r="F23" t="s">
        <v>126</v>
      </c>
      <c r="G23" t="s">
        <v>86</v>
      </c>
      <c r="H23" t="s">
        <v>14</v>
      </c>
      <c r="I23" t="s">
        <v>9</v>
      </c>
      <c r="J23" s="3">
        <v>43477</v>
      </c>
      <c r="K23" s="3" t="s">
        <v>36</v>
      </c>
      <c r="L23" s="4">
        <f t="shared" si="0"/>
        <v>1</v>
      </c>
      <c r="M23" t="s">
        <v>100</v>
      </c>
      <c r="N23" t="s">
        <v>29</v>
      </c>
      <c r="O23" t="s">
        <v>126</v>
      </c>
      <c r="P23">
        <v>90900</v>
      </c>
      <c r="Q23" t="s">
        <v>86</v>
      </c>
      <c r="R23" t="s">
        <v>57</v>
      </c>
      <c r="S23" t="s">
        <v>97</v>
      </c>
      <c r="T23" t="s">
        <v>89</v>
      </c>
      <c r="U23" s="5">
        <v>18</v>
      </c>
      <c r="V23">
        <v>42</v>
      </c>
      <c r="W23" s="6">
        <v>756</v>
      </c>
      <c r="X23" s="5">
        <v>75.6</v>
      </c>
    </row>
    <row r="24" spans="1:24">
      <c r="A24">
        <v>8083</v>
      </c>
      <c r="B24" s="2">
        <v>43466</v>
      </c>
      <c r="C24">
        <v>1</v>
      </c>
      <c r="D24" t="s">
        <v>58</v>
      </c>
      <c r="E24" t="s">
        <v>29</v>
      </c>
      <c r="F24" t="s">
        <v>126</v>
      </c>
      <c r="G24" t="s">
        <v>86</v>
      </c>
      <c r="H24" t="s">
        <v>14</v>
      </c>
      <c r="I24" t="s">
        <v>9</v>
      </c>
      <c r="J24" s="3">
        <v>43477</v>
      </c>
      <c r="K24" s="3" t="s">
        <v>36</v>
      </c>
      <c r="L24" s="4">
        <f t="shared" si="0"/>
        <v>1</v>
      </c>
      <c r="M24" t="s">
        <v>100</v>
      </c>
      <c r="N24" t="s">
        <v>29</v>
      </c>
      <c r="O24" t="s">
        <v>126</v>
      </c>
      <c r="P24">
        <v>90900</v>
      </c>
      <c r="Q24" t="s">
        <v>86</v>
      </c>
      <c r="R24" t="s">
        <v>57</v>
      </c>
      <c r="S24" t="s">
        <v>98</v>
      </c>
      <c r="T24" t="s">
        <v>89</v>
      </c>
      <c r="U24" s="5">
        <v>46</v>
      </c>
      <c r="V24">
        <v>58</v>
      </c>
      <c r="W24" s="6">
        <v>2668</v>
      </c>
      <c r="X24" s="5">
        <v>269.468</v>
      </c>
    </row>
    <row r="25" spans="1:24">
      <c r="A25">
        <v>8084</v>
      </c>
      <c r="B25" s="2">
        <v>43466</v>
      </c>
      <c r="C25">
        <v>1</v>
      </c>
      <c r="D25" t="s">
        <v>58</v>
      </c>
      <c r="E25" t="s">
        <v>29</v>
      </c>
      <c r="F25" t="s">
        <v>126</v>
      </c>
      <c r="G25" t="s">
        <v>86</v>
      </c>
      <c r="H25" t="s">
        <v>14</v>
      </c>
      <c r="I25" t="s">
        <v>9</v>
      </c>
      <c r="J25" s="3">
        <v>43477</v>
      </c>
      <c r="K25" s="3" t="s">
        <v>36</v>
      </c>
      <c r="L25" s="4">
        <f t="shared" si="0"/>
        <v>1</v>
      </c>
      <c r="M25" t="s">
        <v>100</v>
      </c>
      <c r="N25" t="s">
        <v>29</v>
      </c>
      <c r="O25" t="s">
        <v>126</v>
      </c>
      <c r="P25">
        <v>90900</v>
      </c>
      <c r="Q25" t="s">
        <v>86</v>
      </c>
      <c r="R25" t="s">
        <v>57</v>
      </c>
      <c r="S25" t="s">
        <v>117</v>
      </c>
      <c r="T25" t="s">
        <v>89</v>
      </c>
      <c r="U25" s="5">
        <v>2.99</v>
      </c>
      <c r="V25">
        <v>67</v>
      </c>
      <c r="W25" s="6">
        <v>200.33</v>
      </c>
      <c r="X25" s="5">
        <v>20.033</v>
      </c>
    </row>
    <row r="26" spans="1:24">
      <c r="A26">
        <v>8085</v>
      </c>
      <c r="B26" s="2">
        <v>43493</v>
      </c>
      <c r="C26">
        <v>28</v>
      </c>
      <c r="D26" t="s">
        <v>60</v>
      </c>
      <c r="E26" t="s">
        <v>24</v>
      </c>
      <c r="F26" t="s">
        <v>114</v>
      </c>
      <c r="G26" t="s">
        <v>86</v>
      </c>
      <c r="H26" t="s">
        <v>21</v>
      </c>
      <c r="I26" t="s">
        <v>13</v>
      </c>
      <c r="J26" s="3">
        <v>43495</v>
      </c>
      <c r="K26" s="3" t="s">
        <v>36</v>
      </c>
      <c r="L26" s="4">
        <f t="shared" si="0"/>
        <v>1</v>
      </c>
      <c r="M26" t="s">
        <v>100</v>
      </c>
      <c r="N26" t="s">
        <v>24</v>
      </c>
      <c r="O26" t="s">
        <v>114</v>
      </c>
      <c r="P26">
        <v>90900</v>
      </c>
      <c r="Q26" t="s">
        <v>86</v>
      </c>
      <c r="R26" t="s">
        <v>57</v>
      </c>
      <c r="S26" t="s">
        <v>109</v>
      </c>
      <c r="T26" t="s">
        <v>110</v>
      </c>
      <c r="U26" s="5">
        <v>9.65</v>
      </c>
      <c r="V26">
        <v>100</v>
      </c>
      <c r="W26" s="6">
        <v>965</v>
      </c>
      <c r="X26" s="5">
        <v>93.605</v>
      </c>
    </row>
    <row r="27" spans="1:24">
      <c r="A27">
        <v>8086</v>
      </c>
      <c r="B27" s="2">
        <v>43493</v>
      </c>
      <c r="C27">
        <v>28</v>
      </c>
      <c r="D27" t="s">
        <v>60</v>
      </c>
      <c r="E27" t="s">
        <v>24</v>
      </c>
      <c r="F27" t="s">
        <v>114</v>
      </c>
      <c r="G27" t="s">
        <v>86</v>
      </c>
      <c r="H27" t="s">
        <v>21</v>
      </c>
      <c r="I27" t="s">
        <v>13</v>
      </c>
      <c r="J27" s="3">
        <v>43495</v>
      </c>
      <c r="K27" s="3" t="s">
        <v>36</v>
      </c>
      <c r="L27" s="4">
        <f t="shared" si="0"/>
        <v>1</v>
      </c>
      <c r="M27" t="s">
        <v>100</v>
      </c>
      <c r="N27" t="s">
        <v>24</v>
      </c>
      <c r="O27" t="s">
        <v>114</v>
      </c>
      <c r="P27">
        <v>90900</v>
      </c>
      <c r="Q27" t="s">
        <v>86</v>
      </c>
      <c r="R27" t="s">
        <v>57</v>
      </c>
      <c r="S27" t="s">
        <v>127</v>
      </c>
      <c r="T27" t="s">
        <v>128</v>
      </c>
      <c r="U27" s="5">
        <v>18.4</v>
      </c>
      <c r="V27">
        <v>63</v>
      </c>
      <c r="W27" s="6">
        <v>1159.2</v>
      </c>
      <c r="X27" s="5">
        <v>114.7608</v>
      </c>
    </row>
    <row r="28" spans="1:24">
      <c r="A28">
        <v>8087</v>
      </c>
      <c r="B28" s="2">
        <v>43474</v>
      </c>
      <c r="C28">
        <v>9</v>
      </c>
      <c r="D28" t="s">
        <v>129</v>
      </c>
      <c r="E28" t="s">
        <v>30</v>
      </c>
      <c r="F28" t="s">
        <v>130</v>
      </c>
      <c r="G28" t="s">
        <v>86</v>
      </c>
      <c r="H28" t="s">
        <v>25</v>
      </c>
      <c r="I28" t="s">
        <v>5</v>
      </c>
      <c r="J28" s="3">
        <v>43476</v>
      </c>
      <c r="K28" s="3" t="s">
        <v>36</v>
      </c>
      <c r="L28" s="4">
        <f t="shared" si="0"/>
        <v>1</v>
      </c>
      <c r="M28" t="s">
        <v>93</v>
      </c>
      <c r="N28" t="s">
        <v>30</v>
      </c>
      <c r="O28" t="s">
        <v>130</v>
      </c>
      <c r="P28">
        <v>90900</v>
      </c>
      <c r="Q28" t="s">
        <v>86</v>
      </c>
      <c r="R28" t="s">
        <v>56</v>
      </c>
      <c r="S28" t="s">
        <v>131</v>
      </c>
      <c r="T28" t="s">
        <v>132</v>
      </c>
      <c r="U28" s="5">
        <v>19.5</v>
      </c>
      <c r="V28">
        <v>57</v>
      </c>
      <c r="W28" s="6">
        <v>1111.5</v>
      </c>
      <c r="X28" s="5">
        <v>110.0385</v>
      </c>
    </row>
    <row r="29" spans="1:24">
      <c r="A29">
        <v>8088</v>
      </c>
      <c r="B29" s="2">
        <v>43474</v>
      </c>
      <c r="C29">
        <v>9</v>
      </c>
      <c r="D29" t="s">
        <v>129</v>
      </c>
      <c r="E29" t="s">
        <v>30</v>
      </c>
      <c r="F29" t="s">
        <v>130</v>
      </c>
      <c r="G29" t="s">
        <v>86</v>
      </c>
      <c r="H29" t="s">
        <v>25</v>
      </c>
      <c r="I29" t="s">
        <v>5</v>
      </c>
      <c r="J29" s="3">
        <v>43476</v>
      </c>
      <c r="K29" s="3" t="s">
        <v>36</v>
      </c>
      <c r="L29" s="4">
        <f t="shared" si="0"/>
        <v>1</v>
      </c>
      <c r="M29" t="s">
        <v>93</v>
      </c>
      <c r="N29" t="s">
        <v>30</v>
      </c>
      <c r="O29" t="s">
        <v>130</v>
      </c>
      <c r="P29">
        <v>90900</v>
      </c>
      <c r="Q29" t="s">
        <v>86</v>
      </c>
      <c r="R29" t="s">
        <v>56</v>
      </c>
      <c r="S29" t="s">
        <v>133</v>
      </c>
      <c r="T29" t="s">
        <v>134</v>
      </c>
      <c r="U29" s="5">
        <v>34.8</v>
      </c>
      <c r="V29">
        <v>81</v>
      </c>
      <c r="W29" s="6">
        <v>2818.8</v>
      </c>
      <c r="X29" s="5">
        <v>295.974</v>
      </c>
    </row>
    <row r="30" spans="1:24">
      <c r="A30">
        <v>8089</v>
      </c>
      <c r="B30" s="2">
        <v>43471</v>
      </c>
      <c r="C30">
        <v>6</v>
      </c>
      <c r="D30" t="s">
        <v>59</v>
      </c>
      <c r="E30" t="s">
        <v>22</v>
      </c>
      <c r="F30" t="s">
        <v>111</v>
      </c>
      <c r="G30" t="s">
        <v>86</v>
      </c>
      <c r="H30" t="s">
        <v>19</v>
      </c>
      <c r="I30" t="s">
        <v>9</v>
      </c>
      <c r="J30" s="3">
        <v>43473</v>
      </c>
      <c r="K30" s="3" t="s">
        <v>36</v>
      </c>
      <c r="L30" s="4">
        <f t="shared" si="0"/>
        <v>1</v>
      </c>
      <c r="M30" t="s">
        <v>87</v>
      </c>
      <c r="N30" t="s">
        <v>22</v>
      </c>
      <c r="O30" t="s">
        <v>111</v>
      </c>
      <c r="P30">
        <v>90900</v>
      </c>
      <c r="Q30" t="s">
        <v>86</v>
      </c>
      <c r="R30" t="s">
        <v>57</v>
      </c>
      <c r="S30" t="s">
        <v>88</v>
      </c>
      <c r="T30" t="s">
        <v>89</v>
      </c>
      <c r="U30" s="5">
        <v>14</v>
      </c>
      <c r="V30">
        <v>71</v>
      </c>
      <c r="W30" s="6">
        <v>994</v>
      </c>
      <c r="X30" s="5">
        <v>95.424</v>
      </c>
    </row>
    <row r="31" spans="1:24">
      <c r="A31">
        <v>8030</v>
      </c>
      <c r="B31" s="2">
        <v>43504</v>
      </c>
      <c r="C31">
        <v>8</v>
      </c>
      <c r="D31" t="s">
        <v>61</v>
      </c>
      <c r="E31" t="s">
        <v>15</v>
      </c>
      <c r="F31" t="s">
        <v>99</v>
      </c>
      <c r="G31" t="s">
        <v>86</v>
      </c>
      <c r="H31" t="s">
        <v>14</v>
      </c>
      <c r="I31" t="s">
        <v>9</v>
      </c>
      <c r="J31" s="3">
        <v>43506</v>
      </c>
      <c r="K31" s="3" t="s">
        <v>37</v>
      </c>
      <c r="L31" s="4">
        <f t="shared" si="0"/>
        <v>1</v>
      </c>
      <c r="M31" t="s">
        <v>87</v>
      </c>
      <c r="N31" t="s">
        <v>15</v>
      </c>
      <c r="O31" t="s">
        <v>99</v>
      </c>
      <c r="P31">
        <v>90900</v>
      </c>
      <c r="Q31" t="s">
        <v>86</v>
      </c>
      <c r="R31" t="s">
        <v>56</v>
      </c>
      <c r="S31" t="s">
        <v>112</v>
      </c>
      <c r="T31" t="s">
        <v>113</v>
      </c>
      <c r="U31" s="5">
        <v>40</v>
      </c>
      <c r="V31">
        <v>32</v>
      </c>
      <c r="W31" s="6">
        <v>1280</v>
      </c>
      <c r="X31" s="5">
        <v>129.28</v>
      </c>
    </row>
    <row r="32" spans="1:24">
      <c r="A32">
        <v>8038</v>
      </c>
      <c r="B32" s="2">
        <v>43499</v>
      </c>
      <c r="C32">
        <v>3</v>
      </c>
      <c r="D32" t="s">
        <v>107</v>
      </c>
      <c r="E32" t="s">
        <v>20</v>
      </c>
      <c r="F32" t="s">
        <v>108</v>
      </c>
      <c r="G32" t="s">
        <v>86</v>
      </c>
      <c r="H32" t="s">
        <v>6</v>
      </c>
      <c r="I32" t="s">
        <v>5</v>
      </c>
      <c r="J32" s="3">
        <v>43501</v>
      </c>
      <c r="K32" s="3" t="s">
        <v>37</v>
      </c>
      <c r="L32" s="4">
        <f t="shared" si="0"/>
        <v>1</v>
      </c>
      <c r="M32" t="s">
        <v>87</v>
      </c>
      <c r="N32" t="s">
        <v>20</v>
      </c>
      <c r="O32" t="s">
        <v>108</v>
      </c>
      <c r="P32">
        <v>90900</v>
      </c>
      <c r="Q32" t="s">
        <v>86</v>
      </c>
      <c r="R32" t="s">
        <v>55</v>
      </c>
      <c r="S32" t="s">
        <v>135</v>
      </c>
      <c r="T32" t="s">
        <v>123</v>
      </c>
      <c r="U32">
        <v>10</v>
      </c>
      <c r="V32">
        <v>63</v>
      </c>
      <c r="W32" s="6">
        <v>630</v>
      </c>
      <c r="X32" s="5">
        <v>65.52</v>
      </c>
    </row>
    <row r="33" spans="1:24">
      <c r="A33">
        <v>8038</v>
      </c>
      <c r="B33" s="2">
        <v>43499</v>
      </c>
      <c r="C33">
        <v>3</v>
      </c>
      <c r="D33" t="s">
        <v>107</v>
      </c>
      <c r="E33" t="s">
        <v>20</v>
      </c>
      <c r="F33" t="s">
        <v>108</v>
      </c>
      <c r="G33" t="s">
        <v>86</v>
      </c>
      <c r="H33" t="s">
        <v>6</v>
      </c>
      <c r="I33" t="s">
        <v>5</v>
      </c>
      <c r="J33" s="3">
        <v>43501</v>
      </c>
      <c r="K33" s="3" t="s">
        <v>37</v>
      </c>
      <c r="L33" s="4">
        <f t="shared" si="0"/>
        <v>1</v>
      </c>
      <c r="M33" t="s">
        <v>87</v>
      </c>
      <c r="N33" t="s">
        <v>20</v>
      </c>
      <c r="O33" t="s">
        <v>108</v>
      </c>
      <c r="P33">
        <v>90900</v>
      </c>
      <c r="Q33" t="s">
        <v>86</v>
      </c>
      <c r="R33" t="s">
        <v>55</v>
      </c>
      <c r="S33" t="s">
        <v>112</v>
      </c>
      <c r="T33" t="s">
        <v>113</v>
      </c>
      <c r="U33">
        <v>40</v>
      </c>
      <c r="V33">
        <v>30</v>
      </c>
      <c r="W33" s="6">
        <v>1200</v>
      </c>
      <c r="X33" s="5">
        <v>120</v>
      </c>
    </row>
    <row r="34" spans="1:24">
      <c r="A34">
        <v>8033</v>
      </c>
      <c r="B34" s="2">
        <v>43502</v>
      </c>
      <c r="C34">
        <v>6</v>
      </c>
      <c r="D34" t="s">
        <v>59</v>
      </c>
      <c r="E34" t="s">
        <v>22</v>
      </c>
      <c r="F34" t="s">
        <v>111</v>
      </c>
      <c r="G34" t="s">
        <v>86</v>
      </c>
      <c r="H34" t="s">
        <v>19</v>
      </c>
      <c r="I34" t="s">
        <v>9</v>
      </c>
      <c r="J34" s="3">
        <v>43504</v>
      </c>
      <c r="K34" s="3" t="s">
        <v>37</v>
      </c>
      <c r="L34" s="4">
        <f t="shared" si="0"/>
        <v>1</v>
      </c>
      <c r="M34" t="s">
        <v>87</v>
      </c>
      <c r="N34" t="s">
        <v>22</v>
      </c>
      <c r="O34" t="s">
        <v>111</v>
      </c>
      <c r="P34">
        <v>90900</v>
      </c>
      <c r="Q34" t="s">
        <v>86</v>
      </c>
      <c r="R34" t="s">
        <v>57</v>
      </c>
      <c r="S34" t="s">
        <v>112</v>
      </c>
      <c r="T34" t="s">
        <v>113</v>
      </c>
      <c r="U34">
        <v>40</v>
      </c>
      <c r="V34">
        <v>30</v>
      </c>
      <c r="W34" s="6">
        <v>1200</v>
      </c>
      <c r="X34" s="5">
        <v>43</v>
      </c>
    </row>
    <row r="35" spans="1:24">
      <c r="A35">
        <v>8034</v>
      </c>
      <c r="B35" s="2">
        <v>43524</v>
      </c>
      <c r="C35">
        <v>28</v>
      </c>
      <c r="D35" t="s">
        <v>60</v>
      </c>
      <c r="E35" t="s">
        <v>24</v>
      </c>
      <c r="F35" t="s">
        <v>114</v>
      </c>
      <c r="G35" t="s">
        <v>86</v>
      </c>
      <c r="H35" t="s">
        <v>21</v>
      </c>
      <c r="I35" t="s">
        <v>13</v>
      </c>
      <c r="J35" s="3">
        <v>43526</v>
      </c>
      <c r="K35" s="3" t="s">
        <v>38</v>
      </c>
      <c r="L35" s="4">
        <f t="shared" si="0"/>
        <v>1</v>
      </c>
      <c r="M35" t="s">
        <v>100</v>
      </c>
      <c r="N35" t="s">
        <v>24</v>
      </c>
      <c r="O35" t="s">
        <v>114</v>
      </c>
      <c r="P35">
        <v>90900</v>
      </c>
      <c r="Q35" t="s">
        <v>86</v>
      </c>
      <c r="R35" t="s">
        <v>56</v>
      </c>
      <c r="S35" t="s">
        <v>112</v>
      </c>
      <c r="T35" t="s">
        <v>113</v>
      </c>
      <c r="U35">
        <v>40</v>
      </c>
      <c r="V35">
        <v>30</v>
      </c>
      <c r="W35" s="6">
        <v>1200</v>
      </c>
      <c r="X35" s="5">
        <v>31</v>
      </c>
    </row>
    <row r="36" spans="1:24">
      <c r="A36">
        <v>8035</v>
      </c>
      <c r="B36" s="2">
        <v>43504</v>
      </c>
      <c r="C36">
        <v>8</v>
      </c>
      <c r="D36" t="s">
        <v>61</v>
      </c>
      <c r="E36" t="s">
        <v>15</v>
      </c>
      <c r="F36" t="s">
        <v>99</v>
      </c>
      <c r="G36" t="s">
        <v>86</v>
      </c>
      <c r="H36" t="s">
        <v>14</v>
      </c>
      <c r="I36" t="s">
        <v>9</v>
      </c>
      <c r="J36" s="3">
        <v>43506</v>
      </c>
      <c r="K36" s="3" t="s">
        <v>37</v>
      </c>
      <c r="L36" s="4">
        <f t="shared" si="0"/>
        <v>1</v>
      </c>
      <c r="M36" t="s">
        <v>100</v>
      </c>
      <c r="N36" t="s">
        <v>15</v>
      </c>
      <c r="O36" t="s">
        <v>99</v>
      </c>
      <c r="P36">
        <v>90900</v>
      </c>
      <c r="Q36" t="s">
        <v>86</v>
      </c>
      <c r="R36" t="s">
        <v>56</v>
      </c>
      <c r="S36" t="s">
        <v>112</v>
      </c>
      <c r="T36" t="s">
        <v>113</v>
      </c>
      <c r="U36">
        <v>40</v>
      </c>
      <c r="V36">
        <v>30</v>
      </c>
      <c r="W36" s="6">
        <v>1200</v>
      </c>
      <c r="X36" s="5">
        <v>46</v>
      </c>
    </row>
    <row r="37" spans="1:24">
      <c r="A37">
        <v>8036</v>
      </c>
      <c r="B37" s="2">
        <v>43506</v>
      </c>
      <c r="C37">
        <v>10</v>
      </c>
      <c r="D37" t="s">
        <v>115</v>
      </c>
      <c r="E37" t="s">
        <v>26</v>
      </c>
      <c r="F37" t="s">
        <v>116</v>
      </c>
      <c r="G37" t="s">
        <v>86</v>
      </c>
      <c r="H37" t="s">
        <v>23</v>
      </c>
      <c r="I37" t="s">
        <v>1</v>
      </c>
      <c r="J37" s="3">
        <v>43508</v>
      </c>
      <c r="K37" s="3" t="s">
        <v>37</v>
      </c>
      <c r="L37" s="4">
        <f t="shared" si="0"/>
        <v>1</v>
      </c>
      <c r="M37" t="s">
        <v>87</v>
      </c>
      <c r="N37" t="s">
        <v>26</v>
      </c>
      <c r="O37" t="s">
        <v>116</v>
      </c>
      <c r="P37">
        <v>90900</v>
      </c>
      <c r="Q37" t="s">
        <v>86</v>
      </c>
      <c r="R37" t="s">
        <v>57</v>
      </c>
      <c r="S37" t="s">
        <v>136</v>
      </c>
      <c r="T37" t="s">
        <v>91</v>
      </c>
      <c r="U37">
        <v>10</v>
      </c>
      <c r="V37">
        <v>47</v>
      </c>
      <c r="W37" s="6">
        <v>470</v>
      </c>
      <c r="X37" s="5">
        <v>48.88</v>
      </c>
    </row>
    <row r="38" spans="1:24">
      <c r="A38">
        <v>8038</v>
      </c>
      <c r="B38" s="2">
        <v>43506</v>
      </c>
      <c r="C38">
        <v>10</v>
      </c>
      <c r="D38" t="s">
        <v>115</v>
      </c>
      <c r="E38" t="s">
        <v>26</v>
      </c>
      <c r="F38" t="s">
        <v>116</v>
      </c>
      <c r="G38" t="s">
        <v>86</v>
      </c>
      <c r="H38" t="s">
        <v>23</v>
      </c>
      <c r="I38" t="s">
        <v>1</v>
      </c>
      <c r="J38" s="3">
        <v>43508</v>
      </c>
      <c r="K38" s="3" t="s">
        <v>37</v>
      </c>
      <c r="L38" s="4">
        <f t="shared" si="0"/>
        <v>1</v>
      </c>
      <c r="M38" t="s">
        <v>93</v>
      </c>
      <c r="N38" t="s">
        <v>26</v>
      </c>
      <c r="O38" t="s">
        <v>116</v>
      </c>
      <c r="P38">
        <v>90900</v>
      </c>
      <c r="Q38" t="s">
        <v>86</v>
      </c>
      <c r="R38" t="s">
        <v>57</v>
      </c>
      <c r="S38" t="s">
        <v>90</v>
      </c>
      <c r="T38" t="s">
        <v>91</v>
      </c>
      <c r="U38">
        <v>3.5</v>
      </c>
      <c r="V38">
        <v>49</v>
      </c>
      <c r="W38" s="6">
        <v>171.5</v>
      </c>
      <c r="X38" s="5">
        <v>16.464</v>
      </c>
    </row>
    <row r="39" spans="1:24">
      <c r="A39">
        <v>8039</v>
      </c>
      <c r="B39" s="2">
        <v>43507</v>
      </c>
      <c r="C39">
        <v>11</v>
      </c>
      <c r="D39" t="s">
        <v>124</v>
      </c>
      <c r="E39" t="s">
        <v>28</v>
      </c>
      <c r="F39" t="s">
        <v>125</v>
      </c>
      <c r="G39" t="s">
        <v>86</v>
      </c>
      <c r="H39" t="s">
        <v>21</v>
      </c>
      <c r="I39" t="s">
        <v>13</v>
      </c>
      <c r="J39" s="3">
        <v>43508</v>
      </c>
      <c r="K39" s="3" t="s">
        <v>37</v>
      </c>
      <c r="L39" s="4">
        <f t="shared" si="0"/>
        <v>1</v>
      </c>
      <c r="M39" t="s">
        <v>100</v>
      </c>
      <c r="N39" t="s">
        <v>28</v>
      </c>
      <c r="O39" t="s">
        <v>125</v>
      </c>
      <c r="P39">
        <v>90900</v>
      </c>
      <c r="Q39" t="s">
        <v>86</v>
      </c>
      <c r="R39" t="s">
        <v>57</v>
      </c>
      <c r="S39" t="s">
        <v>112</v>
      </c>
      <c r="T39" t="s">
        <v>113</v>
      </c>
      <c r="U39">
        <v>40</v>
      </c>
      <c r="V39">
        <v>72</v>
      </c>
      <c r="W39" s="6">
        <v>2880</v>
      </c>
      <c r="X39" s="5">
        <v>285.12</v>
      </c>
    </row>
    <row r="40" spans="1:24">
      <c r="A40">
        <v>8040</v>
      </c>
      <c r="B40" s="2">
        <v>43497</v>
      </c>
      <c r="C40">
        <v>1</v>
      </c>
      <c r="D40" t="s">
        <v>58</v>
      </c>
      <c r="E40" t="s">
        <v>29</v>
      </c>
      <c r="F40" t="s">
        <v>126</v>
      </c>
      <c r="G40" t="s">
        <v>86</v>
      </c>
      <c r="H40" t="s">
        <v>14</v>
      </c>
      <c r="I40" t="s">
        <v>9</v>
      </c>
      <c r="J40" s="3">
        <v>43508</v>
      </c>
      <c r="K40" s="3" t="s">
        <v>37</v>
      </c>
      <c r="L40" s="4">
        <f t="shared" si="0"/>
        <v>1</v>
      </c>
      <c r="M40" t="s">
        <v>100</v>
      </c>
      <c r="N40" t="s">
        <v>29</v>
      </c>
      <c r="O40" t="s">
        <v>126</v>
      </c>
      <c r="P40">
        <v>90900</v>
      </c>
      <c r="Q40" t="s">
        <v>86</v>
      </c>
      <c r="R40" t="s">
        <v>57</v>
      </c>
      <c r="S40" t="s">
        <v>127</v>
      </c>
      <c r="T40" t="s">
        <v>128</v>
      </c>
      <c r="U40">
        <v>18.4</v>
      </c>
      <c r="V40">
        <v>13</v>
      </c>
      <c r="W40" s="6">
        <v>239.2</v>
      </c>
      <c r="X40" s="5">
        <v>23.6808</v>
      </c>
    </row>
    <row r="41" spans="1:24">
      <c r="A41">
        <v>8048</v>
      </c>
      <c r="B41" s="2">
        <v>43524</v>
      </c>
      <c r="C41">
        <v>28</v>
      </c>
      <c r="D41" t="s">
        <v>60</v>
      </c>
      <c r="E41" t="s">
        <v>24</v>
      </c>
      <c r="F41" t="s">
        <v>114</v>
      </c>
      <c r="G41" t="s">
        <v>86</v>
      </c>
      <c r="H41" t="s">
        <v>21</v>
      </c>
      <c r="I41" t="s">
        <v>13</v>
      </c>
      <c r="J41" s="3">
        <v>43526</v>
      </c>
      <c r="K41" s="3" t="s">
        <v>38</v>
      </c>
      <c r="L41" s="4">
        <f t="shared" si="0"/>
        <v>1</v>
      </c>
      <c r="M41" t="s">
        <v>100</v>
      </c>
      <c r="N41" t="s">
        <v>24</v>
      </c>
      <c r="O41" t="s">
        <v>114</v>
      </c>
      <c r="P41">
        <v>90900</v>
      </c>
      <c r="Q41" t="s">
        <v>86</v>
      </c>
      <c r="R41" t="s">
        <v>57</v>
      </c>
      <c r="S41" t="s">
        <v>98</v>
      </c>
      <c r="T41" t="s">
        <v>89</v>
      </c>
      <c r="U41">
        <v>46</v>
      </c>
      <c r="V41">
        <v>32</v>
      </c>
      <c r="W41" s="6">
        <v>1472</v>
      </c>
      <c r="X41" s="5">
        <v>148.672</v>
      </c>
    </row>
    <row r="42" spans="1:24">
      <c r="A42">
        <v>8048</v>
      </c>
      <c r="B42" s="2">
        <v>43505</v>
      </c>
      <c r="C42">
        <v>9</v>
      </c>
      <c r="D42" t="s">
        <v>129</v>
      </c>
      <c r="E42" t="s">
        <v>30</v>
      </c>
      <c r="F42" t="s">
        <v>130</v>
      </c>
      <c r="G42" t="s">
        <v>86</v>
      </c>
      <c r="H42" t="s">
        <v>25</v>
      </c>
      <c r="I42" t="s">
        <v>5</v>
      </c>
      <c r="J42" s="3">
        <v>43507</v>
      </c>
      <c r="K42" s="3" t="s">
        <v>37</v>
      </c>
      <c r="L42" s="4">
        <f t="shared" si="0"/>
        <v>1</v>
      </c>
      <c r="M42" t="s">
        <v>93</v>
      </c>
      <c r="N42" t="s">
        <v>30</v>
      </c>
      <c r="O42" t="s">
        <v>130</v>
      </c>
      <c r="P42">
        <v>90900</v>
      </c>
      <c r="Q42" t="s">
        <v>86</v>
      </c>
      <c r="R42" t="s">
        <v>56</v>
      </c>
      <c r="S42" t="s">
        <v>109</v>
      </c>
      <c r="T42" t="s">
        <v>110</v>
      </c>
      <c r="U42">
        <v>9.65</v>
      </c>
      <c r="V42">
        <v>27</v>
      </c>
      <c r="W42" s="6">
        <v>260.55</v>
      </c>
      <c r="X42" s="5">
        <v>24.75225</v>
      </c>
    </row>
    <row r="43" spans="1:24">
      <c r="A43">
        <v>8043</v>
      </c>
      <c r="B43" s="2">
        <v>43502</v>
      </c>
      <c r="C43">
        <v>6</v>
      </c>
      <c r="D43" t="s">
        <v>59</v>
      </c>
      <c r="E43" t="s">
        <v>22</v>
      </c>
      <c r="F43" t="s">
        <v>111</v>
      </c>
      <c r="G43" t="s">
        <v>86</v>
      </c>
      <c r="H43" t="s">
        <v>19</v>
      </c>
      <c r="I43" t="s">
        <v>9</v>
      </c>
      <c r="J43" s="3">
        <v>43504</v>
      </c>
      <c r="K43" s="3" t="s">
        <v>37</v>
      </c>
      <c r="L43" s="4">
        <f t="shared" si="0"/>
        <v>1</v>
      </c>
      <c r="M43" t="s">
        <v>87</v>
      </c>
      <c r="N43" t="s">
        <v>22</v>
      </c>
      <c r="O43" t="s">
        <v>111</v>
      </c>
      <c r="P43">
        <v>90900</v>
      </c>
      <c r="Q43" t="s">
        <v>86</v>
      </c>
      <c r="R43" t="s">
        <v>57</v>
      </c>
      <c r="S43" t="s">
        <v>105</v>
      </c>
      <c r="T43" t="s">
        <v>106</v>
      </c>
      <c r="U43">
        <v>12.75</v>
      </c>
      <c r="V43">
        <v>71</v>
      </c>
      <c r="W43" s="6">
        <v>905.25</v>
      </c>
      <c r="X43" s="5">
        <v>91.43025</v>
      </c>
    </row>
    <row r="44" spans="1:24">
      <c r="A44">
        <v>8044</v>
      </c>
      <c r="B44" s="2">
        <v>43504</v>
      </c>
      <c r="C44">
        <v>8</v>
      </c>
      <c r="D44" t="s">
        <v>61</v>
      </c>
      <c r="E44" t="s">
        <v>15</v>
      </c>
      <c r="F44" t="s">
        <v>99</v>
      </c>
      <c r="G44" t="s">
        <v>86</v>
      </c>
      <c r="H44" t="s">
        <v>14</v>
      </c>
      <c r="I44" t="s">
        <v>9</v>
      </c>
      <c r="J44" s="3">
        <v>43506</v>
      </c>
      <c r="K44" s="3" t="s">
        <v>37</v>
      </c>
      <c r="L44" s="4">
        <f t="shared" si="0"/>
        <v>1</v>
      </c>
      <c r="M44" t="s">
        <v>87</v>
      </c>
      <c r="N44" t="s">
        <v>15</v>
      </c>
      <c r="O44" t="s">
        <v>99</v>
      </c>
      <c r="P44">
        <v>90900</v>
      </c>
      <c r="Q44" t="s">
        <v>86</v>
      </c>
      <c r="R44" t="s">
        <v>56</v>
      </c>
      <c r="S44" t="s">
        <v>105</v>
      </c>
      <c r="T44" t="s">
        <v>106</v>
      </c>
      <c r="U44">
        <v>12.75</v>
      </c>
      <c r="V44">
        <v>13</v>
      </c>
      <c r="W44" s="6">
        <v>165.75</v>
      </c>
      <c r="X44" s="5">
        <v>15.74625</v>
      </c>
    </row>
    <row r="45" spans="1:24">
      <c r="A45">
        <v>8045</v>
      </c>
      <c r="B45" s="2">
        <v>43521</v>
      </c>
      <c r="C45">
        <v>25</v>
      </c>
      <c r="D45" t="s">
        <v>137</v>
      </c>
      <c r="E45" t="s">
        <v>26</v>
      </c>
      <c r="F45" t="s">
        <v>116</v>
      </c>
      <c r="G45" t="s">
        <v>86</v>
      </c>
      <c r="H45" t="s">
        <v>23</v>
      </c>
      <c r="I45" t="s">
        <v>1</v>
      </c>
      <c r="J45" s="3">
        <v>43523</v>
      </c>
      <c r="K45" s="3" t="s">
        <v>37</v>
      </c>
      <c r="L45" s="4">
        <f t="shared" si="0"/>
        <v>1</v>
      </c>
      <c r="M45" t="s">
        <v>93</v>
      </c>
      <c r="N45" t="s">
        <v>26</v>
      </c>
      <c r="O45" t="s">
        <v>116</v>
      </c>
      <c r="P45">
        <v>90900</v>
      </c>
      <c r="Q45" t="s">
        <v>86</v>
      </c>
      <c r="R45" t="s">
        <v>55</v>
      </c>
      <c r="S45" t="s">
        <v>122</v>
      </c>
      <c r="T45" t="s">
        <v>123</v>
      </c>
      <c r="U45">
        <v>22</v>
      </c>
      <c r="V45">
        <v>98</v>
      </c>
      <c r="W45" s="6">
        <v>2156</v>
      </c>
      <c r="X45" s="5">
        <v>204.82</v>
      </c>
    </row>
    <row r="46" spans="1:24">
      <c r="A46">
        <v>8046</v>
      </c>
      <c r="B46" s="2">
        <v>43522</v>
      </c>
      <c r="C46">
        <v>26</v>
      </c>
      <c r="D46" t="s">
        <v>138</v>
      </c>
      <c r="E46" t="s">
        <v>28</v>
      </c>
      <c r="F46" t="s">
        <v>125</v>
      </c>
      <c r="G46" t="s">
        <v>86</v>
      </c>
      <c r="H46" t="s">
        <v>21</v>
      </c>
      <c r="I46" t="s">
        <v>13</v>
      </c>
      <c r="J46" s="3">
        <v>43524</v>
      </c>
      <c r="K46" s="3" t="s">
        <v>37</v>
      </c>
      <c r="L46" s="4">
        <f t="shared" si="0"/>
        <v>1</v>
      </c>
      <c r="M46" t="s">
        <v>100</v>
      </c>
      <c r="N46" t="s">
        <v>28</v>
      </c>
      <c r="O46" t="s">
        <v>125</v>
      </c>
      <c r="P46">
        <v>90900</v>
      </c>
      <c r="Q46" t="s">
        <v>86</v>
      </c>
      <c r="R46" t="s">
        <v>57</v>
      </c>
      <c r="S46" t="s">
        <v>120</v>
      </c>
      <c r="T46" t="s">
        <v>121</v>
      </c>
      <c r="U46">
        <v>25</v>
      </c>
      <c r="V46">
        <v>21</v>
      </c>
      <c r="W46" s="6">
        <v>525</v>
      </c>
      <c r="X46" s="5">
        <v>53.55</v>
      </c>
    </row>
    <row r="47" spans="1:24">
      <c r="A47">
        <v>8047</v>
      </c>
      <c r="B47" s="2">
        <v>43525</v>
      </c>
      <c r="C47">
        <v>29</v>
      </c>
      <c r="D47" t="s">
        <v>103</v>
      </c>
      <c r="E47" t="s">
        <v>18</v>
      </c>
      <c r="F47" t="s">
        <v>104</v>
      </c>
      <c r="G47" t="s">
        <v>86</v>
      </c>
      <c r="H47" t="s">
        <v>17</v>
      </c>
      <c r="I47" t="s">
        <v>5</v>
      </c>
      <c r="J47" s="3">
        <v>43527</v>
      </c>
      <c r="K47" s="3" t="s">
        <v>38</v>
      </c>
      <c r="L47" s="4">
        <f t="shared" si="0"/>
        <v>1</v>
      </c>
      <c r="M47" t="s">
        <v>87</v>
      </c>
      <c r="N47" t="s">
        <v>18</v>
      </c>
      <c r="O47" t="s">
        <v>104</v>
      </c>
      <c r="P47">
        <v>90900</v>
      </c>
      <c r="Q47" t="s">
        <v>86</v>
      </c>
      <c r="R47" t="s">
        <v>56</v>
      </c>
      <c r="S47" t="s">
        <v>139</v>
      </c>
      <c r="T47" t="s">
        <v>140</v>
      </c>
      <c r="U47">
        <v>39</v>
      </c>
      <c r="V47">
        <v>26</v>
      </c>
      <c r="W47" s="6">
        <v>1014</v>
      </c>
      <c r="X47" s="5">
        <v>106.47</v>
      </c>
    </row>
    <row r="48" spans="1:24">
      <c r="A48">
        <v>8048</v>
      </c>
      <c r="B48" s="2">
        <v>43502</v>
      </c>
      <c r="C48">
        <v>6</v>
      </c>
      <c r="D48" t="s">
        <v>59</v>
      </c>
      <c r="E48" t="s">
        <v>22</v>
      </c>
      <c r="F48" t="s">
        <v>111</v>
      </c>
      <c r="G48" t="s">
        <v>86</v>
      </c>
      <c r="H48" t="s">
        <v>19</v>
      </c>
      <c r="I48" t="s">
        <v>9</v>
      </c>
      <c r="J48" s="3">
        <v>43504</v>
      </c>
      <c r="K48" s="3" t="s">
        <v>37</v>
      </c>
      <c r="L48" s="4">
        <f t="shared" si="0"/>
        <v>1</v>
      </c>
      <c r="M48" t="s">
        <v>100</v>
      </c>
      <c r="N48" t="s">
        <v>22</v>
      </c>
      <c r="O48" t="s">
        <v>111</v>
      </c>
      <c r="P48">
        <v>90900</v>
      </c>
      <c r="Q48" t="s">
        <v>86</v>
      </c>
      <c r="R48" t="s">
        <v>56</v>
      </c>
      <c r="S48" t="s">
        <v>94</v>
      </c>
      <c r="T48" t="s">
        <v>91</v>
      </c>
      <c r="U48">
        <v>30</v>
      </c>
      <c r="V48">
        <v>96</v>
      </c>
      <c r="W48" s="6">
        <v>2880</v>
      </c>
      <c r="X48" s="5">
        <v>296.64</v>
      </c>
    </row>
    <row r="49" spans="1:24">
      <c r="A49">
        <v>8049</v>
      </c>
      <c r="B49" s="2">
        <v>43502</v>
      </c>
      <c r="C49">
        <v>6</v>
      </c>
      <c r="D49" t="s">
        <v>59</v>
      </c>
      <c r="E49" t="s">
        <v>22</v>
      </c>
      <c r="F49" t="s">
        <v>111</v>
      </c>
      <c r="G49" t="s">
        <v>86</v>
      </c>
      <c r="H49" t="s">
        <v>19</v>
      </c>
      <c r="I49" t="s">
        <v>9</v>
      </c>
      <c r="J49" s="3">
        <v>43504</v>
      </c>
      <c r="K49" s="3" t="s">
        <v>37</v>
      </c>
      <c r="L49" s="4">
        <f t="shared" si="0"/>
        <v>1</v>
      </c>
      <c r="M49" t="s">
        <v>100</v>
      </c>
      <c r="N49" t="s">
        <v>22</v>
      </c>
      <c r="O49" t="s">
        <v>111</v>
      </c>
      <c r="P49">
        <v>90900</v>
      </c>
      <c r="Q49" t="s">
        <v>86</v>
      </c>
      <c r="R49" t="s">
        <v>56</v>
      </c>
      <c r="S49" t="s">
        <v>95</v>
      </c>
      <c r="T49" t="s">
        <v>91</v>
      </c>
      <c r="U49">
        <v>53</v>
      </c>
      <c r="V49">
        <v>16</v>
      </c>
      <c r="W49" s="6">
        <v>848</v>
      </c>
      <c r="X49" s="5">
        <v>88.192</v>
      </c>
    </row>
    <row r="50" spans="1:24">
      <c r="A50">
        <v>8050</v>
      </c>
      <c r="B50" s="2">
        <v>43500</v>
      </c>
      <c r="C50">
        <v>4</v>
      </c>
      <c r="D50" t="s">
        <v>62</v>
      </c>
      <c r="E50" t="s">
        <v>11</v>
      </c>
      <c r="F50" t="s">
        <v>92</v>
      </c>
      <c r="G50" t="s">
        <v>86</v>
      </c>
      <c r="H50" t="s">
        <v>10</v>
      </c>
      <c r="I50" t="s">
        <v>1</v>
      </c>
      <c r="J50" s="3">
        <v>43504</v>
      </c>
      <c r="K50" s="3" t="s">
        <v>37</v>
      </c>
      <c r="L50" s="4">
        <f t="shared" si="0"/>
        <v>1</v>
      </c>
      <c r="M50" t="s">
        <v>100</v>
      </c>
      <c r="N50" t="s">
        <v>11</v>
      </c>
      <c r="O50" t="s">
        <v>92</v>
      </c>
      <c r="P50">
        <v>90900</v>
      </c>
      <c r="Q50" t="s">
        <v>86</v>
      </c>
      <c r="R50" t="s">
        <v>56</v>
      </c>
      <c r="S50" t="s">
        <v>141</v>
      </c>
      <c r="T50" t="s">
        <v>132</v>
      </c>
      <c r="U50">
        <v>38</v>
      </c>
      <c r="V50">
        <v>96</v>
      </c>
      <c r="W50" s="6">
        <v>3648</v>
      </c>
      <c r="X50" s="5">
        <v>346.56</v>
      </c>
    </row>
    <row r="51" spans="1:24">
      <c r="A51">
        <v>8058</v>
      </c>
      <c r="B51" s="2">
        <v>43499</v>
      </c>
      <c r="C51">
        <v>3</v>
      </c>
      <c r="D51" t="s">
        <v>107</v>
      </c>
      <c r="E51" t="s">
        <v>20</v>
      </c>
      <c r="F51" t="s">
        <v>108</v>
      </c>
      <c r="G51" t="s">
        <v>86</v>
      </c>
      <c r="H51" t="s">
        <v>6</v>
      </c>
      <c r="I51" t="s">
        <v>5</v>
      </c>
      <c r="J51" s="3">
        <v>43504</v>
      </c>
      <c r="K51" s="3" t="s">
        <v>37</v>
      </c>
      <c r="L51" s="4">
        <f t="shared" si="0"/>
        <v>1</v>
      </c>
      <c r="M51" t="s">
        <v>100</v>
      </c>
      <c r="N51" t="s">
        <v>20</v>
      </c>
      <c r="O51" t="s">
        <v>108</v>
      </c>
      <c r="P51">
        <v>90900</v>
      </c>
      <c r="Q51" t="s">
        <v>86</v>
      </c>
      <c r="R51" t="s">
        <v>56</v>
      </c>
      <c r="S51" t="s">
        <v>117</v>
      </c>
      <c r="T51" t="s">
        <v>89</v>
      </c>
      <c r="U51">
        <v>2.99</v>
      </c>
      <c r="V51">
        <v>75</v>
      </c>
      <c r="W51" s="6">
        <v>224.25</v>
      </c>
      <c r="X51" s="5">
        <v>23.09775</v>
      </c>
    </row>
    <row r="52" spans="1:24">
      <c r="A52">
        <v>8058</v>
      </c>
      <c r="B52" s="2">
        <v>43533</v>
      </c>
      <c r="C52">
        <v>9</v>
      </c>
      <c r="D52" t="s">
        <v>129</v>
      </c>
      <c r="E52" t="s">
        <v>30</v>
      </c>
      <c r="F52" t="s">
        <v>130</v>
      </c>
      <c r="G52" t="s">
        <v>86</v>
      </c>
      <c r="H52" t="s">
        <v>25</v>
      </c>
      <c r="I52" t="s">
        <v>5</v>
      </c>
      <c r="J52" s="3">
        <v>43535</v>
      </c>
      <c r="K52" s="3" t="s">
        <v>38</v>
      </c>
      <c r="L52" s="4">
        <f t="shared" si="0"/>
        <v>1</v>
      </c>
      <c r="M52" t="s">
        <v>93</v>
      </c>
      <c r="N52" t="s">
        <v>30</v>
      </c>
      <c r="O52" t="s">
        <v>130</v>
      </c>
      <c r="P52">
        <v>90900</v>
      </c>
      <c r="Q52" t="s">
        <v>86</v>
      </c>
      <c r="R52" t="s">
        <v>56</v>
      </c>
      <c r="S52" t="s">
        <v>131</v>
      </c>
      <c r="T52" t="s">
        <v>132</v>
      </c>
      <c r="U52">
        <v>19.5</v>
      </c>
      <c r="V52">
        <v>55</v>
      </c>
      <c r="W52" s="6">
        <v>1072.5</v>
      </c>
      <c r="X52" s="5">
        <v>108.3225</v>
      </c>
    </row>
    <row r="53" spans="1:24">
      <c r="A53">
        <v>8053</v>
      </c>
      <c r="B53" s="2">
        <v>43533</v>
      </c>
      <c r="C53">
        <v>9</v>
      </c>
      <c r="D53" t="s">
        <v>129</v>
      </c>
      <c r="E53" t="s">
        <v>30</v>
      </c>
      <c r="F53" t="s">
        <v>130</v>
      </c>
      <c r="G53" t="s">
        <v>86</v>
      </c>
      <c r="H53" t="s">
        <v>25</v>
      </c>
      <c r="I53" t="s">
        <v>5</v>
      </c>
      <c r="J53" s="3">
        <v>43535</v>
      </c>
      <c r="K53" s="3" t="s">
        <v>38</v>
      </c>
      <c r="L53" s="4">
        <f t="shared" si="0"/>
        <v>1</v>
      </c>
      <c r="M53" t="s">
        <v>93</v>
      </c>
      <c r="N53" t="s">
        <v>30</v>
      </c>
      <c r="O53" t="s">
        <v>130</v>
      </c>
      <c r="P53">
        <v>90900</v>
      </c>
      <c r="Q53" t="s">
        <v>86</v>
      </c>
      <c r="R53" t="s">
        <v>56</v>
      </c>
      <c r="S53" t="s">
        <v>133</v>
      </c>
      <c r="T53" t="s">
        <v>134</v>
      </c>
      <c r="U53" s="5">
        <v>34.8</v>
      </c>
      <c r="V53">
        <v>11</v>
      </c>
      <c r="W53" s="6">
        <v>382.8</v>
      </c>
      <c r="X53" s="5">
        <v>36.7488</v>
      </c>
    </row>
    <row r="54" spans="1:24">
      <c r="A54">
        <v>8054</v>
      </c>
      <c r="B54" s="2">
        <v>43530</v>
      </c>
      <c r="C54">
        <v>6</v>
      </c>
      <c r="D54" t="s">
        <v>59</v>
      </c>
      <c r="E54" t="s">
        <v>22</v>
      </c>
      <c r="F54" t="s">
        <v>111</v>
      </c>
      <c r="G54" t="s">
        <v>86</v>
      </c>
      <c r="H54" t="s">
        <v>19</v>
      </c>
      <c r="I54" t="s">
        <v>9</v>
      </c>
      <c r="J54" s="3">
        <v>43532</v>
      </c>
      <c r="K54" s="3" t="s">
        <v>38</v>
      </c>
      <c r="L54" s="4">
        <f t="shared" si="0"/>
        <v>1</v>
      </c>
      <c r="M54" t="s">
        <v>87</v>
      </c>
      <c r="N54" t="s">
        <v>22</v>
      </c>
      <c r="O54" t="s">
        <v>111</v>
      </c>
      <c r="P54">
        <v>90900</v>
      </c>
      <c r="Q54" t="s">
        <v>86</v>
      </c>
      <c r="R54" t="s">
        <v>57</v>
      </c>
      <c r="S54" t="s">
        <v>88</v>
      </c>
      <c r="T54" t="s">
        <v>89</v>
      </c>
      <c r="U54" s="5">
        <v>14</v>
      </c>
      <c r="V54">
        <v>53</v>
      </c>
      <c r="W54" s="6">
        <v>742</v>
      </c>
      <c r="X54" s="5">
        <v>71.974</v>
      </c>
    </row>
    <row r="55" spans="1:24">
      <c r="A55">
        <v>8055</v>
      </c>
      <c r="B55" s="2">
        <v>43532</v>
      </c>
      <c r="C55">
        <v>8</v>
      </c>
      <c r="D55" t="s">
        <v>61</v>
      </c>
      <c r="E55" t="s">
        <v>15</v>
      </c>
      <c r="F55" t="s">
        <v>99</v>
      </c>
      <c r="G55" t="s">
        <v>86</v>
      </c>
      <c r="H55" t="s">
        <v>14</v>
      </c>
      <c r="I55" t="s">
        <v>9</v>
      </c>
      <c r="J55" s="3">
        <v>43534</v>
      </c>
      <c r="K55" s="3" t="s">
        <v>38</v>
      </c>
      <c r="L55" s="4">
        <f t="shared" si="0"/>
        <v>1</v>
      </c>
      <c r="M55" t="s">
        <v>87</v>
      </c>
      <c r="N55" t="s">
        <v>15</v>
      </c>
      <c r="O55" t="s">
        <v>99</v>
      </c>
      <c r="P55">
        <v>90900</v>
      </c>
      <c r="Q55" t="s">
        <v>86</v>
      </c>
      <c r="R55" t="s">
        <v>56</v>
      </c>
      <c r="S55" t="s">
        <v>112</v>
      </c>
      <c r="T55" t="s">
        <v>113</v>
      </c>
      <c r="U55" s="5">
        <v>40</v>
      </c>
      <c r="V55">
        <v>85</v>
      </c>
      <c r="W55" s="6">
        <v>3400</v>
      </c>
      <c r="X55" s="5">
        <v>357</v>
      </c>
    </row>
    <row r="56" spans="1:24">
      <c r="A56">
        <v>8056</v>
      </c>
      <c r="B56" s="2">
        <v>43532</v>
      </c>
      <c r="C56">
        <v>8</v>
      </c>
      <c r="D56" t="s">
        <v>61</v>
      </c>
      <c r="E56" t="s">
        <v>15</v>
      </c>
      <c r="F56" t="s">
        <v>99</v>
      </c>
      <c r="G56" t="s">
        <v>86</v>
      </c>
      <c r="H56" t="s">
        <v>14</v>
      </c>
      <c r="I56" t="s">
        <v>9</v>
      </c>
      <c r="J56" s="3">
        <v>43534</v>
      </c>
      <c r="K56" s="3" t="s">
        <v>38</v>
      </c>
      <c r="L56" s="4">
        <f t="shared" si="0"/>
        <v>1</v>
      </c>
      <c r="M56" t="s">
        <v>87</v>
      </c>
      <c r="N56" t="s">
        <v>15</v>
      </c>
      <c r="O56" t="s">
        <v>99</v>
      </c>
      <c r="P56">
        <v>90900</v>
      </c>
      <c r="Q56" t="s">
        <v>86</v>
      </c>
      <c r="R56" t="s">
        <v>56</v>
      </c>
      <c r="S56" t="s">
        <v>101</v>
      </c>
      <c r="T56" t="s">
        <v>102</v>
      </c>
      <c r="U56" s="5">
        <v>9.2</v>
      </c>
      <c r="V56">
        <v>97</v>
      </c>
      <c r="W56" s="6">
        <v>892.4</v>
      </c>
      <c r="X56" s="5">
        <v>91.0248</v>
      </c>
    </row>
    <row r="57" spans="1:24">
      <c r="A57">
        <v>8057</v>
      </c>
      <c r="B57" s="2">
        <v>43549</v>
      </c>
      <c r="C57">
        <v>25</v>
      </c>
      <c r="D57" t="s">
        <v>137</v>
      </c>
      <c r="E57" t="s">
        <v>26</v>
      </c>
      <c r="F57" t="s">
        <v>116</v>
      </c>
      <c r="G57" t="s">
        <v>86</v>
      </c>
      <c r="H57" t="s">
        <v>23</v>
      </c>
      <c r="I57" t="s">
        <v>1</v>
      </c>
      <c r="J57" s="3">
        <v>43551</v>
      </c>
      <c r="K57" s="3" t="s">
        <v>38</v>
      </c>
      <c r="L57" s="4">
        <f t="shared" si="0"/>
        <v>1</v>
      </c>
      <c r="M57" t="s">
        <v>93</v>
      </c>
      <c r="N57" t="s">
        <v>26</v>
      </c>
      <c r="O57" t="s">
        <v>116</v>
      </c>
      <c r="P57">
        <v>90900</v>
      </c>
      <c r="Q57" t="s">
        <v>86</v>
      </c>
      <c r="R57" t="s">
        <v>55</v>
      </c>
      <c r="S57" t="s">
        <v>142</v>
      </c>
      <c r="T57" t="s">
        <v>102</v>
      </c>
      <c r="U57" s="5">
        <v>10</v>
      </c>
      <c r="V57">
        <v>46</v>
      </c>
      <c r="W57" s="6">
        <v>460</v>
      </c>
      <c r="X57" s="5">
        <v>46.46</v>
      </c>
    </row>
    <row r="58" spans="1:24">
      <c r="A58">
        <v>8058</v>
      </c>
      <c r="B58" s="2">
        <v>43550</v>
      </c>
      <c r="C58">
        <v>26</v>
      </c>
      <c r="D58" t="s">
        <v>138</v>
      </c>
      <c r="E58" t="s">
        <v>28</v>
      </c>
      <c r="F58" t="s">
        <v>125</v>
      </c>
      <c r="G58" t="s">
        <v>86</v>
      </c>
      <c r="H58" t="s">
        <v>21</v>
      </c>
      <c r="I58" t="s">
        <v>13</v>
      </c>
      <c r="J58" s="3">
        <v>43552</v>
      </c>
      <c r="K58" s="3" t="s">
        <v>38</v>
      </c>
      <c r="L58" s="4">
        <f t="shared" si="0"/>
        <v>1</v>
      </c>
      <c r="M58" t="s">
        <v>100</v>
      </c>
      <c r="N58" t="s">
        <v>28</v>
      </c>
      <c r="O58" t="s">
        <v>125</v>
      </c>
      <c r="P58">
        <v>90900</v>
      </c>
      <c r="Q58" t="s">
        <v>86</v>
      </c>
      <c r="R58" t="s">
        <v>57</v>
      </c>
      <c r="S58" t="s">
        <v>143</v>
      </c>
      <c r="T58" t="s">
        <v>144</v>
      </c>
      <c r="U58" s="5">
        <v>21.35</v>
      </c>
      <c r="V58">
        <v>97</v>
      </c>
      <c r="W58" s="6">
        <v>2070.95</v>
      </c>
      <c r="X58" s="5">
        <v>196.74025</v>
      </c>
    </row>
    <row r="59" spans="1:24">
      <c r="A59">
        <v>8059</v>
      </c>
      <c r="B59" s="2">
        <v>43550</v>
      </c>
      <c r="C59">
        <v>26</v>
      </c>
      <c r="D59" t="s">
        <v>138</v>
      </c>
      <c r="E59" t="s">
        <v>28</v>
      </c>
      <c r="F59" t="s">
        <v>125</v>
      </c>
      <c r="G59" t="s">
        <v>86</v>
      </c>
      <c r="H59" t="s">
        <v>21</v>
      </c>
      <c r="I59" t="s">
        <v>13</v>
      </c>
      <c r="J59" s="3">
        <v>43552</v>
      </c>
      <c r="K59" s="3" t="s">
        <v>38</v>
      </c>
      <c r="L59" s="4">
        <f t="shared" si="0"/>
        <v>1</v>
      </c>
      <c r="M59" t="s">
        <v>100</v>
      </c>
      <c r="N59" t="s">
        <v>28</v>
      </c>
      <c r="O59" t="s">
        <v>125</v>
      </c>
      <c r="P59">
        <v>90900</v>
      </c>
      <c r="Q59" t="s">
        <v>86</v>
      </c>
      <c r="R59" t="s">
        <v>57</v>
      </c>
      <c r="S59" t="s">
        <v>109</v>
      </c>
      <c r="T59" t="s">
        <v>110</v>
      </c>
      <c r="U59" s="5">
        <v>9.65</v>
      </c>
      <c r="V59">
        <v>97</v>
      </c>
      <c r="W59" s="6">
        <v>936.05</v>
      </c>
      <c r="X59" s="5">
        <v>95.4771</v>
      </c>
    </row>
    <row r="60" spans="1:24">
      <c r="A60">
        <v>8060</v>
      </c>
      <c r="B60" s="2">
        <v>43550</v>
      </c>
      <c r="C60">
        <v>26</v>
      </c>
      <c r="D60" t="s">
        <v>138</v>
      </c>
      <c r="E60" t="s">
        <v>28</v>
      </c>
      <c r="F60" t="s">
        <v>125</v>
      </c>
      <c r="G60" t="s">
        <v>86</v>
      </c>
      <c r="H60" t="s">
        <v>21</v>
      </c>
      <c r="I60" t="s">
        <v>13</v>
      </c>
      <c r="J60" s="3">
        <v>43552</v>
      </c>
      <c r="K60" s="3" t="s">
        <v>38</v>
      </c>
      <c r="L60" s="4">
        <f t="shared" si="0"/>
        <v>1</v>
      </c>
      <c r="M60" t="s">
        <v>100</v>
      </c>
      <c r="N60" t="s">
        <v>28</v>
      </c>
      <c r="O60" t="s">
        <v>125</v>
      </c>
      <c r="P60">
        <v>90900</v>
      </c>
      <c r="Q60" t="s">
        <v>86</v>
      </c>
      <c r="R60" t="s">
        <v>57</v>
      </c>
      <c r="S60" t="s">
        <v>127</v>
      </c>
      <c r="T60" t="s">
        <v>128</v>
      </c>
      <c r="U60" s="5">
        <v>18.4</v>
      </c>
      <c r="V60">
        <v>65</v>
      </c>
      <c r="W60" s="6">
        <v>1196</v>
      </c>
      <c r="X60" s="5">
        <v>123.188</v>
      </c>
    </row>
    <row r="61" spans="1:24">
      <c r="A61">
        <v>8068</v>
      </c>
      <c r="B61" s="2">
        <v>43553</v>
      </c>
      <c r="C61">
        <v>29</v>
      </c>
      <c r="D61" t="s">
        <v>103</v>
      </c>
      <c r="E61" t="s">
        <v>18</v>
      </c>
      <c r="F61" t="s">
        <v>104</v>
      </c>
      <c r="G61" t="s">
        <v>86</v>
      </c>
      <c r="H61" t="s">
        <v>17</v>
      </c>
      <c r="I61" t="s">
        <v>5</v>
      </c>
      <c r="J61" s="3">
        <v>43555</v>
      </c>
      <c r="K61" s="3" t="s">
        <v>38</v>
      </c>
      <c r="L61" s="4">
        <f t="shared" si="0"/>
        <v>1</v>
      </c>
      <c r="M61" t="s">
        <v>87</v>
      </c>
      <c r="N61" t="s">
        <v>18</v>
      </c>
      <c r="O61" t="s">
        <v>104</v>
      </c>
      <c r="P61">
        <v>90900</v>
      </c>
      <c r="Q61" t="s">
        <v>86</v>
      </c>
      <c r="R61" t="s">
        <v>56</v>
      </c>
      <c r="S61" t="s">
        <v>88</v>
      </c>
      <c r="T61" t="s">
        <v>89</v>
      </c>
      <c r="U61" s="5">
        <v>14</v>
      </c>
      <c r="V61">
        <v>72</v>
      </c>
      <c r="W61" s="6">
        <v>1008</v>
      </c>
      <c r="X61" s="5">
        <v>100.8</v>
      </c>
    </row>
    <row r="62" spans="1:24">
      <c r="A62">
        <v>8068</v>
      </c>
      <c r="B62" s="2">
        <v>43530</v>
      </c>
      <c r="C62">
        <v>6</v>
      </c>
      <c r="D62" t="s">
        <v>59</v>
      </c>
      <c r="E62" t="s">
        <v>22</v>
      </c>
      <c r="F62" t="s">
        <v>111</v>
      </c>
      <c r="G62" t="s">
        <v>86</v>
      </c>
      <c r="H62" t="s">
        <v>19</v>
      </c>
      <c r="I62" t="s">
        <v>9</v>
      </c>
      <c r="J62" s="3">
        <v>43532</v>
      </c>
      <c r="K62" s="3" t="s">
        <v>38</v>
      </c>
      <c r="L62" s="4">
        <f t="shared" si="0"/>
        <v>1</v>
      </c>
      <c r="M62" t="s">
        <v>100</v>
      </c>
      <c r="N62" t="s">
        <v>22</v>
      </c>
      <c r="O62" t="s">
        <v>111</v>
      </c>
      <c r="P62">
        <v>90900</v>
      </c>
      <c r="Q62" t="s">
        <v>86</v>
      </c>
      <c r="R62" t="s">
        <v>56</v>
      </c>
      <c r="S62" t="s">
        <v>105</v>
      </c>
      <c r="T62" t="s">
        <v>106</v>
      </c>
      <c r="U62" s="5">
        <v>12.75</v>
      </c>
      <c r="V62">
        <v>16</v>
      </c>
      <c r="W62" s="6">
        <v>204</v>
      </c>
      <c r="X62" s="5">
        <v>20.196</v>
      </c>
    </row>
    <row r="63" spans="1:24">
      <c r="A63">
        <v>8064</v>
      </c>
      <c r="B63" s="2">
        <v>43528</v>
      </c>
      <c r="C63">
        <v>4</v>
      </c>
      <c r="D63" t="s">
        <v>62</v>
      </c>
      <c r="E63" t="s">
        <v>11</v>
      </c>
      <c r="F63" t="s">
        <v>92</v>
      </c>
      <c r="G63" t="s">
        <v>86</v>
      </c>
      <c r="H63" t="s">
        <v>10</v>
      </c>
      <c r="I63" t="s">
        <v>1</v>
      </c>
      <c r="J63" s="3">
        <v>43530</v>
      </c>
      <c r="K63" s="3" t="s">
        <v>38</v>
      </c>
      <c r="L63" s="4">
        <f t="shared" si="0"/>
        <v>1</v>
      </c>
      <c r="M63" t="s">
        <v>93</v>
      </c>
      <c r="N63" t="s">
        <v>11</v>
      </c>
      <c r="O63" t="s">
        <v>92</v>
      </c>
      <c r="P63">
        <v>90900</v>
      </c>
      <c r="Q63" t="s">
        <v>86</v>
      </c>
      <c r="R63" t="s">
        <v>57</v>
      </c>
      <c r="S63" t="s">
        <v>145</v>
      </c>
      <c r="T63" t="s">
        <v>121</v>
      </c>
      <c r="U63" s="5">
        <v>81</v>
      </c>
      <c r="V63">
        <v>77</v>
      </c>
      <c r="W63" s="6">
        <v>6237</v>
      </c>
      <c r="X63" s="5">
        <v>642.411</v>
      </c>
    </row>
    <row r="64" spans="1:24">
      <c r="A64">
        <v>8065</v>
      </c>
      <c r="B64" s="2">
        <v>43528</v>
      </c>
      <c r="C64">
        <v>4</v>
      </c>
      <c r="D64" t="s">
        <v>62</v>
      </c>
      <c r="E64" t="s">
        <v>11</v>
      </c>
      <c r="F64" t="s">
        <v>92</v>
      </c>
      <c r="G64" t="s">
        <v>86</v>
      </c>
      <c r="H64" t="s">
        <v>10</v>
      </c>
      <c r="I64" t="s">
        <v>1</v>
      </c>
      <c r="J64" s="3">
        <v>43530</v>
      </c>
      <c r="K64" s="3" t="s">
        <v>38</v>
      </c>
      <c r="L64" s="4">
        <f t="shared" si="0"/>
        <v>1</v>
      </c>
      <c r="M64" t="s">
        <v>93</v>
      </c>
      <c r="N64" t="s">
        <v>11</v>
      </c>
      <c r="O64" t="s">
        <v>92</v>
      </c>
      <c r="P64">
        <v>90900</v>
      </c>
      <c r="Q64" t="s">
        <v>86</v>
      </c>
      <c r="R64" t="s">
        <v>57</v>
      </c>
      <c r="S64" t="s">
        <v>146</v>
      </c>
      <c r="T64" t="s">
        <v>147</v>
      </c>
      <c r="U64">
        <v>7</v>
      </c>
      <c r="V64">
        <v>37</v>
      </c>
      <c r="W64" s="6">
        <v>259</v>
      </c>
      <c r="X64" s="5">
        <v>24.605</v>
      </c>
    </row>
    <row r="65" spans="1:24">
      <c r="A65">
        <v>8067</v>
      </c>
      <c r="B65" s="2">
        <v>43532</v>
      </c>
      <c r="C65">
        <v>8</v>
      </c>
      <c r="D65" t="s">
        <v>61</v>
      </c>
      <c r="E65" t="s">
        <v>15</v>
      </c>
      <c r="F65" t="s">
        <v>99</v>
      </c>
      <c r="G65" t="s">
        <v>86</v>
      </c>
      <c r="H65" t="s">
        <v>14</v>
      </c>
      <c r="I65" t="s">
        <v>9</v>
      </c>
      <c r="J65" s="3">
        <v>43534</v>
      </c>
      <c r="K65" s="3" t="s">
        <v>38</v>
      </c>
      <c r="L65" s="4">
        <f t="shared" si="0"/>
        <v>1</v>
      </c>
      <c r="M65" t="s">
        <v>100</v>
      </c>
      <c r="N65" t="s">
        <v>15</v>
      </c>
      <c r="O65" t="s">
        <v>99</v>
      </c>
      <c r="P65">
        <v>90900</v>
      </c>
      <c r="Q65" t="s">
        <v>86</v>
      </c>
      <c r="R65" t="s">
        <v>57</v>
      </c>
      <c r="S65" t="s">
        <v>133</v>
      </c>
      <c r="T65" t="s">
        <v>134</v>
      </c>
      <c r="U65">
        <v>34.8</v>
      </c>
      <c r="V65">
        <v>63</v>
      </c>
      <c r="W65" s="6">
        <v>2192.4</v>
      </c>
      <c r="X65" s="5">
        <v>217.0476</v>
      </c>
    </row>
    <row r="66" spans="1:24">
      <c r="A66">
        <v>8070</v>
      </c>
      <c r="B66" s="2">
        <v>43527</v>
      </c>
      <c r="C66">
        <v>3</v>
      </c>
      <c r="D66" t="s">
        <v>107</v>
      </c>
      <c r="E66" t="s">
        <v>20</v>
      </c>
      <c r="F66" t="s">
        <v>108</v>
      </c>
      <c r="G66" t="s">
        <v>86</v>
      </c>
      <c r="H66" t="s">
        <v>6</v>
      </c>
      <c r="I66" t="s">
        <v>5</v>
      </c>
      <c r="J66" s="3">
        <v>43529</v>
      </c>
      <c r="K66" s="3" t="s">
        <v>38</v>
      </c>
      <c r="L66" s="4">
        <f t="shared" si="0"/>
        <v>1</v>
      </c>
      <c r="M66" t="s">
        <v>87</v>
      </c>
      <c r="N66" t="s">
        <v>20</v>
      </c>
      <c r="O66" t="s">
        <v>108</v>
      </c>
      <c r="P66">
        <v>90900</v>
      </c>
      <c r="Q66" t="s">
        <v>86</v>
      </c>
      <c r="R66" t="s">
        <v>55</v>
      </c>
      <c r="S66" t="s">
        <v>135</v>
      </c>
      <c r="T66" t="s">
        <v>123</v>
      </c>
      <c r="U66">
        <v>10</v>
      </c>
      <c r="V66">
        <v>48</v>
      </c>
      <c r="W66" s="6">
        <v>480</v>
      </c>
      <c r="X66" s="5">
        <v>48</v>
      </c>
    </row>
    <row r="67" spans="1:24">
      <c r="A67">
        <v>8078</v>
      </c>
      <c r="B67" s="2">
        <v>43527</v>
      </c>
      <c r="C67">
        <v>3</v>
      </c>
      <c r="D67" t="s">
        <v>107</v>
      </c>
      <c r="E67" t="s">
        <v>20</v>
      </c>
      <c r="F67" t="s">
        <v>108</v>
      </c>
      <c r="G67" t="s">
        <v>86</v>
      </c>
      <c r="H67" t="s">
        <v>6</v>
      </c>
      <c r="I67" t="s">
        <v>5</v>
      </c>
      <c r="J67" s="3">
        <v>43529</v>
      </c>
      <c r="K67" s="3" t="s">
        <v>38</v>
      </c>
      <c r="L67" s="4">
        <f t="shared" ref="L67:L130" si="1">ROUNDUP(MONTH(J67)/3,0)</f>
        <v>1</v>
      </c>
      <c r="M67" t="s">
        <v>87</v>
      </c>
      <c r="N67" t="s">
        <v>20</v>
      </c>
      <c r="O67" t="s">
        <v>108</v>
      </c>
      <c r="P67">
        <v>90900</v>
      </c>
      <c r="Q67" t="s">
        <v>86</v>
      </c>
      <c r="R67" t="s">
        <v>55</v>
      </c>
      <c r="S67" t="s">
        <v>112</v>
      </c>
      <c r="T67" t="s">
        <v>113</v>
      </c>
      <c r="U67">
        <v>40</v>
      </c>
      <c r="V67">
        <v>71</v>
      </c>
      <c r="W67" s="6">
        <v>2840</v>
      </c>
      <c r="X67" s="5">
        <v>295.36</v>
      </c>
    </row>
    <row r="68" spans="1:24">
      <c r="A68">
        <v>8075</v>
      </c>
      <c r="B68" s="2">
        <v>43534</v>
      </c>
      <c r="C68">
        <v>10</v>
      </c>
      <c r="D68" t="s">
        <v>115</v>
      </c>
      <c r="E68" t="s">
        <v>26</v>
      </c>
      <c r="F68" t="s">
        <v>116</v>
      </c>
      <c r="G68" t="s">
        <v>86</v>
      </c>
      <c r="H68" t="s">
        <v>23</v>
      </c>
      <c r="I68" t="s">
        <v>1</v>
      </c>
      <c r="J68" s="3">
        <v>43536</v>
      </c>
      <c r="K68" s="3" t="s">
        <v>38</v>
      </c>
      <c r="L68" s="4">
        <f t="shared" si="1"/>
        <v>1</v>
      </c>
      <c r="M68" t="s">
        <v>87</v>
      </c>
      <c r="N68" t="s">
        <v>26</v>
      </c>
      <c r="O68" t="s">
        <v>116</v>
      </c>
      <c r="P68">
        <v>90900</v>
      </c>
      <c r="Q68" t="s">
        <v>86</v>
      </c>
      <c r="R68" t="s">
        <v>57</v>
      </c>
      <c r="S68" t="s">
        <v>136</v>
      </c>
      <c r="T68" t="s">
        <v>91</v>
      </c>
      <c r="U68">
        <v>10</v>
      </c>
      <c r="V68">
        <v>55</v>
      </c>
      <c r="W68" s="6">
        <v>550</v>
      </c>
      <c r="X68" s="5">
        <v>55</v>
      </c>
    </row>
    <row r="69" spans="1:24">
      <c r="A69">
        <v>8077</v>
      </c>
      <c r="B69" s="2">
        <v>43534</v>
      </c>
      <c r="C69">
        <v>10</v>
      </c>
      <c r="D69" t="s">
        <v>115</v>
      </c>
      <c r="E69" t="s">
        <v>26</v>
      </c>
      <c r="F69" t="s">
        <v>116</v>
      </c>
      <c r="G69" t="s">
        <v>86</v>
      </c>
      <c r="H69" t="s">
        <v>23</v>
      </c>
      <c r="I69" t="s">
        <v>1</v>
      </c>
      <c r="J69" s="3">
        <v>43536</v>
      </c>
      <c r="K69" s="3" t="s">
        <v>38</v>
      </c>
      <c r="L69" s="4">
        <f t="shared" si="1"/>
        <v>1</v>
      </c>
      <c r="M69" t="s">
        <v>93</v>
      </c>
      <c r="N69" t="s">
        <v>26</v>
      </c>
      <c r="O69" t="s">
        <v>116</v>
      </c>
      <c r="P69">
        <v>90900</v>
      </c>
      <c r="Q69" t="s">
        <v>86</v>
      </c>
      <c r="R69" t="s">
        <v>57</v>
      </c>
      <c r="S69" t="s">
        <v>90</v>
      </c>
      <c r="T69" t="s">
        <v>91</v>
      </c>
      <c r="U69">
        <v>3.5</v>
      </c>
      <c r="V69">
        <v>21</v>
      </c>
      <c r="W69" s="6">
        <v>73.5</v>
      </c>
      <c r="X69" s="5">
        <v>7.35</v>
      </c>
    </row>
    <row r="70" spans="1:24">
      <c r="A70">
        <v>8078</v>
      </c>
      <c r="B70" s="2">
        <v>43535</v>
      </c>
      <c r="C70">
        <v>11</v>
      </c>
      <c r="D70" t="s">
        <v>124</v>
      </c>
      <c r="E70" t="s">
        <v>28</v>
      </c>
      <c r="F70" t="s">
        <v>125</v>
      </c>
      <c r="G70" t="s">
        <v>86</v>
      </c>
      <c r="H70" t="s">
        <v>21</v>
      </c>
      <c r="I70" t="s">
        <v>13</v>
      </c>
      <c r="J70" s="3">
        <v>43536</v>
      </c>
      <c r="K70" s="3" t="s">
        <v>38</v>
      </c>
      <c r="L70" s="4">
        <f t="shared" si="1"/>
        <v>1</v>
      </c>
      <c r="M70" t="s">
        <v>100</v>
      </c>
      <c r="N70" t="s">
        <v>28</v>
      </c>
      <c r="O70" t="s">
        <v>125</v>
      </c>
      <c r="P70">
        <v>90900</v>
      </c>
      <c r="Q70" t="s">
        <v>86</v>
      </c>
      <c r="R70" t="s">
        <v>57</v>
      </c>
      <c r="S70" t="s">
        <v>112</v>
      </c>
      <c r="T70" t="s">
        <v>113</v>
      </c>
      <c r="U70">
        <v>40</v>
      </c>
      <c r="V70">
        <v>67</v>
      </c>
      <c r="W70" s="6">
        <v>2680</v>
      </c>
      <c r="X70" s="5">
        <v>270.68</v>
      </c>
    </row>
    <row r="71" spans="1:24">
      <c r="A71">
        <v>8079</v>
      </c>
      <c r="B71" s="2">
        <v>43525</v>
      </c>
      <c r="C71">
        <v>1</v>
      </c>
      <c r="D71" t="s">
        <v>58</v>
      </c>
      <c r="E71" t="s">
        <v>29</v>
      </c>
      <c r="F71" t="s">
        <v>126</v>
      </c>
      <c r="G71" t="s">
        <v>86</v>
      </c>
      <c r="H71" t="s">
        <v>14</v>
      </c>
      <c r="I71" t="s">
        <v>9</v>
      </c>
      <c r="J71" s="3">
        <v>43536</v>
      </c>
      <c r="K71" s="3" t="s">
        <v>38</v>
      </c>
      <c r="L71" s="4">
        <f t="shared" si="1"/>
        <v>1</v>
      </c>
      <c r="M71" t="s">
        <v>100</v>
      </c>
      <c r="N71" t="s">
        <v>29</v>
      </c>
      <c r="O71" t="s">
        <v>126</v>
      </c>
      <c r="P71">
        <v>90900</v>
      </c>
      <c r="Q71" t="s">
        <v>86</v>
      </c>
      <c r="R71" t="s">
        <v>57</v>
      </c>
      <c r="S71" t="s">
        <v>127</v>
      </c>
      <c r="T71" t="s">
        <v>128</v>
      </c>
      <c r="U71">
        <v>18.4</v>
      </c>
      <c r="V71">
        <v>75</v>
      </c>
      <c r="W71" s="6">
        <v>1380</v>
      </c>
      <c r="X71" s="5">
        <v>138</v>
      </c>
    </row>
    <row r="72" spans="1:24">
      <c r="A72">
        <v>8080</v>
      </c>
      <c r="B72" s="2">
        <v>43552</v>
      </c>
      <c r="C72">
        <v>28</v>
      </c>
      <c r="D72" t="s">
        <v>60</v>
      </c>
      <c r="E72" t="s">
        <v>24</v>
      </c>
      <c r="F72" t="s">
        <v>114</v>
      </c>
      <c r="G72" t="s">
        <v>86</v>
      </c>
      <c r="H72" t="s">
        <v>21</v>
      </c>
      <c r="I72" t="s">
        <v>13</v>
      </c>
      <c r="J72" s="3">
        <v>43554</v>
      </c>
      <c r="K72" s="3" t="s">
        <v>38</v>
      </c>
      <c r="L72" s="4">
        <f t="shared" si="1"/>
        <v>1</v>
      </c>
      <c r="M72" t="s">
        <v>100</v>
      </c>
      <c r="N72" t="s">
        <v>24</v>
      </c>
      <c r="O72" t="s">
        <v>114</v>
      </c>
      <c r="P72">
        <v>90900</v>
      </c>
      <c r="Q72" t="s">
        <v>86</v>
      </c>
      <c r="R72" t="s">
        <v>57</v>
      </c>
      <c r="S72" t="s">
        <v>98</v>
      </c>
      <c r="T72" t="s">
        <v>89</v>
      </c>
      <c r="U72">
        <v>46</v>
      </c>
      <c r="V72">
        <v>17</v>
      </c>
      <c r="W72" s="6">
        <v>782</v>
      </c>
      <c r="X72" s="5">
        <v>80.546</v>
      </c>
    </row>
    <row r="73" spans="1:24">
      <c r="A73">
        <v>8088</v>
      </c>
      <c r="B73" s="2">
        <v>43559</v>
      </c>
      <c r="C73">
        <v>4</v>
      </c>
      <c r="D73" t="s">
        <v>62</v>
      </c>
      <c r="E73" t="s">
        <v>11</v>
      </c>
      <c r="F73" t="s">
        <v>92</v>
      </c>
      <c r="G73" t="s">
        <v>86</v>
      </c>
      <c r="H73" t="s">
        <v>10</v>
      </c>
      <c r="I73" t="s">
        <v>1</v>
      </c>
      <c r="J73" s="3">
        <v>43561</v>
      </c>
      <c r="K73" s="3" t="s">
        <v>39</v>
      </c>
      <c r="L73" s="4">
        <f t="shared" si="1"/>
        <v>2</v>
      </c>
      <c r="M73" t="s">
        <v>93</v>
      </c>
      <c r="N73" t="s">
        <v>11</v>
      </c>
      <c r="O73" t="s">
        <v>92</v>
      </c>
      <c r="P73">
        <v>90900</v>
      </c>
      <c r="Q73" t="s">
        <v>86</v>
      </c>
      <c r="R73" t="s">
        <v>57</v>
      </c>
      <c r="S73" t="s">
        <v>90</v>
      </c>
      <c r="T73" t="s">
        <v>91</v>
      </c>
      <c r="U73">
        <v>3.5</v>
      </c>
      <c r="V73">
        <v>48</v>
      </c>
      <c r="W73" s="6">
        <v>168</v>
      </c>
      <c r="X73" s="5">
        <v>16.296</v>
      </c>
    </row>
    <row r="74" spans="1:24">
      <c r="A74">
        <v>8088</v>
      </c>
      <c r="B74" s="2">
        <v>43567</v>
      </c>
      <c r="C74">
        <v>12</v>
      </c>
      <c r="D74" t="s">
        <v>96</v>
      </c>
      <c r="E74" t="s">
        <v>7</v>
      </c>
      <c r="F74" t="s">
        <v>85</v>
      </c>
      <c r="G74" t="s">
        <v>86</v>
      </c>
      <c r="H74" t="s">
        <v>6</v>
      </c>
      <c r="I74" t="s">
        <v>5</v>
      </c>
      <c r="J74" s="3">
        <v>43569</v>
      </c>
      <c r="K74" s="3" t="s">
        <v>39</v>
      </c>
      <c r="L74" s="4">
        <f t="shared" si="1"/>
        <v>2</v>
      </c>
      <c r="M74" t="s">
        <v>87</v>
      </c>
      <c r="N74" t="s">
        <v>7</v>
      </c>
      <c r="O74" t="s">
        <v>85</v>
      </c>
      <c r="P74">
        <v>90900</v>
      </c>
      <c r="Q74" t="s">
        <v>86</v>
      </c>
      <c r="R74" t="s">
        <v>57</v>
      </c>
      <c r="S74" t="s">
        <v>97</v>
      </c>
      <c r="T74" t="s">
        <v>89</v>
      </c>
      <c r="U74">
        <v>18</v>
      </c>
      <c r="V74">
        <v>74</v>
      </c>
      <c r="W74" s="6">
        <v>1332</v>
      </c>
      <c r="X74" s="5">
        <v>137.196</v>
      </c>
    </row>
    <row r="75" spans="1:24">
      <c r="A75">
        <v>8083</v>
      </c>
      <c r="B75" s="2">
        <v>43567</v>
      </c>
      <c r="C75">
        <v>12</v>
      </c>
      <c r="D75" t="s">
        <v>96</v>
      </c>
      <c r="E75" t="s">
        <v>7</v>
      </c>
      <c r="F75" t="s">
        <v>85</v>
      </c>
      <c r="G75" t="s">
        <v>86</v>
      </c>
      <c r="H75" t="s">
        <v>6</v>
      </c>
      <c r="I75" t="s">
        <v>5</v>
      </c>
      <c r="J75" s="3">
        <v>43569</v>
      </c>
      <c r="K75" s="3" t="s">
        <v>39</v>
      </c>
      <c r="L75" s="4">
        <f t="shared" si="1"/>
        <v>2</v>
      </c>
      <c r="M75" t="s">
        <v>87</v>
      </c>
      <c r="N75" t="s">
        <v>7</v>
      </c>
      <c r="O75" t="s">
        <v>85</v>
      </c>
      <c r="P75">
        <v>90900</v>
      </c>
      <c r="Q75" t="s">
        <v>86</v>
      </c>
      <c r="R75" t="s">
        <v>57</v>
      </c>
      <c r="S75" t="s">
        <v>98</v>
      </c>
      <c r="T75" t="s">
        <v>89</v>
      </c>
      <c r="U75">
        <v>46</v>
      </c>
      <c r="V75">
        <v>96</v>
      </c>
      <c r="W75" s="6">
        <v>4416</v>
      </c>
      <c r="X75" s="5">
        <v>428.352</v>
      </c>
    </row>
    <row r="76" spans="1:24">
      <c r="A76">
        <v>8084</v>
      </c>
      <c r="B76" s="2">
        <v>43563</v>
      </c>
      <c r="C76">
        <v>8</v>
      </c>
      <c r="D76" t="s">
        <v>61</v>
      </c>
      <c r="E76" t="s">
        <v>15</v>
      </c>
      <c r="F76" t="s">
        <v>99</v>
      </c>
      <c r="G76" t="s">
        <v>86</v>
      </c>
      <c r="H76" t="s">
        <v>14</v>
      </c>
      <c r="I76" t="s">
        <v>9</v>
      </c>
      <c r="J76" s="3">
        <v>43565</v>
      </c>
      <c r="K76" s="3" t="s">
        <v>39</v>
      </c>
      <c r="L76" s="4">
        <f t="shared" si="1"/>
        <v>2</v>
      </c>
      <c r="M76" t="s">
        <v>100</v>
      </c>
      <c r="N76" t="s">
        <v>15</v>
      </c>
      <c r="O76" t="s">
        <v>99</v>
      </c>
      <c r="P76">
        <v>90900</v>
      </c>
      <c r="Q76" t="s">
        <v>86</v>
      </c>
      <c r="R76" t="s">
        <v>57</v>
      </c>
      <c r="S76" t="s">
        <v>101</v>
      </c>
      <c r="T76" t="s">
        <v>102</v>
      </c>
      <c r="U76">
        <v>9.2</v>
      </c>
      <c r="V76">
        <v>12</v>
      </c>
      <c r="W76" s="6">
        <v>110.4</v>
      </c>
      <c r="X76" s="5">
        <v>11.3712</v>
      </c>
    </row>
    <row r="77" spans="1:24">
      <c r="A77">
        <v>8085</v>
      </c>
      <c r="B77" s="2">
        <v>43559</v>
      </c>
      <c r="C77">
        <v>4</v>
      </c>
      <c r="D77" t="s">
        <v>62</v>
      </c>
      <c r="E77" t="s">
        <v>11</v>
      </c>
      <c r="F77" t="s">
        <v>92</v>
      </c>
      <c r="G77" t="s">
        <v>86</v>
      </c>
      <c r="H77" t="s">
        <v>10</v>
      </c>
      <c r="I77" t="s">
        <v>1</v>
      </c>
      <c r="J77" s="3">
        <v>43561</v>
      </c>
      <c r="K77" s="3" t="s">
        <v>39</v>
      </c>
      <c r="L77" s="4">
        <f t="shared" si="1"/>
        <v>2</v>
      </c>
      <c r="M77" t="s">
        <v>100</v>
      </c>
      <c r="N77" t="s">
        <v>11</v>
      </c>
      <c r="O77" t="s">
        <v>92</v>
      </c>
      <c r="P77">
        <v>90900</v>
      </c>
      <c r="Q77" t="s">
        <v>86</v>
      </c>
      <c r="R77" t="s">
        <v>56</v>
      </c>
      <c r="S77" t="s">
        <v>101</v>
      </c>
      <c r="T77" t="s">
        <v>102</v>
      </c>
      <c r="U77">
        <v>9.2</v>
      </c>
      <c r="V77">
        <v>62</v>
      </c>
      <c r="W77" s="6">
        <v>570.4</v>
      </c>
      <c r="X77" s="5">
        <v>58.7512</v>
      </c>
    </row>
    <row r="78" spans="1:24">
      <c r="A78">
        <v>8086</v>
      </c>
      <c r="B78" s="2">
        <v>43584</v>
      </c>
      <c r="C78">
        <v>29</v>
      </c>
      <c r="D78" t="s">
        <v>103</v>
      </c>
      <c r="E78" t="s">
        <v>18</v>
      </c>
      <c r="F78" t="s">
        <v>104</v>
      </c>
      <c r="G78" t="s">
        <v>86</v>
      </c>
      <c r="H78" t="s">
        <v>17</v>
      </c>
      <c r="I78" t="s">
        <v>5</v>
      </c>
      <c r="J78" s="3">
        <v>43586</v>
      </c>
      <c r="K78" s="3" t="s">
        <v>40</v>
      </c>
      <c r="L78" s="4">
        <f t="shared" si="1"/>
        <v>2</v>
      </c>
      <c r="M78" t="s">
        <v>87</v>
      </c>
      <c r="N78" t="s">
        <v>18</v>
      </c>
      <c r="O78" t="s">
        <v>104</v>
      </c>
      <c r="P78">
        <v>90900</v>
      </c>
      <c r="Q78" t="s">
        <v>86</v>
      </c>
      <c r="R78" t="s">
        <v>56</v>
      </c>
      <c r="S78" t="s">
        <v>105</v>
      </c>
      <c r="T78" t="s">
        <v>106</v>
      </c>
      <c r="U78">
        <v>12.75</v>
      </c>
      <c r="V78">
        <v>35</v>
      </c>
      <c r="W78" s="6">
        <v>446.25</v>
      </c>
      <c r="X78" s="5">
        <v>45.96375</v>
      </c>
    </row>
    <row r="79" spans="1:24">
      <c r="A79">
        <v>8087</v>
      </c>
      <c r="B79" s="2">
        <v>43558</v>
      </c>
      <c r="C79">
        <v>3</v>
      </c>
      <c r="D79" t="s">
        <v>107</v>
      </c>
      <c r="E79" t="s">
        <v>20</v>
      </c>
      <c r="F79" t="s">
        <v>108</v>
      </c>
      <c r="G79" t="s">
        <v>86</v>
      </c>
      <c r="H79" t="s">
        <v>6</v>
      </c>
      <c r="I79" t="s">
        <v>5</v>
      </c>
      <c r="J79" s="3">
        <v>43560</v>
      </c>
      <c r="K79" s="3" t="s">
        <v>39</v>
      </c>
      <c r="L79" s="4">
        <f t="shared" si="1"/>
        <v>2</v>
      </c>
      <c r="M79" t="s">
        <v>87</v>
      </c>
      <c r="N79" t="s">
        <v>20</v>
      </c>
      <c r="O79" t="s">
        <v>108</v>
      </c>
      <c r="P79">
        <v>90900</v>
      </c>
      <c r="Q79" t="s">
        <v>86</v>
      </c>
      <c r="R79" t="s">
        <v>55</v>
      </c>
      <c r="S79" t="s">
        <v>109</v>
      </c>
      <c r="T79" t="s">
        <v>110</v>
      </c>
      <c r="U79">
        <v>9.65</v>
      </c>
      <c r="V79">
        <v>95</v>
      </c>
      <c r="W79" s="6">
        <v>916.75</v>
      </c>
      <c r="X79" s="5">
        <v>91.675</v>
      </c>
    </row>
    <row r="80" spans="1:24">
      <c r="A80">
        <v>8088</v>
      </c>
      <c r="B80" s="2">
        <v>43561</v>
      </c>
      <c r="C80">
        <v>6</v>
      </c>
      <c r="D80" t="s">
        <v>59</v>
      </c>
      <c r="E80" t="s">
        <v>22</v>
      </c>
      <c r="F80" t="s">
        <v>111</v>
      </c>
      <c r="G80" t="s">
        <v>86</v>
      </c>
      <c r="H80" t="s">
        <v>19</v>
      </c>
      <c r="I80" t="s">
        <v>9</v>
      </c>
      <c r="J80" s="3">
        <v>43563</v>
      </c>
      <c r="K80" s="3" t="s">
        <v>39</v>
      </c>
      <c r="L80" s="4">
        <f t="shared" si="1"/>
        <v>2</v>
      </c>
      <c r="M80" t="s">
        <v>87</v>
      </c>
      <c r="N80" t="s">
        <v>22</v>
      </c>
      <c r="O80" t="s">
        <v>111</v>
      </c>
      <c r="P80">
        <v>90900</v>
      </c>
      <c r="Q80" t="s">
        <v>86</v>
      </c>
      <c r="R80" t="s">
        <v>57</v>
      </c>
      <c r="S80" t="s">
        <v>112</v>
      </c>
      <c r="T80" t="s">
        <v>113</v>
      </c>
      <c r="U80">
        <v>40</v>
      </c>
      <c r="V80">
        <v>17</v>
      </c>
      <c r="W80" s="6">
        <v>680</v>
      </c>
      <c r="X80" s="5">
        <v>68.68</v>
      </c>
    </row>
    <row r="81" spans="1:24">
      <c r="A81">
        <v>8089</v>
      </c>
      <c r="B81" s="2">
        <v>43583</v>
      </c>
      <c r="C81">
        <v>28</v>
      </c>
      <c r="D81" t="s">
        <v>60</v>
      </c>
      <c r="E81" t="s">
        <v>24</v>
      </c>
      <c r="F81" t="s">
        <v>114</v>
      </c>
      <c r="G81" t="s">
        <v>86</v>
      </c>
      <c r="H81" t="s">
        <v>21</v>
      </c>
      <c r="I81" t="s">
        <v>13</v>
      </c>
      <c r="J81" s="3">
        <v>43585</v>
      </c>
      <c r="K81" s="3" t="s">
        <v>39</v>
      </c>
      <c r="L81" s="4">
        <f t="shared" si="1"/>
        <v>2</v>
      </c>
      <c r="M81" t="s">
        <v>100</v>
      </c>
      <c r="N81" t="s">
        <v>24</v>
      </c>
      <c r="O81" t="s">
        <v>114</v>
      </c>
      <c r="P81">
        <v>90900</v>
      </c>
      <c r="Q81" t="s">
        <v>86</v>
      </c>
      <c r="R81" t="s">
        <v>56</v>
      </c>
      <c r="S81" t="s">
        <v>98</v>
      </c>
      <c r="T81" t="s">
        <v>89</v>
      </c>
      <c r="U81">
        <v>46</v>
      </c>
      <c r="V81">
        <v>96</v>
      </c>
      <c r="W81" s="6">
        <v>4416</v>
      </c>
      <c r="X81" s="5">
        <v>463.68</v>
      </c>
    </row>
    <row r="82" spans="1:24">
      <c r="A82">
        <v>8090</v>
      </c>
      <c r="B82" s="2">
        <v>43563</v>
      </c>
      <c r="C82">
        <v>8</v>
      </c>
      <c r="D82" t="s">
        <v>61</v>
      </c>
      <c r="E82" t="s">
        <v>15</v>
      </c>
      <c r="F82" t="s">
        <v>99</v>
      </c>
      <c r="G82" t="s">
        <v>86</v>
      </c>
      <c r="H82" t="s">
        <v>14</v>
      </c>
      <c r="I82" t="s">
        <v>9</v>
      </c>
      <c r="J82" s="3">
        <v>43565</v>
      </c>
      <c r="K82" s="3" t="s">
        <v>39</v>
      </c>
      <c r="L82" s="4">
        <f t="shared" si="1"/>
        <v>2</v>
      </c>
      <c r="M82" t="s">
        <v>100</v>
      </c>
      <c r="N82" t="s">
        <v>15</v>
      </c>
      <c r="O82" t="s">
        <v>99</v>
      </c>
      <c r="P82">
        <v>90900</v>
      </c>
      <c r="Q82" t="s">
        <v>86</v>
      </c>
      <c r="R82" t="s">
        <v>56</v>
      </c>
      <c r="S82" t="s">
        <v>105</v>
      </c>
      <c r="T82" t="s">
        <v>106</v>
      </c>
      <c r="U82" s="5">
        <v>12.75</v>
      </c>
      <c r="V82">
        <v>83</v>
      </c>
      <c r="W82" s="6">
        <v>1058.25</v>
      </c>
      <c r="X82" s="5">
        <v>102.65025</v>
      </c>
    </row>
    <row r="83" spans="1:24">
      <c r="A83">
        <v>8098</v>
      </c>
      <c r="B83" s="2">
        <v>43565</v>
      </c>
      <c r="C83">
        <v>10</v>
      </c>
      <c r="D83" t="s">
        <v>115</v>
      </c>
      <c r="E83" t="s">
        <v>26</v>
      </c>
      <c r="F83" t="s">
        <v>116</v>
      </c>
      <c r="G83" t="s">
        <v>86</v>
      </c>
      <c r="H83" t="s">
        <v>23</v>
      </c>
      <c r="I83" t="s">
        <v>1</v>
      </c>
      <c r="J83" s="3">
        <v>43567</v>
      </c>
      <c r="K83" s="3" t="s">
        <v>39</v>
      </c>
      <c r="L83" s="4">
        <f t="shared" si="1"/>
        <v>2</v>
      </c>
      <c r="M83" t="s">
        <v>87</v>
      </c>
      <c r="N83" t="s">
        <v>26</v>
      </c>
      <c r="O83" t="s">
        <v>116</v>
      </c>
      <c r="P83">
        <v>90900</v>
      </c>
      <c r="Q83" t="s">
        <v>86</v>
      </c>
      <c r="R83" t="s">
        <v>57</v>
      </c>
      <c r="S83" t="s">
        <v>117</v>
      </c>
      <c r="T83" t="s">
        <v>89</v>
      </c>
      <c r="U83" s="5">
        <v>2.99</v>
      </c>
      <c r="V83">
        <v>88</v>
      </c>
      <c r="W83" s="6">
        <v>263.12</v>
      </c>
      <c r="X83" s="5">
        <v>26.04888</v>
      </c>
    </row>
    <row r="84" spans="1:24">
      <c r="A84">
        <v>8098</v>
      </c>
      <c r="B84" s="2">
        <v>43562</v>
      </c>
      <c r="C84">
        <v>7</v>
      </c>
      <c r="D84" t="s">
        <v>118</v>
      </c>
      <c r="E84" t="s">
        <v>27</v>
      </c>
      <c r="F84" t="s">
        <v>119</v>
      </c>
      <c r="G84" t="s">
        <v>86</v>
      </c>
      <c r="H84" t="s">
        <v>14</v>
      </c>
      <c r="I84" t="s">
        <v>9</v>
      </c>
      <c r="J84" s="3">
        <v>43567</v>
      </c>
      <c r="K84" s="3" t="s">
        <v>39</v>
      </c>
      <c r="L84" s="4">
        <f t="shared" si="1"/>
        <v>2</v>
      </c>
      <c r="M84" t="s">
        <v>87</v>
      </c>
      <c r="N84" t="s">
        <v>27</v>
      </c>
      <c r="O84" t="s">
        <v>119</v>
      </c>
      <c r="P84">
        <v>90900</v>
      </c>
      <c r="Q84" t="s">
        <v>86</v>
      </c>
      <c r="R84" t="s">
        <v>57</v>
      </c>
      <c r="S84" t="s">
        <v>98</v>
      </c>
      <c r="T84" t="s">
        <v>89</v>
      </c>
      <c r="U84" s="5">
        <v>46</v>
      </c>
      <c r="V84">
        <v>59</v>
      </c>
      <c r="W84" s="6">
        <v>2714</v>
      </c>
      <c r="X84" s="5">
        <v>284.97</v>
      </c>
    </row>
    <row r="85" spans="1:24">
      <c r="A85">
        <v>8093</v>
      </c>
      <c r="B85" s="2">
        <v>43565</v>
      </c>
      <c r="C85">
        <v>10</v>
      </c>
      <c r="D85" t="s">
        <v>115</v>
      </c>
      <c r="E85" t="s">
        <v>26</v>
      </c>
      <c r="F85" t="s">
        <v>116</v>
      </c>
      <c r="G85" t="s">
        <v>86</v>
      </c>
      <c r="H85" t="s">
        <v>23</v>
      </c>
      <c r="I85" t="s">
        <v>1</v>
      </c>
      <c r="J85" s="3">
        <v>43567</v>
      </c>
      <c r="K85" s="3" t="s">
        <v>39</v>
      </c>
      <c r="L85" s="4">
        <f t="shared" si="1"/>
        <v>2</v>
      </c>
      <c r="M85" t="s">
        <v>93</v>
      </c>
      <c r="N85" t="s">
        <v>26</v>
      </c>
      <c r="O85" t="s">
        <v>116</v>
      </c>
      <c r="P85">
        <v>90900</v>
      </c>
      <c r="Q85" t="s">
        <v>86</v>
      </c>
      <c r="R85" t="s">
        <v>57</v>
      </c>
      <c r="S85" t="s">
        <v>120</v>
      </c>
      <c r="T85" t="s">
        <v>121</v>
      </c>
      <c r="U85" s="5">
        <v>25</v>
      </c>
      <c r="V85">
        <v>27</v>
      </c>
      <c r="W85" s="6">
        <v>675</v>
      </c>
      <c r="X85" s="5">
        <v>68.85</v>
      </c>
    </row>
    <row r="86" spans="1:24">
      <c r="A86">
        <v>8094</v>
      </c>
      <c r="B86" s="2">
        <v>43565</v>
      </c>
      <c r="C86">
        <v>10</v>
      </c>
      <c r="D86" t="s">
        <v>115</v>
      </c>
      <c r="E86" t="s">
        <v>26</v>
      </c>
      <c r="F86" t="s">
        <v>116</v>
      </c>
      <c r="G86" t="s">
        <v>86</v>
      </c>
      <c r="H86" t="s">
        <v>23</v>
      </c>
      <c r="I86" t="s">
        <v>1</v>
      </c>
      <c r="J86" s="3">
        <v>43567</v>
      </c>
      <c r="K86" s="3" t="s">
        <v>39</v>
      </c>
      <c r="L86" s="4">
        <f t="shared" si="1"/>
        <v>2</v>
      </c>
      <c r="M86" t="s">
        <v>93</v>
      </c>
      <c r="N86" t="s">
        <v>26</v>
      </c>
      <c r="O86" t="s">
        <v>116</v>
      </c>
      <c r="P86">
        <v>90900</v>
      </c>
      <c r="Q86" t="s">
        <v>86</v>
      </c>
      <c r="R86" t="s">
        <v>57</v>
      </c>
      <c r="S86" t="s">
        <v>122</v>
      </c>
      <c r="T86" t="s">
        <v>123</v>
      </c>
      <c r="U86" s="5">
        <v>22</v>
      </c>
      <c r="V86">
        <v>37</v>
      </c>
      <c r="W86" s="6">
        <v>814</v>
      </c>
      <c r="X86" s="5">
        <v>85.47</v>
      </c>
    </row>
    <row r="87" spans="1:24">
      <c r="A87">
        <v>8095</v>
      </c>
      <c r="B87" s="2">
        <v>43565</v>
      </c>
      <c r="C87">
        <v>10</v>
      </c>
      <c r="D87" t="s">
        <v>115</v>
      </c>
      <c r="E87" t="s">
        <v>26</v>
      </c>
      <c r="F87" t="s">
        <v>116</v>
      </c>
      <c r="G87" t="s">
        <v>86</v>
      </c>
      <c r="H87" t="s">
        <v>23</v>
      </c>
      <c r="I87" t="s">
        <v>1</v>
      </c>
      <c r="J87" s="3">
        <v>43567</v>
      </c>
      <c r="K87" s="3" t="s">
        <v>39</v>
      </c>
      <c r="L87" s="4">
        <f t="shared" si="1"/>
        <v>2</v>
      </c>
      <c r="M87" t="s">
        <v>93</v>
      </c>
      <c r="N87" t="s">
        <v>26</v>
      </c>
      <c r="O87" t="s">
        <v>116</v>
      </c>
      <c r="P87">
        <v>90900</v>
      </c>
      <c r="Q87" t="s">
        <v>86</v>
      </c>
      <c r="R87" t="s">
        <v>57</v>
      </c>
      <c r="S87" t="s">
        <v>101</v>
      </c>
      <c r="T87" t="s">
        <v>102</v>
      </c>
      <c r="U87" s="5">
        <v>9.2</v>
      </c>
      <c r="V87">
        <v>75</v>
      </c>
      <c r="W87" s="6">
        <v>690</v>
      </c>
      <c r="X87" s="5">
        <v>69</v>
      </c>
    </row>
    <row r="88" spans="1:24">
      <c r="A88">
        <v>8096</v>
      </c>
      <c r="B88" s="2">
        <v>43566</v>
      </c>
      <c r="C88">
        <v>11</v>
      </c>
      <c r="D88" t="s">
        <v>124</v>
      </c>
      <c r="E88" t="s">
        <v>28</v>
      </c>
      <c r="F88" t="s">
        <v>125</v>
      </c>
      <c r="G88" t="s">
        <v>86</v>
      </c>
      <c r="H88" t="s">
        <v>21</v>
      </c>
      <c r="I88" t="s">
        <v>13</v>
      </c>
      <c r="J88" s="3">
        <v>43567</v>
      </c>
      <c r="K88" s="3" t="s">
        <v>39</v>
      </c>
      <c r="L88" s="4">
        <f t="shared" si="1"/>
        <v>2</v>
      </c>
      <c r="M88" t="s">
        <v>100</v>
      </c>
      <c r="N88" t="s">
        <v>28</v>
      </c>
      <c r="O88" t="s">
        <v>125</v>
      </c>
      <c r="P88">
        <v>90900</v>
      </c>
      <c r="Q88" t="s">
        <v>86</v>
      </c>
      <c r="R88" t="s">
        <v>57</v>
      </c>
      <c r="S88" t="s">
        <v>90</v>
      </c>
      <c r="T88" t="s">
        <v>91</v>
      </c>
      <c r="U88" s="5">
        <v>3.5</v>
      </c>
      <c r="V88">
        <v>71</v>
      </c>
      <c r="W88" s="6">
        <v>248.5</v>
      </c>
      <c r="X88" s="5">
        <v>24.1045</v>
      </c>
    </row>
    <row r="89" spans="1:24">
      <c r="A89">
        <v>8097</v>
      </c>
      <c r="B89" s="2">
        <v>43566</v>
      </c>
      <c r="C89">
        <v>11</v>
      </c>
      <c r="D89" t="s">
        <v>124</v>
      </c>
      <c r="E89" t="s">
        <v>28</v>
      </c>
      <c r="F89" t="s">
        <v>125</v>
      </c>
      <c r="G89" t="s">
        <v>86</v>
      </c>
      <c r="H89" t="s">
        <v>21</v>
      </c>
      <c r="I89" t="s">
        <v>13</v>
      </c>
      <c r="J89" s="3">
        <v>43567</v>
      </c>
      <c r="K89" s="3" t="s">
        <v>39</v>
      </c>
      <c r="L89" s="4">
        <f t="shared" si="1"/>
        <v>2</v>
      </c>
      <c r="M89" t="s">
        <v>100</v>
      </c>
      <c r="N89" t="s">
        <v>28</v>
      </c>
      <c r="O89" t="s">
        <v>125</v>
      </c>
      <c r="P89">
        <v>90900</v>
      </c>
      <c r="Q89" t="s">
        <v>86</v>
      </c>
      <c r="R89" t="s">
        <v>57</v>
      </c>
      <c r="S89" t="s">
        <v>117</v>
      </c>
      <c r="T89" t="s">
        <v>89</v>
      </c>
      <c r="U89" s="5">
        <v>2.99</v>
      </c>
      <c r="V89">
        <v>88</v>
      </c>
      <c r="W89" s="6">
        <v>263.12</v>
      </c>
      <c r="X89" s="5">
        <v>26.04888</v>
      </c>
    </row>
    <row r="90" spans="1:24">
      <c r="A90">
        <v>8098</v>
      </c>
      <c r="B90" s="2">
        <v>43556</v>
      </c>
      <c r="C90">
        <v>1</v>
      </c>
      <c r="D90" t="s">
        <v>58</v>
      </c>
      <c r="E90" t="s">
        <v>29</v>
      </c>
      <c r="F90" t="s">
        <v>126</v>
      </c>
      <c r="G90" t="s">
        <v>86</v>
      </c>
      <c r="H90" t="s">
        <v>14</v>
      </c>
      <c r="I90" t="s">
        <v>9</v>
      </c>
      <c r="J90" s="3">
        <v>43567</v>
      </c>
      <c r="K90" s="3" t="s">
        <v>39</v>
      </c>
      <c r="L90" s="4">
        <f t="shared" si="1"/>
        <v>2</v>
      </c>
      <c r="M90" t="s">
        <v>100</v>
      </c>
      <c r="N90" t="s">
        <v>29</v>
      </c>
      <c r="O90" t="s">
        <v>126</v>
      </c>
      <c r="P90">
        <v>90900</v>
      </c>
      <c r="Q90" t="s">
        <v>86</v>
      </c>
      <c r="R90" t="s">
        <v>57</v>
      </c>
      <c r="S90" t="s">
        <v>97</v>
      </c>
      <c r="T90" t="s">
        <v>89</v>
      </c>
      <c r="U90" s="5">
        <v>18</v>
      </c>
      <c r="V90">
        <v>55</v>
      </c>
      <c r="W90" s="6">
        <v>990</v>
      </c>
      <c r="X90" s="5">
        <v>97.02</v>
      </c>
    </row>
    <row r="91" spans="1:24">
      <c r="A91">
        <v>8099</v>
      </c>
      <c r="B91" s="2">
        <v>43614</v>
      </c>
      <c r="C91">
        <v>29</v>
      </c>
      <c r="D91" t="s">
        <v>103</v>
      </c>
      <c r="E91" t="s">
        <v>18</v>
      </c>
      <c r="F91" t="s">
        <v>104</v>
      </c>
      <c r="G91" t="s">
        <v>86</v>
      </c>
      <c r="H91" t="s">
        <v>17</v>
      </c>
      <c r="I91" t="s">
        <v>5</v>
      </c>
      <c r="J91" s="3">
        <v>43616</v>
      </c>
      <c r="K91" s="3" t="s">
        <v>40</v>
      </c>
      <c r="L91" s="4">
        <f t="shared" si="1"/>
        <v>2</v>
      </c>
      <c r="M91" t="s">
        <v>87</v>
      </c>
      <c r="N91" t="s">
        <v>18</v>
      </c>
      <c r="O91" t="s">
        <v>104</v>
      </c>
      <c r="P91">
        <v>90900</v>
      </c>
      <c r="Q91" t="s">
        <v>86</v>
      </c>
      <c r="R91" t="s">
        <v>56</v>
      </c>
      <c r="S91" t="s">
        <v>105</v>
      </c>
      <c r="T91" t="s">
        <v>106</v>
      </c>
      <c r="U91" s="5">
        <v>12.75</v>
      </c>
      <c r="V91">
        <v>14</v>
      </c>
      <c r="W91" s="6">
        <v>178.5</v>
      </c>
      <c r="X91" s="5">
        <v>16.9575</v>
      </c>
    </row>
    <row r="92" spans="1:24">
      <c r="A92">
        <v>8800</v>
      </c>
      <c r="B92" s="2">
        <v>43588</v>
      </c>
      <c r="C92">
        <v>3</v>
      </c>
      <c r="D92" t="s">
        <v>107</v>
      </c>
      <c r="E92" t="s">
        <v>20</v>
      </c>
      <c r="F92" t="s">
        <v>108</v>
      </c>
      <c r="G92" t="s">
        <v>86</v>
      </c>
      <c r="H92" t="s">
        <v>6</v>
      </c>
      <c r="I92" t="s">
        <v>5</v>
      </c>
      <c r="J92" s="3">
        <v>43590</v>
      </c>
      <c r="K92" s="3" t="s">
        <v>40</v>
      </c>
      <c r="L92" s="4">
        <f t="shared" si="1"/>
        <v>2</v>
      </c>
      <c r="M92" t="s">
        <v>87</v>
      </c>
      <c r="N92" t="s">
        <v>20</v>
      </c>
      <c r="O92" t="s">
        <v>108</v>
      </c>
      <c r="P92">
        <v>90900</v>
      </c>
      <c r="Q92" t="s">
        <v>86</v>
      </c>
      <c r="R92" t="s">
        <v>55</v>
      </c>
      <c r="S92" t="s">
        <v>109</v>
      </c>
      <c r="T92" t="s">
        <v>110</v>
      </c>
      <c r="U92" s="5">
        <v>9.65</v>
      </c>
      <c r="V92">
        <v>43</v>
      </c>
      <c r="W92" s="6">
        <v>414.95</v>
      </c>
      <c r="X92" s="5">
        <v>42.3249</v>
      </c>
    </row>
    <row r="93" spans="1:24">
      <c r="A93">
        <v>8808</v>
      </c>
      <c r="B93" s="2">
        <v>43591</v>
      </c>
      <c r="C93">
        <v>6</v>
      </c>
      <c r="D93" t="s">
        <v>59</v>
      </c>
      <c r="E93" t="s">
        <v>22</v>
      </c>
      <c r="F93" t="s">
        <v>111</v>
      </c>
      <c r="G93" t="s">
        <v>86</v>
      </c>
      <c r="H93" t="s">
        <v>19</v>
      </c>
      <c r="I93" t="s">
        <v>9</v>
      </c>
      <c r="J93" s="3">
        <v>43593</v>
      </c>
      <c r="K93" s="3" t="s">
        <v>40</v>
      </c>
      <c r="L93" s="4">
        <f t="shared" si="1"/>
        <v>2</v>
      </c>
      <c r="M93" t="s">
        <v>87</v>
      </c>
      <c r="N93" t="s">
        <v>22</v>
      </c>
      <c r="O93" t="s">
        <v>111</v>
      </c>
      <c r="P93">
        <v>90900</v>
      </c>
      <c r="Q93" t="s">
        <v>86</v>
      </c>
      <c r="R93" t="s">
        <v>57</v>
      </c>
      <c r="S93" t="s">
        <v>112</v>
      </c>
      <c r="T93" t="s">
        <v>113</v>
      </c>
      <c r="U93" s="5">
        <v>40</v>
      </c>
      <c r="V93">
        <v>63</v>
      </c>
      <c r="W93" s="6">
        <v>2520</v>
      </c>
      <c r="X93" s="5">
        <v>254.52</v>
      </c>
    </row>
    <row r="94" spans="1:24">
      <c r="A94">
        <v>8808</v>
      </c>
      <c r="B94" s="2">
        <v>43613</v>
      </c>
      <c r="C94">
        <v>28</v>
      </c>
      <c r="D94" t="s">
        <v>60</v>
      </c>
      <c r="E94" t="s">
        <v>24</v>
      </c>
      <c r="F94" t="s">
        <v>114</v>
      </c>
      <c r="G94" t="s">
        <v>86</v>
      </c>
      <c r="H94" t="s">
        <v>21</v>
      </c>
      <c r="I94" t="s">
        <v>13</v>
      </c>
      <c r="J94" s="3">
        <v>43615</v>
      </c>
      <c r="K94" s="3" t="s">
        <v>40</v>
      </c>
      <c r="L94" s="4">
        <f t="shared" si="1"/>
        <v>2</v>
      </c>
      <c r="M94" t="s">
        <v>100</v>
      </c>
      <c r="N94" t="s">
        <v>24</v>
      </c>
      <c r="O94" t="s">
        <v>114</v>
      </c>
      <c r="P94">
        <v>90900</v>
      </c>
      <c r="Q94" t="s">
        <v>86</v>
      </c>
      <c r="R94" t="s">
        <v>56</v>
      </c>
      <c r="S94" t="s">
        <v>98</v>
      </c>
      <c r="T94" t="s">
        <v>89</v>
      </c>
      <c r="U94" s="5">
        <v>46</v>
      </c>
      <c r="V94">
        <v>36</v>
      </c>
      <c r="W94" s="6">
        <v>1656</v>
      </c>
      <c r="X94" s="5">
        <v>165.6</v>
      </c>
    </row>
    <row r="95" spans="1:24">
      <c r="A95">
        <v>8803</v>
      </c>
      <c r="B95" s="2">
        <v>43593</v>
      </c>
      <c r="C95">
        <v>8</v>
      </c>
      <c r="D95" t="s">
        <v>61</v>
      </c>
      <c r="E95" t="s">
        <v>15</v>
      </c>
      <c r="F95" t="s">
        <v>99</v>
      </c>
      <c r="G95" t="s">
        <v>86</v>
      </c>
      <c r="H95" t="s">
        <v>14</v>
      </c>
      <c r="I95" t="s">
        <v>9</v>
      </c>
      <c r="J95" s="3">
        <v>43595</v>
      </c>
      <c r="K95" s="3" t="s">
        <v>40</v>
      </c>
      <c r="L95" s="4">
        <f t="shared" si="1"/>
        <v>2</v>
      </c>
      <c r="M95" t="s">
        <v>100</v>
      </c>
      <c r="N95" t="s">
        <v>15</v>
      </c>
      <c r="O95" t="s">
        <v>99</v>
      </c>
      <c r="P95">
        <v>90900</v>
      </c>
      <c r="Q95" t="s">
        <v>86</v>
      </c>
      <c r="R95" t="s">
        <v>56</v>
      </c>
      <c r="S95" t="s">
        <v>105</v>
      </c>
      <c r="T95" t="s">
        <v>106</v>
      </c>
      <c r="U95" s="5">
        <v>12.75</v>
      </c>
      <c r="V95">
        <v>41</v>
      </c>
      <c r="W95" s="6">
        <v>522.75</v>
      </c>
      <c r="X95" s="5">
        <v>54.366</v>
      </c>
    </row>
    <row r="96" spans="1:24">
      <c r="A96">
        <v>8804</v>
      </c>
      <c r="B96" s="2">
        <v>43595</v>
      </c>
      <c r="C96">
        <v>10</v>
      </c>
      <c r="D96" t="s">
        <v>115</v>
      </c>
      <c r="E96" t="s">
        <v>26</v>
      </c>
      <c r="F96" t="s">
        <v>116</v>
      </c>
      <c r="G96" t="s">
        <v>86</v>
      </c>
      <c r="H96" t="s">
        <v>23</v>
      </c>
      <c r="I96" t="s">
        <v>1</v>
      </c>
      <c r="J96" s="3">
        <v>43597</v>
      </c>
      <c r="K96" s="3" t="s">
        <v>40</v>
      </c>
      <c r="L96" s="4">
        <f t="shared" si="1"/>
        <v>2</v>
      </c>
      <c r="M96" t="s">
        <v>87</v>
      </c>
      <c r="N96" t="s">
        <v>26</v>
      </c>
      <c r="O96" t="s">
        <v>116</v>
      </c>
      <c r="P96">
        <v>90900</v>
      </c>
      <c r="Q96" t="s">
        <v>86</v>
      </c>
      <c r="R96" t="s">
        <v>57</v>
      </c>
      <c r="S96" t="s">
        <v>117</v>
      </c>
      <c r="T96" t="s">
        <v>89</v>
      </c>
      <c r="U96" s="5">
        <v>2.99</v>
      </c>
      <c r="V96">
        <v>35</v>
      </c>
      <c r="W96" s="6">
        <v>104.65</v>
      </c>
      <c r="X96" s="5">
        <v>10.2557</v>
      </c>
    </row>
    <row r="97" spans="1:24">
      <c r="A97">
        <v>8805</v>
      </c>
      <c r="B97" s="2">
        <v>43592</v>
      </c>
      <c r="C97">
        <v>7</v>
      </c>
      <c r="D97" t="s">
        <v>118</v>
      </c>
      <c r="E97" t="s">
        <v>27</v>
      </c>
      <c r="F97" t="s">
        <v>119</v>
      </c>
      <c r="G97" t="s">
        <v>86</v>
      </c>
      <c r="H97" t="s">
        <v>14</v>
      </c>
      <c r="I97" t="s">
        <v>9</v>
      </c>
      <c r="J97" s="3">
        <v>43597</v>
      </c>
      <c r="K97" s="3" t="s">
        <v>40</v>
      </c>
      <c r="L97" s="4">
        <f t="shared" si="1"/>
        <v>2</v>
      </c>
      <c r="M97" t="s">
        <v>87</v>
      </c>
      <c r="N97" t="s">
        <v>27</v>
      </c>
      <c r="O97" t="s">
        <v>119</v>
      </c>
      <c r="P97">
        <v>90900</v>
      </c>
      <c r="Q97" t="s">
        <v>86</v>
      </c>
      <c r="R97" t="s">
        <v>57</v>
      </c>
      <c r="S97" t="s">
        <v>98</v>
      </c>
      <c r="T97" t="s">
        <v>89</v>
      </c>
      <c r="U97" s="5">
        <v>46</v>
      </c>
      <c r="V97">
        <v>31</v>
      </c>
      <c r="W97" s="6">
        <v>1426</v>
      </c>
      <c r="X97" s="5">
        <v>136.896</v>
      </c>
    </row>
    <row r="98" spans="1:24">
      <c r="A98">
        <v>8806</v>
      </c>
      <c r="B98" s="2">
        <v>43595</v>
      </c>
      <c r="C98">
        <v>10</v>
      </c>
      <c r="D98" t="s">
        <v>115</v>
      </c>
      <c r="E98" t="s">
        <v>26</v>
      </c>
      <c r="F98" t="s">
        <v>116</v>
      </c>
      <c r="G98" t="s">
        <v>86</v>
      </c>
      <c r="H98" t="s">
        <v>23</v>
      </c>
      <c r="I98" t="s">
        <v>1</v>
      </c>
      <c r="J98" s="3">
        <v>43597</v>
      </c>
      <c r="K98" s="3" t="s">
        <v>40</v>
      </c>
      <c r="L98" s="4">
        <f t="shared" si="1"/>
        <v>2</v>
      </c>
      <c r="M98" t="s">
        <v>93</v>
      </c>
      <c r="N98" t="s">
        <v>26</v>
      </c>
      <c r="O98" t="s">
        <v>116</v>
      </c>
      <c r="P98">
        <v>90900</v>
      </c>
      <c r="Q98" t="s">
        <v>86</v>
      </c>
      <c r="R98" t="s">
        <v>57</v>
      </c>
      <c r="S98" t="s">
        <v>120</v>
      </c>
      <c r="T98" t="s">
        <v>121</v>
      </c>
      <c r="U98" s="5">
        <v>25</v>
      </c>
      <c r="V98">
        <v>52</v>
      </c>
      <c r="W98" s="6">
        <v>1300</v>
      </c>
      <c r="X98" s="5">
        <v>123.5</v>
      </c>
    </row>
    <row r="99" spans="1:24">
      <c r="A99">
        <v>8807</v>
      </c>
      <c r="B99" s="2">
        <v>43595</v>
      </c>
      <c r="C99">
        <v>10</v>
      </c>
      <c r="D99" t="s">
        <v>115</v>
      </c>
      <c r="E99" t="s">
        <v>26</v>
      </c>
      <c r="F99" t="s">
        <v>116</v>
      </c>
      <c r="G99" t="s">
        <v>86</v>
      </c>
      <c r="H99" t="s">
        <v>23</v>
      </c>
      <c r="I99" t="s">
        <v>1</v>
      </c>
      <c r="J99" s="3">
        <v>43597</v>
      </c>
      <c r="K99" s="3" t="s">
        <v>40</v>
      </c>
      <c r="L99" s="4">
        <f t="shared" si="1"/>
        <v>2</v>
      </c>
      <c r="M99" t="s">
        <v>93</v>
      </c>
      <c r="N99" t="s">
        <v>26</v>
      </c>
      <c r="O99" t="s">
        <v>116</v>
      </c>
      <c r="P99">
        <v>90900</v>
      </c>
      <c r="Q99" t="s">
        <v>86</v>
      </c>
      <c r="R99" t="s">
        <v>57</v>
      </c>
      <c r="S99" t="s">
        <v>122</v>
      </c>
      <c r="T99" t="s">
        <v>123</v>
      </c>
      <c r="U99" s="5">
        <v>22</v>
      </c>
      <c r="V99">
        <v>30</v>
      </c>
      <c r="W99" s="6">
        <v>660</v>
      </c>
      <c r="X99" s="5">
        <v>67.32</v>
      </c>
    </row>
    <row r="100" spans="1:24">
      <c r="A100">
        <v>8808</v>
      </c>
      <c r="B100" s="2">
        <v>43595</v>
      </c>
      <c r="C100">
        <v>10</v>
      </c>
      <c r="D100" t="s">
        <v>115</v>
      </c>
      <c r="E100" t="s">
        <v>26</v>
      </c>
      <c r="F100" t="s">
        <v>116</v>
      </c>
      <c r="G100" t="s">
        <v>86</v>
      </c>
      <c r="H100" t="s">
        <v>23</v>
      </c>
      <c r="I100" t="s">
        <v>1</v>
      </c>
      <c r="J100" s="3">
        <v>43597</v>
      </c>
      <c r="K100" s="3" t="s">
        <v>40</v>
      </c>
      <c r="L100" s="4">
        <f t="shared" si="1"/>
        <v>2</v>
      </c>
      <c r="M100" t="s">
        <v>93</v>
      </c>
      <c r="N100" t="s">
        <v>26</v>
      </c>
      <c r="O100" t="s">
        <v>116</v>
      </c>
      <c r="P100">
        <v>90900</v>
      </c>
      <c r="Q100" t="s">
        <v>86</v>
      </c>
      <c r="R100" t="s">
        <v>57</v>
      </c>
      <c r="S100" t="s">
        <v>101</v>
      </c>
      <c r="T100" t="s">
        <v>102</v>
      </c>
      <c r="U100" s="5">
        <v>9.2</v>
      </c>
      <c r="V100">
        <v>41</v>
      </c>
      <c r="W100" s="6">
        <v>377.2</v>
      </c>
      <c r="X100" s="5">
        <v>38.4744</v>
      </c>
    </row>
    <row r="101" spans="1:24">
      <c r="A101">
        <v>8809</v>
      </c>
      <c r="B101" s="2">
        <v>43596</v>
      </c>
      <c r="C101">
        <v>11</v>
      </c>
      <c r="D101" t="s">
        <v>124</v>
      </c>
      <c r="E101" t="s">
        <v>28</v>
      </c>
      <c r="F101" t="s">
        <v>125</v>
      </c>
      <c r="G101" t="s">
        <v>86</v>
      </c>
      <c r="H101" t="s">
        <v>21</v>
      </c>
      <c r="I101" t="s">
        <v>13</v>
      </c>
      <c r="J101" s="3">
        <v>43597</v>
      </c>
      <c r="K101" s="3" t="s">
        <v>40</v>
      </c>
      <c r="L101" s="4">
        <f t="shared" si="1"/>
        <v>2</v>
      </c>
      <c r="M101" t="s">
        <v>100</v>
      </c>
      <c r="N101" t="s">
        <v>28</v>
      </c>
      <c r="O101" t="s">
        <v>125</v>
      </c>
      <c r="P101">
        <v>90900</v>
      </c>
      <c r="Q101" t="s">
        <v>86</v>
      </c>
      <c r="R101" t="s">
        <v>57</v>
      </c>
      <c r="S101" t="s">
        <v>90</v>
      </c>
      <c r="T101" t="s">
        <v>91</v>
      </c>
      <c r="U101" s="5">
        <v>3.5</v>
      </c>
      <c r="V101">
        <v>44</v>
      </c>
      <c r="W101" s="6">
        <v>154</v>
      </c>
      <c r="X101" s="5">
        <v>15.246</v>
      </c>
    </row>
    <row r="102" spans="1:24">
      <c r="A102">
        <v>8880</v>
      </c>
      <c r="B102" s="2">
        <v>43596</v>
      </c>
      <c r="C102">
        <v>11</v>
      </c>
      <c r="D102" t="s">
        <v>124</v>
      </c>
      <c r="E102" t="s">
        <v>28</v>
      </c>
      <c r="F102" t="s">
        <v>125</v>
      </c>
      <c r="G102" t="s">
        <v>86</v>
      </c>
      <c r="H102" t="s">
        <v>21</v>
      </c>
      <c r="I102" t="s">
        <v>13</v>
      </c>
      <c r="J102" s="3">
        <v>43597</v>
      </c>
      <c r="K102" s="3" t="s">
        <v>40</v>
      </c>
      <c r="L102" s="4">
        <f t="shared" si="1"/>
        <v>2</v>
      </c>
      <c r="M102" t="s">
        <v>100</v>
      </c>
      <c r="N102" t="s">
        <v>28</v>
      </c>
      <c r="O102" t="s">
        <v>125</v>
      </c>
      <c r="P102">
        <v>90900</v>
      </c>
      <c r="Q102" t="s">
        <v>86</v>
      </c>
      <c r="R102" t="s">
        <v>57</v>
      </c>
      <c r="S102" t="s">
        <v>117</v>
      </c>
      <c r="T102" t="s">
        <v>89</v>
      </c>
      <c r="U102" s="5">
        <v>2.99</v>
      </c>
      <c r="V102">
        <v>77</v>
      </c>
      <c r="W102" s="6">
        <v>230.23</v>
      </c>
      <c r="X102" s="5">
        <v>23.023</v>
      </c>
    </row>
    <row r="103" spans="1:24">
      <c r="A103">
        <v>8888</v>
      </c>
      <c r="B103" s="2">
        <v>43586</v>
      </c>
      <c r="C103">
        <v>1</v>
      </c>
      <c r="D103" t="s">
        <v>58</v>
      </c>
      <c r="E103" t="s">
        <v>29</v>
      </c>
      <c r="F103" t="s">
        <v>126</v>
      </c>
      <c r="G103" t="s">
        <v>86</v>
      </c>
      <c r="H103" t="s">
        <v>14</v>
      </c>
      <c r="I103" t="s">
        <v>9</v>
      </c>
      <c r="J103" s="3">
        <v>43597</v>
      </c>
      <c r="K103" s="3" t="s">
        <v>40</v>
      </c>
      <c r="L103" s="4">
        <f t="shared" si="1"/>
        <v>2</v>
      </c>
      <c r="M103" t="s">
        <v>100</v>
      </c>
      <c r="N103" t="s">
        <v>29</v>
      </c>
      <c r="O103" t="s">
        <v>126</v>
      </c>
      <c r="P103">
        <v>90900</v>
      </c>
      <c r="Q103" t="s">
        <v>86</v>
      </c>
      <c r="R103" t="s">
        <v>57</v>
      </c>
      <c r="S103" t="s">
        <v>97</v>
      </c>
      <c r="T103" t="s">
        <v>89</v>
      </c>
      <c r="U103" s="5">
        <v>18</v>
      </c>
      <c r="V103">
        <v>29</v>
      </c>
      <c r="W103" s="6">
        <v>522</v>
      </c>
      <c r="X103" s="5">
        <v>52.722</v>
      </c>
    </row>
    <row r="104" spans="1:24">
      <c r="A104">
        <v>8888</v>
      </c>
      <c r="B104" s="2">
        <v>43586</v>
      </c>
      <c r="C104">
        <v>1</v>
      </c>
      <c r="D104" t="s">
        <v>58</v>
      </c>
      <c r="E104" t="s">
        <v>29</v>
      </c>
      <c r="F104" t="s">
        <v>126</v>
      </c>
      <c r="G104" t="s">
        <v>86</v>
      </c>
      <c r="H104" t="s">
        <v>14</v>
      </c>
      <c r="I104" t="s">
        <v>9</v>
      </c>
      <c r="J104" s="3">
        <v>43597</v>
      </c>
      <c r="K104" s="3" t="s">
        <v>40</v>
      </c>
      <c r="L104" s="4">
        <f t="shared" si="1"/>
        <v>2</v>
      </c>
      <c r="M104" t="s">
        <v>100</v>
      </c>
      <c r="N104" t="s">
        <v>29</v>
      </c>
      <c r="O104" t="s">
        <v>126</v>
      </c>
      <c r="P104">
        <v>90900</v>
      </c>
      <c r="Q104" t="s">
        <v>86</v>
      </c>
      <c r="R104" t="s">
        <v>57</v>
      </c>
      <c r="S104" t="s">
        <v>98</v>
      </c>
      <c r="T104" t="s">
        <v>89</v>
      </c>
      <c r="U104" s="5">
        <v>46</v>
      </c>
      <c r="V104">
        <v>77</v>
      </c>
      <c r="W104" s="6">
        <v>3542</v>
      </c>
      <c r="X104" s="5">
        <v>368.368</v>
      </c>
    </row>
    <row r="105" spans="1:24">
      <c r="A105">
        <v>8883</v>
      </c>
      <c r="B105" s="2">
        <v>43586</v>
      </c>
      <c r="C105">
        <v>1</v>
      </c>
      <c r="D105" t="s">
        <v>58</v>
      </c>
      <c r="E105" t="s">
        <v>29</v>
      </c>
      <c r="F105" t="s">
        <v>126</v>
      </c>
      <c r="G105" t="s">
        <v>86</v>
      </c>
      <c r="H105" t="s">
        <v>14</v>
      </c>
      <c r="I105" t="s">
        <v>9</v>
      </c>
      <c r="J105" s="3">
        <v>43597</v>
      </c>
      <c r="K105" s="3" t="s">
        <v>40</v>
      </c>
      <c r="L105" s="4">
        <f t="shared" si="1"/>
        <v>2</v>
      </c>
      <c r="M105" t="s">
        <v>100</v>
      </c>
      <c r="N105" t="s">
        <v>29</v>
      </c>
      <c r="O105" t="s">
        <v>126</v>
      </c>
      <c r="P105">
        <v>90900</v>
      </c>
      <c r="Q105" t="s">
        <v>86</v>
      </c>
      <c r="R105" t="s">
        <v>57</v>
      </c>
      <c r="S105" t="s">
        <v>117</v>
      </c>
      <c r="T105" t="s">
        <v>89</v>
      </c>
      <c r="U105" s="5">
        <v>2.99</v>
      </c>
      <c r="V105">
        <v>73</v>
      </c>
      <c r="W105" s="6">
        <v>218.27</v>
      </c>
      <c r="X105" s="5">
        <v>21.827</v>
      </c>
    </row>
    <row r="106" spans="1:24">
      <c r="A106">
        <v>8884</v>
      </c>
      <c r="B106" s="2">
        <v>43613</v>
      </c>
      <c r="C106">
        <v>28</v>
      </c>
      <c r="D106" t="s">
        <v>60</v>
      </c>
      <c r="E106" t="s">
        <v>24</v>
      </c>
      <c r="F106" t="s">
        <v>114</v>
      </c>
      <c r="G106" t="s">
        <v>86</v>
      </c>
      <c r="H106" t="s">
        <v>21</v>
      </c>
      <c r="I106" t="s">
        <v>13</v>
      </c>
      <c r="J106" s="3">
        <v>43615</v>
      </c>
      <c r="K106" s="3" t="s">
        <v>40</v>
      </c>
      <c r="L106" s="4">
        <f t="shared" si="1"/>
        <v>2</v>
      </c>
      <c r="M106" t="s">
        <v>100</v>
      </c>
      <c r="N106" t="s">
        <v>24</v>
      </c>
      <c r="O106" t="s">
        <v>114</v>
      </c>
      <c r="P106">
        <v>90900</v>
      </c>
      <c r="Q106" t="s">
        <v>86</v>
      </c>
      <c r="R106" t="s">
        <v>57</v>
      </c>
      <c r="S106" t="s">
        <v>109</v>
      </c>
      <c r="T106" t="s">
        <v>110</v>
      </c>
      <c r="U106" s="5">
        <v>9.65</v>
      </c>
      <c r="V106">
        <v>74</v>
      </c>
      <c r="W106" s="6">
        <v>714.1</v>
      </c>
      <c r="X106" s="5">
        <v>67.8395</v>
      </c>
    </row>
    <row r="107" spans="1:24">
      <c r="A107">
        <v>8885</v>
      </c>
      <c r="B107" s="2">
        <v>43613</v>
      </c>
      <c r="C107">
        <v>28</v>
      </c>
      <c r="D107" t="s">
        <v>60</v>
      </c>
      <c r="E107" t="s">
        <v>24</v>
      </c>
      <c r="F107" t="s">
        <v>114</v>
      </c>
      <c r="G107" t="s">
        <v>86</v>
      </c>
      <c r="H107" t="s">
        <v>21</v>
      </c>
      <c r="I107" t="s">
        <v>13</v>
      </c>
      <c r="J107" s="3">
        <v>43615</v>
      </c>
      <c r="K107" s="3" t="s">
        <v>40</v>
      </c>
      <c r="L107" s="4">
        <f t="shared" si="1"/>
        <v>2</v>
      </c>
      <c r="M107" t="s">
        <v>100</v>
      </c>
      <c r="N107" t="s">
        <v>24</v>
      </c>
      <c r="O107" t="s">
        <v>114</v>
      </c>
      <c r="P107">
        <v>90900</v>
      </c>
      <c r="Q107" t="s">
        <v>86</v>
      </c>
      <c r="R107" t="s">
        <v>57</v>
      </c>
      <c r="S107" t="s">
        <v>127</v>
      </c>
      <c r="T107" t="s">
        <v>128</v>
      </c>
      <c r="U107" s="5">
        <v>18.4</v>
      </c>
      <c r="V107">
        <v>25</v>
      </c>
      <c r="W107" s="6">
        <v>460</v>
      </c>
      <c r="X107" s="5">
        <v>46.46</v>
      </c>
    </row>
    <row r="108" spans="1:24">
      <c r="A108">
        <v>8886</v>
      </c>
      <c r="B108" s="2">
        <v>43594</v>
      </c>
      <c r="C108">
        <v>9</v>
      </c>
      <c r="D108" t="s">
        <v>129</v>
      </c>
      <c r="E108" t="s">
        <v>30</v>
      </c>
      <c r="F108" t="s">
        <v>130</v>
      </c>
      <c r="G108" t="s">
        <v>86</v>
      </c>
      <c r="H108" t="s">
        <v>25</v>
      </c>
      <c r="I108" t="s">
        <v>5</v>
      </c>
      <c r="J108" s="3">
        <v>43596</v>
      </c>
      <c r="K108" s="3" t="s">
        <v>40</v>
      </c>
      <c r="L108" s="4">
        <f t="shared" si="1"/>
        <v>2</v>
      </c>
      <c r="M108" t="s">
        <v>93</v>
      </c>
      <c r="N108" t="s">
        <v>30</v>
      </c>
      <c r="O108" t="s">
        <v>130</v>
      </c>
      <c r="P108">
        <v>90900</v>
      </c>
      <c r="Q108" t="s">
        <v>86</v>
      </c>
      <c r="R108" t="s">
        <v>56</v>
      </c>
      <c r="S108" t="s">
        <v>131</v>
      </c>
      <c r="T108" t="s">
        <v>132</v>
      </c>
      <c r="U108" s="5">
        <v>19.5</v>
      </c>
      <c r="V108">
        <v>82</v>
      </c>
      <c r="W108" s="6">
        <v>1599</v>
      </c>
      <c r="X108" s="5">
        <v>153.504</v>
      </c>
    </row>
    <row r="109" spans="1:24">
      <c r="A109">
        <v>8887</v>
      </c>
      <c r="B109" s="2">
        <v>43594</v>
      </c>
      <c r="C109">
        <v>9</v>
      </c>
      <c r="D109" t="s">
        <v>129</v>
      </c>
      <c r="E109" t="s">
        <v>30</v>
      </c>
      <c r="F109" t="s">
        <v>130</v>
      </c>
      <c r="G109" t="s">
        <v>86</v>
      </c>
      <c r="H109" t="s">
        <v>25</v>
      </c>
      <c r="I109" t="s">
        <v>5</v>
      </c>
      <c r="J109" s="3">
        <v>43596</v>
      </c>
      <c r="K109" s="3" t="s">
        <v>40</v>
      </c>
      <c r="L109" s="4">
        <f t="shared" si="1"/>
        <v>2</v>
      </c>
      <c r="M109" t="s">
        <v>93</v>
      </c>
      <c r="N109" t="s">
        <v>30</v>
      </c>
      <c r="O109" t="s">
        <v>130</v>
      </c>
      <c r="P109">
        <v>90900</v>
      </c>
      <c r="Q109" t="s">
        <v>86</v>
      </c>
      <c r="R109" t="s">
        <v>56</v>
      </c>
      <c r="S109" t="s">
        <v>133</v>
      </c>
      <c r="T109" t="s">
        <v>134</v>
      </c>
      <c r="U109" s="5">
        <v>34.8</v>
      </c>
      <c r="V109">
        <v>37</v>
      </c>
      <c r="W109" s="6">
        <v>1287.6</v>
      </c>
      <c r="X109" s="5">
        <v>132.6228</v>
      </c>
    </row>
    <row r="110" spans="1:24">
      <c r="A110">
        <v>8888</v>
      </c>
      <c r="B110" s="2">
        <v>43591</v>
      </c>
      <c r="C110">
        <v>6</v>
      </c>
      <c r="D110" t="s">
        <v>59</v>
      </c>
      <c r="E110" t="s">
        <v>22</v>
      </c>
      <c r="F110" t="s">
        <v>111</v>
      </c>
      <c r="G110" t="s">
        <v>86</v>
      </c>
      <c r="H110" t="s">
        <v>19</v>
      </c>
      <c r="I110" t="s">
        <v>9</v>
      </c>
      <c r="J110" s="3">
        <v>43593</v>
      </c>
      <c r="K110" s="3" t="s">
        <v>40</v>
      </c>
      <c r="L110" s="4">
        <f t="shared" si="1"/>
        <v>2</v>
      </c>
      <c r="M110" t="s">
        <v>87</v>
      </c>
      <c r="N110" t="s">
        <v>22</v>
      </c>
      <c r="O110" t="s">
        <v>111</v>
      </c>
      <c r="P110">
        <v>90900</v>
      </c>
      <c r="Q110" t="s">
        <v>86</v>
      </c>
      <c r="R110" t="s">
        <v>57</v>
      </c>
      <c r="S110" t="s">
        <v>88</v>
      </c>
      <c r="T110" t="s">
        <v>89</v>
      </c>
      <c r="U110" s="5">
        <v>14</v>
      </c>
      <c r="V110">
        <v>84</v>
      </c>
      <c r="W110" s="6">
        <v>1176</v>
      </c>
      <c r="X110" s="5">
        <v>112.896</v>
      </c>
    </row>
    <row r="111" spans="1:24">
      <c r="A111">
        <v>8889</v>
      </c>
      <c r="B111" s="2">
        <v>43593</v>
      </c>
      <c r="C111">
        <v>8</v>
      </c>
      <c r="D111" t="s">
        <v>61</v>
      </c>
      <c r="E111" t="s">
        <v>15</v>
      </c>
      <c r="F111" t="s">
        <v>99</v>
      </c>
      <c r="G111" t="s">
        <v>86</v>
      </c>
      <c r="H111" t="s">
        <v>14</v>
      </c>
      <c r="I111" t="s">
        <v>9</v>
      </c>
      <c r="J111" s="3">
        <v>43595</v>
      </c>
      <c r="K111" s="3" t="s">
        <v>40</v>
      </c>
      <c r="L111" s="4">
        <f t="shared" si="1"/>
        <v>2</v>
      </c>
      <c r="M111" t="s">
        <v>87</v>
      </c>
      <c r="N111" t="s">
        <v>15</v>
      </c>
      <c r="O111" t="s">
        <v>99</v>
      </c>
      <c r="P111">
        <v>90900</v>
      </c>
      <c r="Q111" t="s">
        <v>86</v>
      </c>
      <c r="R111" t="s">
        <v>56</v>
      </c>
      <c r="S111" t="s">
        <v>112</v>
      </c>
      <c r="T111" t="s">
        <v>113</v>
      </c>
      <c r="U111" s="5">
        <v>40</v>
      </c>
      <c r="V111">
        <v>73</v>
      </c>
      <c r="W111" s="6">
        <v>2920</v>
      </c>
      <c r="X111" s="5">
        <v>283.24</v>
      </c>
    </row>
    <row r="112" spans="1:24">
      <c r="A112">
        <v>8880</v>
      </c>
      <c r="B112" s="2">
        <v>43593</v>
      </c>
      <c r="C112">
        <v>8</v>
      </c>
      <c r="D112" t="s">
        <v>61</v>
      </c>
      <c r="E112" t="s">
        <v>15</v>
      </c>
      <c r="F112" t="s">
        <v>99</v>
      </c>
      <c r="G112" t="s">
        <v>86</v>
      </c>
      <c r="H112" t="s">
        <v>14</v>
      </c>
      <c r="I112" t="s">
        <v>9</v>
      </c>
      <c r="J112" s="3">
        <v>43595</v>
      </c>
      <c r="K112" s="3" t="s">
        <v>40</v>
      </c>
      <c r="L112" s="4">
        <f t="shared" si="1"/>
        <v>2</v>
      </c>
      <c r="M112" t="s">
        <v>87</v>
      </c>
      <c r="N112" t="s">
        <v>15</v>
      </c>
      <c r="O112" t="s">
        <v>99</v>
      </c>
      <c r="P112">
        <v>90900</v>
      </c>
      <c r="Q112" t="s">
        <v>86</v>
      </c>
      <c r="R112" t="s">
        <v>56</v>
      </c>
      <c r="S112" t="s">
        <v>101</v>
      </c>
      <c r="T112" t="s">
        <v>102</v>
      </c>
      <c r="U112" s="5">
        <v>9.2</v>
      </c>
      <c r="V112">
        <v>51</v>
      </c>
      <c r="W112" s="6">
        <v>469.2</v>
      </c>
      <c r="X112" s="5">
        <v>44.574</v>
      </c>
    </row>
    <row r="113" spans="1:24">
      <c r="A113">
        <v>8888</v>
      </c>
      <c r="B113" s="2">
        <v>43610</v>
      </c>
      <c r="C113">
        <v>25</v>
      </c>
      <c r="D113" t="s">
        <v>137</v>
      </c>
      <c r="E113" t="s">
        <v>26</v>
      </c>
      <c r="F113" t="s">
        <v>116</v>
      </c>
      <c r="G113" t="s">
        <v>86</v>
      </c>
      <c r="H113" t="s">
        <v>23</v>
      </c>
      <c r="I113" t="s">
        <v>1</v>
      </c>
      <c r="J113" s="3">
        <v>43612</v>
      </c>
      <c r="K113" s="3" t="s">
        <v>40</v>
      </c>
      <c r="L113" s="4">
        <f t="shared" si="1"/>
        <v>2</v>
      </c>
      <c r="M113" t="s">
        <v>93</v>
      </c>
      <c r="N113" t="s">
        <v>26</v>
      </c>
      <c r="O113" t="s">
        <v>116</v>
      </c>
      <c r="P113">
        <v>90900</v>
      </c>
      <c r="Q113" t="s">
        <v>86</v>
      </c>
      <c r="R113" t="s">
        <v>55</v>
      </c>
      <c r="S113" t="s">
        <v>142</v>
      </c>
      <c r="T113" t="s">
        <v>102</v>
      </c>
      <c r="U113" s="5">
        <v>10</v>
      </c>
      <c r="V113">
        <v>66</v>
      </c>
      <c r="W113" s="6">
        <v>660</v>
      </c>
      <c r="X113" s="5">
        <v>68.64</v>
      </c>
    </row>
    <row r="114" spans="1:24">
      <c r="A114">
        <v>8888</v>
      </c>
      <c r="B114" s="2">
        <v>43611</v>
      </c>
      <c r="C114">
        <v>26</v>
      </c>
      <c r="D114" t="s">
        <v>138</v>
      </c>
      <c r="E114" t="s">
        <v>28</v>
      </c>
      <c r="F114" t="s">
        <v>125</v>
      </c>
      <c r="G114" t="s">
        <v>86</v>
      </c>
      <c r="H114" t="s">
        <v>21</v>
      </c>
      <c r="I114" t="s">
        <v>13</v>
      </c>
      <c r="J114" s="3">
        <v>43613</v>
      </c>
      <c r="K114" s="3" t="s">
        <v>40</v>
      </c>
      <c r="L114" s="4">
        <f t="shared" si="1"/>
        <v>2</v>
      </c>
      <c r="M114" t="s">
        <v>100</v>
      </c>
      <c r="N114" t="s">
        <v>28</v>
      </c>
      <c r="O114" t="s">
        <v>125</v>
      </c>
      <c r="P114">
        <v>90900</v>
      </c>
      <c r="Q114" t="s">
        <v>86</v>
      </c>
      <c r="R114" t="s">
        <v>57</v>
      </c>
      <c r="S114" t="s">
        <v>143</v>
      </c>
      <c r="T114" t="s">
        <v>144</v>
      </c>
      <c r="U114" s="5">
        <v>21.35</v>
      </c>
      <c r="V114">
        <v>36</v>
      </c>
      <c r="W114" s="6">
        <v>768.6</v>
      </c>
      <c r="X114" s="5">
        <v>74.5542</v>
      </c>
    </row>
    <row r="115" spans="1:24">
      <c r="A115">
        <v>8883</v>
      </c>
      <c r="B115" s="2">
        <v>43611</v>
      </c>
      <c r="C115">
        <v>26</v>
      </c>
      <c r="D115" t="s">
        <v>138</v>
      </c>
      <c r="E115" t="s">
        <v>28</v>
      </c>
      <c r="F115" t="s">
        <v>125</v>
      </c>
      <c r="G115" t="s">
        <v>86</v>
      </c>
      <c r="H115" t="s">
        <v>21</v>
      </c>
      <c r="I115" t="s">
        <v>13</v>
      </c>
      <c r="J115" s="3">
        <v>43613</v>
      </c>
      <c r="K115" s="3" t="s">
        <v>40</v>
      </c>
      <c r="L115" s="4">
        <f t="shared" si="1"/>
        <v>2</v>
      </c>
      <c r="M115" t="s">
        <v>100</v>
      </c>
      <c r="N115" t="s">
        <v>28</v>
      </c>
      <c r="O115" t="s">
        <v>125</v>
      </c>
      <c r="P115">
        <v>90900</v>
      </c>
      <c r="Q115" t="s">
        <v>86</v>
      </c>
      <c r="R115" t="s">
        <v>57</v>
      </c>
      <c r="S115" t="s">
        <v>109</v>
      </c>
      <c r="T115" t="s">
        <v>110</v>
      </c>
      <c r="U115" s="5">
        <v>9.65</v>
      </c>
      <c r="V115">
        <v>87</v>
      </c>
      <c r="W115" s="6">
        <v>839.55</v>
      </c>
      <c r="X115" s="5">
        <v>87.3132</v>
      </c>
    </row>
    <row r="116" spans="1:24">
      <c r="A116">
        <v>8884</v>
      </c>
      <c r="B116" s="2">
        <v>43611</v>
      </c>
      <c r="C116">
        <v>26</v>
      </c>
      <c r="D116" t="s">
        <v>138</v>
      </c>
      <c r="E116" t="s">
        <v>28</v>
      </c>
      <c r="F116" t="s">
        <v>125</v>
      </c>
      <c r="G116" t="s">
        <v>86</v>
      </c>
      <c r="H116" t="s">
        <v>21</v>
      </c>
      <c r="I116" t="s">
        <v>13</v>
      </c>
      <c r="J116" s="3">
        <v>43613</v>
      </c>
      <c r="K116" s="3" t="s">
        <v>40</v>
      </c>
      <c r="L116" s="4">
        <f t="shared" si="1"/>
        <v>2</v>
      </c>
      <c r="M116" t="s">
        <v>100</v>
      </c>
      <c r="N116" t="s">
        <v>28</v>
      </c>
      <c r="O116" t="s">
        <v>125</v>
      </c>
      <c r="P116">
        <v>90900</v>
      </c>
      <c r="Q116" t="s">
        <v>86</v>
      </c>
      <c r="R116" t="s">
        <v>57</v>
      </c>
      <c r="S116" t="s">
        <v>127</v>
      </c>
      <c r="T116" t="s">
        <v>128</v>
      </c>
      <c r="U116" s="5">
        <v>18.4</v>
      </c>
      <c r="V116">
        <v>64</v>
      </c>
      <c r="W116" s="6">
        <v>1177.6</v>
      </c>
      <c r="X116" s="5">
        <v>115.4048</v>
      </c>
    </row>
    <row r="117" spans="1:24">
      <c r="A117">
        <v>8885</v>
      </c>
      <c r="B117" s="2">
        <v>43614</v>
      </c>
      <c r="C117">
        <v>29</v>
      </c>
      <c r="D117" t="s">
        <v>103</v>
      </c>
      <c r="E117" t="s">
        <v>18</v>
      </c>
      <c r="F117" t="s">
        <v>104</v>
      </c>
      <c r="G117" t="s">
        <v>86</v>
      </c>
      <c r="H117" t="s">
        <v>17</v>
      </c>
      <c r="I117" t="s">
        <v>5</v>
      </c>
      <c r="J117" s="3">
        <v>43616</v>
      </c>
      <c r="K117" s="3" t="s">
        <v>40</v>
      </c>
      <c r="L117" s="4">
        <f t="shared" si="1"/>
        <v>2</v>
      </c>
      <c r="M117" t="s">
        <v>87</v>
      </c>
      <c r="N117" t="s">
        <v>18</v>
      </c>
      <c r="O117" t="s">
        <v>104</v>
      </c>
      <c r="P117">
        <v>90900</v>
      </c>
      <c r="Q117" t="s">
        <v>86</v>
      </c>
      <c r="R117" t="s">
        <v>56</v>
      </c>
      <c r="S117" t="s">
        <v>88</v>
      </c>
      <c r="T117" t="s">
        <v>89</v>
      </c>
      <c r="U117" s="5">
        <v>14</v>
      </c>
      <c r="V117">
        <v>21</v>
      </c>
      <c r="W117" s="6">
        <v>294</v>
      </c>
      <c r="X117" s="5">
        <v>30.87</v>
      </c>
    </row>
    <row r="118" spans="1:24">
      <c r="A118">
        <v>8886</v>
      </c>
      <c r="B118" s="2">
        <v>43591</v>
      </c>
      <c r="C118">
        <v>6</v>
      </c>
      <c r="D118" t="s">
        <v>59</v>
      </c>
      <c r="E118" t="s">
        <v>22</v>
      </c>
      <c r="F118" t="s">
        <v>111</v>
      </c>
      <c r="G118" t="s">
        <v>86</v>
      </c>
      <c r="H118" t="s">
        <v>19</v>
      </c>
      <c r="I118" t="s">
        <v>9</v>
      </c>
      <c r="J118" s="3">
        <v>43593</v>
      </c>
      <c r="K118" s="3" t="s">
        <v>40</v>
      </c>
      <c r="L118" s="4">
        <f t="shared" si="1"/>
        <v>2</v>
      </c>
      <c r="M118" t="s">
        <v>100</v>
      </c>
      <c r="N118" t="s">
        <v>22</v>
      </c>
      <c r="O118" t="s">
        <v>111</v>
      </c>
      <c r="P118">
        <v>90900</v>
      </c>
      <c r="Q118" t="s">
        <v>86</v>
      </c>
      <c r="R118" t="s">
        <v>56</v>
      </c>
      <c r="S118" t="s">
        <v>105</v>
      </c>
      <c r="T118" t="s">
        <v>106</v>
      </c>
      <c r="U118" s="5">
        <v>12.75</v>
      </c>
      <c r="V118">
        <v>19</v>
      </c>
      <c r="W118" s="6">
        <v>242.25</v>
      </c>
      <c r="X118" s="5">
        <v>24.46725</v>
      </c>
    </row>
    <row r="119" spans="1:24">
      <c r="A119">
        <v>8888</v>
      </c>
      <c r="B119" s="2">
        <v>43589</v>
      </c>
      <c r="C119">
        <v>4</v>
      </c>
      <c r="D119" t="s">
        <v>62</v>
      </c>
      <c r="E119" t="s">
        <v>11</v>
      </c>
      <c r="F119" t="s">
        <v>92</v>
      </c>
      <c r="G119" t="s">
        <v>86</v>
      </c>
      <c r="H119" t="s">
        <v>10</v>
      </c>
      <c r="I119" t="s">
        <v>1</v>
      </c>
      <c r="J119" s="3">
        <v>43591</v>
      </c>
      <c r="K119" s="3" t="s">
        <v>40</v>
      </c>
      <c r="L119" s="4">
        <f t="shared" si="1"/>
        <v>2</v>
      </c>
      <c r="M119" t="s">
        <v>93</v>
      </c>
      <c r="N119" t="s">
        <v>11</v>
      </c>
      <c r="O119" t="s">
        <v>92</v>
      </c>
      <c r="P119">
        <v>90900</v>
      </c>
      <c r="Q119" t="s">
        <v>86</v>
      </c>
      <c r="R119" t="s">
        <v>57</v>
      </c>
      <c r="S119" t="s">
        <v>145</v>
      </c>
      <c r="T119" t="s">
        <v>121</v>
      </c>
      <c r="U119" s="5">
        <v>81</v>
      </c>
      <c r="V119">
        <v>23</v>
      </c>
      <c r="W119" s="6">
        <v>1863</v>
      </c>
      <c r="X119" s="5">
        <v>195.615</v>
      </c>
    </row>
    <row r="120" spans="1:24">
      <c r="A120">
        <v>8889</v>
      </c>
      <c r="B120" s="2">
        <v>43589</v>
      </c>
      <c r="C120">
        <v>4</v>
      </c>
      <c r="D120" t="s">
        <v>62</v>
      </c>
      <c r="E120" t="s">
        <v>11</v>
      </c>
      <c r="F120" t="s">
        <v>92</v>
      </c>
      <c r="G120" t="s">
        <v>86</v>
      </c>
      <c r="H120" t="s">
        <v>10</v>
      </c>
      <c r="I120" t="s">
        <v>1</v>
      </c>
      <c r="J120" s="3">
        <v>43591</v>
      </c>
      <c r="K120" s="3" t="s">
        <v>40</v>
      </c>
      <c r="L120" s="4">
        <f t="shared" si="1"/>
        <v>2</v>
      </c>
      <c r="M120" t="s">
        <v>93</v>
      </c>
      <c r="N120" t="s">
        <v>11</v>
      </c>
      <c r="O120" t="s">
        <v>92</v>
      </c>
      <c r="P120">
        <v>90900</v>
      </c>
      <c r="Q120" t="s">
        <v>86</v>
      </c>
      <c r="R120" t="s">
        <v>57</v>
      </c>
      <c r="S120" t="s">
        <v>146</v>
      </c>
      <c r="T120" t="s">
        <v>147</v>
      </c>
      <c r="U120" s="5">
        <v>7</v>
      </c>
      <c r="V120">
        <v>72</v>
      </c>
      <c r="W120" s="6">
        <v>504</v>
      </c>
      <c r="X120" s="5">
        <v>51.912</v>
      </c>
    </row>
    <row r="121" spans="1:24">
      <c r="A121">
        <v>8838</v>
      </c>
      <c r="B121" s="2">
        <v>43593</v>
      </c>
      <c r="C121">
        <v>8</v>
      </c>
      <c r="D121" t="s">
        <v>61</v>
      </c>
      <c r="E121" t="s">
        <v>15</v>
      </c>
      <c r="F121" t="s">
        <v>99</v>
      </c>
      <c r="G121" t="s">
        <v>86</v>
      </c>
      <c r="H121" t="s">
        <v>14</v>
      </c>
      <c r="I121" t="s">
        <v>9</v>
      </c>
      <c r="J121" s="3">
        <v>43595</v>
      </c>
      <c r="K121" s="3" t="s">
        <v>40</v>
      </c>
      <c r="L121" s="4">
        <f t="shared" si="1"/>
        <v>2</v>
      </c>
      <c r="M121" t="s">
        <v>100</v>
      </c>
      <c r="N121" t="s">
        <v>15</v>
      </c>
      <c r="O121" t="s">
        <v>99</v>
      </c>
      <c r="P121">
        <v>90900</v>
      </c>
      <c r="Q121" t="s">
        <v>86</v>
      </c>
      <c r="R121" t="s">
        <v>57</v>
      </c>
      <c r="S121" t="s">
        <v>133</v>
      </c>
      <c r="T121" t="s">
        <v>134</v>
      </c>
      <c r="U121" s="5">
        <v>34.8</v>
      </c>
      <c r="V121">
        <v>22</v>
      </c>
      <c r="W121" s="6">
        <v>765.6</v>
      </c>
      <c r="X121" s="5">
        <v>75.0288</v>
      </c>
    </row>
    <row r="122" spans="1:24">
      <c r="A122">
        <v>8834</v>
      </c>
      <c r="B122" s="2">
        <v>43588</v>
      </c>
      <c r="C122">
        <v>3</v>
      </c>
      <c r="D122" t="s">
        <v>107</v>
      </c>
      <c r="E122" t="s">
        <v>20</v>
      </c>
      <c r="F122" t="s">
        <v>108</v>
      </c>
      <c r="G122" t="s">
        <v>86</v>
      </c>
      <c r="H122" t="s">
        <v>6</v>
      </c>
      <c r="I122" t="s">
        <v>5</v>
      </c>
      <c r="J122" s="3">
        <v>43590</v>
      </c>
      <c r="K122" s="3" t="s">
        <v>40</v>
      </c>
      <c r="L122" s="4">
        <f t="shared" si="1"/>
        <v>2</v>
      </c>
      <c r="M122" t="s">
        <v>87</v>
      </c>
      <c r="N122" t="s">
        <v>20</v>
      </c>
      <c r="O122" t="s">
        <v>108</v>
      </c>
      <c r="P122">
        <v>90900</v>
      </c>
      <c r="Q122" t="s">
        <v>86</v>
      </c>
      <c r="R122" t="s">
        <v>55</v>
      </c>
      <c r="S122" t="s">
        <v>135</v>
      </c>
      <c r="T122" t="s">
        <v>123</v>
      </c>
      <c r="U122" s="5">
        <v>10</v>
      </c>
      <c r="V122">
        <v>82</v>
      </c>
      <c r="W122" s="6">
        <v>820</v>
      </c>
      <c r="X122" s="5">
        <v>85.28</v>
      </c>
    </row>
    <row r="123" spans="1:24">
      <c r="A123">
        <v>8835</v>
      </c>
      <c r="B123" s="2">
        <v>43588</v>
      </c>
      <c r="C123">
        <v>3</v>
      </c>
      <c r="D123" t="s">
        <v>107</v>
      </c>
      <c r="E123" t="s">
        <v>20</v>
      </c>
      <c r="F123" t="s">
        <v>108</v>
      </c>
      <c r="G123" t="s">
        <v>86</v>
      </c>
      <c r="H123" t="s">
        <v>6</v>
      </c>
      <c r="I123" t="s">
        <v>5</v>
      </c>
      <c r="J123" s="3">
        <v>43590</v>
      </c>
      <c r="K123" s="3" t="s">
        <v>40</v>
      </c>
      <c r="L123" s="4">
        <f t="shared" si="1"/>
        <v>2</v>
      </c>
      <c r="M123" t="s">
        <v>87</v>
      </c>
      <c r="N123" t="s">
        <v>20</v>
      </c>
      <c r="O123" t="s">
        <v>108</v>
      </c>
      <c r="P123">
        <v>90900</v>
      </c>
      <c r="Q123" t="s">
        <v>86</v>
      </c>
      <c r="R123" t="s">
        <v>55</v>
      </c>
      <c r="S123" t="s">
        <v>112</v>
      </c>
      <c r="T123" t="s">
        <v>113</v>
      </c>
      <c r="U123" s="5">
        <v>40</v>
      </c>
      <c r="V123">
        <v>98</v>
      </c>
      <c r="W123" s="6">
        <v>3920</v>
      </c>
      <c r="X123" s="5">
        <v>411.6</v>
      </c>
    </row>
    <row r="124" spans="1:24">
      <c r="A124">
        <v>8838</v>
      </c>
      <c r="B124" s="2">
        <v>43623</v>
      </c>
      <c r="C124">
        <v>7</v>
      </c>
      <c r="D124" t="s">
        <v>118</v>
      </c>
      <c r="E124" t="s">
        <v>27</v>
      </c>
      <c r="F124" t="s">
        <v>119</v>
      </c>
      <c r="G124" t="s">
        <v>86</v>
      </c>
      <c r="H124" t="s">
        <v>14</v>
      </c>
      <c r="I124" t="s">
        <v>9</v>
      </c>
      <c r="J124" s="3">
        <v>43590</v>
      </c>
      <c r="K124" s="3" t="s">
        <v>40</v>
      </c>
      <c r="L124" s="4">
        <f t="shared" si="1"/>
        <v>2</v>
      </c>
      <c r="M124" t="s">
        <v>87</v>
      </c>
      <c r="N124" t="s">
        <v>27</v>
      </c>
      <c r="O124" t="s">
        <v>119</v>
      </c>
      <c r="P124">
        <v>90900</v>
      </c>
      <c r="Q124" t="s">
        <v>86</v>
      </c>
      <c r="R124" t="s">
        <v>55</v>
      </c>
      <c r="S124" t="s">
        <v>98</v>
      </c>
      <c r="T124" t="s">
        <v>89</v>
      </c>
      <c r="U124" s="5">
        <v>46</v>
      </c>
      <c r="V124">
        <v>71</v>
      </c>
      <c r="W124" s="6">
        <v>3266</v>
      </c>
      <c r="X124" s="5">
        <v>310.27</v>
      </c>
    </row>
    <row r="125" spans="1:24">
      <c r="A125">
        <v>8839</v>
      </c>
      <c r="B125" s="2">
        <v>43626</v>
      </c>
      <c r="C125">
        <v>10</v>
      </c>
      <c r="D125" t="s">
        <v>115</v>
      </c>
      <c r="E125" t="s">
        <v>26</v>
      </c>
      <c r="F125" t="s">
        <v>116</v>
      </c>
      <c r="G125" t="s">
        <v>86</v>
      </c>
      <c r="H125" t="s">
        <v>23</v>
      </c>
      <c r="I125" t="s">
        <v>1</v>
      </c>
      <c r="J125" s="3">
        <v>43628</v>
      </c>
      <c r="K125" s="3" t="s">
        <v>41</v>
      </c>
      <c r="L125" s="4">
        <f t="shared" si="1"/>
        <v>2</v>
      </c>
      <c r="M125" t="s">
        <v>93</v>
      </c>
      <c r="N125" t="s">
        <v>26</v>
      </c>
      <c r="O125" t="s">
        <v>116</v>
      </c>
      <c r="P125">
        <v>90900</v>
      </c>
      <c r="Q125" t="s">
        <v>86</v>
      </c>
      <c r="R125" t="s">
        <v>55</v>
      </c>
      <c r="S125" t="s">
        <v>120</v>
      </c>
      <c r="T125" t="s">
        <v>121</v>
      </c>
      <c r="U125" s="5">
        <v>25</v>
      </c>
      <c r="V125">
        <v>40</v>
      </c>
      <c r="W125" s="6">
        <v>1000</v>
      </c>
      <c r="X125" s="5">
        <v>105</v>
      </c>
    </row>
    <row r="126" spans="1:24">
      <c r="A126">
        <v>8840</v>
      </c>
      <c r="B126" s="2">
        <v>43626</v>
      </c>
      <c r="C126">
        <v>10</v>
      </c>
      <c r="D126" t="s">
        <v>115</v>
      </c>
      <c r="E126" t="s">
        <v>26</v>
      </c>
      <c r="F126" t="s">
        <v>116</v>
      </c>
      <c r="G126" t="s">
        <v>86</v>
      </c>
      <c r="H126" t="s">
        <v>23</v>
      </c>
      <c r="I126" t="s">
        <v>1</v>
      </c>
      <c r="J126" s="3">
        <v>43628</v>
      </c>
      <c r="K126" s="3" t="s">
        <v>41</v>
      </c>
      <c r="L126" s="4">
        <f t="shared" si="1"/>
        <v>2</v>
      </c>
      <c r="M126" t="s">
        <v>93</v>
      </c>
      <c r="N126" t="s">
        <v>26</v>
      </c>
      <c r="O126" t="s">
        <v>116</v>
      </c>
      <c r="P126">
        <v>90900</v>
      </c>
      <c r="Q126" t="s">
        <v>86</v>
      </c>
      <c r="R126" t="s">
        <v>55</v>
      </c>
      <c r="S126" t="s">
        <v>122</v>
      </c>
      <c r="T126" t="s">
        <v>123</v>
      </c>
      <c r="U126" s="5">
        <v>22</v>
      </c>
      <c r="V126">
        <v>80</v>
      </c>
      <c r="W126" s="6">
        <v>1760</v>
      </c>
      <c r="X126" s="5">
        <v>172.48</v>
      </c>
    </row>
    <row r="127" spans="1:24">
      <c r="A127">
        <v>8848</v>
      </c>
      <c r="B127" s="2">
        <v>43626</v>
      </c>
      <c r="C127">
        <v>10</v>
      </c>
      <c r="D127" t="s">
        <v>115</v>
      </c>
      <c r="E127" t="s">
        <v>26</v>
      </c>
      <c r="F127" t="s">
        <v>116</v>
      </c>
      <c r="G127" t="s">
        <v>86</v>
      </c>
      <c r="H127" t="s">
        <v>23</v>
      </c>
      <c r="I127" t="s">
        <v>1</v>
      </c>
      <c r="J127" s="3">
        <v>43628</v>
      </c>
      <c r="K127" s="3" t="s">
        <v>41</v>
      </c>
      <c r="L127" s="4">
        <f t="shared" si="1"/>
        <v>2</v>
      </c>
      <c r="M127" t="s">
        <v>93</v>
      </c>
      <c r="N127" t="s">
        <v>26</v>
      </c>
      <c r="O127" t="s">
        <v>116</v>
      </c>
      <c r="P127">
        <v>90900</v>
      </c>
      <c r="Q127" t="s">
        <v>86</v>
      </c>
      <c r="R127" t="s">
        <v>55</v>
      </c>
      <c r="S127" t="s">
        <v>101</v>
      </c>
      <c r="T127" t="s">
        <v>102</v>
      </c>
      <c r="U127" s="5">
        <v>9.2</v>
      </c>
      <c r="V127">
        <v>38</v>
      </c>
      <c r="W127" s="6">
        <v>349.6</v>
      </c>
      <c r="X127" s="5">
        <v>33.212</v>
      </c>
    </row>
    <row r="128" spans="1:24">
      <c r="A128">
        <v>8848</v>
      </c>
      <c r="B128" s="2">
        <v>43627</v>
      </c>
      <c r="C128">
        <v>11</v>
      </c>
      <c r="D128" t="s">
        <v>124</v>
      </c>
      <c r="E128" t="s">
        <v>28</v>
      </c>
      <c r="F128" t="s">
        <v>125</v>
      </c>
      <c r="G128" t="s">
        <v>86</v>
      </c>
      <c r="H128" t="s">
        <v>21</v>
      </c>
      <c r="I128" t="s">
        <v>13</v>
      </c>
      <c r="J128" s="3">
        <v>43628</v>
      </c>
      <c r="K128" s="3" t="s">
        <v>41</v>
      </c>
      <c r="L128" s="4">
        <f t="shared" si="1"/>
        <v>2</v>
      </c>
      <c r="M128" t="s">
        <v>100</v>
      </c>
      <c r="N128" t="s">
        <v>28</v>
      </c>
      <c r="O128" t="s">
        <v>125</v>
      </c>
      <c r="P128">
        <v>90900</v>
      </c>
      <c r="Q128" t="s">
        <v>86</v>
      </c>
      <c r="R128" t="s">
        <v>55</v>
      </c>
      <c r="S128" t="s">
        <v>90</v>
      </c>
      <c r="T128" t="s">
        <v>91</v>
      </c>
      <c r="U128">
        <v>3.5</v>
      </c>
      <c r="V128">
        <v>28</v>
      </c>
      <c r="W128" s="6">
        <v>98</v>
      </c>
      <c r="X128" s="5">
        <v>10.29</v>
      </c>
    </row>
    <row r="129" spans="1:24">
      <c r="A129">
        <v>8843</v>
      </c>
      <c r="B129" s="2">
        <v>43627</v>
      </c>
      <c r="C129">
        <v>11</v>
      </c>
      <c r="D129" t="s">
        <v>124</v>
      </c>
      <c r="E129" t="s">
        <v>28</v>
      </c>
      <c r="F129" t="s">
        <v>125</v>
      </c>
      <c r="G129" t="s">
        <v>86</v>
      </c>
      <c r="H129" t="s">
        <v>21</v>
      </c>
      <c r="I129" t="s">
        <v>13</v>
      </c>
      <c r="J129" s="3">
        <v>43628</v>
      </c>
      <c r="K129" s="3" t="s">
        <v>41</v>
      </c>
      <c r="L129" s="4">
        <f t="shared" si="1"/>
        <v>2</v>
      </c>
      <c r="M129" t="s">
        <v>100</v>
      </c>
      <c r="N129" t="s">
        <v>28</v>
      </c>
      <c r="O129" t="s">
        <v>125</v>
      </c>
      <c r="P129">
        <v>90900</v>
      </c>
      <c r="Q129" t="s">
        <v>86</v>
      </c>
      <c r="R129" t="s">
        <v>55</v>
      </c>
      <c r="S129" t="s">
        <v>117</v>
      </c>
      <c r="T129" t="s">
        <v>89</v>
      </c>
      <c r="U129">
        <v>2.99</v>
      </c>
      <c r="V129">
        <v>60</v>
      </c>
      <c r="W129" s="6">
        <v>179.4</v>
      </c>
      <c r="X129" s="5">
        <v>17.5812</v>
      </c>
    </row>
    <row r="130" spans="1:24">
      <c r="A130">
        <v>8844</v>
      </c>
      <c r="B130" s="2">
        <v>43617</v>
      </c>
      <c r="C130">
        <v>1</v>
      </c>
      <c r="D130" t="s">
        <v>58</v>
      </c>
      <c r="E130" t="s">
        <v>29</v>
      </c>
      <c r="F130" t="s">
        <v>126</v>
      </c>
      <c r="G130" t="s">
        <v>86</v>
      </c>
      <c r="H130" t="s">
        <v>14</v>
      </c>
      <c r="I130" t="s">
        <v>9</v>
      </c>
      <c r="J130" s="3">
        <v>43628</v>
      </c>
      <c r="K130" s="3" t="s">
        <v>41</v>
      </c>
      <c r="L130" s="4">
        <f t="shared" si="1"/>
        <v>2</v>
      </c>
      <c r="M130" t="s">
        <v>100</v>
      </c>
      <c r="N130" t="s">
        <v>29</v>
      </c>
      <c r="O130" t="s">
        <v>126</v>
      </c>
      <c r="P130">
        <v>90900</v>
      </c>
      <c r="Q130" t="s">
        <v>86</v>
      </c>
      <c r="R130" t="s">
        <v>55</v>
      </c>
      <c r="S130" t="s">
        <v>97</v>
      </c>
      <c r="T130" t="s">
        <v>89</v>
      </c>
      <c r="U130">
        <v>18</v>
      </c>
      <c r="V130">
        <v>33</v>
      </c>
      <c r="W130" s="6">
        <v>594</v>
      </c>
      <c r="X130" s="5">
        <v>58.212</v>
      </c>
    </row>
    <row r="131" spans="1:24">
      <c r="A131">
        <v>8845</v>
      </c>
      <c r="B131" s="2">
        <v>43617</v>
      </c>
      <c r="C131">
        <v>1</v>
      </c>
      <c r="D131" t="s">
        <v>58</v>
      </c>
      <c r="E131" t="s">
        <v>29</v>
      </c>
      <c r="F131" t="s">
        <v>126</v>
      </c>
      <c r="G131" t="s">
        <v>86</v>
      </c>
      <c r="H131" t="s">
        <v>14</v>
      </c>
      <c r="I131" t="s">
        <v>9</v>
      </c>
      <c r="J131" s="3">
        <v>43628</v>
      </c>
      <c r="K131" s="3" t="s">
        <v>41</v>
      </c>
      <c r="L131" s="4">
        <f t="shared" ref="L131:L194" si="2">ROUNDUP(MONTH(J131)/3,0)</f>
        <v>2</v>
      </c>
      <c r="M131" t="s">
        <v>100</v>
      </c>
      <c r="N131" t="s">
        <v>29</v>
      </c>
      <c r="O131" t="s">
        <v>126</v>
      </c>
      <c r="P131">
        <v>90900</v>
      </c>
      <c r="Q131" t="s">
        <v>86</v>
      </c>
      <c r="R131" t="s">
        <v>55</v>
      </c>
      <c r="S131" t="s">
        <v>98</v>
      </c>
      <c r="T131" t="s">
        <v>89</v>
      </c>
      <c r="U131">
        <v>46</v>
      </c>
      <c r="V131">
        <v>22</v>
      </c>
      <c r="W131" s="6">
        <v>1012</v>
      </c>
      <c r="X131" s="5">
        <v>101.2</v>
      </c>
    </row>
    <row r="132" spans="1:24">
      <c r="A132">
        <v>8846</v>
      </c>
      <c r="B132" s="2">
        <v>43617</v>
      </c>
      <c r="C132">
        <v>1</v>
      </c>
      <c r="D132" t="s">
        <v>58</v>
      </c>
      <c r="E132" t="s">
        <v>29</v>
      </c>
      <c r="F132" t="s">
        <v>126</v>
      </c>
      <c r="G132" t="s">
        <v>86</v>
      </c>
      <c r="H132" t="s">
        <v>14</v>
      </c>
      <c r="I132" t="s">
        <v>9</v>
      </c>
      <c r="J132" s="3">
        <v>43628</v>
      </c>
      <c r="K132" s="3" t="s">
        <v>41</v>
      </c>
      <c r="L132" s="4">
        <f t="shared" si="2"/>
        <v>2</v>
      </c>
      <c r="M132" t="s">
        <v>100</v>
      </c>
      <c r="N132" t="s">
        <v>29</v>
      </c>
      <c r="O132" t="s">
        <v>126</v>
      </c>
      <c r="P132">
        <v>90900</v>
      </c>
      <c r="Q132" t="s">
        <v>86</v>
      </c>
      <c r="R132" t="s">
        <v>55</v>
      </c>
      <c r="S132" t="s">
        <v>117</v>
      </c>
      <c r="T132" t="s">
        <v>89</v>
      </c>
      <c r="U132">
        <v>2.99</v>
      </c>
      <c r="V132">
        <v>51</v>
      </c>
      <c r="W132" s="6">
        <v>152.49</v>
      </c>
      <c r="X132" s="5">
        <v>14.94402</v>
      </c>
    </row>
    <row r="133" spans="1:24">
      <c r="A133">
        <v>8847</v>
      </c>
      <c r="B133" s="2">
        <v>43644</v>
      </c>
      <c r="C133">
        <v>28</v>
      </c>
      <c r="D133" t="s">
        <v>60</v>
      </c>
      <c r="E133" t="s">
        <v>24</v>
      </c>
      <c r="F133" t="s">
        <v>114</v>
      </c>
      <c r="G133" t="s">
        <v>86</v>
      </c>
      <c r="H133" t="s">
        <v>21</v>
      </c>
      <c r="I133" t="s">
        <v>13</v>
      </c>
      <c r="J133" s="3">
        <v>43646</v>
      </c>
      <c r="K133" s="3" t="s">
        <v>41</v>
      </c>
      <c r="L133" s="4">
        <f t="shared" si="2"/>
        <v>2</v>
      </c>
      <c r="M133" t="s">
        <v>100</v>
      </c>
      <c r="N133" t="s">
        <v>24</v>
      </c>
      <c r="O133" t="s">
        <v>114</v>
      </c>
      <c r="P133">
        <v>90900</v>
      </c>
      <c r="Q133" t="s">
        <v>86</v>
      </c>
      <c r="R133" t="s">
        <v>57</v>
      </c>
      <c r="S133" t="s">
        <v>109</v>
      </c>
      <c r="T133" t="s">
        <v>110</v>
      </c>
      <c r="U133">
        <v>9.65</v>
      </c>
      <c r="V133">
        <v>60</v>
      </c>
      <c r="W133" s="6">
        <v>579</v>
      </c>
      <c r="X133" s="5">
        <v>57.321</v>
      </c>
    </row>
    <row r="134" spans="1:24">
      <c r="A134">
        <v>8848</v>
      </c>
      <c r="B134" s="2">
        <v>43644</v>
      </c>
      <c r="C134">
        <v>28</v>
      </c>
      <c r="D134" t="s">
        <v>60</v>
      </c>
      <c r="E134" t="s">
        <v>24</v>
      </c>
      <c r="F134" t="s">
        <v>114</v>
      </c>
      <c r="G134" t="s">
        <v>86</v>
      </c>
      <c r="H134" t="s">
        <v>21</v>
      </c>
      <c r="I134" t="s">
        <v>13</v>
      </c>
      <c r="J134" s="3">
        <v>43646</v>
      </c>
      <c r="K134" s="3" t="s">
        <v>41</v>
      </c>
      <c r="L134" s="4">
        <f t="shared" si="2"/>
        <v>2</v>
      </c>
      <c r="M134" t="s">
        <v>100</v>
      </c>
      <c r="N134" t="s">
        <v>24</v>
      </c>
      <c r="O134" t="s">
        <v>114</v>
      </c>
      <c r="P134">
        <v>90900</v>
      </c>
      <c r="Q134" t="s">
        <v>86</v>
      </c>
      <c r="R134" t="s">
        <v>57</v>
      </c>
      <c r="S134" t="s">
        <v>127</v>
      </c>
      <c r="T134" t="s">
        <v>128</v>
      </c>
      <c r="U134">
        <v>18.4</v>
      </c>
      <c r="V134">
        <v>98</v>
      </c>
      <c r="W134" s="6">
        <v>1803.2</v>
      </c>
      <c r="X134" s="5">
        <v>183.9264</v>
      </c>
    </row>
    <row r="135" spans="1:24">
      <c r="A135">
        <v>8849</v>
      </c>
      <c r="B135" s="2">
        <v>43625</v>
      </c>
      <c r="C135">
        <v>9</v>
      </c>
      <c r="D135" t="s">
        <v>129</v>
      </c>
      <c r="E135" t="s">
        <v>30</v>
      </c>
      <c r="F135" t="s">
        <v>130</v>
      </c>
      <c r="G135" t="s">
        <v>86</v>
      </c>
      <c r="H135" t="s">
        <v>25</v>
      </c>
      <c r="I135" t="s">
        <v>5</v>
      </c>
      <c r="J135" s="3">
        <v>43627</v>
      </c>
      <c r="K135" s="3" t="s">
        <v>41</v>
      </c>
      <c r="L135" s="4">
        <f t="shared" si="2"/>
        <v>2</v>
      </c>
      <c r="M135" t="s">
        <v>93</v>
      </c>
      <c r="N135" t="s">
        <v>30</v>
      </c>
      <c r="O135" t="s">
        <v>130</v>
      </c>
      <c r="P135">
        <v>90900</v>
      </c>
      <c r="Q135" t="s">
        <v>86</v>
      </c>
      <c r="R135" t="s">
        <v>56</v>
      </c>
      <c r="S135" t="s">
        <v>131</v>
      </c>
      <c r="T135" t="s">
        <v>132</v>
      </c>
      <c r="U135">
        <v>19.5</v>
      </c>
      <c r="V135">
        <v>27</v>
      </c>
      <c r="W135" s="6">
        <v>526.5</v>
      </c>
      <c r="X135" s="5">
        <v>51.0705</v>
      </c>
    </row>
    <row r="136" spans="1:24">
      <c r="A136">
        <v>8850</v>
      </c>
      <c r="B136" s="2">
        <v>43625</v>
      </c>
      <c r="C136">
        <v>9</v>
      </c>
      <c r="D136" t="s">
        <v>129</v>
      </c>
      <c r="E136" t="s">
        <v>30</v>
      </c>
      <c r="F136" t="s">
        <v>130</v>
      </c>
      <c r="G136" t="s">
        <v>86</v>
      </c>
      <c r="H136" t="s">
        <v>25</v>
      </c>
      <c r="I136" t="s">
        <v>5</v>
      </c>
      <c r="J136" s="3">
        <v>43627</v>
      </c>
      <c r="K136" s="3" t="s">
        <v>41</v>
      </c>
      <c r="L136" s="4">
        <f t="shared" si="2"/>
        <v>2</v>
      </c>
      <c r="M136" t="s">
        <v>93</v>
      </c>
      <c r="N136" t="s">
        <v>30</v>
      </c>
      <c r="O136" t="s">
        <v>130</v>
      </c>
      <c r="P136">
        <v>90900</v>
      </c>
      <c r="Q136" t="s">
        <v>86</v>
      </c>
      <c r="R136" t="s">
        <v>56</v>
      </c>
      <c r="S136" t="s">
        <v>133</v>
      </c>
      <c r="T136" t="s">
        <v>134</v>
      </c>
      <c r="U136">
        <v>34.8</v>
      </c>
      <c r="V136">
        <v>88</v>
      </c>
      <c r="W136" s="6">
        <v>3062.4</v>
      </c>
      <c r="X136" s="5">
        <v>303.1776</v>
      </c>
    </row>
    <row r="137" spans="1:24">
      <c r="A137">
        <v>8858</v>
      </c>
      <c r="B137" s="2">
        <v>43622</v>
      </c>
      <c r="C137">
        <v>6</v>
      </c>
      <c r="D137" t="s">
        <v>59</v>
      </c>
      <c r="E137" t="s">
        <v>22</v>
      </c>
      <c r="F137" t="s">
        <v>111</v>
      </c>
      <c r="G137" t="s">
        <v>86</v>
      </c>
      <c r="H137" t="s">
        <v>19</v>
      </c>
      <c r="I137" t="s">
        <v>9</v>
      </c>
      <c r="J137" s="3">
        <v>43624</v>
      </c>
      <c r="K137" s="3" t="s">
        <v>41</v>
      </c>
      <c r="L137" s="4">
        <f t="shared" si="2"/>
        <v>2</v>
      </c>
      <c r="M137" t="s">
        <v>87</v>
      </c>
      <c r="N137" t="s">
        <v>22</v>
      </c>
      <c r="O137" t="s">
        <v>111</v>
      </c>
      <c r="P137">
        <v>90900</v>
      </c>
      <c r="Q137" t="s">
        <v>86</v>
      </c>
      <c r="R137" t="s">
        <v>57</v>
      </c>
      <c r="S137" t="s">
        <v>88</v>
      </c>
      <c r="T137" t="s">
        <v>89</v>
      </c>
      <c r="U137">
        <v>14</v>
      </c>
      <c r="V137">
        <v>65</v>
      </c>
      <c r="W137" s="6">
        <v>910</v>
      </c>
      <c r="X137" s="5">
        <v>95.55</v>
      </c>
    </row>
    <row r="138" spans="1:24">
      <c r="A138">
        <v>8858</v>
      </c>
      <c r="B138" s="2">
        <v>43624</v>
      </c>
      <c r="C138">
        <v>8</v>
      </c>
      <c r="D138" t="s">
        <v>61</v>
      </c>
      <c r="E138" t="s">
        <v>15</v>
      </c>
      <c r="F138" t="s">
        <v>99</v>
      </c>
      <c r="G138" t="s">
        <v>86</v>
      </c>
      <c r="H138" t="s">
        <v>14</v>
      </c>
      <c r="I138" t="s">
        <v>9</v>
      </c>
      <c r="J138" s="3">
        <v>43626</v>
      </c>
      <c r="K138" s="3" t="s">
        <v>41</v>
      </c>
      <c r="L138" s="4">
        <f t="shared" si="2"/>
        <v>2</v>
      </c>
      <c r="M138" t="s">
        <v>87</v>
      </c>
      <c r="N138" t="s">
        <v>15</v>
      </c>
      <c r="O138" t="s">
        <v>99</v>
      </c>
      <c r="P138">
        <v>90900</v>
      </c>
      <c r="Q138" t="s">
        <v>86</v>
      </c>
      <c r="R138" t="s">
        <v>56</v>
      </c>
      <c r="S138" t="s">
        <v>112</v>
      </c>
      <c r="T138" t="s">
        <v>113</v>
      </c>
      <c r="U138">
        <v>40</v>
      </c>
      <c r="V138">
        <v>38</v>
      </c>
      <c r="W138" s="6">
        <v>1520</v>
      </c>
      <c r="X138" s="5">
        <v>148.96</v>
      </c>
    </row>
    <row r="139" spans="1:24">
      <c r="A139">
        <v>8853</v>
      </c>
      <c r="B139" s="2">
        <v>43624</v>
      </c>
      <c r="C139">
        <v>8</v>
      </c>
      <c r="D139" t="s">
        <v>61</v>
      </c>
      <c r="E139" t="s">
        <v>15</v>
      </c>
      <c r="F139" t="s">
        <v>99</v>
      </c>
      <c r="G139" t="s">
        <v>86</v>
      </c>
      <c r="H139" t="s">
        <v>14</v>
      </c>
      <c r="I139" t="s">
        <v>9</v>
      </c>
      <c r="J139" s="3">
        <v>43626</v>
      </c>
      <c r="K139" s="3" t="s">
        <v>41</v>
      </c>
      <c r="L139" s="4">
        <f t="shared" si="2"/>
        <v>2</v>
      </c>
      <c r="M139" t="s">
        <v>87</v>
      </c>
      <c r="N139" t="s">
        <v>15</v>
      </c>
      <c r="O139" t="s">
        <v>99</v>
      </c>
      <c r="P139">
        <v>90900</v>
      </c>
      <c r="Q139" t="s">
        <v>86</v>
      </c>
      <c r="R139" t="s">
        <v>56</v>
      </c>
      <c r="S139" t="s">
        <v>101</v>
      </c>
      <c r="T139" t="s">
        <v>102</v>
      </c>
      <c r="U139" s="5">
        <v>9.2</v>
      </c>
      <c r="V139">
        <v>80</v>
      </c>
      <c r="W139" s="6">
        <v>736</v>
      </c>
      <c r="X139" s="5">
        <v>70.656</v>
      </c>
    </row>
    <row r="140" spans="1:24">
      <c r="A140">
        <v>8854</v>
      </c>
      <c r="B140" s="2">
        <v>43641</v>
      </c>
      <c r="C140">
        <v>25</v>
      </c>
      <c r="D140" t="s">
        <v>137</v>
      </c>
      <c r="E140" t="s">
        <v>26</v>
      </c>
      <c r="F140" t="s">
        <v>116</v>
      </c>
      <c r="G140" t="s">
        <v>86</v>
      </c>
      <c r="H140" t="s">
        <v>23</v>
      </c>
      <c r="I140" t="s">
        <v>1</v>
      </c>
      <c r="J140" s="3">
        <v>43643</v>
      </c>
      <c r="K140" s="3" t="s">
        <v>41</v>
      </c>
      <c r="L140" s="4">
        <f t="shared" si="2"/>
        <v>2</v>
      </c>
      <c r="M140" t="s">
        <v>93</v>
      </c>
      <c r="N140" t="s">
        <v>26</v>
      </c>
      <c r="O140" t="s">
        <v>116</v>
      </c>
      <c r="P140">
        <v>90900</v>
      </c>
      <c r="Q140" t="s">
        <v>86</v>
      </c>
      <c r="R140" t="s">
        <v>55</v>
      </c>
      <c r="S140" t="s">
        <v>142</v>
      </c>
      <c r="T140" t="s">
        <v>102</v>
      </c>
      <c r="U140" s="5">
        <v>10</v>
      </c>
      <c r="V140">
        <v>49</v>
      </c>
      <c r="W140" s="6">
        <v>490</v>
      </c>
      <c r="X140" s="5">
        <v>47.04</v>
      </c>
    </row>
    <row r="141" spans="1:24">
      <c r="A141">
        <v>8855</v>
      </c>
      <c r="B141" s="2">
        <v>43642</v>
      </c>
      <c r="C141">
        <v>26</v>
      </c>
      <c r="D141" t="s">
        <v>138</v>
      </c>
      <c r="E141" t="s">
        <v>28</v>
      </c>
      <c r="F141" t="s">
        <v>125</v>
      </c>
      <c r="G141" t="s">
        <v>86</v>
      </c>
      <c r="H141" t="s">
        <v>21</v>
      </c>
      <c r="I141" t="s">
        <v>13</v>
      </c>
      <c r="J141" s="3">
        <v>43644</v>
      </c>
      <c r="K141" s="3" t="s">
        <v>41</v>
      </c>
      <c r="L141" s="4">
        <f t="shared" si="2"/>
        <v>2</v>
      </c>
      <c r="M141" t="s">
        <v>100</v>
      </c>
      <c r="N141" t="s">
        <v>28</v>
      </c>
      <c r="O141" t="s">
        <v>125</v>
      </c>
      <c r="P141">
        <v>90900</v>
      </c>
      <c r="Q141" t="s">
        <v>86</v>
      </c>
      <c r="R141" t="s">
        <v>57</v>
      </c>
      <c r="S141" t="s">
        <v>143</v>
      </c>
      <c r="T141" t="s">
        <v>144</v>
      </c>
      <c r="U141" s="5">
        <v>21.35</v>
      </c>
      <c r="V141">
        <v>90</v>
      </c>
      <c r="W141" s="6">
        <v>1921.5</v>
      </c>
      <c r="X141" s="5">
        <v>186.3855</v>
      </c>
    </row>
    <row r="142" spans="1:24">
      <c r="A142">
        <v>8856</v>
      </c>
      <c r="B142" s="2">
        <v>43642</v>
      </c>
      <c r="C142">
        <v>26</v>
      </c>
      <c r="D142" t="s">
        <v>138</v>
      </c>
      <c r="E142" t="s">
        <v>28</v>
      </c>
      <c r="F142" t="s">
        <v>125</v>
      </c>
      <c r="G142" t="s">
        <v>86</v>
      </c>
      <c r="H142" t="s">
        <v>21</v>
      </c>
      <c r="I142" t="s">
        <v>13</v>
      </c>
      <c r="J142" s="3">
        <v>43644</v>
      </c>
      <c r="K142" s="3" t="s">
        <v>41</v>
      </c>
      <c r="L142" s="4">
        <f t="shared" si="2"/>
        <v>2</v>
      </c>
      <c r="M142" t="s">
        <v>100</v>
      </c>
      <c r="N142" t="s">
        <v>28</v>
      </c>
      <c r="O142" t="s">
        <v>125</v>
      </c>
      <c r="P142">
        <v>90900</v>
      </c>
      <c r="Q142" t="s">
        <v>86</v>
      </c>
      <c r="R142" t="s">
        <v>57</v>
      </c>
      <c r="S142" t="s">
        <v>109</v>
      </c>
      <c r="T142" t="s">
        <v>110</v>
      </c>
      <c r="U142" s="5">
        <v>9.65</v>
      </c>
      <c r="V142">
        <v>60</v>
      </c>
      <c r="W142" s="6">
        <v>579</v>
      </c>
      <c r="X142" s="5">
        <v>59.637</v>
      </c>
    </row>
    <row r="143" spans="1:24">
      <c r="A143">
        <v>8857</v>
      </c>
      <c r="B143" s="2">
        <v>43642</v>
      </c>
      <c r="C143">
        <v>26</v>
      </c>
      <c r="D143" t="s">
        <v>138</v>
      </c>
      <c r="E143" t="s">
        <v>28</v>
      </c>
      <c r="F143" t="s">
        <v>125</v>
      </c>
      <c r="G143" t="s">
        <v>86</v>
      </c>
      <c r="H143" t="s">
        <v>21</v>
      </c>
      <c r="I143" t="s">
        <v>13</v>
      </c>
      <c r="J143" s="3">
        <v>43644</v>
      </c>
      <c r="K143" s="3" t="s">
        <v>41</v>
      </c>
      <c r="L143" s="4">
        <f t="shared" si="2"/>
        <v>2</v>
      </c>
      <c r="M143" t="s">
        <v>100</v>
      </c>
      <c r="N143" t="s">
        <v>28</v>
      </c>
      <c r="O143" t="s">
        <v>125</v>
      </c>
      <c r="P143">
        <v>90900</v>
      </c>
      <c r="Q143" t="s">
        <v>86</v>
      </c>
      <c r="R143" t="s">
        <v>57</v>
      </c>
      <c r="S143" t="s">
        <v>127</v>
      </c>
      <c r="T143" t="s">
        <v>128</v>
      </c>
      <c r="U143" s="5">
        <v>18.4</v>
      </c>
      <c r="V143">
        <v>39</v>
      </c>
      <c r="W143" s="6">
        <v>717.6</v>
      </c>
      <c r="X143" s="5">
        <v>71.76</v>
      </c>
    </row>
    <row r="144" spans="1:24">
      <c r="A144">
        <v>8858</v>
      </c>
      <c r="B144" s="2">
        <v>43645</v>
      </c>
      <c r="C144">
        <v>29</v>
      </c>
      <c r="D144" t="s">
        <v>103</v>
      </c>
      <c r="E144" t="s">
        <v>18</v>
      </c>
      <c r="F144" t="s">
        <v>104</v>
      </c>
      <c r="G144" t="s">
        <v>86</v>
      </c>
      <c r="H144" t="s">
        <v>17</v>
      </c>
      <c r="I144" t="s">
        <v>5</v>
      </c>
      <c r="J144" s="3">
        <v>43647</v>
      </c>
      <c r="K144" s="3" t="s">
        <v>42</v>
      </c>
      <c r="L144" s="4">
        <f t="shared" si="2"/>
        <v>3</v>
      </c>
      <c r="M144" t="s">
        <v>87</v>
      </c>
      <c r="N144" t="s">
        <v>18</v>
      </c>
      <c r="O144" t="s">
        <v>104</v>
      </c>
      <c r="P144">
        <v>90900</v>
      </c>
      <c r="Q144" t="s">
        <v>86</v>
      </c>
      <c r="R144" t="s">
        <v>56</v>
      </c>
      <c r="S144" t="s">
        <v>88</v>
      </c>
      <c r="T144" t="s">
        <v>89</v>
      </c>
      <c r="U144" s="5">
        <v>14</v>
      </c>
      <c r="V144">
        <v>79</v>
      </c>
      <c r="W144" s="6">
        <v>1106</v>
      </c>
      <c r="X144" s="5">
        <v>113.918</v>
      </c>
    </row>
    <row r="145" spans="1:24">
      <c r="A145">
        <v>8859</v>
      </c>
      <c r="B145" s="2">
        <v>43622</v>
      </c>
      <c r="C145">
        <v>6</v>
      </c>
      <c r="D145" t="s">
        <v>59</v>
      </c>
      <c r="E145" t="s">
        <v>22</v>
      </c>
      <c r="F145" t="s">
        <v>111</v>
      </c>
      <c r="G145" t="s">
        <v>86</v>
      </c>
      <c r="H145" t="s">
        <v>19</v>
      </c>
      <c r="I145" t="s">
        <v>9</v>
      </c>
      <c r="J145" s="3">
        <v>43624</v>
      </c>
      <c r="K145" s="3" t="s">
        <v>41</v>
      </c>
      <c r="L145" s="4">
        <f t="shared" si="2"/>
        <v>2</v>
      </c>
      <c r="M145" t="s">
        <v>100</v>
      </c>
      <c r="N145" t="s">
        <v>22</v>
      </c>
      <c r="O145" t="s">
        <v>111</v>
      </c>
      <c r="P145">
        <v>90900</v>
      </c>
      <c r="Q145" t="s">
        <v>86</v>
      </c>
      <c r="R145" t="s">
        <v>56</v>
      </c>
      <c r="S145" t="s">
        <v>105</v>
      </c>
      <c r="T145" t="s">
        <v>106</v>
      </c>
      <c r="U145" s="5">
        <v>12.75</v>
      </c>
      <c r="V145">
        <v>44</v>
      </c>
      <c r="W145" s="6">
        <v>561</v>
      </c>
      <c r="X145" s="5">
        <v>57.222</v>
      </c>
    </row>
    <row r="146" spans="1:24">
      <c r="A146">
        <v>8868</v>
      </c>
      <c r="B146" s="2">
        <v>43620</v>
      </c>
      <c r="C146">
        <v>4</v>
      </c>
      <c r="D146" t="s">
        <v>62</v>
      </c>
      <c r="E146" t="s">
        <v>11</v>
      </c>
      <c r="F146" t="s">
        <v>92</v>
      </c>
      <c r="G146" t="s">
        <v>86</v>
      </c>
      <c r="H146" t="s">
        <v>10</v>
      </c>
      <c r="I146" t="s">
        <v>1</v>
      </c>
      <c r="J146" s="3">
        <v>43622</v>
      </c>
      <c r="K146" s="3" t="s">
        <v>41</v>
      </c>
      <c r="L146" s="4">
        <f t="shared" si="2"/>
        <v>2</v>
      </c>
      <c r="M146" t="s">
        <v>93</v>
      </c>
      <c r="N146" t="s">
        <v>11</v>
      </c>
      <c r="O146" t="s">
        <v>92</v>
      </c>
      <c r="P146">
        <v>90900</v>
      </c>
      <c r="Q146" t="s">
        <v>86</v>
      </c>
      <c r="R146" t="s">
        <v>57</v>
      </c>
      <c r="S146" t="s">
        <v>145</v>
      </c>
      <c r="T146" t="s">
        <v>121</v>
      </c>
      <c r="U146" s="5">
        <v>81</v>
      </c>
      <c r="V146">
        <v>98</v>
      </c>
      <c r="W146" s="6">
        <v>7938</v>
      </c>
      <c r="X146" s="5">
        <v>769.986</v>
      </c>
    </row>
    <row r="147" spans="1:24">
      <c r="A147">
        <v>8868</v>
      </c>
      <c r="B147" s="2">
        <v>43620</v>
      </c>
      <c r="C147">
        <v>4</v>
      </c>
      <c r="D147" t="s">
        <v>62</v>
      </c>
      <c r="E147" t="s">
        <v>11</v>
      </c>
      <c r="F147" t="s">
        <v>92</v>
      </c>
      <c r="G147" t="s">
        <v>86</v>
      </c>
      <c r="H147" t="s">
        <v>10</v>
      </c>
      <c r="I147" t="s">
        <v>1</v>
      </c>
      <c r="J147" s="3">
        <v>43622</v>
      </c>
      <c r="K147" s="3" t="s">
        <v>41</v>
      </c>
      <c r="L147" s="4">
        <f t="shared" si="2"/>
        <v>2</v>
      </c>
      <c r="M147" t="s">
        <v>93</v>
      </c>
      <c r="N147" t="s">
        <v>11</v>
      </c>
      <c r="O147" t="s">
        <v>92</v>
      </c>
      <c r="P147">
        <v>90900</v>
      </c>
      <c r="Q147" t="s">
        <v>86</v>
      </c>
      <c r="R147" t="s">
        <v>57</v>
      </c>
      <c r="S147" t="s">
        <v>146</v>
      </c>
      <c r="T147" t="s">
        <v>147</v>
      </c>
      <c r="U147" s="5">
        <v>7</v>
      </c>
      <c r="V147">
        <v>61</v>
      </c>
      <c r="W147" s="6">
        <v>427</v>
      </c>
      <c r="X147" s="5">
        <v>42.273</v>
      </c>
    </row>
    <row r="148" spans="1:24">
      <c r="A148">
        <v>8864</v>
      </c>
      <c r="B148" s="2">
        <v>43624</v>
      </c>
      <c r="C148">
        <v>8</v>
      </c>
      <c r="D148" t="s">
        <v>61</v>
      </c>
      <c r="E148" t="s">
        <v>15</v>
      </c>
      <c r="F148" t="s">
        <v>99</v>
      </c>
      <c r="G148" t="s">
        <v>86</v>
      </c>
      <c r="H148" t="s">
        <v>14</v>
      </c>
      <c r="I148" t="s">
        <v>9</v>
      </c>
      <c r="J148" s="3">
        <v>43626</v>
      </c>
      <c r="K148" s="3" t="s">
        <v>41</v>
      </c>
      <c r="L148" s="4">
        <f t="shared" si="2"/>
        <v>2</v>
      </c>
      <c r="M148" t="s">
        <v>100</v>
      </c>
      <c r="N148" t="s">
        <v>15</v>
      </c>
      <c r="O148" t="s">
        <v>99</v>
      </c>
      <c r="P148">
        <v>90900</v>
      </c>
      <c r="Q148" t="s">
        <v>86</v>
      </c>
      <c r="R148" t="s">
        <v>57</v>
      </c>
      <c r="S148" t="s">
        <v>133</v>
      </c>
      <c r="T148" t="s">
        <v>134</v>
      </c>
      <c r="U148" s="5">
        <v>34.8</v>
      </c>
      <c r="V148">
        <v>30</v>
      </c>
      <c r="W148" s="6">
        <v>1044</v>
      </c>
      <c r="X148" s="5">
        <v>109.62</v>
      </c>
    </row>
    <row r="149" spans="1:24">
      <c r="A149">
        <v>8867</v>
      </c>
      <c r="B149" s="2">
        <v>43619</v>
      </c>
      <c r="C149">
        <v>3</v>
      </c>
      <c r="D149" t="s">
        <v>107</v>
      </c>
      <c r="E149" t="s">
        <v>20</v>
      </c>
      <c r="F149" t="s">
        <v>108</v>
      </c>
      <c r="G149" t="s">
        <v>86</v>
      </c>
      <c r="H149" t="s">
        <v>6</v>
      </c>
      <c r="I149" t="s">
        <v>5</v>
      </c>
      <c r="J149" s="3">
        <v>43621</v>
      </c>
      <c r="K149" s="3" t="s">
        <v>41</v>
      </c>
      <c r="L149" s="4">
        <f t="shared" si="2"/>
        <v>2</v>
      </c>
      <c r="M149" t="s">
        <v>87</v>
      </c>
      <c r="N149" t="s">
        <v>20</v>
      </c>
      <c r="O149" t="s">
        <v>108</v>
      </c>
      <c r="P149">
        <v>90900</v>
      </c>
      <c r="Q149" t="s">
        <v>86</v>
      </c>
      <c r="R149" t="s">
        <v>55</v>
      </c>
      <c r="S149" t="s">
        <v>135</v>
      </c>
      <c r="T149" t="s">
        <v>123</v>
      </c>
      <c r="U149" s="5">
        <v>10</v>
      </c>
      <c r="V149">
        <v>24</v>
      </c>
      <c r="W149" s="6">
        <v>240</v>
      </c>
      <c r="X149" s="5">
        <v>25.2</v>
      </c>
    </row>
    <row r="150" spans="1:24">
      <c r="A150">
        <v>8868</v>
      </c>
      <c r="B150" s="2">
        <v>43619</v>
      </c>
      <c r="C150">
        <v>3</v>
      </c>
      <c r="D150" t="s">
        <v>107</v>
      </c>
      <c r="E150" t="s">
        <v>20</v>
      </c>
      <c r="F150" t="s">
        <v>108</v>
      </c>
      <c r="G150" t="s">
        <v>86</v>
      </c>
      <c r="H150" t="s">
        <v>6</v>
      </c>
      <c r="I150" t="s">
        <v>5</v>
      </c>
      <c r="J150" s="3">
        <v>43621</v>
      </c>
      <c r="K150" s="3" t="s">
        <v>41</v>
      </c>
      <c r="L150" s="4">
        <f t="shared" si="2"/>
        <v>2</v>
      </c>
      <c r="M150" t="s">
        <v>87</v>
      </c>
      <c r="N150" t="s">
        <v>20</v>
      </c>
      <c r="O150" t="s">
        <v>108</v>
      </c>
      <c r="P150">
        <v>90900</v>
      </c>
      <c r="Q150" t="s">
        <v>86</v>
      </c>
      <c r="R150" t="s">
        <v>55</v>
      </c>
      <c r="S150" t="s">
        <v>112</v>
      </c>
      <c r="T150" t="s">
        <v>113</v>
      </c>
      <c r="U150" s="5">
        <v>40</v>
      </c>
      <c r="V150">
        <v>28</v>
      </c>
      <c r="W150" s="6">
        <v>1120</v>
      </c>
      <c r="X150" s="5">
        <v>109.76</v>
      </c>
    </row>
    <row r="151" spans="1:24">
      <c r="A151">
        <v>8878</v>
      </c>
      <c r="B151" s="2">
        <v>43626</v>
      </c>
      <c r="C151">
        <v>10</v>
      </c>
      <c r="D151" t="s">
        <v>115</v>
      </c>
      <c r="E151" t="s">
        <v>26</v>
      </c>
      <c r="F151" t="s">
        <v>116</v>
      </c>
      <c r="G151" t="s">
        <v>86</v>
      </c>
      <c r="H151" t="s">
        <v>23</v>
      </c>
      <c r="I151" t="s">
        <v>1</v>
      </c>
      <c r="J151" s="3">
        <v>43628</v>
      </c>
      <c r="K151" s="3" t="s">
        <v>41</v>
      </c>
      <c r="L151" s="4">
        <f t="shared" si="2"/>
        <v>2</v>
      </c>
      <c r="M151" t="s">
        <v>87</v>
      </c>
      <c r="N151" t="s">
        <v>26</v>
      </c>
      <c r="O151" t="s">
        <v>116</v>
      </c>
      <c r="P151">
        <v>90900</v>
      </c>
      <c r="Q151" t="s">
        <v>86</v>
      </c>
      <c r="R151" t="s">
        <v>57</v>
      </c>
      <c r="S151" t="s">
        <v>136</v>
      </c>
      <c r="T151" t="s">
        <v>91</v>
      </c>
      <c r="U151" s="5">
        <v>10</v>
      </c>
      <c r="V151">
        <v>74</v>
      </c>
      <c r="W151" s="6">
        <v>740</v>
      </c>
      <c r="X151" s="5">
        <v>71.78</v>
      </c>
    </row>
    <row r="152" spans="1:24">
      <c r="A152">
        <v>8874</v>
      </c>
      <c r="B152" s="2">
        <v>43626</v>
      </c>
      <c r="C152">
        <v>10</v>
      </c>
      <c r="D152" t="s">
        <v>115</v>
      </c>
      <c r="E152" t="s">
        <v>26</v>
      </c>
      <c r="F152" t="s">
        <v>116</v>
      </c>
      <c r="G152" t="s">
        <v>86</v>
      </c>
      <c r="H152" t="s">
        <v>23</v>
      </c>
      <c r="I152" t="s">
        <v>1</v>
      </c>
      <c r="J152" s="3">
        <v>43628</v>
      </c>
      <c r="K152" s="3" t="s">
        <v>41</v>
      </c>
      <c r="L152" s="4">
        <f t="shared" si="2"/>
        <v>2</v>
      </c>
      <c r="M152" t="s">
        <v>93</v>
      </c>
      <c r="N152" t="s">
        <v>26</v>
      </c>
      <c r="O152" t="s">
        <v>116</v>
      </c>
      <c r="P152">
        <v>90900</v>
      </c>
      <c r="Q152" t="s">
        <v>86</v>
      </c>
      <c r="R152" t="s">
        <v>57</v>
      </c>
      <c r="S152" t="s">
        <v>90</v>
      </c>
      <c r="T152" t="s">
        <v>91</v>
      </c>
      <c r="U152" s="5">
        <v>3.5</v>
      </c>
      <c r="V152">
        <v>90</v>
      </c>
      <c r="W152" s="6">
        <v>315</v>
      </c>
      <c r="X152" s="5">
        <v>30.24</v>
      </c>
    </row>
    <row r="153" spans="1:24">
      <c r="A153">
        <v>8875</v>
      </c>
      <c r="B153" s="2">
        <v>43627</v>
      </c>
      <c r="C153">
        <v>11</v>
      </c>
      <c r="D153" t="s">
        <v>124</v>
      </c>
      <c r="E153" t="s">
        <v>28</v>
      </c>
      <c r="F153" t="s">
        <v>125</v>
      </c>
      <c r="G153" t="s">
        <v>86</v>
      </c>
      <c r="H153" t="s">
        <v>21</v>
      </c>
      <c r="I153" t="s">
        <v>13</v>
      </c>
      <c r="J153" s="3">
        <v>43628</v>
      </c>
      <c r="K153" s="3" t="s">
        <v>41</v>
      </c>
      <c r="L153" s="4">
        <f t="shared" si="2"/>
        <v>2</v>
      </c>
      <c r="M153" t="s">
        <v>100</v>
      </c>
      <c r="N153" t="s">
        <v>28</v>
      </c>
      <c r="O153" t="s">
        <v>125</v>
      </c>
      <c r="P153">
        <v>90900</v>
      </c>
      <c r="Q153" t="s">
        <v>86</v>
      </c>
      <c r="R153" t="s">
        <v>57</v>
      </c>
      <c r="S153" t="s">
        <v>112</v>
      </c>
      <c r="T153" t="s">
        <v>113</v>
      </c>
      <c r="U153" s="5">
        <v>40</v>
      </c>
      <c r="V153">
        <v>27</v>
      </c>
      <c r="W153" s="6">
        <v>1080</v>
      </c>
      <c r="X153" s="5">
        <v>111.24</v>
      </c>
    </row>
    <row r="154" spans="1:24">
      <c r="A154">
        <v>8876</v>
      </c>
      <c r="B154" s="2">
        <v>43617</v>
      </c>
      <c r="C154">
        <v>1</v>
      </c>
      <c r="D154" t="s">
        <v>58</v>
      </c>
      <c r="E154" t="s">
        <v>29</v>
      </c>
      <c r="F154" t="s">
        <v>126</v>
      </c>
      <c r="G154" t="s">
        <v>86</v>
      </c>
      <c r="H154" t="s">
        <v>14</v>
      </c>
      <c r="I154" t="s">
        <v>9</v>
      </c>
      <c r="J154" s="3">
        <v>43628</v>
      </c>
      <c r="K154" s="3" t="s">
        <v>41</v>
      </c>
      <c r="L154" s="4">
        <f t="shared" si="2"/>
        <v>2</v>
      </c>
      <c r="M154" t="s">
        <v>100</v>
      </c>
      <c r="N154" t="s">
        <v>29</v>
      </c>
      <c r="O154" t="s">
        <v>126</v>
      </c>
      <c r="P154">
        <v>90900</v>
      </c>
      <c r="Q154" t="s">
        <v>86</v>
      </c>
      <c r="R154" t="s">
        <v>57</v>
      </c>
      <c r="S154" t="s">
        <v>127</v>
      </c>
      <c r="T154" t="s">
        <v>128</v>
      </c>
      <c r="U154" s="5">
        <v>18.4</v>
      </c>
      <c r="V154">
        <v>71</v>
      </c>
      <c r="W154" s="6">
        <v>1306.4</v>
      </c>
      <c r="X154" s="5">
        <v>137.172</v>
      </c>
    </row>
    <row r="155" spans="1:24">
      <c r="A155">
        <v>8877</v>
      </c>
      <c r="B155" s="2">
        <v>43644</v>
      </c>
      <c r="C155">
        <v>28</v>
      </c>
      <c r="D155" t="s">
        <v>60</v>
      </c>
      <c r="E155" t="s">
        <v>24</v>
      </c>
      <c r="F155" t="s">
        <v>114</v>
      </c>
      <c r="G155" t="s">
        <v>86</v>
      </c>
      <c r="H155" t="s">
        <v>21</v>
      </c>
      <c r="I155" t="s">
        <v>13</v>
      </c>
      <c r="J155" s="3">
        <v>43646</v>
      </c>
      <c r="K155" s="3" t="s">
        <v>41</v>
      </c>
      <c r="L155" s="4">
        <f t="shared" si="2"/>
        <v>2</v>
      </c>
      <c r="M155" t="s">
        <v>100</v>
      </c>
      <c r="N155" t="s">
        <v>24</v>
      </c>
      <c r="O155" t="s">
        <v>114</v>
      </c>
      <c r="P155">
        <v>90900</v>
      </c>
      <c r="Q155" t="s">
        <v>86</v>
      </c>
      <c r="R155" t="s">
        <v>57</v>
      </c>
      <c r="S155" t="s">
        <v>98</v>
      </c>
      <c r="T155" t="s">
        <v>89</v>
      </c>
      <c r="U155" s="5">
        <v>46</v>
      </c>
      <c r="V155">
        <v>74</v>
      </c>
      <c r="W155" s="6">
        <v>3404</v>
      </c>
      <c r="X155" s="5">
        <v>340.4</v>
      </c>
    </row>
    <row r="156" spans="1:24">
      <c r="A156">
        <v>8878</v>
      </c>
      <c r="B156" s="2">
        <v>43625</v>
      </c>
      <c r="C156">
        <v>9</v>
      </c>
      <c r="D156" t="s">
        <v>129</v>
      </c>
      <c r="E156" t="s">
        <v>30</v>
      </c>
      <c r="F156" t="s">
        <v>130</v>
      </c>
      <c r="G156" t="s">
        <v>86</v>
      </c>
      <c r="H156" t="s">
        <v>25</v>
      </c>
      <c r="I156" t="s">
        <v>5</v>
      </c>
      <c r="J156" s="3">
        <v>43627</v>
      </c>
      <c r="K156" s="3" t="s">
        <v>41</v>
      </c>
      <c r="L156" s="4">
        <f t="shared" si="2"/>
        <v>2</v>
      </c>
      <c r="M156" t="s">
        <v>93</v>
      </c>
      <c r="N156" t="s">
        <v>30</v>
      </c>
      <c r="O156" t="s">
        <v>130</v>
      </c>
      <c r="P156">
        <v>90900</v>
      </c>
      <c r="Q156" t="s">
        <v>86</v>
      </c>
      <c r="R156" t="s">
        <v>56</v>
      </c>
      <c r="S156" t="s">
        <v>109</v>
      </c>
      <c r="T156" t="s">
        <v>110</v>
      </c>
      <c r="U156" s="5">
        <v>9.65</v>
      </c>
      <c r="V156">
        <v>76</v>
      </c>
      <c r="W156" s="6">
        <v>733.4</v>
      </c>
      <c r="X156" s="5">
        <v>72.6066</v>
      </c>
    </row>
    <row r="157" spans="1:24">
      <c r="A157">
        <v>8879</v>
      </c>
      <c r="B157" s="2">
        <v>43622</v>
      </c>
      <c r="C157">
        <v>6</v>
      </c>
      <c r="D157" t="s">
        <v>59</v>
      </c>
      <c r="E157" t="s">
        <v>22</v>
      </c>
      <c r="F157" t="s">
        <v>111</v>
      </c>
      <c r="G157" t="s">
        <v>86</v>
      </c>
      <c r="H157" t="s">
        <v>19</v>
      </c>
      <c r="I157" t="s">
        <v>9</v>
      </c>
      <c r="J157" s="3">
        <v>43624</v>
      </c>
      <c r="K157" s="3" t="s">
        <v>41</v>
      </c>
      <c r="L157" s="4">
        <f t="shared" si="2"/>
        <v>2</v>
      </c>
      <c r="M157" t="s">
        <v>87</v>
      </c>
      <c r="N157" t="s">
        <v>22</v>
      </c>
      <c r="O157" t="s">
        <v>111</v>
      </c>
      <c r="P157">
        <v>90900</v>
      </c>
      <c r="Q157" t="s">
        <v>86</v>
      </c>
      <c r="R157" t="s">
        <v>57</v>
      </c>
      <c r="S157" t="s">
        <v>105</v>
      </c>
      <c r="T157" t="s">
        <v>106</v>
      </c>
      <c r="U157" s="5">
        <v>12.75</v>
      </c>
      <c r="V157">
        <v>96</v>
      </c>
      <c r="W157" s="6">
        <v>1224</v>
      </c>
      <c r="X157" s="5">
        <v>123.624</v>
      </c>
    </row>
    <row r="158" spans="1:24">
      <c r="A158">
        <v>8880</v>
      </c>
      <c r="B158" s="2">
        <v>43624</v>
      </c>
      <c r="C158">
        <v>8</v>
      </c>
      <c r="D158" t="s">
        <v>61</v>
      </c>
      <c r="E158" t="s">
        <v>15</v>
      </c>
      <c r="F158" t="s">
        <v>99</v>
      </c>
      <c r="G158" t="s">
        <v>86</v>
      </c>
      <c r="H158" t="s">
        <v>14</v>
      </c>
      <c r="I158" t="s">
        <v>9</v>
      </c>
      <c r="J158" s="3">
        <v>43626</v>
      </c>
      <c r="K158" s="3" t="s">
        <v>41</v>
      </c>
      <c r="L158" s="4">
        <f t="shared" si="2"/>
        <v>2</v>
      </c>
      <c r="M158" t="s">
        <v>87</v>
      </c>
      <c r="N158" t="s">
        <v>15</v>
      </c>
      <c r="O158" t="s">
        <v>99</v>
      </c>
      <c r="P158">
        <v>90900</v>
      </c>
      <c r="Q158" t="s">
        <v>86</v>
      </c>
      <c r="R158" t="s">
        <v>56</v>
      </c>
      <c r="S158" t="s">
        <v>105</v>
      </c>
      <c r="T158" t="s">
        <v>106</v>
      </c>
      <c r="U158" s="5">
        <v>12.75</v>
      </c>
      <c r="V158">
        <v>92</v>
      </c>
      <c r="W158" s="6">
        <v>1173</v>
      </c>
      <c r="X158" s="5">
        <v>116.127</v>
      </c>
    </row>
    <row r="159" spans="1:24">
      <c r="A159">
        <v>8888</v>
      </c>
      <c r="B159" s="2">
        <v>43641</v>
      </c>
      <c r="C159">
        <v>25</v>
      </c>
      <c r="D159" t="s">
        <v>137</v>
      </c>
      <c r="E159" t="s">
        <v>26</v>
      </c>
      <c r="F159" t="s">
        <v>116</v>
      </c>
      <c r="G159" t="s">
        <v>86</v>
      </c>
      <c r="H159" t="s">
        <v>23</v>
      </c>
      <c r="I159" t="s">
        <v>1</v>
      </c>
      <c r="J159" s="3">
        <v>43643</v>
      </c>
      <c r="K159" s="3" t="s">
        <v>41</v>
      </c>
      <c r="L159" s="4">
        <f t="shared" si="2"/>
        <v>2</v>
      </c>
      <c r="M159" t="s">
        <v>93</v>
      </c>
      <c r="N159" t="s">
        <v>26</v>
      </c>
      <c r="O159" t="s">
        <v>116</v>
      </c>
      <c r="P159">
        <v>90900</v>
      </c>
      <c r="Q159" t="s">
        <v>86</v>
      </c>
      <c r="R159" t="s">
        <v>55</v>
      </c>
      <c r="S159" t="s">
        <v>122</v>
      </c>
      <c r="T159" t="s">
        <v>123</v>
      </c>
      <c r="U159" s="5">
        <v>22</v>
      </c>
      <c r="V159">
        <v>93</v>
      </c>
      <c r="W159" s="6">
        <v>2046</v>
      </c>
      <c r="X159" s="5">
        <v>200.508</v>
      </c>
    </row>
    <row r="160" spans="1:24">
      <c r="A160">
        <v>8888</v>
      </c>
      <c r="B160" s="2">
        <v>43642</v>
      </c>
      <c r="C160">
        <v>26</v>
      </c>
      <c r="D160" t="s">
        <v>138</v>
      </c>
      <c r="E160" t="s">
        <v>28</v>
      </c>
      <c r="F160" t="s">
        <v>125</v>
      </c>
      <c r="G160" t="s">
        <v>86</v>
      </c>
      <c r="H160" t="s">
        <v>21</v>
      </c>
      <c r="I160" t="s">
        <v>13</v>
      </c>
      <c r="J160" s="3">
        <v>43644</v>
      </c>
      <c r="K160" s="3" t="s">
        <v>41</v>
      </c>
      <c r="L160" s="4">
        <f t="shared" si="2"/>
        <v>2</v>
      </c>
      <c r="M160" t="s">
        <v>100</v>
      </c>
      <c r="N160" t="s">
        <v>28</v>
      </c>
      <c r="O160" t="s">
        <v>125</v>
      </c>
      <c r="P160">
        <v>90900</v>
      </c>
      <c r="Q160" t="s">
        <v>86</v>
      </c>
      <c r="R160" t="s">
        <v>57</v>
      </c>
      <c r="S160" t="s">
        <v>120</v>
      </c>
      <c r="T160" t="s">
        <v>121</v>
      </c>
      <c r="U160" s="5">
        <v>25</v>
      </c>
      <c r="V160">
        <v>18</v>
      </c>
      <c r="W160" s="6">
        <v>450</v>
      </c>
      <c r="X160" s="5">
        <v>42.75</v>
      </c>
    </row>
    <row r="161" spans="1:24">
      <c r="A161">
        <v>8883</v>
      </c>
      <c r="B161" s="2">
        <v>43645</v>
      </c>
      <c r="C161">
        <v>29</v>
      </c>
      <c r="D161" t="s">
        <v>103</v>
      </c>
      <c r="E161" t="s">
        <v>18</v>
      </c>
      <c r="F161" t="s">
        <v>104</v>
      </c>
      <c r="G161" t="s">
        <v>86</v>
      </c>
      <c r="H161" t="s">
        <v>17</v>
      </c>
      <c r="I161" t="s">
        <v>5</v>
      </c>
      <c r="J161" s="3">
        <v>43647</v>
      </c>
      <c r="K161" s="3" t="s">
        <v>42</v>
      </c>
      <c r="L161" s="4">
        <f t="shared" si="2"/>
        <v>3</v>
      </c>
      <c r="M161" t="s">
        <v>87</v>
      </c>
      <c r="N161" t="s">
        <v>18</v>
      </c>
      <c r="O161" t="s">
        <v>104</v>
      </c>
      <c r="P161">
        <v>90900</v>
      </c>
      <c r="Q161" t="s">
        <v>86</v>
      </c>
      <c r="R161" t="s">
        <v>56</v>
      </c>
      <c r="S161" t="s">
        <v>139</v>
      </c>
      <c r="T161" t="s">
        <v>140</v>
      </c>
      <c r="U161">
        <v>39</v>
      </c>
      <c r="V161">
        <v>98</v>
      </c>
      <c r="W161" s="6">
        <v>3822</v>
      </c>
      <c r="X161" s="5">
        <v>397.488</v>
      </c>
    </row>
    <row r="162" spans="1:24">
      <c r="A162">
        <v>8884</v>
      </c>
      <c r="B162" s="2">
        <v>43622</v>
      </c>
      <c r="C162">
        <v>6</v>
      </c>
      <c r="D162" t="s">
        <v>59</v>
      </c>
      <c r="E162" t="s">
        <v>22</v>
      </c>
      <c r="F162" t="s">
        <v>111</v>
      </c>
      <c r="G162" t="s">
        <v>86</v>
      </c>
      <c r="H162" t="s">
        <v>19</v>
      </c>
      <c r="I162" t="s">
        <v>9</v>
      </c>
      <c r="J162" s="3">
        <v>43624</v>
      </c>
      <c r="K162" s="3" t="s">
        <v>41</v>
      </c>
      <c r="L162" s="4">
        <f t="shared" si="2"/>
        <v>2</v>
      </c>
      <c r="M162" t="s">
        <v>100</v>
      </c>
      <c r="N162" t="s">
        <v>22</v>
      </c>
      <c r="O162" t="s">
        <v>111</v>
      </c>
      <c r="P162">
        <v>90900</v>
      </c>
      <c r="Q162" t="s">
        <v>86</v>
      </c>
      <c r="R162" t="s">
        <v>56</v>
      </c>
      <c r="S162" t="s">
        <v>94</v>
      </c>
      <c r="T162" t="s">
        <v>91</v>
      </c>
      <c r="U162">
        <v>30</v>
      </c>
      <c r="V162">
        <v>46</v>
      </c>
      <c r="W162" s="6">
        <v>1380</v>
      </c>
      <c r="X162" s="5">
        <v>135.24</v>
      </c>
    </row>
    <row r="163" spans="1:24">
      <c r="A163">
        <v>8885</v>
      </c>
      <c r="B163" s="2">
        <v>43622</v>
      </c>
      <c r="C163">
        <v>6</v>
      </c>
      <c r="D163" t="s">
        <v>59</v>
      </c>
      <c r="E163" t="s">
        <v>22</v>
      </c>
      <c r="F163" t="s">
        <v>111</v>
      </c>
      <c r="G163" t="s">
        <v>86</v>
      </c>
      <c r="H163" t="s">
        <v>19</v>
      </c>
      <c r="I163" t="s">
        <v>9</v>
      </c>
      <c r="J163" s="3">
        <v>43624</v>
      </c>
      <c r="K163" s="3" t="s">
        <v>41</v>
      </c>
      <c r="L163" s="4">
        <f t="shared" si="2"/>
        <v>2</v>
      </c>
      <c r="M163" t="s">
        <v>100</v>
      </c>
      <c r="N163" t="s">
        <v>22</v>
      </c>
      <c r="O163" t="s">
        <v>111</v>
      </c>
      <c r="P163">
        <v>90900</v>
      </c>
      <c r="Q163" t="s">
        <v>86</v>
      </c>
      <c r="R163" t="s">
        <v>56</v>
      </c>
      <c r="S163" t="s">
        <v>95</v>
      </c>
      <c r="T163" t="s">
        <v>91</v>
      </c>
      <c r="U163">
        <v>53</v>
      </c>
      <c r="V163">
        <v>14</v>
      </c>
      <c r="W163" s="6">
        <v>742</v>
      </c>
      <c r="X163" s="5">
        <v>74.2</v>
      </c>
    </row>
    <row r="164" spans="1:24">
      <c r="A164">
        <v>8886</v>
      </c>
      <c r="B164" s="2">
        <v>43620</v>
      </c>
      <c r="C164">
        <v>4</v>
      </c>
      <c r="D164" t="s">
        <v>62</v>
      </c>
      <c r="E164" t="s">
        <v>11</v>
      </c>
      <c r="F164" t="s">
        <v>92</v>
      </c>
      <c r="G164" t="s">
        <v>86</v>
      </c>
      <c r="H164" t="s">
        <v>10</v>
      </c>
      <c r="I164" t="s">
        <v>1</v>
      </c>
      <c r="J164" s="3">
        <v>43624</v>
      </c>
      <c r="K164" s="3" t="s">
        <v>41</v>
      </c>
      <c r="L164" s="4">
        <f t="shared" si="2"/>
        <v>2</v>
      </c>
      <c r="M164" t="s">
        <v>100</v>
      </c>
      <c r="N164" t="s">
        <v>11</v>
      </c>
      <c r="O164" t="s">
        <v>92</v>
      </c>
      <c r="P164">
        <v>90900</v>
      </c>
      <c r="Q164" t="s">
        <v>86</v>
      </c>
      <c r="R164" t="s">
        <v>56</v>
      </c>
      <c r="S164" t="s">
        <v>141</v>
      </c>
      <c r="T164" t="s">
        <v>132</v>
      </c>
      <c r="U164">
        <v>38</v>
      </c>
      <c r="V164">
        <v>85</v>
      </c>
      <c r="W164" s="6">
        <v>3230</v>
      </c>
      <c r="X164" s="5">
        <v>319.77</v>
      </c>
    </row>
    <row r="165" spans="1:24">
      <c r="A165">
        <v>8887</v>
      </c>
      <c r="B165" s="2">
        <v>43619</v>
      </c>
      <c r="C165">
        <v>3</v>
      </c>
      <c r="D165" t="s">
        <v>107</v>
      </c>
      <c r="E165" t="s">
        <v>20</v>
      </c>
      <c r="F165" t="s">
        <v>108</v>
      </c>
      <c r="G165" t="s">
        <v>86</v>
      </c>
      <c r="H165" t="s">
        <v>6</v>
      </c>
      <c r="I165" t="s">
        <v>5</v>
      </c>
      <c r="J165" s="3">
        <v>43624</v>
      </c>
      <c r="K165" s="3" t="s">
        <v>41</v>
      </c>
      <c r="L165" s="4">
        <f t="shared" si="2"/>
        <v>2</v>
      </c>
      <c r="M165" t="s">
        <v>100</v>
      </c>
      <c r="N165" t="s">
        <v>20</v>
      </c>
      <c r="O165" t="s">
        <v>108</v>
      </c>
      <c r="P165">
        <v>90900</v>
      </c>
      <c r="Q165" t="s">
        <v>86</v>
      </c>
      <c r="R165" t="s">
        <v>56</v>
      </c>
      <c r="S165" t="s">
        <v>117</v>
      </c>
      <c r="T165" t="s">
        <v>89</v>
      </c>
      <c r="U165">
        <v>2.99</v>
      </c>
      <c r="V165">
        <v>88</v>
      </c>
      <c r="W165" s="6">
        <v>263.12</v>
      </c>
      <c r="X165" s="5">
        <v>25.52264</v>
      </c>
    </row>
    <row r="166" spans="1:24">
      <c r="A166">
        <v>8888</v>
      </c>
      <c r="B166" s="2">
        <v>43647</v>
      </c>
      <c r="C166">
        <v>1</v>
      </c>
      <c r="D166" t="s">
        <v>58</v>
      </c>
      <c r="E166" t="s">
        <v>29</v>
      </c>
      <c r="F166" t="s">
        <v>126</v>
      </c>
      <c r="G166" t="s">
        <v>86</v>
      </c>
      <c r="H166" t="s">
        <v>14</v>
      </c>
      <c r="I166" t="s">
        <v>9</v>
      </c>
      <c r="J166" s="3">
        <v>43624</v>
      </c>
      <c r="K166" s="3" t="s">
        <v>41</v>
      </c>
      <c r="L166" s="4">
        <f t="shared" si="2"/>
        <v>2</v>
      </c>
      <c r="M166" t="s">
        <v>100</v>
      </c>
      <c r="N166" t="s">
        <v>29</v>
      </c>
      <c r="O166" t="s">
        <v>126</v>
      </c>
      <c r="P166">
        <v>90900</v>
      </c>
      <c r="Q166" t="s">
        <v>86</v>
      </c>
      <c r="R166" t="s">
        <v>56</v>
      </c>
      <c r="S166" t="s">
        <v>117</v>
      </c>
      <c r="T166" t="s">
        <v>89</v>
      </c>
      <c r="U166">
        <v>2.99</v>
      </c>
      <c r="V166">
        <v>81</v>
      </c>
      <c r="W166" s="6">
        <v>242.19</v>
      </c>
      <c r="X166" s="5">
        <v>23.97681</v>
      </c>
    </row>
    <row r="167" spans="1:24">
      <c r="A167">
        <v>8889</v>
      </c>
      <c r="B167" s="2">
        <v>43674</v>
      </c>
      <c r="C167">
        <v>28</v>
      </c>
      <c r="D167" t="s">
        <v>60</v>
      </c>
      <c r="E167" t="s">
        <v>24</v>
      </c>
      <c r="F167" t="s">
        <v>114</v>
      </c>
      <c r="G167" t="s">
        <v>86</v>
      </c>
      <c r="H167" t="s">
        <v>21</v>
      </c>
      <c r="I167" t="s">
        <v>13</v>
      </c>
      <c r="J167" s="3">
        <v>43676</v>
      </c>
      <c r="K167" s="3" t="s">
        <v>42</v>
      </c>
      <c r="L167" s="4">
        <f t="shared" si="2"/>
        <v>3</v>
      </c>
      <c r="M167" t="s">
        <v>100</v>
      </c>
      <c r="N167" t="s">
        <v>24</v>
      </c>
      <c r="O167" t="s">
        <v>114</v>
      </c>
      <c r="P167">
        <v>90900</v>
      </c>
      <c r="Q167" t="s">
        <v>86</v>
      </c>
      <c r="R167" t="s">
        <v>57</v>
      </c>
      <c r="S167" t="s">
        <v>109</v>
      </c>
      <c r="T167" t="s">
        <v>110</v>
      </c>
      <c r="U167">
        <v>9.65</v>
      </c>
      <c r="V167">
        <v>33</v>
      </c>
      <c r="W167" s="6">
        <v>318.45</v>
      </c>
      <c r="X167" s="5">
        <v>30.25275</v>
      </c>
    </row>
    <row r="168" spans="1:24">
      <c r="A168">
        <v>8890</v>
      </c>
      <c r="B168" s="2">
        <v>43674</v>
      </c>
      <c r="C168">
        <v>28</v>
      </c>
      <c r="D168" t="s">
        <v>60</v>
      </c>
      <c r="E168" t="s">
        <v>24</v>
      </c>
      <c r="F168" t="s">
        <v>114</v>
      </c>
      <c r="G168" t="s">
        <v>86</v>
      </c>
      <c r="H168" t="s">
        <v>21</v>
      </c>
      <c r="I168" t="s">
        <v>13</v>
      </c>
      <c r="J168" s="3">
        <v>43676</v>
      </c>
      <c r="K168" s="3" t="s">
        <v>42</v>
      </c>
      <c r="L168" s="4">
        <f t="shared" si="2"/>
        <v>3</v>
      </c>
      <c r="M168" t="s">
        <v>100</v>
      </c>
      <c r="N168" t="s">
        <v>24</v>
      </c>
      <c r="O168" t="s">
        <v>114</v>
      </c>
      <c r="P168">
        <v>90900</v>
      </c>
      <c r="Q168" t="s">
        <v>86</v>
      </c>
      <c r="R168" t="s">
        <v>57</v>
      </c>
      <c r="S168" t="s">
        <v>127</v>
      </c>
      <c r="T168" t="s">
        <v>128</v>
      </c>
      <c r="U168">
        <v>18.4</v>
      </c>
      <c r="V168">
        <v>47</v>
      </c>
      <c r="W168" s="6">
        <v>864.8</v>
      </c>
      <c r="X168" s="5">
        <v>90.804</v>
      </c>
    </row>
    <row r="169" spans="1:24">
      <c r="A169">
        <v>8898</v>
      </c>
      <c r="B169" s="2">
        <v>43655</v>
      </c>
      <c r="C169">
        <v>9</v>
      </c>
      <c r="D169" t="s">
        <v>129</v>
      </c>
      <c r="E169" t="s">
        <v>30</v>
      </c>
      <c r="F169" t="s">
        <v>130</v>
      </c>
      <c r="G169" t="s">
        <v>86</v>
      </c>
      <c r="H169" t="s">
        <v>25</v>
      </c>
      <c r="I169" t="s">
        <v>5</v>
      </c>
      <c r="J169" s="3">
        <v>43657</v>
      </c>
      <c r="K169" s="3" t="s">
        <v>42</v>
      </c>
      <c r="L169" s="4">
        <f t="shared" si="2"/>
        <v>3</v>
      </c>
      <c r="M169" t="s">
        <v>93</v>
      </c>
      <c r="N169" t="s">
        <v>30</v>
      </c>
      <c r="O169" t="s">
        <v>130</v>
      </c>
      <c r="P169">
        <v>90900</v>
      </c>
      <c r="Q169" t="s">
        <v>86</v>
      </c>
      <c r="R169" t="s">
        <v>56</v>
      </c>
      <c r="S169" t="s">
        <v>131</v>
      </c>
      <c r="T169" t="s">
        <v>132</v>
      </c>
      <c r="U169">
        <v>19.5</v>
      </c>
      <c r="V169">
        <v>61</v>
      </c>
      <c r="W169" s="6">
        <v>1189.5</v>
      </c>
      <c r="X169" s="5">
        <v>123.708</v>
      </c>
    </row>
    <row r="170" spans="1:24">
      <c r="A170">
        <v>8898</v>
      </c>
      <c r="B170" s="2">
        <v>43655</v>
      </c>
      <c r="C170">
        <v>9</v>
      </c>
      <c r="D170" t="s">
        <v>129</v>
      </c>
      <c r="E170" t="s">
        <v>30</v>
      </c>
      <c r="F170" t="s">
        <v>130</v>
      </c>
      <c r="G170" t="s">
        <v>86</v>
      </c>
      <c r="H170" t="s">
        <v>25</v>
      </c>
      <c r="I170" t="s">
        <v>5</v>
      </c>
      <c r="J170" s="3">
        <v>43657</v>
      </c>
      <c r="K170" s="3" t="s">
        <v>42</v>
      </c>
      <c r="L170" s="4">
        <f t="shared" si="2"/>
        <v>3</v>
      </c>
      <c r="M170" t="s">
        <v>93</v>
      </c>
      <c r="N170" t="s">
        <v>30</v>
      </c>
      <c r="O170" t="s">
        <v>130</v>
      </c>
      <c r="P170">
        <v>90900</v>
      </c>
      <c r="Q170" t="s">
        <v>86</v>
      </c>
      <c r="R170" t="s">
        <v>56</v>
      </c>
      <c r="S170" t="s">
        <v>133</v>
      </c>
      <c r="T170" t="s">
        <v>134</v>
      </c>
      <c r="U170">
        <v>34.8</v>
      </c>
      <c r="V170">
        <v>27</v>
      </c>
      <c r="W170" s="6">
        <v>939.6</v>
      </c>
      <c r="X170" s="5">
        <v>95.8392</v>
      </c>
    </row>
    <row r="171" spans="1:24">
      <c r="A171">
        <v>8893</v>
      </c>
      <c r="B171" s="2">
        <v>43652</v>
      </c>
      <c r="C171">
        <v>6</v>
      </c>
      <c r="D171" t="s">
        <v>59</v>
      </c>
      <c r="E171" t="s">
        <v>22</v>
      </c>
      <c r="F171" t="s">
        <v>111</v>
      </c>
      <c r="G171" t="s">
        <v>86</v>
      </c>
      <c r="H171" t="s">
        <v>19</v>
      </c>
      <c r="I171" t="s">
        <v>9</v>
      </c>
      <c r="J171" s="3">
        <v>43654</v>
      </c>
      <c r="K171" s="3" t="s">
        <v>42</v>
      </c>
      <c r="L171" s="4">
        <f t="shared" si="2"/>
        <v>3</v>
      </c>
      <c r="M171" t="s">
        <v>87</v>
      </c>
      <c r="N171" t="s">
        <v>22</v>
      </c>
      <c r="O171" t="s">
        <v>111</v>
      </c>
      <c r="P171">
        <v>90900</v>
      </c>
      <c r="Q171" t="s">
        <v>86</v>
      </c>
      <c r="R171" t="s">
        <v>57</v>
      </c>
      <c r="S171" t="s">
        <v>88</v>
      </c>
      <c r="T171" t="s">
        <v>89</v>
      </c>
      <c r="U171">
        <v>14</v>
      </c>
      <c r="V171">
        <v>84</v>
      </c>
      <c r="W171" s="6">
        <v>1176</v>
      </c>
      <c r="X171" s="5">
        <v>118.776</v>
      </c>
    </row>
    <row r="172" spans="1:24">
      <c r="A172">
        <v>8894</v>
      </c>
      <c r="B172" s="2">
        <v>43654</v>
      </c>
      <c r="C172">
        <v>8</v>
      </c>
      <c r="D172" t="s">
        <v>61</v>
      </c>
      <c r="E172" t="s">
        <v>15</v>
      </c>
      <c r="F172" t="s">
        <v>99</v>
      </c>
      <c r="G172" t="s">
        <v>86</v>
      </c>
      <c r="H172" t="s">
        <v>14</v>
      </c>
      <c r="I172" t="s">
        <v>9</v>
      </c>
      <c r="J172" s="3">
        <v>43656</v>
      </c>
      <c r="K172" s="3" t="s">
        <v>42</v>
      </c>
      <c r="L172" s="4">
        <f t="shared" si="2"/>
        <v>3</v>
      </c>
      <c r="M172" t="s">
        <v>87</v>
      </c>
      <c r="N172" t="s">
        <v>15</v>
      </c>
      <c r="O172" t="s">
        <v>99</v>
      </c>
      <c r="P172">
        <v>90900</v>
      </c>
      <c r="Q172" t="s">
        <v>86</v>
      </c>
      <c r="R172" t="s">
        <v>56</v>
      </c>
      <c r="S172" t="s">
        <v>112</v>
      </c>
      <c r="T172" t="s">
        <v>113</v>
      </c>
      <c r="U172">
        <v>40</v>
      </c>
      <c r="V172">
        <v>91</v>
      </c>
      <c r="W172" s="6">
        <v>3640</v>
      </c>
      <c r="X172" s="5">
        <v>360.36</v>
      </c>
    </row>
    <row r="173" spans="1:24">
      <c r="A173">
        <v>8895</v>
      </c>
      <c r="B173" s="2">
        <v>43654</v>
      </c>
      <c r="C173">
        <v>8</v>
      </c>
      <c r="D173" t="s">
        <v>61</v>
      </c>
      <c r="E173" t="s">
        <v>15</v>
      </c>
      <c r="F173" t="s">
        <v>99</v>
      </c>
      <c r="G173" t="s">
        <v>86</v>
      </c>
      <c r="H173" t="s">
        <v>14</v>
      </c>
      <c r="I173" t="s">
        <v>9</v>
      </c>
      <c r="J173" s="3">
        <v>43656</v>
      </c>
      <c r="K173" s="3" t="s">
        <v>42</v>
      </c>
      <c r="L173" s="4">
        <f t="shared" si="2"/>
        <v>3</v>
      </c>
      <c r="M173" t="s">
        <v>87</v>
      </c>
      <c r="N173" t="s">
        <v>15</v>
      </c>
      <c r="O173" t="s">
        <v>99</v>
      </c>
      <c r="P173">
        <v>90900</v>
      </c>
      <c r="Q173" t="s">
        <v>86</v>
      </c>
      <c r="R173" t="s">
        <v>56</v>
      </c>
      <c r="S173" t="s">
        <v>101</v>
      </c>
      <c r="T173" t="s">
        <v>102</v>
      </c>
      <c r="U173">
        <v>9.2</v>
      </c>
      <c r="V173">
        <v>36</v>
      </c>
      <c r="W173" s="6">
        <v>331.2</v>
      </c>
      <c r="X173" s="5">
        <v>34.4448</v>
      </c>
    </row>
    <row r="174" spans="1:24">
      <c r="A174">
        <v>8896</v>
      </c>
      <c r="B174" s="2">
        <v>43671</v>
      </c>
      <c r="C174">
        <v>25</v>
      </c>
      <c r="D174" t="s">
        <v>137</v>
      </c>
      <c r="E174" t="s">
        <v>26</v>
      </c>
      <c r="F174" t="s">
        <v>116</v>
      </c>
      <c r="G174" t="s">
        <v>86</v>
      </c>
      <c r="H174" t="s">
        <v>23</v>
      </c>
      <c r="I174" t="s">
        <v>1</v>
      </c>
      <c r="J174" s="3">
        <v>43673</v>
      </c>
      <c r="K174" s="3" t="s">
        <v>42</v>
      </c>
      <c r="L174" s="4">
        <f t="shared" si="2"/>
        <v>3</v>
      </c>
      <c r="M174" t="s">
        <v>93</v>
      </c>
      <c r="N174" t="s">
        <v>26</v>
      </c>
      <c r="O174" t="s">
        <v>116</v>
      </c>
      <c r="P174">
        <v>90900</v>
      </c>
      <c r="Q174" t="s">
        <v>86</v>
      </c>
      <c r="R174" t="s">
        <v>55</v>
      </c>
      <c r="S174" t="s">
        <v>142</v>
      </c>
      <c r="T174" t="s">
        <v>102</v>
      </c>
      <c r="U174">
        <v>10</v>
      </c>
      <c r="V174">
        <v>34</v>
      </c>
      <c r="W174" s="6">
        <v>340</v>
      </c>
      <c r="X174" s="5">
        <v>34.34</v>
      </c>
    </row>
    <row r="175" spans="1:24">
      <c r="A175">
        <v>8897</v>
      </c>
      <c r="B175" s="2">
        <v>43672</v>
      </c>
      <c r="C175">
        <v>26</v>
      </c>
      <c r="D175" t="s">
        <v>138</v>
      </c>
      <c r="E175" t="s">
        <v>28</v>
      </c>
      <c r="F175" t="s">
        <v>125</v>
      </c>
      <c r="G175" t="s">
        <v>86</v>
      </c>
      <c r="H175" t="s">
        <v>21</v>
      </c>
      <c r="I175" t="s">
        <v>13</v>
      </c>
      <c r="J175" s="3">
        <v>43674</v>
      </c>
      <c r="K175" s="3" t="s">
        <v>42</v>
      </c>
      <c r="L175" s="4">
        <f t="shared" si="2"/>
        <v>3</v>
      </c>
      <c r="M175" t="s">
        <v>100</v>
      </c>
      <c r="N175" t="s">
        <v>28</v>
      </c>
      <c r="O175" t="s">
        <v>125</v>
      </c>
      <c r="P175">
        <v>90900</v>
      </c>
      <c r="Q175" t="s">
        <v>86</v>
      </c>
      <c r="R175" t="s">
        <v>57</v>
      </c>
      <c r="S175" t="s">
        <v>143</v>
      </c>
      <c r="T175" t="s">
        <v>144</v>
      </c>
      <c r="U175">
        <v>21.35</v>
      </c>
      <c r="V175">
        <v>81</v>
      </c>
      <c r="W175" s="6">
        <v>1729.35</v>
      </c>
      <c r="X175" s="5">
        <v>178.12305</v>
      </c>
    </row>
    <row r="176" spans="1:24">
      <c r="A176">
        <v>8898</v>
      </c>
      <c r="B176" s="2">
        <v>43672</v>
      </c>
      <c r="C176">
        <v>26</v>
      </c>
      <c r="D176" t="s">
        <v>138</v>
      </c>
      <c r="E176" t="s">
        <v>28</v>
      </c>
      <c r="F176" t="s">
        <v>125</v>
      </c>
      <c r="G176" t="s">
        <v>86</v>
      </c>
      <c r="H176" t="s">
        <v>21</v>
      </c>
      <c r="I176" t="s">
        <v>13</v>
      </c>
      <c r="J176" s="3">
        <v>43674</v>
      </c>
      <c r="K176" s="3" t="s">
        <v>42</v>
      </c>
      <c r="L176" s="4">
        <f t="shared" si="2"/>
        <v>3</v>
      </c>
      <c r="M176" t="s">
        <v>100</v>
      </c>
      <c r="N176" t="s">
        <v>28</v>
      </c>
      <c r="O176" t="s">
        <v>125</v>
      </c>
      <c r="P176">
        <v>90900</v>
      </c>
      <c r="Q176" t="s">
        <v>86</v>
      </c>
      <c r="R176" t="s">
        <v>57</v>
      </c>
      <c r="S176" t="s">
        <v>109</v>
      </c>
      <c r="T176" t="s">
        <v>110</v>
      </c>
      <c r="U176">
        <v>9.65</v>
      </c>
      <c r="V176">
        <v>25</v>
      </c>
      <c r="W176" s="6">
        <v>241.25</v>
      </c>
      <c r="X176" s="5">
        <v>23.40125</v>
      </c>
    </row>
    <row r="177" spans="1:24">
      <c r="A177">
        <v>8899</v>
      </c>
      <c r="B177" s="2">
        <v>43672</v>
      </c>
      <c r="C177">
        <v>26</v>
      </c>
      <c r="D177" t="s">
        <v>138</v>
      </c>
      <c r="E177" t="s">
        <v>28</v>
      </c>
      <c r="F177" t="s">
        <v>125</v>
      </c>
      <c r="G177" t="s">
        <v>86</v>
      </c>
      <c r="H177" t="s">
        <v>21</v>
      </c>
      <c r="I177" t="s">
        <v>13</v>
      </c>
      <c r="J177" s="3">
        <v>43674</v>
      </c>
      <c r="K177" s="3" t="s">
        <v>42</v>
      </c>
      <c r="L177" s="4">
        <f t="shared" si="2"/>
        <v>3</v>
      </c>
      <c r="M177" t="s">
        <v>100</v>
      </c>
      <c r="N177" t="s">
        <v>28</v>
      </c>
      <c r="O177" t="s">
        <v>125</v>
      </c>
      <c r="P177">
        <v>90900</v>
      </c>
      <c r="Q177" t="s">
        <v>86</v>
      </c>
      <c r="R177" t="s">
        <v>57</v>
      </c>
      <c r="S177" t="s">
        <v>127</v>
      </c>
      <c r="T177" t="s">
        <v>128</v>
      </c>
      <c r="U177">
        <v>18.4</v>
      </c>
      <c r="V177">
        <v>12</v>
      </c>
      <c r="W177" s="6">
        <v>220.8</v>
      </c>
      <c r="X177" s="5">
        <v>22.08</v>
      </c>
    </row>
    <row r="178" spans="1:24">
      <c r="A178">
        <v>8800</v>
      </c>
      <c r="B178" s="2">
        <v>43675</v>
      </c>
      <c r="C178">
        <v>29</v>
      </c>
      <c r="D178" t="s">
        <v>103</v>
      </c>
      <c r="E178" t="s">
        <v>18</v>
      </c>
      <c r="F178" t="s">
        <v>104</v>
      </c>
      <c r="G178" t="s">
        <v>86</v>
      </c>
      <c r="H178" t="s">
        <v>17</v>
      </c>
      <c r="I178" t="s">
        <v>5</v>
      </c>
      <c r="J178" s="3">
        <v>43677</v>
      </c>
      <c r="K178" s="3" t="s">
        <v>42</v>
      </c>
      <c r="L178" s="4">
        <f t="shared" si="2"/>
        <v>3</v>
      </c>
      <c r="M178" t="s">
        <v>87</v>
      </c>
      <c r="N178" t="s">
        <v>18</v>
      </c>
      <c r="O178" t="s">
        <v>104</v>
      </c>
      <c r="P178">
        <v>90900</v>
      </c>
      <c r="Q178" t="s">
        <v>86</v>
      </c>
      <c r="R178" t="s">
        <v>56</v>
      </c>
      <c r="S178" t="s">
        <v>88</v>
      </c>
      <c r="T178" t="s">
        <v>89</v>
      </c>
      <c r="U178">
        <v>14</v>
      </c>
      <c r="V178">
        <v>23</v>
      </c>
      <c r="W178" s="6">
        <v>322</v>
      </c>
      <c r="X178" s="5">
        <v>30.912</v>
      </c>
    </row>
    <row r="179" spans="1:24">
      <c r="A179">
        <v>8808</v>
      </c>
      <c r="B179" s="2">
        <v>43652</v>
      </c>
      <c r="C179">
        <v>6</v>
      </c>
      <c r="D179" t="s">
        <v>59</v>
      </c>
      <c r="E179" t="s">
        <v>22</v>
      </c>
      <c r="F179" t="s">
        <v>111</v>
      </c>
      <c r="G179" t="s">
        <v>86</v>
      </c>
      <c r="H179" t="s">
        <v>19</v>
      </c>
      <c r="I179" t="s">
        <v>9</v>
      </c>
      <c r="J179" s="3">
        <v>43654</v>
      </c>
      <c r="K179" s="3" t="s">
        <v>42</v>
      </c>
      <c r="L179" s="4">
        <f t="shared" si="2"/>
        <v>3</v>
      </c>
      <c r="M179" t="s">
        <v>100</v>
      </c>
      <c r="N179" t="s">
        <v>22</v>
      </c>
      <c r="O179" t="s">
        <v>111</v>
      </c>
      <c r="P179">
        <v>90900</v>
      </c>
      <c r="Q179" t="s">
        <v>86</v>
      </c>
      <c r="R179" t="s">
        <v>56</v>
      </c>
      <c r="S179" t="s">
        <v>105</v>
      </c>
      <c r="T179" t="s">
        <v>106</v>
      </c>
      <c r="U179">
        <v>12.75</v>
      </c>
      <c r="V179">
        <v>76</v>
      </c>
      <c r="W179" s="6">
        <v>969</v>
      </c>
      <c r="X179" s="5">
        <v>97.869</v>
      </c>
    </row>
    <row r="180" spans="1:24">
      <c r="A180">
        <v>8803</v>
      </c>
      <c r="B180" s="2">
        <v>43650</v>
      </c>
      <c r="C180">
        <v>4</v>
      </c>
      <c r="D180" t="s">
        <v>62</v>
      </c>
      <c r="E180" t="s">
        <v>11</v>
      </c>
      <c r="F180" t="s">
        <v>92</v>
      </c>
      <c r="G180" t="s">
        <v>86</v>
      </c>
      <c r="H180" t="s">
        <v>10</v>
      </c>
      <c r="I180" t="s">
        <v>1</v>
      </c>
      <c r="J180" s="3">
        <v>43652</v>
      </c>
      <c r="K180" s="3" t="s">
        <v>42</v>
      </c>
      <c r="L180" s="4">
        <f t="shared" si="2"/>
        <v>3</v>
      </c>
      <c r="M180" t="s">
        <v>93</v>
      </c>
      <c r="N180" t="s">
        <v>11</v>
      </c>
      <c r="O180" t="s">
        <v>92</v>
      </c>
      <c r="P180">
        <v>90900</v>
      </c>
      <c r="Q180" t="s">
        <v>86</v>
      </c>
      <c r="R180" t="s">
        <v>57</v>
      </c>
      <c r="S180" t="s">
        <v>145</v>
      </c>
      <c r="T180" t="s">
        <v>121</v>
      </c>
      <c r="U180">
        <v>81</v>
      </c>
      <c r="V180">
        <v>55</v>
      </c>
      <c r="W180" s="6">
        <v>4455</v>
      </c>
      <c r="X180" s="5">
        <v>445.5</v>
      </c>
    </row>
    <row r="181" spans="1:24">
      <c r="A181">
        <v>8804</v>
      </c>
      <c r="B181" s="2">
        <v>43650</v>
      </c>
      <c r="C181">
        <v>4</v>
      </c>
      <c r="D181" t="s">
        <v>62</v>
      </c>
      <c r="E181" t="s">
        <v>11</v>
      </c>
      <c r="F181" t="s">
        <v>92</v>
      </c>
      <c r="G181" t="s">
        <v>86</v>
      </c>
      <c r="H181" t="s">
        <v>10</v>
      </c>
      <c r="I181" t="s">
        <v>1</v>
      </c>
      <c r="J181" s="3">
        <v>43652</v>
      </c>
      <c r="K181" s="3" t="s">
        <v>42</v>
      </c>
      <c r="L181" s="4">
        <f t="shared" si="2"/>
        <v>3</v>
      </c>
      <c r="M181" t="s">
        <v>93</v>
      </c>
      <c r="N181" t="s">
        <v>11</v>
      </c>
      <c r="O181" t="s">
        <v>92</v>
      </c>
      <c r="P181">
        <v>90900</v>
      </c>
      <c r="Q181" t="s">
        <v>86</v>
      </c>
      <c r="R181" t="s">
        <v>57</v>
      </c>
      <c r="S181" t="s">
        <v>146</v>
      </c>
      <c r="T181" t="s">
        <v>147</v>
      </c>
      <c r="U181">
        <v>7</v>
      </c>
      <c r="V181">
        <v>19</v>
      </c>
      <c r="W181" s="6">
        <v>133</v>
      </c>
      <c r="X181" s="5">
        <v>12.901</v>
      </c>
    </row>
    <row r="182" spans="1:24">
      <c r="A182">
        <v>8806</v>
      </c>
      <c r="B182" s="2">
        <v>43654</v>
      </c>
      <c r="C182">
        <v>8</v>
      </c>
      <c r="D182" t="s">
        <v>61</v>
      </c>
      <c r="E182" t="s">
        <v>15</v>
      </c>
      <c r="F182" t="s">
        <v>99</v>
      </c>
      <c r="G182" t="s">
        <v>86</v>
      </c>
      <c r="H182" t="s">
        <v>14</v>
      </c>
      <c r="I182" t="s">
        <v>9</v>
      </c>
      <c r="J182" s="3">
        <v>43656</v>
      </c>
      <c r="K182" s="3" t="s">
        <v>42</v>
      </c>
      <c r="L182" s="4">
        <f t="shared" si="2"/>
        <v>3</v>
      </c>
      <c r="M182" t="s">
        <v>100</v>
      </c>
      <c r="N182" t="s">
        <v>15</v>
      </c>
      <c r="O182" t="s">
        <v>99</v>
      </c>
      <c r="P182">
        <v>90900</v>
      </c>
      <c r="Q182" t="s">
        <v>86</v>
      </c>
      <c r="R182" t="s">
        <v>57</v>
      </c>
      <c r="S182" t="s">
        <v>133</v>
      </c>
      <c r="T182" t="s">
        <v>134</v>
      </c>
      <c r="U182">
        <v>34.8</v>
      </c>
      <c r="V182">
        <v>27</v>
      </c>
      <c r="W182" s="6">
        <v>939.6</v>
      </c>
      <c r="X182" s="5">
        <v>89.262</v>
      </c>
    </row>
    <row r="183" spans="1:24">
      <c r="A183">
        <v>8809</v>
      </c>
      <c r="B183" s="2">
        <v>43649</v>
      </c>
      <c r="C183">
        <v>3</v>
      </c>
      <c r="D183" t="s">
        <v>107</v>
      </c>
      <c r="E183" t="s">
        <v>20</v>
      </c>
      <c r="F183" t="s">
        <v>108</v>
      </c>
      <c r="G183" t="s">
        <v>86</v>
      </c>
      <c r="H183" t="s">
        <v>6</v>
      </c>
      <c r="I183" t="s">
        <v>5</v>
      </c>
      <c r="J183" s="3">
        <v>43651</v>
      </c>
      <c r="K183" s="3" t="s">
        <v>42</v>
      </c>
      <c r="L183" s="4">
        <f t="shared" si="2"/>
        <v>3</v>
      </c>
      <c r="M183" t="s">
        <v>87</v>
      </c>
      <c r="N183" t="s">
        <v>20</v>
      </c>
      <c r="O183" t="s">
        <v>108</v>
      </c>
      <c r="P183">
        <v>90900</v>
      </c>
      <c r="Q183" t="s">
        <v>86</v>
      </c>
      <c r="R183" t="s">
        <v>55</v>
      </c>
      <c r="S183" t="s">
        <v>135</v>
      </c>
      <c r="T183" t="s">
        <v>123</v>
      </c>
      <c r="U183">
        <v>10</v>
      </c>
      <c r="V183">
        <v>99</v>
      </c>
      <c r="W183" s="6">
        <v>990</v>
      </c>
      <c r="X183" s="5">
        <v>95.04</v>
      </c>
    </row>
    <row r="184" spans="1:24">
      <c r="A184">
        <v>8880</v>
      </c>
      <c r="B184" s="2">
        <v>43649</v>
      </c>
      <c r="C184">
        <v>3</v>
      </c>
      <c r="D184" t="s">
        <v>107</v>
      </c>
      <c r="E184" t="s">
        <v>20</v>
      </c>
      <c r="F184" t="s">
        <v>108</v>
      </c>
      <c r="G184" t="s">
        <v>86</v>
      </c>
      <c r="H184" t="s">
        <v>6</v>
      </c>
      <c r="I184" t="s">
        <v>5</v>
      </c>
      <c r="J184" s="3">
        <v>43651</v>
      </c>
      <c r="K184" s="3" t="s">
        <v>42</v>
      </c>
      <c r="L184" s="4">
        <f t="shared" si="2"/>
        <v>3</v>
      </c>
      <c r="M184" t="s">
        <v>87</v>
      </c>
      <c r="N184" t="s">
        <v>20</v>
      </c>
      <c r="O184" t="s">
        <v>108</v>
      </c>
      <c r="P184">
        <v>90900</v>
      </c>
      <c r="Q184" t="s">
        <v>86</v>
      </c>
      <c r="R184" t="s">
        <v>55</v>
      </c>
      <c r="S184" t="s">
        <v>112</v>
      </c>
      <c r="T184" t="s">
        <v>113</v>
      </c>
      <c r="U184">
        <v>40</v>
      </c>
      <c r="V184">
        <v>10</v>
      </c>
      <c r="W184" s="6">
        <v>400</v>
      </c>
      <c r="X184" s="5">
        <v>40</v>
      </c>
    </row>
    <row r="185" spans="1:24">
      <c r="A185">
        <v>8884</v>
      </c>
      <c r="B185" s="2">
        <v>43656</v>
      </c>
      <c r="C185">
        <v>10</v>
      </c>
      <c r="D185" t="s">
        <v>115</v>
      </c>
      <c r="E185" t="s">
        <v>26</v>
      </c>
      <c r="F185" t="s">
        <v>116</v>
      </c>
      <c r="G185" t="s">
        <v>86</v>
      </c>
      <c r="H185" t="s">
        <v>23</v>
      </c>
      <c r="I185" t="s">
        <v>1</v>
      </c>
      <c r="J185" s="3">
        <v>43658</v>
      </c>
      <c r="K185" s="3" t="s">
        <v>42</v>
      </c>
      <c r="L185" s="4">
        <f t="shared" si="2"/>
        <v>3</v>
      </c>
      <c r="M185" t="s">
        <v>87</v>
      </c>
      <c r="N185" t="s">
        <v>26</v>
      </c>
      <c r="O185" t="s">
        <v>116</v>
      </c>
      <c r="P185">
        <v>90900</v>
      </c>
      <c r="Q185" t="s">
        <v>86</v>
      </c>
      <c r="R185" t="s">
        <v>57</v>
      </c>
      <c r="S185" t="s">
        <v>136</v>
      </c>
      <c r="T185" t="s">
        <v>91</v>
      </c>
      <c r="U185">
        <v>10</v>
      </c>
      <c r="V185">
        <v>80</v>
      </c>
      <c r="W185" s="6">
        <v>800</v>
      </c>
      <c r="X185" s="5">
        <v>77.6</v>
      </c>
    </row>
    <row r="186" spans="1:24">
      <c r="A186">
        <v>8886</v>
      </c>
      <c r="B186" s="2">
        <v>43656</v>
      </c>
      <c r="C186">
        <v>10</v>
      </c>
      <c r="D186" t="s">
        <v>115</v>
      </c>
      <c r="E186" t="s">
        <v>26</v>
      </c>
      <c r="F186" t="s">
        <v>116</v>
      </c>
      <c r="G186" t="s">
        <v>86</v>
      </c>
      <c r="H186" t="s">
        <v>23</v>
      </c>
      <c r="I186" t="s">
        <v>1</v>
      </c>
      <c r="J186" s="3">
        <v>43658</v>
      </c>
      <c r="K186" s="3" t="s">
        <v>42</v>
      </c>
      <c r="L186" s="4">
        <f t="shared" si="2"/>
        <v>3</v>
      </c>
      <c r="M186" t="s">
        <v>93</v>
      </c>
      <c r="N186" t="s">
        <v>26</v>
      </c>
      <c r="O186" t="s">
        <v>116</v>
      </c>
      <c r="P186">
        <v>90900</v>
      </c>
      <c r="Q186" t="s">
        <v>86</v>
      </c>
      <c r="R186" t="s">
        <v>57</v>
      </c>
      <c r="S186" t="s">
        <v>90</v>
      </c>
      <c r="T186" t="s">
        <v>91</v>
      </c>
      <c r="U186">
        <v>3.5</v>
      </c>
      <c r="V186">
        <v>27</v>
      </c>
      <c r="W186" s="6">
        <v>94.5</v>
      </c>
      <c r="X186" s="5">
        <v>9.072</v>
      </c>
    </row>
    <row r="187" spans="1:24">
      <c r="A187">
        <v>8887</v>
      </c>
      <c r="B187" s="2">
        <v>43657</v>
      </c>
      <c r="C187">
        <v>11</v>
      </c>
      <c r="D187" t="s">
        <v>124</v>
      </c>
      <c r="E187" t="s">
        <v>28</v>
      </c>
      <c r="F187" t="s">
        <v>125</v>
      </c>
      <c r="G187" t="s">
        <v>86</v>
      </c>
      <c r="H187" t="s">
        <v>21</v>
      </c>
      <c r="I187" t="s">
        <v>13</v>
      </c>
      <c r="J187" s="3">
        <v>43658</v>
      </c>
      <c r="K187" s="3" t="s">
        <v>42</v>
      </c>
      <c r="L187" s="4">
        <f t="shared" si="2"/>
        <v>3</v>
      </c>
      <c r="M187" t="s">
        <v>100</v>
      </c>
      <c r="N187" t="s">
        <v>28</v>
      </c>
      <c r="O187" t="s">
        <v>125</v>
      </c>
      <c r="P187">
        <v>90900</v>
      </c>
      <c r="Q187" t="s">
        <v>86</v>
      </c>
      <c r="R187" t="s">
        <v>57</v>
      </c>
      <c r="S187" t="s">
        <v>112</v>
      </c>
      <c r="T187" t="s">
        <v>113</v>
      </c>
      <c r="U187">
        <v>40</v>
      </c>
      <c r="V187">
        <v>97</v>
      </c>
      <c r="W187" s="6">
        <v>3880</v>
      </c>
      <c r="X187" s="5">
        <v>380.24</v>
      </c>
    </row>
    <row r="188" spans="1:24">
      <c r="A188">
        <v>8888</v>
      </c>
      <c r="B188" s="2">
        <v>43647</v>
      </c>
      <c r="C188">
        <v>1</v>
      </c>
      <c r="D188" t="s">
        <v>58</v>
      </c>
      <c r="E188" t="s">
        <v>29</v>
      </c>
      <c r="F188" t="s">
        <v>126</v>
      </c>
      <c r="G188" t="s">
        <v>86</v>
      </c>
      <c r="H188" t="s">
        <v>14</v>
      </c>
      <c r="I188" t="s">
        <v>9</v>
      </c>
      <c r="J188" s="3">
        <v>43658</v>
      </c>
      <c r="K188" s="3" t="s">
        <v>42</v>
      </c>
      <c r="L188" s="4">
        <f t="shared" si="2"/>
        <v>3</v>
      </c>
      <c r="M188" t="s">
        <v>100</v>
      </c>
      <c r="N188" t="s">
        <v>29</v>
      </c>
      <c r="O188" t="s">
        <v>126</v>
      </c>
      <c r="P188">
        <v>90900</v>
      </c>
      <c r="Q188" t="s">
        <v>86</v>
      </c>
      <c r="R188" t="s">
        <v>57</v>
      </c>
      <c r="S188" t="s">
        <v>127</v>
      </c>
      <c r="T188" t="s">
        <v>128</v>
      </c>
      <c r="U188">
        <v>18.4</v>
      </c>
      <c r="V188">
        <v>42</v>
      </c>
      <c r="W188" s="6">
        <v>772.8</v>
      </c>
      <c r="X188" s="5">
        <v>80.3712</v>
      </c>
    </row>
    <row r="189" spans="1:24">
      <c r="A189">
        <v>8889</v>
      </c>
      <c r="B189" s="2">
        <v>43674</v>
      </c>
      <c r="C189">
        <v>28</v>
      </c>
      <c r="D189" t="s">
        <v>60</v>
      </c>
      <c r="E189" t="s">
        <v>24</v>
      </c>
      <c r="F189" t="s">
        <v>114</v>
      </c>
      <c r="G189" t="s">
        <v>86</v>
      </c>
      <c r="H189" t="s">
        <v>21</v>
      </c>
      <c r="I189" t="s">
        <v>13</v>
      </c>
      <c r="J189" s="3">
        <v>43676</v>
      </c>
      <c r="K189" s="3" t="s">
        <v>42</v>
      </c>
      <c r="L189" s="4">
        <f t="shared" si="2"/>
        <v>3</v>
      </c>
      <c r="M189" t="s">
        <v>100</v>
      </c>
      <c r="N189" t="s">
        <v>24</v>
      </c>
      <c r="O189" t="s">
        <v>114</v>
      </c>
      <c r="P189">
        <v>90900</v>
      </c>
      <c r="Q189" t="s">
        <v>86</v>
      </c>
      <c r="R189" t="s">
        <v>57</v>
      </c>
      <c r="S189" t="s">
        <v>98</v>
      </c>
      <c r="T189" t="s">
        <v>89</v>
      </c>
      <c r="U189" s="5">
        <v>46</v>
      </c>
      <c r="V189">
        <v>24</v>
      </c>
      <c r="W189" s="6">
        <v>1104</v>
      </c>
      <c r="X189" s="5">
        <v>105.984</v>
      </c>
    </row>
    <row r="190" spans="1:24">
      <c r="A190">
        <v>8880</v>
      </c>
      <c r="B190" s="2">
        <v>43655</v>
      </c>
      <c r="C190">
        <v>9</v>
      </c>
      <c r="D190" t="s">
        <v>129</v>
      </c>
      <c r="E190" t="s">
        <v>30</v>
      </c>
      <c r="F190" t="s">
        <v>130</v>
      </c>
      <c r="G190" t="s">
        <v>86</v>
      </c>
      <c r="H190" t="s">
        <v>25</v>
      </c>
      <c r="I190" t="s">
        <v>5</v>
      </c>
      <c r="J190" s="3">
        <v>43657</v>
      </c>
      <c r="K190" s="3" t="s">
        <v>42</v>
      </c>
      <c r="L190" s="4">
        <f t="shared" si="2"/>
        <v>3</v>
      </c>
      <c r="M190" t="s">
        <v>93</v>
      </c>
      <c r="N190" t="s">
        <v>30</v>
      </c>
      <c r="O190" t="s">
        <v>130</v>
      </c>
      <c r="P190">
        <v>90900</v>
      </c>
      <c r="Q190" t="s">
        <v>86</v>
      </c>
      <c r="R190" t="s">
        <v>56</v>
      </c>
      <c r="S190" t="s">
        <v>109</v>
      </c>
      <c r="T190" t="s">
        <v>110</v>
      </c>
      <c r="U190" s="5">
        <v>9.65</v>
      </c>
      <c r="V190">
        <v>90</v>
      </c>
      <c r="W190" s="6">
        <v>868.5</v>
      </c>
      <c r="X190" s="5">
        <v>83.376</v>
      </c>
    </row>
    <row r="191" spans="1:24">
      <c r="A191">
        <v>8888</v>
      </c>
      <c r="B191" s="2">
        <v>43652</v>
      </c>
      <c r="C191">
        <v>6</v>
      </c>
      <c r="D191" t="s">
        <v>59</v>
      </c>
      <c r="E191" t="s">
        <v>22</v>
      </c>
      <c r="F191" t="s">
        <v>111</v>
      </c>
      <c r="G191" t="s">
        <v>86</v>
      </c>
      <c r="H191" t="s">
        <v>19</v>
      </c>
      <c r="I191" t="s">
        <v>9</v>
      </c>
      <c r="J191" s="3">
        <v>43654</v>
      </c>
      <c r="K191" s="3" t="s">
        <v>42</v>
      </c>
      <c r="L191" s="4">
        <f t="shared" si="2"/>
        <v>3</v>
      </c>
      <c r="M191" t="s">
        <v>87</v>
      </c>
      <c r="N191" t="s">
        <v>22</v>
      </c>
      <c r="O191" t="s">
        <v>111</v>
      </c>
      <c r="P191">
        <v>90900</v>
      </c>
      <c r="Q191" t="s">
        <v>86</v>
      </c>
      <c r="R191" t="s">
        <v>57</v>
      </c>
      <c r="S191" t="s">
        <v>105</v>
      </c>
      <c r="T191" t="s">
        <v>106</v>
      </c>
      <c r="U191" s="5">
        <v>12.75</v>
      </c>
      <c r="V191">
        <v>28</v>
      </c>
      <c r="W191" s="6">
        <v>357</v>
      </c>
      <c r="X191" s="5">
        <v>35.7</v>
      </c>
    </row>
    <row r="192" spans="1:24">
      <c r="A192">
        <v>8888</v>
      </c>
      <c r="B192" s="2">
        <v>43705</v>
      </c>
      <c r="C192">
        <v>28</v>
      </c>
      <c r="D192" t="s">
        <v>60</v>
      </c>
      <c r="E192" t="s">
        <v>24</v>
      </c>
      <c r="F192" t="s">
        <v>114</v>
      </c>
      <c r="G192" t="s">
        <v>86</v>
      </c>
      <c r="H192" t="s">
        <v>21</v>
      </c>
      <c r="I192" t="s">
        <v>13</v>
      </c>
      <c r="J192" s="3">
        <v>43707</v>
      </c>
      <c r="K192" s="3" t="s">
        <v>43</v>
      </c>
      <c r="L192" s="4">
        <f t="shared" si="2"/>
        <v>3</v>
      </c>
      <c r="M192" t="s">
        <v>100</v>
      </c>
      <c r="N192" t="s">
        <v>24</v>
      </c>
      <c r="O192" t="s">
        <v>114</v>
      </c>
      <c r="P192">
        <v>90900</v>
      </c>
      <c r="Q192" t="s">
        <v>86</v>
      </c>
      <c r="R192" t="s">
        <v>56</v>
      </c>
      <c r="S192" t="s">
        <v>98</v>
      </c>
      <c r="T192" t="s">
        <v>89</v>
      </c>
      <c r="U192" s="5">
        <v>46</v>
      </c>
      <c r="V192">
        <v>28</v>
      </c>
      <c r="W192" s="6">
        <v>1288</v>
      </c>
      <c r="X192" s="5">
        <v>133.952</v>
      </c>
    </row>
    <row r="193" spans="1:24">
      <c r="A193">
        <v>8883</v>
      </c>
      <c r="B193" s="2">
        <v>43685</v>
      </c>
      <c r="C193">
        <v>8</v>
      </c>
      <c r="D193" t="s">
        <v>61</v>
      </c>
      <c r="E193" t="s">
        <v>15</v>
      </c>
      <c r="F193" t="s">
        <v>99</v>
      </c>
      <c r="G193" t="s">
        <v>86</v>
      </c>
      <c r="H193" t="s">
        <v>14</v>
      </c>
      <c r="I193" t="s">
        <v>9</v>
      </c>
      <c r="J193" s="3">
        <v>43687</v>
      </c>
      <c r="K193" s="3" t="s">
        <v>43</v>
      </c>
      <c r="L193" s="4">
        <f t="shared" si="2"/>
        <v>3</v>
      </c>
      <c r="M193" t="s">
        <v>100</v>
      </c>
      <c r="N193" t="s">
        <v>15</v>
      </c>
      <c r="O193" t="s">
        <v>99</v>
      </c>
      <c r="P193">
        <v>90900</v>
      </c>
      <c r="Q193" t="s">
        <v>86</v>
      </c>
      <c r="R193" t="s">
        <v>56</v>
      </c>
      <c r="S193" t="s">
        <v>105</v>
      </c>
      <c r="T193" t="s">
        <v>106</v>
      </c>
      <c r="U193" s="5">
        <v>12.75</v>
      </c>
      <c r="V193">
        <v>57</v>
      </c>
      <c r="W193" s="6">
        <v>726.75</v>
      </c>
      <c r="X193" s="5">
        <v>69.768</v>
      </c>
    </row>
    <row r="194" spans="1:24">
      <c r="A194">
        <v>8884</v>
      </c>
      <c r="B194" s="2">
        <v>43687</v>
      </c>
      <c r="C194">
        <v>10</v>
      </c>
      <c r="D194" t="s">
        <v>115</v>
      </c>
      <c r="E194" t="s">
        <v>26</v>
      </c>
      <c r="F194" t="s">
        <v>116</v>
      </c>
      <c r="G194" t="s">
        <v>86</v>
      </c>
      <c r="H194" t="s">
        <v>23</v>
      </c>
      <c r="I194" t="s">
        <v>1</v>
      </c>
      <c r="J194" s="3">
        <v>43689</v>
      </c>
      <c r="K194" s="3" t="s">
        <v>43</v>
      </c>
      <c r="L194" s="4">
        <f t="shared" si="2"/>
        <v>3</v>
      </c>
      <c r="M194" t="s">
        <v>87</v>
      </c>
      <c r="N194" t="s">
        <v>26</v>
      </c>
      <c r="O194" t="s">
        <v>116</v>
      </c>
      <c r="P194">
        <v>90900</v>
      </c>
      <c r="Q194" t="s">
        <v>86</v>
      </c>
      <c r="R194" t="s">
        <v>57</v>
      </c>
      <c r="S194" t="s">
        <v>117</v>
      </c>
      <c r="T194" t="s">
        <v>89</v>
      </c>
      <c r="U194" s="5">
        <v>2.99</v>
      </c>
      <c r="V194">
        <v>23</v>
      </c>
      <c r="W194" s="6">
        <v>68.77</v>
      </c>
      <c r="X194" s="5">
        <v>6.67069</v>
      </c>
    </row>
    <row r="195" spans="1:24">
      <c r="A195">
        <v>8885</v>
      </c>
      <c r="B195" s="2">
        <v>43684</v>
      </c>
      <c r="C195">
        <v>7</v>
      </c>
      <c r="D195" t="s">
        <v>118</v>
      </c>
      <c r="E195" t="s">
        <v>27</v>
      </c>
      <c r="F195" t="s">
        <v>119</v>
      </c>
      <c r="G195" t="s">
        <v>86</v>
      </c>
      <c r="H195" t="s">
        <v>14</v>
      </c>
      <c r="I195" t="s">
        <v>9</v>
      </c>
      <c r="J195" s="3">
        <v>43689</v>
      </c>
      <c r="K195" s="3" t="s">
        <v>43</v>
      </c>
      <c r="L195" s="4">
        <f t="shared" ref="L195:L258" si="3">ROUNDUP(MONTH(J195)/3,0)</f>
        <v>3</v>
      </c>
      <c r="M195" t="s">
        <v>87</v>
      </c>
      <c r="N195" t="s">
        <v>27</v>
      </c>
      <c r="O195" t="s">
        <v>119</v>
      </c>
      <c r="P195">
        <v>90900</v>
      </c>
      <c r="Q195" t="s">
        <v>86</v>
      </c>
      <c r="R195" t="s">
        <v>57</v>
      </c>
      <c r="S195" t="s">
        <v>98</v>
      </c>
      <c r="T195" t="s">
        <v>89</v>
      </c>
      <c r="U195" s="5">
        <v>46</v>
      </c>
      <c r="V195">
        <v>86</v>
      </c>
      <c r="W195" s="6">
        <v>3956</v>
      </c>
      <c r="X195" s="5">
        <v>399.556</v>
      </c>
    </row>
    <row r="196" spans="1:24">
      <c r="A196">
        <v>8886</v>
      </c>
      <c r="B196" s="2">
        <v>43687</v>
      </c>
      <c r="C196">
        <v>10</v>
      </c>
      <c r="D196" t="s">
        <v>115</v>
      </c>
      <c r="E196" t="s">
        <v>26</v>
      </c>
      <c r="F196" t="s">
        <v>116</v>
      </c>
      <c r="G196" t="s">
        <v>86</v>
      </c>
      <c r="H196" t="s">
        <v>23</v>
      </c>
      <c r="I196" t="s">
        <v>1</v>
      </c>
      <c r="J196" s="3">
        <v>43689</v>
      </c>
      <c r="K196" s="3" t="s">
        <v>43</v>
      </c>
      <c r="L196" s="4">
        <f t="shared" si="3"/>
        <v>3</v>
      </c>
      <c r="M196" t="s">
        <v>93</v>
      </c>
      <c r="N196" t="s">
        <v>26</v>
      </c>
      <c r="O196" t="s">
        <v>116</v>
      </c>
      <c r="P196">
        <v>90900</v>
      </c>
      <c r="Q196" t="s">
        <v>86</v>
      </c>
      <c r="R196" t="s">
        <v>57</v>
      </c>
      <c r="S196" t="s">
        <v>120</v>
      </c>
      <c r="T196" t="s">
        <v>121</v>
      </c>
      <c r="U196" s="5">
        <v>25</v>
      </c>
      <c r="V196">
        <v>47</v>
      </c>
      <c r="W196" s="6">
        <v>1175</v>
      </c>
      <c r="X196" s="5">
        <v>116.325</v>
      </c>
    </row>
    <row r="197" spans="1:24">
      <c r="A197">
        <v>8887</v>
      </c>
      <c r="B197" s="2">
        <v>43687</v>
      </c>
      <c r="C197">
        <v>10</v>
      </c>
      <c r="D197" t="s">
        <v>115</v>
      </c>
      <c r="E197" t="s">
        <v>26</v>
      </c>
      <c r="F197" t="s">
        <v>116</v>
      </c>
      <c r="G197" t="s">
        <v>86</v>
      </c>
      <c r="H197" t="s">
        <v>23</v>
      </c>
      <c r="I197" t="s">
        <v>1</v>
      </c>
      <c r="J197" s="3">
        <v>43689</v>
      </c>
      <c r="K197" s="3" t="s">
        <v>43</v>
      </c>
      <c r="L197" s="4">
        <f t="shared" si="3"/>
        <v>3</v>
      </c>
      <c r="M197" t="s">
        <v>93</v>
      </c>
      <c r="N197" t="s">
        <v>26</v>
      </c>
      <c r="O197" t="s">
        <v>116</v>
      </c>
      <c r="P197">
        <v>90900</v>
      </c>
      <c r="Q197" t="s">
        <v>86</v>
      </c>
      <c r="R197" t="s">
        <v>57</v>
      </c>
      <c r="S197" t="s">
        <v>122</v>
      </c>
      <c r="T197" t="s">
        <v>123</v>
      </c>
      <c r="U197" s="5">
        <v>22</v>
      </c>
      <c r="V197">
        <v>97</v>
      </c>
      <c r="W197" s="6">
        <v>2134</v>
      </c>
      <c r="X197" s="5">
        <v>221.936</v>
      </c>
    </row>
    <row r="198" spans="1:24">
      <c r="A198">
        <v>8888</v>
      </c>
      <c r="B198" s="2">
        <v>43687</v>
      </c>
      <c r="C198">
        <v>10</v>
      </c>
      <c r="D198" t="s">
        <v>115</v>
      </c>
      <c r="E198" t="s">
        <v>26</v>
      </c>
      <c r="F198" t="s">
        <v>116</v>
      </c>
      <c r="G198" t="s">
        <v>86</v>
      </c>
      <c r="H198" t="s">
        <v>23</v>
      </c>
      <c r="I198" t="s">
        <v>1</v>
      </c>
      <c r="J198" s="3">
        <v>43689</v>
      </c>
      <c r="K198" s="3" t="s">
        <v>43</v>
      </c>
      <c r="L198" s="4">
        <f t="shared" si="3"/>
        <v>3</v>
      </c>
      <c r="M198" t="s">
        <v>93</v>
      </c>
      <c r="N198" t="s">
        <v>26</v>
      </c>
      <c r="O198" t="s">
        <v>116</v>
      </c>
      <c r="P198">
        <v>90900</v>
      </c>
      <c r="Q198" t="s">
        <v>86</v>
      </c>
      <c r="R198" t="s">
        <v>57</v>
      </c>
      <c r="S198" t="s">
        <v>101</v>
      </c>
      <c r="T198" t="s">
        <v>102</v>
      </c>
      <c r="U198" s="5">
        <v>9.2</v>
      </c>
      <c r="V198">
        <v>96</v>
      </c>
      <c r="W198" s="6">
        <v>883.2</v>
      </c>
      <c r="X198" s="5">
        <v>86.5536</v>
      </c>
    </row>
    <row r="199" spans="1:24">
      <c r="A199">
        <v>8889</v>
      </c>
      <c r="B199" s="2">
        <v>43688</v>
      </c>
      <c r="C199">
        <v>11</v>
      </c>
      <c r="D199" t="s">
        <v>124</v>
      </c>
      <c r="E199" t="s">
        <v>28</v>
      </c>
      <c r="F199" t="s">
        <v>125</v>
      </c>
      <c r="G199" t="s">
        <v>86</v>
      </c>
      <c r="H199" t="s">
        <v>21</v>
      </c>
      <c r="I199" t="s">
        <v>13</v>
      </c>
      <c r="J199" s="3">
        <v>43689</v>
      </c>
      <c r="K199" s="3" t="s">
        <v>43</v>
      </c>
      <c r="L199" s="4">
        <f t="shared" si="3"/>
        <v>3</v>
      </c>
      <c r="M199" t="s">
        <v>100</v>
      </c>
      <c r="N199" t="s">
        <v>28</v>
      </c>
      <c r="O199" t="s">
        <v>125</v>
      </c>
      <c r="P199">
        <v>90900</v>
      </c>
      <c r="Q199" t="s">
        <v>86</v>
      </c>
      <c r="R199" t="s">
        <v>57</v>
      </c>
      <c r="S199" t="s">
        <v>90</v>
      </c>
      <c r="T199" t="s">
        <v>91</v>
      </c>
      <c r="U199" s="5">
        <v>3.5</v>
      </c>
      <c r="V199">
        <v>31</v>
      </c>
      <c r="W199" s="6">
        <v>108.5</v>
      </c>
      <c r="X199" s="5">
        <v>10.85</v>
      </c>
    </row>
    <row r="200" spans="1:24">
      <c r="A200">
        <v>8830</v>
      </c>
      <c r="B200" s="2">
        <v>43688</v>
      </c>
      <c r="C200">
        <v>11</v>
      </c>
      <c r="D200" t="s">
        <v>124</v>
      </c>
      <c r="E200" t="s">
        <v>28</v>
      </c>
      <c r="F200" t="s">
        <v>125</v>
      </c>
      <c r="G200" t="s">
        <v>86</v>
      </c>
      <c r="H200" t="s">
        <v>21</v>
      </c>
      <c r="I200" t="s">
        <v>13</v>
      </c>
      <c r="J200" s="3">
        <v>43689</v>
      </c>
      <c r="K200" s="3" t="s">
        <v>43</v>
      </c>
      <c r="L200" s="4">
        <f t="shared" si="3"/>
        <v>3</v>
      </c>
      <c r="M200" t="s">
        <v>100</v>
      </c>
      <c r="N200" t="s">
        <v>28</v>
      </c>
      <c r="O200" t="s">
        <v>125</v>
      </c>
      <c r="P200">
        <v>90900</v>
      </c>
      <c r="Q200" t="s">
        <v>86</v>
      </c>
      <c r="R200" t="s">
        <v>57</v>
      </c>
      <c r="S200" t="s">
        <v>117</v>
      </c>
      <c r="T200" t="s">
        <v>89</v>
      </c>
      <c r="U200" s="5">
        <v>2.99</v>
      </c>
      <c r="V200">
        <v>52</v>
      </c>
      <c r="W200" s="6">
        <v>155.48</v>
      </c>
      <c r="X200" s="5">
        <v>16.01444</v>
      </c>
    </row>
    <row r="201" spans="1:24">
      <c r="A201">
        <v>8838</v>
      </c>
      <c r="B201" s="2">
        <v>43678</v>
      </c>
      <c r="C201">
        <v>1</v>
      </c>
      <c r="D201" t="s">
        <v>58</v>
      </c>
      <c r="E201" t="s">
        <v>29</v>
      </c>
      <c r="F201" t="s">
        <v>126</v>
      </c>
      <c r="G201" t="s">
        <v>86</v>
      </c>
      <c r="H201" t="s">
        <v>14</v>
      </c>
      <c r="I201" t="s">
        <v>9</v>
      </c>
      <c r="J201" s="3">
        <v>43689</v>
      </c>
      <c r="K201" s="3" t="s">
        <v>43</v>
      </c>
      <c r="L201" s="4">
        <f t="shared" si="3"/>
        <v>3</v>
      </c>
      <c r="M201" t="s">
        <v>100</v>
      </c>
      <c r="N201" t="s">
        <v>29</v>
      </c>
      <c r="O201" t="s">
        <v>126</v>
      </c>
      <c r="P201">
        <v>90900</v>
      </c>
      <c r="Q201" t="s">
        <v>86</v>
      </c>
      <c r="R201" t="s">
        <v>57</v>
      </c>
      <c r="S201" t="s">
        <v>97</v>
      </c>
      <c r="T201" t="s">
        <v>89</v>
      </c>
      <c r="U201" s="5">
        <v>18</v>
      </c>
      <c r="V201">
        <v>91</v>
      </c>
      <c r="W201" s="6">
        <v>1638</v>
      </c>
      <c r="X201" s="5">
        <v>158.886</v>
      </c>
    </row>
    <row r="202" spans="1:24">
      <c r="A202">
        <v>8838</v>
      </c>
      <c r="B202" s="2">
        <v>43678</v>
      </c>
      <c r="C202">
        <v>1</v>
      </c>
      <c r="D202" t="s">
        <v>58</v>
      </c>
      <c r="E202" t="s">
        <v>29</v>
      </c>
      <c r="F202" t="s">
        <v>126</v>
      </c>
      <c r="G202" t="s">
        <v>86</v>
      </c>
      <c r="H202" t="s">
        <v>14</v>
      </c>
      <c r="I202" t="s">
        <v>9</v>
      </c>
      <c r="J202" s="3">
        <v>43689</v>
      </c>
      <c r="K202" s="3" t="s">
        <v>43</v>
      </c>
      <c r="L202" s="4">
        <f t="shared" si="3"/>
        <v>3</v>
      </c>
      <c r="M202" t="s">
        <v>100</v>
      </c>
      <c r="N202" t="s">
        <v>29</v>
      </c>
      <c r="O202" t="s">
        <v>126</v>
      </c>
      <c r="P202">
        <v>90900</v>
      </c>
      <c r="Q202" t="s">
        <v>86</v>
      </c>
      <c r="R202" t="s">
        <v>57</v>
      </c>
      <c r="S202" t="s">
        <v>98</v>
      </c>
      <c r="T202" t="s">
        <v>89</v>
      </c>
      <c r="U202" s="5">
        <v>46</v>
      </c>
      <c r="V202">
        <v>14</v>
      </c>
      <c r="W202" s="6">
        <v>644</v>
      </c>
      <c r="X202" s="5">
        <v>63.756</v>
      </c>
    </row>
    <row r="203" spans="1:24">
      <c r="A203">
        <v>8833</v>
      </c>
      <c r="B203" s="2">
        <v>43678</v>
      </c>
      <c r="C203">
        <v>1</v>
      </c>
      <c r="D203" t="s">
        <v>58</v>
      </c>
      <c r="E203" t="s">
        <v>29</v>
      </c>
      <c r="F203" t="s">
        <v>126</v>
      </c>
      <c r="G203" t="s">
        <v>86</v>
      </c>
      <c r="H203" t="s">
        <v>14</v>
      </c>
      <c r="I203" t="s">
        <v>9</v>
      </c>
      <c r="J203" s="3">
        <v>43689</v>
      </c>
      <c r="K203" s="3" t="s">
        <v>43</v>
      </c>
      <c r="L203" s="4">
        <f t="shared" si="3"/>
        <v>3</v>
      </c>
      <c r="M203" t="s">
        <v>100</v>
      </c>
      <c r="N203" t="s">
        <v>29</v>
      </c>
      <c r="O203" t="s">
        <v>126</v>
      </c>
      <c r="P203">
        <v>90900</v>
      </c>
      <c r="Q203" t="s">
        <v>86</v>
      </c>
      <c r="R203" t="s">
        <v>57</v>
      </c>
      <c r="S203" t="s">
        <v>117</v>
      </c>
      <c r="T203" t="s">
        <v>89</v>
      </c>
      <c r="U203">
        <v>2.99</v>
      </c>
      <c r="V203">
        <v>44</v>
      </c>
      <c r="W203" s="6">
        <v>131.56</v>
      </c>
      <c r="X203" s="5">
        <v>13.28756</v>
      </c>
    </row>
    <row r="204" spans="1:24">
      <c r="A204">
        <v>8834</v>
      </c>
      <c r="B204" s="2">
        <v>43705</v>
      </c>
      <c r="C204">
        <v>28</v>
      </c>
      <c r="D204" t="s">
        <v>60</v>
      </c>
      <c r="E204" t="s">
        <v>24</v>
      </c>
      <c r="F204" t="s">
        <v>114</v>
      </c>
      <c r="G204" t="s">
        <v>86</v>
      </c>
      <c r="H204" t="s">
        <v>21</v>
      </c>
      <c r="I204" t="s">
        <v>13</v>
      </c>
      <c r="J204" s="3">
        <v>43707</v>
      </c>
      <c r="K204" s="3" t="s">
        <v>43</v>
      </c>
      <c r="L204" s="4">
        <f t="shared" si="3"/>
        <v>3</v>
      </c>
      <c r="M204" t="s">
        <v>100</v>
      </c>
      <c r="N204" t="s">
        <v>24</v>
      </c>
      <c r="O204" t="s">
        <v>114</v>
      </c>
      <c r="P204">
        <v>90900</v>
      </c>
      <c r="Q204" t="s">
        <v>86</v>
      </c>
      <c r="R204" t="s">
        <v>57</v>
      </c>
      <c r="S204" t="s">
        <v>109</v>
      </c>
      <c r="T204" t="s">
        <v>110</v>
      </c>
      <c r="U204">
        <v>9.65</v>
      </c>
      <c r="V204">
        <v>97</v>
      </c>
      <c r="W204" s="6">
        <v>936.05</v>
      </c>
      <c r="X204" s="5">
        <v>95.4771</v>
      </c>
    </row>
    <row r="205" spans="1:24">
      <c r="A205">
        <v>8835</v>
      </c>
      <c r="B205" s="2">
        <v>43705</v>
      </c>
      <c r="C205">
        <v>28</v>
      </c>
      <c r="D205" t="s">
        <v>60</v>
      </c>
      <c r="E205" t="s">
        <v>24</v>
      </c>
      <c r="F205" t="s">
        <v>114</v>
      </c>
      <c r="G205" t="s">
        <v>86</v>
      </c>
      <c r="H205" t="s">
        <v>21</v>
      </c>
      <c r="I205" t="s">
        <v>13</v>
      </c>
      <c r="J205" s="3">
        <v>43707</v>
      </c>
      <c r="K205" s="3" t="s">
        <v>43</v>
      </c>
      <c r="L205" s="4">
        <f t="shared" si="3"/>
        <v>3</v>
      </c>
      <c r="M205" t="s">
        <v>100</v>
      </c>
      <c r="N205" t="s">
        <v>24</v>
      </c>
      <c r="O205" t="s">
        <v>114</v>
      </c>
      <c r="P205">
        <v>90900</v>
      </c>
      <c r="Q205" t="s">
        <v>86</v>
      </c>
      <c r="R205" t="s">
        <v>57</v>
      </c>
      <c r="S205" t="s">
        <v>127</v>
      </c>
      <c r="T205" t="s">
        <v>128</v>
      </c>
      <c r="U205">
        <v>18.4</v>
      </c>
      <c r="V205">
        <v>80</v>
      </c>
      <c r="W205" s="6">
        <v>1472</v>
      </c>
      <c r="X205" s="5">
        <v>150.144</v>
      </c>
    </row>
    <row r="206" spans="1:24">
      <c r="A206">
        <v>8836</v>
      </c>
      <c r="B206" s="2">
        <v>43686</v>
      </c>
      <c r="C206">
        <v>9</v>
      </c>
      <c r="D206" t="s">
        <v>129</v>
      </c>
      <c r="E206" t="s">
        <v>30</v>
      </c>
      <c r="F206" t="s">
        <v>130</v>
      </c>
      <c r="G206" t="s">
        <v>86</v>
      </c>
      <c r="H206" t="s">
        <v>25</v>
      </c>
      <c r="I206" t="s">
        <v>5</v>
      </c>
      <c r="J206" s="3">
        <v>43688</v>
      </c>
      <c r="K206" s="3" t="s">
        <v>43</v>
      </c>
      <c r="L206" s="4">
        <f t="shared" si="3"/>
        <v>3</v>
      </c>
      <c r="M206" t="s">
        <v>93</v>
      </c>
      <c r="N206" t="s">
        <v>30</v>
      </c>
      <c r="O206" t="s">
        <v>130</v>
      </c>
      <c r="P206">
        <v>90900</v>
      </c>
      <c r="Q206" t="s">
        <v>86</v>
      </c>
      <c r="R206" t="s">
        <v>56</v>
      </c>
      <c r="S206" t="s">
        <v>131</v>
      </c>
      <c r="T206" t="s">
        <v>132</v>
      </c>
      <c r="U206">
        <v>19.5</v>
      </c>
      <c r="V206">
        <v>66</v>
      </c>
      <c r="W206" s="6">
        <v>1287</v>
      </c>
      <c r="X206" s="5">
        <v>132.561</v>
      </c>
    </row>
    <row r="207" spans="1:24">
      <c r="A207">
        <v>8837</v>
      </c>
      <c r="B207" s="2">
        <v>43686</v>
      </c>
      <c r="C207">
        <v>9</v>
      </c>
      <c r="D207" t="s">
        <v>129</v>
      </c>
      <c r="E207" t="s">
        <v>30</v>
      </c>
      <c r="F207" t="s">
        <v>130</v>
      </c>
      <c r="G207" t="s">
        <v>86</v>
      </c>
      <c r="H207" t="s">
        <v>25</v>
      </c>
      <c r="I207" t="s">
        <v>5</v>
      </c>
      <c r="J207" s="3">
        <v>43688</v>
      </c>
      <c r="K207" s="3" t="s">
        <v>43</v>
      </c>
      <c r="L207" s="4">
        <f t="shared" si="3"/>
        <v>3</v>
      </c>
      <c r="M207" t="s">
        <v>93</v>
      </c>
      <c r="N207" t="s">
        <v>30</v>
      </c>
      <c r="O207" t="s">
        <v>130</v>
      </c>
      <c r="P207">
        <v>90900</v>
      </c>
      <c r="Q207" t="s">
        <v>86</v>
      </c>
      <c r="R207" t="s">
        <v>56</v>
      </c>
      <c r="S207" t="s">
        <v>133</v>
      </c>
      <c r="T207" t="s">
        <v>134</v>
      </c>
      <c r="U207">
        <v>34.8</v>
      </c>
      <c r="V207">
        <v>32</v>
      </c>
      <c r="W207" s="6">
        <v>1113.6</v>
      </c>
      <c r="X207" s="5">
        <v>111.36</v>
      </c>
    </row>
    <row r="208" spans="1:24">
      <c r="A208">
        <v>8838</v>
      </c>
      <c r="B208" s="2">
        <v>43683</v>
      </c>
      <c r="C208">
        <v>6</v>
      </c>
      <c r="D208" t="s">
        <v>59</v>
      </c>
      <c r="E208" t="s">
        <v>22</v>
      </c>
      <c r="F208" t="s">
        <v>111</v>
      </c>
      <c r="G208" t="s">
        <v>86</v>
      </c>
      <c r="H208" t="s">
        <v>19</v>
      </c>
      <c r="I208" t="s">
        <v>9</v>
      </c>
      <c r="J208" s="3">
        <v>43685</v>
      </c>
      <c r="K208" s="3" t="s">
        <v>43</v>
      </c>
      <c r="L208" s="4">
        <f t="shared" si="3"/>
        <v>3</v>
      </c>
      <c r="M208" t="s">
        <v>87</v>
      </c>
      <c r="N208" t="s">
        <v>22</v>
      </c>
      <c r="O208" t="s">
        <v>111</v>
      </c>
      <c r="P208">
        <v>90900</v>
      </c>
      <c r="Q208" t="s">
        <v>86</v>
      </c>
      <c r="R208" t="s">
        <v>57</v>
      </c>
      <c r="S208" t="s">
        <v>88</v>
      </c>
      <c r="T208" t="s">
        <v>89</v>
      </c>
      <c r="U208">
        <v>14</v>
      </c>
      <c r="V208">
        <v>52</v>
      </c>
      <c r="W208" s="6">
        <v>728</v>
      </c>
      <c r="X208" s="5">
        <v>72.8</v>
      </c>
    </row>
    <row r="209" spans="1:24">
      <c r="A209">
        <v>8839</v>
      </c>
      <c r="B209" s="2">
        <v>43685</v>
      </c>
      <c r="C209">
        <v>8</v>
      </c>
      <c r="D209" t="s">
        <v>61</v>
      </c>
      <c r="E209" t="s">
        <v>15</v>
      </c>
      <c r="F209" t="s">
        <v>99</v>
      </c>
      <c r="G209" t="s">
        <v>86</v>
      </c>
      <c r="H209" t="s">
        <v>14</v>
      </c>
      <c r="I209" t="s">
        <v>9</v>
      </c>
      <c r="J209" s="3">
        <v>43687</v>
      </c>
      <c r="K209" s="3" t="s">
        <v>43</v>
      </c>
      <c r="L209" s="4">
        <f t="shared" si="3"/>
        <v>3</v>
      </c>
      <c r="M209" t="s">
        <v>87</v>
      </c>
      <c r="N209" t="s">
        <v>15</v>
      </c>
      <c r="O209" t="s">
        <v>99</v>
      </c>
      <c r="P209">
        <v>90900</v>
      </c>
      <c r="Q209" t="s">
        <v>86</v>
      </c>
      <c r="R209" t="s">
        <v>56</v>
      </c>
      <c r="S209" t="s">
        <v>112</v>
      </c>
      <c r="T209" t="s">
        <v>113</v>
      </c>
      <c r="U209">
        <v>40</v>
      </c>
      <c r="V209">
        <v>78</v>
      </c>
      <c r="W209" s="6">
        <v>3120</v>
      </c>
      <c r="X209" s="5">
        <v>318.24</v>
      </c>
    </row>
    <row r="210" spans="1:24">
      <c r="A210">
        <v>8840</v>
      </c>
      <c r="B210" s="2">
        <v>43685</v>
      </c>
      <c r="C210">
        <v>8</v>
      </c>
      <c r="D210" t="s">
        <v>61</v>
      </c>
      <c r="E210" t="s">
        <v>15</v>
      </c>
      <c r="F210" t="s">
        <v>99</v>
      </c>
      <c r="G210" t="s">
        <v>86</v>
      </c>
      <c r="H210" t="s">
        <v>14</v>
      </c>
      <c r="I210" t="s">
        <v>9</v>
      </c>
      <c r="J210" s="3">
        <v>43687</v>
      </c>
      <c r="K210" s="3" t="s">
        <v>43</v>
      </c>
      <c r="L210" s="4">
        <f t="shared" si="3"/>
        <v>3</v>
      </c>
      <c r="M210" t="s">
        <v>87</v>
      </c>
      <c r="N210" t="s">
        <v>15</v>
      </c>
      <c r="O210" t="s">
        <v>99</v>
      </c>
      <c r="P210">
        <v>90900</v>
      </c>
      <c r="Q210" t="s">
        <v>86</v>
      </c>
      <c r="R210" t="s">
        <v>56</v>
      </c>
      <c r="S210" t="s">
        <v>101</v>
      </c>
      <c r="T210" t="s">
        <v>102</v>
      </c>
      <c r="U210">
        <v>9.2</v>
      </c>
      <c r="V210">
        <v>54</v>
      </c>
      <c r="W210" s="6">
        <v>496.8</v>
      </c>
      <c r="X210" s="5">
        <v>49.1832</v>
      </c>
    </row>
    <row r="211" spans="1:24">
      <c r="A211">
        <v>8848</v>
      </c>
      <c r="B211" s="2">
        <v>43702</v>
      </c>
      <c r="C211">
        <v>25</v>
      </c>
      <c r="D211" t="s">
        <v>137</v>
      </c>
      <c r="E211" t="s">
        <v>26</v>
      </c>
      <c r="F211" t="s">
        <v>116</v>
      </c>
      <c r="G211" t="s">
        <v>86</v>
      </c>
      <c r="H211" t="s">
        <v>23</v>
      </c>
      <c r="I211" t="s">
        <v>1</v>
      </c>
      <c r="J211" s="3">
        <v>43704</v>
      </c>
      <c r="K211" s="3" t="s">
        <v>43</v>
      </c>
      <c r="L211" s="4">
        <f t="shared" si="3"/>
        <v>3</v>
      </c>
      <c r="M211" t="s">
        <v>93</v>
      </c>
      <c r="N211" t="s">
        <v>26</v>
      </c>
      <c r="O211" t="s">
        <v>116</v>
      </c>
      <c r="P211">
        <v>90900</v>
      </c>
      <c r="Q211" t="s">
        <v>86</v>
      </c>
      <c r="R211" t="s">
        <v>55</v>
      </c>
      <c r="S211" t="s">
        <v>142</v>
      </c>
      <c r="T211" t="s">
        <v>102</v>
      </c>
      <c r="U211">
        <v>10</v>
      </c>
      <c r="V211">
        <v>55</v>
      </c>
      <c r="W211" s="6">
        <v>550</v>
      </c>
      <c r="X211" s="5">
        <v>52.25</v>
      </c>
    </row>
    <row r="212" spans="1:24">
      <c r="A212">
        <v>8848</v>
      </c>
      <c r="B212" s="2">
        <v>43703</v>
      </c>
      <c r="C212">
        <v>26</v>
      </c>
      <c r="D212" t="s">
        <v>138</v>
      </c>
      <c r="E212" t="s">
        <v>28</v>
      </c>
      <c r="F212" t="s">
        <v>125</v>
      </c>
      <c r="G212" t="s">
        <v>86</v>
      </c>
      <c r="H212" t="s">
        <v>21</v>
      </c>
      <c r="I212" t="s">
        <v>13</v>
      </c>
      <c r="J212" s="3">
        <v>43705</v>
      </c>
      <c r="K212" s="3" t="s">
        <v>43</v>
      </c>
      <c r="L212" s="4">
        <f t="shared" si="3"/>
        <v>3</v>
      </c>
      <c r="M212" t="s">
        <v>100</v>
      </c>
      <c r="N212" t="s">
        <v>28</v>
      </c>
      <c r="O212" t="s">
        <v>125</v>
      </c>
      <c r="P212">
        <v>90900</v>
      </c>
      <c r="Q212" t="s">
        <v>86</v>
      </c>
      <c r="R212" t="s">
        <v>57</v>
      </c>
      <c r="S212" t="s">
        <v>143</v>
      </c>
      <c r="T212" t="s">
        <v>144</v>
      </c>
      <c r="U212">
        <v>21.35</v>
      </c>
      <c r="V212">
        <v>60</v>
      </c>
      <c r="W212" s="6">
        <v>1281</v>
      </c>
      <c r="X212" s="5">
        <v>129.381</v>
      </c>
    </row>
    <row r="213" spans="1:24">
      <c r="A213">
        <v>8843</v>
      </c>
      <c r="B213" s="2">
        <v>43703</v>
      </c>
      <c r="C213">
        <v>26</v>
      </c>
      <c r="D213" t="s">
        <v>138</v>
      </c>
      <c r="E213" t="s">
        <v>28</v>
      </c>
      <c r="F213" t="s">
        <v>125</v>
      </c>
      <c r="G213" t="s">
        <v>86</v>
      </c>
      <c r="H213" t="s">
        <v>21</v>
      </c>
      <c r="I213" t="s">
        <v>13</v>
      </c>
      <c r="J213" s="3">
        <v>43705</v>
      </c>
      <c r="K213" s="3" t="s">
        <v>43</v>
      </c>
      <c r="L213" s="4">
        <f t="shared" si="3"/>
        <v>3</v>
      </c>
      <c r="M213" t="s">
        <v>100</v>
      </c>
      <c r="N213" t="s">
        <v>28</v>
      </c>
      <c r="O213" t="s">
        <v>125</v>
      </c>
      <c r="P213">
        <v>90900</v>
      </c>
      <c r="Q213" t="s">
        <v>86</v>
      </c>
      <c r="R213" t="s">
        <v>57</v>
      </c>
      <c r="S213" t="s">
        <v>109</v>
      </c>
      <c r="T213" t="s">
        <v>110</v>
      </c>
      <c r="U213">
        <v>9.65</v>
      </c>
      <c r="V213">
        <v>19</v>
      </c>
      <c r="W213" s="6">
        <v>183.35</v>
      </c>
      <c r="X213" s="5">
        <v>17.41825</v>
      </c>
    </row>
    <row r="214" spans="1:24">
      <c r="A214">
        <v>8844</v>
      </c>
      <c r="B214" s="2">
        <v>43703</v>
      </c>
      <c r="C214">
        <v>26</v>
      </c>
      <c r="D214" t="s">
        <v>138</v>
      </c>
      <c r="E214" t="s">
        <v>28</v>
      </c>
      <c r="F214" t="s">
        <v>125</v>
      </c>
      <c r="G214" t="s">
        <v>86</v>
      </c>
      <c r="H214" t="s">
        <v>21</v>
      </c>
      <c r="I214" t="s">
        <v>13</v>
      </c>
      <c r="J214" s="3">
        <v>43705</v>
      </c>
      <c r="K214" s="3" t="s">
        <v>43</v>
      </c>
      <c r="L214" s="4">
        <f t="shared" si="3"/>
        <v>3</v>
      </c>
      <c r="M214" t="s">
        <v>100</v>
      </c>
      <c r="N214" t="s">
        <v>28</v>
      </c>
      <c r="O214" t="s">
        <v>125</v>
      </c>
      <c r="P214">
        <v>90900</v>
      </c>
      <c r="Q214" t="s">
        <v>86</v>
      </c>
      <c r="R214" t="s">
        <v>57</v>
      </c>
      <c r="S214" t="s">
        <v>127</v>
      </c>
      <c r="T214" t="s">
        <v>128</v>
      </c>
      <c r="U214">
        <v>18.4</v>
      </c>
      <c r="V214">
        <v>66</v>
      </c>
      <c r="W214" s="6">
        <v>1214.4</v>
      </c>
      <c r="X214" s="5">
        <v>125.0832</v>
      </c>
    </row>
    <row r="215" spans="1:24">
      <c r="A215">
        <v>8845</v>
      </c>
      <c r="B215" s="2">
        <v>43706</v>
      </c>
      <c r="C215">
        <v>29</v>
      </c>
      <c r="D215" t="s">
        <v>103</v>
      </c>
      <c r="E215" t="s">
        <v>18</v>
      </c>
      <c r="F215" t="s">
        <v>104</v>
      </c>
      <c r="G215" t="s">
        <v>86</v>
      </c>
      <c r="H215" t="s">
        <v>17</v>
      </c>
      <c r="I215" t="s">
        <v>5</v>
      </c>
      <c r="J215" s="3">
        <v>43708</v>
      </c>
      <c r="K215" s="3" t="s">
        <v>43</v>
      </c>
      <c r="L215" s="4">
        <f t="shared" si="3"/>
        <v>3</v>
      </c>
      <c r="M215" t="s">
        <v>87</v>
      </c>
      <c r="N215" t="s">
        <v>18</v>
      </c>
      <c r="O215" t="s">
        <v>104</v>
      </c>
      <c r="P215">
        <v>90900</v>
      </c>
      <c r="Q215" t="s">
        <v>86</v>
      </c>
      <c r="R215" t="s">
        <v>56</v>
      </c>
      <c r="S215" t="s">
        <v>88</v>
      </c>
      <c r="T215" t="s">
        <v>89</v>
      </c>
      <c r="U215">
        <v>14</v>
      </c>
      <c r="V215">
        <v>42</v>
      </c>
      <c r="W215" s="6">
        <v>588</v>
      </c>
      <c r="X215" s="5">
        <v>59.388</v>
      </c>
    </row>
    <row r="216" spans="1:24">
      <c r="A216">
        <v>8846</v>
      </c>
      <c r="B216" s="2">
        <v>43683</v>
      </c>
      <c r="C216">
        <v>6</v>
      </c>
      <c r="D216" t="s">
        <v>59</v>
      </c>
      <c r="E216" t="s">
        <v>22</v>
      </c>
      <c r="F216" t="s">
        <v>111</v>
      </c>
      <c r="G216" t="s">
        <v>86</v>
      </c>
      <c r="H216" t="s">
        <v>19</v>
      </c>
      <c r="I216" t="s">
        <v>9</v>
      </c>
      <c r="J216" s="3">
        <v>43685</v>
      </c>
      <c r="K216" s="3" t="s">
        <v>43</v>
      </c>
      <c r="L216" s="4">
        <f t="shared" si="3"/>
        <v>3</v>
      </c>
      <c r="M216" t="s">
        <v>100</v>
      </c>
      <c r="N216" t="s">
        <v>22</v>
      </c>
      <c r="O216" t="s">
        <v>111</v>
      </c>
      <c r="P216">
        <v>90900</v>
      </c>
      <c r="Q216" t="s">
        <v>86</v>
      </c>
      <c r="R216" t="s">
        <v>56</v>
      </c>
      <c r="S216" t="s">
        <v>105</v>
      </c>
      <c r="T216" t="s">
        <v>106</v>
      </c>
      <c r="U216">
        <v>12.75</v>
      </c>
      <c r="V216">
        <v>72</v>
      </c>
      <c r="W216" s="6">
        <v>918</v>
      </c>
      <c r="X216" s="5">
        <v>89.046</v>
      </c>
    </row>
    <row r="217" spans="1:24">
      <c r="A217">
        <v>8848</v>
      </c>
      <c r="B217" s="2">
        <v>43681</v>
      </c>
      <c r="C217">
        <v>4</v>
      </c>
      <c r="D217" t="s">
        <v>62</v>
      </c>
      <c r="E217" t="s">
        <v>11</v>
      </c>
      <c r="F217" t="s">
        <v>92</v>
      </c>
      <c r="G217" t="s">
        <v>86</v>
      </c>
      <c r="H217" t="s">
        <v>10</v>
      </c>
      <c r="I217" t="s">
        <v>1</v>
      </c>
      <c r="J217" s="3">
        <v>43683</v>
      </c>
      <c r="K217" s="3" t="s">
        <v>43</v>
      </c>
      <c r="L217" s="4">
        <f t="shared" si="3"/>
        <v>3</v>
      </c>
      <c r="M217" t="s">
        <v>93</v>
      </c>
      <c r="N217" t="s">
        <v>11</v>
      </c>
      <c r="O217" t="s">
        <v>92</v>
      </c>
      <c r="P217">
        <v>90900</v>
      </c>
      <c r="Q217" t="s">
        <v>86</v>
      </c>
      <c r="R217" t="s">
        <v>57</v>
      </c>
      <c r="S217" t="s">
        <v>145</v>
      </c>
      <c r="T217" t="s">
        <v>121</v>
      </c>
      <c r="U217">
        <v>81</v>
      </c>
      <c r="V217">
        <v>32</v>
      </c>
      <c r="W217" s="6">
        <v>2592</v>
      </c>
      <c r="X217" s="5">
        <v>251.424</v>
      </c>
    </row>
    <row r="218" spans="1:24">
      <c r="A218">
        <v>8849</v>
      </c>
      <c r="B218" s="2">
        <v>43681</v>
      </c>
      <c r="C218">
        <v>4</v>
      </c>
      <c r="D218" t="s">
        <v>62</v>
      </c>
      <c r="E218" t="s">
        <v>11</v>
      </c>
      <c r="F218" t="s">
        <v>92</v>
      </c>
      <c r="G218" t="s">
        <v>86</v>
      </c>
      <c r="H218" t="s">
        <v>10</v>
      </c>
      <c r="I218" t="s">
        <v>1</v>
      </c>
      <c r="J218" s="3">
        <v>43683</v>
      </c>
      <c r="K218" s="3" t="s">
        <v>43</v>
      </c>
      <c r="L218" s="4">
        <f t="shared" si="3"/>
        <v>3</v>
      </c>
      <c r="M218" t="s">
        <v>93</v>
      </c>
      <c r="N218" t="s">
        <v>11</v>
      </c>
      <c r="O218" t="s">
        <v>92</v>
      </c>
      <c r="P218">
        <v>90900</v>
      </c>
      <c r="Q218" t="s">
        <v>86</v>
      </c>
      <c r="R218" t="s">
        <v>57</v>
      </c>
      <c r="S218" t="s">
        <v>146</v>
      </c>
      <c r="T218" t="s">
        <v>147</v>
      </c>
      <c r="U218">
        <v>7</v>
      </c>
      <c r="V218">
        <v>76</v>
      </c>
      <c r="W218" s="6">
        <v>532</v>
      </c>
      <c r="X218" s="5">
        <v>53.732</v>
      </c>
    </row>
    <row r="219" spans="1:24">
      <c r="A219">
        <v>8850</v>
      </c>
      <c r="B219" s="2">
        <v>43718</v>
      </c>
      <c r="C219">
        <v>10</v>
      </c>
      <c r="D219" t="s">
        <v>115</v>
      </c>
      <c r="E219" t="s">
        <v>26</v>
      </c>
      <c r="F219" t="s">
        <v>116</v>
      </c>
      <c r="G219" t="s">
        <v>86</v>
      </c>
      <c r="H219" t="s">
        <v>23</v>
      </c>
      <c r="I219" t="s">
        <v>1</v>
      </c>
      <c r="J219" s="3">
        <v>43720</v>
      </c>
      <c r="K219" s="3" t="s">
        <v>44</v>
      </c>
      <c r="L219" s="4">
        <f t="shared" si="3"/>
        <v>3</v>
      </c>
      <c r="M219" t="s">
        <v>93</v>
      </c>
      <c r="N219" t="s">
        <v>26</v>
      </c>
      <c r="O219" t="s">
        <v>116</v>
      </c>
      <c r="P219">
        <v>90900</v>
      </c>
      <c r="Q219" t="s">
        <v>86</v>
      </c>
      <c r="R219" t="s">
        <v>57</v>
      </c>
      <c r="S219" t="s">
        <v>101</v>
      </c>
      <c r="T219" t="s">
        <v>102</v>
      </c>
      <c r="U219">
        <v>9.2</v>
      </c>
      <c r="V219">
        <v>83</v>
      </c>
      <c r="W219" s="6">
        <v>763.6</v>
      </c>
      <c r="X219" s="5">
        <v>74.8328</v>
      </c>
    </row>
    <row r="220" spans="1:24">
      <c r="A220">
        <v>8858</v>
      </c>
      <c r="B220" s="2">
        <v>43719</v>
      </c>
      <c r="C220">
        <v>11</v>
      </c>
      <c r="D220" t="s">
        <v>124</v>
      </c>
      <c r="E220" t="s">
        <v>28</v>
      </c>
      <c r="F220" t="s">
        <v>125</v>
      </c>
      <c r="G220" t="s">
        <v>86</v>
      </c>
      <c r="H220" t="s">
        <v>21</v>
      </c>
      <c r="I220" t="s">
        <v>13</v>
      </c>
      <c r="J220" s="3">
        <v>43720</v>
      </c>
      <c r="K220" s="3" t="s">
        <v>44</v>
      </c>
      <c r="L220" s="4">
        <f t="shared" si="3"/>
        <v>3</v>
      </c>
      <c r="M220" t="s">
        <v>100</v>
      </c>
      <c r="N220" t="s">
        <v>28</v>
      </c>
      <c r="O220" t="s">
        <v>125</v>
      </c>
      <c r="P220">
        <v>90900</v>
      </c>
      <c r="Q220" t="s">
        <v>86</v>
      </c>
      <c r="R220" t="s">
        <v>57</v>
      </c>
      <c r="S220" t="s">
        <v>90</v>
      </c>
      <c r="T220" t="s">
        <v>91</v>
      </c>
      <c r="U220">
        <v>3.5</v>
      </c>
      <c r="V220">
        <v>91</v>
      </c>
      <c r="W220" s="6">
        <v>318.5</v>
      </c>
      <c r="X220" s="5">
        <v>31.213</v>
      </c>
    </row>
    <row r="221" spans="1:24">
      <c r="A221">
        <v>8858</v>
      </c>
      <c r="B221" s="2">
        <v>43719</v>
      </c>
      <c r="C221">
        <v>11</v>
      </c>
      <c r="D221" t="s">
        <v>124</v>
      </c>
      <c r="E221" t="s">
        <v>28</v>
      </c>
      <c r="F221" t="s">
        <v>125</v>
      </c>
      <c r="G221" t="s">
        <v>86</v>
      </c>
      <c r="H221" t="s">
        <v>21</v>
      </c>
      <c r="I221" t="s">
        <v>13</v>
      </c>
      <c r="J221" s="3">
        <v>43720</v>
      </c>
      <c r="K221" s="3" t="s">
        <v>44</v>
      </c>
      <c r="L221" s="4">
        <f t="shared" si="3"/>
        <v>3</v>
      </c>
      <c r="M221" t="s">
        <v>100</v>
      </c>
      <c r="N221" t="s">
        <v>28</v>
      </c>
      <c r="O221" t="s">
        <v>125</v>
      </c>
      <c r="P221">
        <v>90900</v>
      </c>
      <c r="Q221" t="s">
        <v>86</v>
      </c>
      <c r="R221" t="s">
        <v>57</v>
      </c>
      <c r="S221" t="s">
        <v>117</v>
      </c>
      <c r="T221" t="s">
        <v>89</v>
      </c>
      <c r="U221">
        <v>2.99</v>
      </c>
      <c r="V221">
        <v>64</v>
      </c>
      <c r="W221" s="6">
        <v>191.36</v>
      </c>
      <c r="X221" s="5">
        <v>19.51872</v>
      </c>
    </row>
    <row r="222" spans="1:24">
      <c r="A222">
        <v>8853</v>
      </c>
      <c r="B222" s="2">
        <v>43709</v>
      </c>
      <c r="C222">
        <v>1</v>
      </c>
      <c r="D222" t="s">
        <v>58</v>
      </c>
      <c r="E222" t="s">
        <v>29</v>
      </c>
      <c r="F222" t="s">
        <v>126</v>
      </c>
      <c r="G222" t="s">
        <v>86</v>
      </c>
      <c r="H222" t="s">
        <v>14</v>
      </c>
      <c r="I222" t="s">
        <v>9</v>
      </c>
      <c r="J222" s="3">
        <v>43720</v>
      </c>
      <c r="K222" s="3" t="s">
        <v>44</v>
      </c>
      <c r="L222" s="4">
        <f t="shared" si="3"/>
        <v>3</v>
      </c>
      <c r="M222" t="s">
        <v>100</v>
      </c>
      <c r="N222" t="s">
        <v>29</v>
      </c>
      <c r="O222" t="s">
        <v>126</v>
      </c>
      <c r="P222">
        <v>90900</v>
      </c>
      <c r="Q222" t="s">
        <v>86</v>
      </c>
      <c r="R222" t="s">
        <v>57</v>
      </c>
      <c r="S222" t="s">
        <v>97</v>
      </c>
      <c r="T222" t="s">
        <v>89</v>
      </c>
      <c r="U222">
        <v>18</v>
      </c>
      <c r="V222">
        <v>58</v>
      </c>
      <c r="W222" s="6">
        <v>1044</v>
      </c>
      <c r="X222" s="5">
        <v>103.356</v>
      </c>
    </row>
    <row r="223" spans="1:24">
      <c r="A223">
        <v>8854</v>
      </c>
      <c r="B223" s="2">
        <v>43709</v>
      </c>
      <c r="C223">
        <v>1</v>
      </c>
      <c r="D223" t="s">
        <v>58</v>
      </c>
      <c r="E223" t="s">
        <v>29</v>
      </c>
      <c r="F223" t="s">
        <v>126</v>
      </c>
      <c r="G223" t="s">
        <v>86</v>
      </c>
      <c r="H223" t="s">
        <v>14</v>
      </c>
      <c r="I223" t="s">
        <v>9</v>
      </c>
      <c r="J223" s="3">
        <v>43720</v>
      </c>
      <c r="K223" s="3" t="s">
        <v>44</v>
      </c>
      <c r="L223" s="4">
        <f t="shared" si="3"/>
        <v>3</v>
      </c>
      <c r="M223" t="s">
        <v>100</v>
      </c>
      <c r="N223" t="s">
        <v>29</v>
      </c>
      <c r="O223" t="s">
        <v>126</v>
      </c>
      <c r="P223">
        <v>90900</v>
      </c>
      <c r="Q223" t="s">
        <v>86</v>
      </c>
      <c r="R223" t="s">
        <v>57</v>
      </c>
      <c r="S223" t="s">
        <v>98</v>
      </c>
      <c r="T223" t="s">
        <v>89</v>
      </c>
      <c r="U223" s="5">
        <v>46</v>
      </c>
      <c r="V223">
        <v>97</v>
      </c>
      <c r="W223" s="6">
        <v>4462</v>
      </c>
      <c r="X223" s="5">
        <v>464.048</v>
      </c>
    </row>
    <row r="224" spans="1:24">
      <c r="A224">
        <v>8855</v>
      </c>
      <c r="B224" s="2">
        <v>43709</v>
      </c>
      <c r="C224">
        <v>1</v>
      </c>
      <c r="D224" t="s">
        <v>58</v>
      </c>
      <c r="E224" t="s">
        <v>29</v>
      </c>
      <c r="F224" t="s">
        <v>126</v>
      </c>
      <c r="G224" t="s">
        <v>86</v>
      </c>
      <c r="H224" t="s">
        <v>14</v>
      </c>
      <c r="I224" t="s">
        <v>9</v>
      </c>
      <c r="J224" s="3">
        <v>43720</v>
      </c>
      <c r="K224" s="3" t="s">
        <v>44</v>
      </c>
      <c r="L224" s="4">
        <f t="shared" si="3"/>
        <v>3</v>
      </c>
      <c r="M224" t="s">
        <v>100</v>
      </c>
      <c r="N224" t="s">
        <v>29</v>
      </c>
      <c r="O224" t="s">
        <v>126</v>
      </c>
      <c r="P224">
        <v>90900</v>
      </c>
      <c r="Q224" t="s">
        <v>86</v>
      </c>
      <c r="R224" t="s">
        <v>57</v>
      </c>
      <c r="S224" t="s">
        <v>117</v>
      </c>
      <c r="T224" t="s">
        <v>89</v>
      </c>
      <c r="U224" s="5">
        <v>2.99</v>
      </c>
      <c r="V224">
        <v>14</v>
      </c>
      <c r="W224" s="6">
        <v>41.86</v>
      </c>
      <c r="X224" s="5">
        <v>4.35344</v>
      </c>
    </row>
    <row r="225" spans="1:24">
      <c r="A225">
        <v>8856</v>
      </c>
      <c r="B225" s="2">
        <v>43736</v>
      </c>
      <c r="C225">
        <v>28</v>
      </c>
      <c r="D225" t="s">
        <v>60</v>
      </c>
      <c r="E225" t="s">
        <v>24</v>
      </c>
      <c r="F225" t="s">
        <v>114</v>
      </c>
      <c r="G225" t="s">
        <v>86</v>
      </c>
      <c r="H225" t="s">
        <v>21</v>
      </c>
      <c r="I225" t="s">
        <v>13</v>
      </c>
      <c r="J225" s="3">
        <v>43738</v>
      </c>
      <c r="K225" s="3" t="s">
        <v>44</v>
      </c>
      <c r="L225" s="4">
        <f t="shared" si="3"/>
        <v>3</v>
      </c>
      <c r="M225" t="s">
        <v>100</v>
      </c>
      <c r="N225" t="s">
        <v>24</v>
      </c>
      <c r="O225" t="s">
        <v>114</v>
      </c>
      <c r="P225">
        <v>90900</v>
      </c>
      <c r="Q225" t="s">
        <v>86</v>
      </c>
      <c r="R225" t="s">
        <v>57</v>
      </c>
      <c r="S225" t="s">
        <v>109</v>
      </c>
      <c r="T225" t="s">
        <v>110</v>
      </c>
      <c r="U225" s="5">
        <v>9.65</v>
      </c>
      <c r="V225">
        <v>68</v>
      </c>
      <c r="W225" s="6">
        <v>656.2</v>
      </c>
      <c r="X225" s="5">
        <v>64.3076</v>
      </c>
    </row>
    <row r="226" spans="1:24">
      <c r="A226">
        <v>8857</v>
      </c>
      <c r="B226" s="2">
        <v>43736</v>
      </c>
      <c r="C226">
        <v>28</v>
      </c>
      <c r="D226" t="s">
        <v>60</v>
      </c>
      <c r="E226" t="s">
        <v>24</v>
      </c>
      <c r="F226" t="s">
        <v>114</v>
      </c>
      <c r="G226" t="s">
        <v>86</v>
      </c>
      <c r="H226" t="s">
        <v>21</v>
      </c>
      <c r="I226" t="s">
        <v>13</v>
      </c>
      <c r="J226" s="3">
        <v>43738</v>
      </c>
      <c r="K226" s="3" t="s">
        <v>44</v>
      </c>
      <c r="L226" s="4">
        <f t="shared" si="3"/>
        <v>3</v>
      </c>
      <c r="M226" t="s">
        <v>100</v>
      </c>
      <c r="N226" t="s">
        <v>24</v>
      </c>
      <c r="O226" t="s">
        <v>114</v>
      </c>
      <c r="P226">
        <v>90900</v>
      </c>
      <c r="Q226" t="s">
        <v>86</v>
      </c>
      <c r="R226" t="s">
        <v>57</v>
      </c>
      <c r="S226" t="s">
        <v>127</v>
      </c>
      <c r="T226" t="s">
        <v>128</v>
      </c>
      <c r="U226" s="5">
        <v>18.4</v>
      </c>
      <c r="V226">
        <v>32</v>
      </c>
      <c r="W226" s="6">
        <v>588.8</v>
      </c>
      <c r="X226" s="5">
        <v>58.88</v>
      </c>
    </row>
    <row r="227" spans="1:24">
      <c r="A227">
        <v>8858</v>
      </c>
      <c r="B227" s="2">
        <v>43717</v>
      </c>
      <c r="C227">
        <v>9</v>
      </c>
      <c r="D227" t="s">
        <v>129</v>
      </c>
      <c r="E227" t="s">
        <v>30</v>
      </c>
      <c r="F227" t="s">
        <v>130</v>
      </c>
      <c r="G227" t="s">
        <v>86</v>
      </c>
      <c r="H227" t="s">
        <v>25</v>
      </c>
      <c r="I227" t="s">
        <v>5</v>
      </c>
      <c r="J227" s="3">
        <v>43719</v>
      </c>
      <c r="K227" s="3" t="s">
        <v>44</v>
      </c>
      <c r="L227" s="4">
        <f t="shared" si="3"/>
        <v>3</v>
      </c>
      <c r="M227" t="s">
        <v>93</v>
      </c>
      <c r="N227" t="s">
        <v>30</v>
      </c>
      <c r="O227" t="s">
        <v>130</v>
      </c>
      <c r="P227">
        <v>90900</v>
      </c>
      <c r="Q227" t="s">
        <v>86</v>
      </c>
      <c r="R227" t="s">
        <v>56</v>
      </c>
      <c r="S227" t="s">
        <v>131</v>
      </c>
      <c r="T227" t="s">
        <v>132</v>
      </c>
      <c r="U227" s="5">
        <v>19.5</v>
      </c>
      <c r="V227">
        <v>48</v>
      </c>
      <c r="W227" s="6">
        <v>936</v>
      </c>
      <c r="X227" s="5">
        <v>94.536</v>
      </c>
    </row>
    <row r="228" spans="1:24">
      <c r="A228">
        <v>8859</v>
      </c>
      <c r="B228" s="2">
        <v>43717</v>
      </c>
      <c r="C228">
        <v>9</v>
      </c>
      <c r="D228" t="s">
        <v>129</v>
      </c>
      <c r="E228" t="s">
        <v>30</v>
      </c>
      <c r="F228" t="s">
        <v>130</v>
      </c>
      <c r="G228" t="s">
        <v>86</v>
      </c>
      <c r="H228" t="s">
        <v>25</v>
      </c>
      <c r="I228" t="s">
        <v>5</v>
      </c>
      <c r="J228" s="3">
        <v>43719</v>
      </c>
      <c r="K228" s="3" t="s">
        <v>44</v>
      </c>
      <c r="L228" s="4">
        <f t="shared" si="3"/>
        <v>3</v>
      </c>
      <c r="M228" t="s">
        <v>93</v>
      </c>
      <c r="N228" t="s">
        <v>30</v>
      </c>
      <c r="O228" t="s">
        <v>130</v>
      </c>
      <c r="P228">
        <v>90900</v>
      </c>
      <c r="Q228" t="s">
        <v>86</v>
      </c>
      <c r="R228" t="s">
        <v>56</v>
      </c>
      <c r="S228" t="s">
        <v>133</v>
      </c>
      <c r="T228" t="s">
        <v>134</v>
      </c>
      <c r="U228" s="5">
        <v>34.8</v>
      </c>
      <c r="V228">
        <v>57</v>
      </c>
      <c r="W228" s="6">
        <v>1983.6</v>
      </c>
      <c r="X228" s="5">
        <v>194.3928</v>
      </c>
    </row>
    <row r="229" spans="1:24">
      <c r="A229">
        <v>8860</v>
      </c>
      <c r="B229" s="2">
        <v>43714</v>
      </c>
      <c r="C229">
        <v>6</v>
      </c>
      <c r="D229" t="s">
        <v>59</v>
      </c>
      <c r="E229" t="s">
        <v>22</v>
      </c>
      <c r="F229" t="s">
        <v>111</v>
      </c>
      <c r="G229" t="s">
        <v>86</v>
      </c>
      <c r="H229" t="s">
        <v>19</v>
      </c>
      <c r="I229" t="s">
        <v>9</v>
      </c>
      <c r="J229" s="3">
        <v>43716</v>
      </c>
      <c r="K229" s="3" t="s">
        <v>44</v>
      </c>
      <c r="L229" s="4">
        <f t="shared" si="3"/>
        <v>3</v>
      </c>
      <c r="M229" t="s">
        <v>87</v>
      </c>
      <c r="N229" t="s">
        <v>22</v>
      </c>
      <c r="O229" t="s">
        <v>111</v>
      </c>
      <c r="P229">
        <v>90900</v>
      </c>
      <c r="Q229" t="s">
        <v>86</v>
      </c>
      <c r="R229" t="s">
        <v>57</v>
      </c>
      <c r="S229" t="s">
        <v>88</v>
      </c>
      <c r="T229" t="s">
        <v>89</v>
      </c>
      <c r="U229" s="5">
        <v>14</v>
      </c>
      <c r="V229">
        <v>67</v>
      </c>
      <c r="W229" s="6">
        <v>938</v>
      </c>
      <c r="X229" s="5">
        <v>98.49</v>
      </c>
    </row>
    <row r="230" spans="1:24">
      <c r="A230">
        <v>8868</v>
      </c>
      <c r="B230" s="2">
        <v>43716</v>
      </c>
      <c r="C230">
        <v>8</v>
      </c>
      <c r="D230" t="s">
        <v>61</v>
      </c>
      <c r="E230" t="s">
        <v>15</v>
      </c>
      <c r="F230" t="s">
        <v>99</v>
      </c>
      <c r="G230" t="s">
        <v>86</v>
      </c>
      <c r="H230" t="s">
        <v>14</v>
      </c>
      <c r="I230" t="s">
        <v>9</v>
      </c>
      <c r="J230" s="3">
        <v>43718</v>
      </c>
      <c r="K230" s="3" t="s">
        <v>44</v>
      </c>
      <c r="L230" s="4">
        <f t="shared" si="3"/>
        <v>3</v>
      </c>
      <c r="M230" t="s">
        <v>87</v>
      </c>
      <c r="N230" t="s">
        <v>15</v>
      </c>
      <c r="O230" t="s">
        <v>99</v>
      </c>
      <c r="P230">
        <v>90900</v>
      </c>
      <c r="Q230" t="s">
        <v>86</v>
      </c>
      <c r="R230" t="s">
        <v>56</v>
      </c>
      <c r="S230" t="s">
        <v>112</v>
      </c>
      <c r="T230" t="s">
        <v>113</v>
      </c>
      <c r="U230" s="5">
        <v>40</v>
      </c>
      <c r="V230">
        <v>48</v>
      </c>
      <c r="W230" s="6">
        <v>1920</v>
      </c>
      <c r="X230" s="5">
        <v>188.16</v>
      </c>
    </row>
    <row r="231" spans="1:24">
      <c r="A231">
        <v>8868</v>
      </c>
      <c r="B231" s="2">
        <v>43716</v>
      </c>
      <c r="C231">
        <v>8</v>
      </c>
      <c r="D231" t="s">
        <v>61</v>
      </c>
      <c r="E231" t="s">
        <v>15</v>
      </c>
      <c r="F231" t="s">
        <v>99</v>
      </c>
      <c r="G231" t="s">
        <v>86</v>
      </c>
      <c r="H231" t="s">
        <v>14</v>
      </c>
      <c r="I231" t="s">
        <v>9</v>
      </c>
      <c r="J231" s="3">
        <v>43718</v>
      </c>
      <c r="K231" s="3" t="s">
        <v>44</v>
      </c>
      <c r="L231" s="4">
        <f t="shared" si="3"/>
        <v>3</v>
      </c>
      <c r="M231" t="s">
        <v>87</v>
      </c>
      <c r="N231" t="s">
        <v>15</v>
      </c>
      <c r="O231" t="s">
        <v>99</v>
      </c>
      <c r="P231">
        <v>90900</v>
      </c>
      <c r="Q231" t="s">
        <v>86</v>
      </c>
      <c r="R231" t="s">
        <v>56</v>
      </c>
      <c r="S231" t="s">
        <v>101</v>
      </c>
      <c r="T231" t="s">
        <v>102</v>
      </c>
      <c r="U231" s="5">
        <v>9.2</v>
      </c>
      <c r="V231">
        <v>77</v>
      </c>
      <c r="W231" s="6">
        <v>708.4</v>
      </c>
      <c r="X231" s="5">
        <v>72.2568</v>
      </c>
    </row>
    <row r="232" spans="1:24">
      <c r="A232">
        <v>8863</v>
      </c>
      <c r="B232" s="2">
        <v>43733</v>
      </c>
      <c r="C232">
        <v>25</v>
      </c>
      <c r="D232" t="s">
        <v>137</v>
      </c>
      <c r="E232" t="s">
        <v>26</v>
      </c>
      <c r="F232" t="s">
        <v>116</v>
      </c>
      <c r="G232" t="s">
        <v>86</v>
      </c>
      <c r="H232" t="s">
        <v>23</v>
      </c>
      <c r="I232" t="s">
        <v>1</v>
      </c>
      <c r="J232" s="3">
        <v>43735</v>
      </c>
      <c r="K232" s="3" t="s">
        <v>44</v>
      </c>
      <c r="L232" s="4">
        <f t="shared" si="3"/>
        <v>3</v>
      </c>
      <c r="M232" t="s">
        <v>93</v>
      </c>
      <c r="N232" t="s">
        <v>26</v>
      </c>
      <c r="O232" t="s">
        <v>116</v>
      </c>
      <c r="P232">
        <v>90900</v>
      </c>
      <c r="Q232" t="s">
        <v>86</v>
      </c>
      <c r="R232" t="s">
        <v>55</v>
      </c>
      <c r="S232" t="s">
        <v>142</v>
      </c>
      <c r="T232" t="s">
        <v>102</v>
      </c>
      <c r="U232" s="5">
        <v>10</v>
      </c>
      <c r="V232">
        <v>94</v>
      </c>
      <c r="W232" s="6">
        <v>940</v>
      </c>
      <c r="X232" s="5">
        <v>97.76</v>
      </c>
    </row>
    <row r="233" spans="1:24">
      <c r="A233">
        <v>8864</v>
      </c>
      <c r="B233" s="2">
        <v>43734</v>
      </c>
      <c r="C233">
        <v>26</v>
      </c>
      <c r="D233" t="s">
        <v>138</v>
      </c>
      <c r="E233" t="s">
        <v>28</v>
      </c>
      <c r="F233" t="s">
        <v>125</v>
      </c>
      <c r="G233" t="s">
        <v>86</v>
      </c>
      <c r="H233" t="s">
        <v>21</v>
      </c>
      <c r="I233" t="s">
        <v>13</v>
      </c>
      <c r="J233" s="3">
        <v>43736</v>
      </c>
      <c r="K233" s="3" t="s">
        <v>44</v>
      </c>
      <c r="L233" s="4">
        <f t="shared" si="3"/>
        <v>3</v>
      </c>
      <c r="M233" t="s">
        <v>100</v>
      </c>
      <c r="N233" t="s">
        <v>28</v>
      </c>
      <c r="O233" t="s">
        <v>125</v>
      </c>
      <c r="P233">
        <v>90900</v>
      </c>
      <c r="Q233" t="s">
        <v>86</v>
      </c>
      <c r="R233" t="s">
        <v>57</v>
      </c>
      <c r="S233" t="s">
        <v>143</v>
      </c>
      <c r="T233" t="s">
        <v>144</v>
      </c>
      <c r="U233" s="5">
        <v>21.35</v>
      </c>
      <c r="V233">
        <v>54</v>
      </c>
      <c r="W233" s="6">
        <v>1152.9</v>
      </c>
      <c r="X233" s="5">
        <v>121.0545</v>
      </c>
    </row>
    <row r="234" spans="1:24">
      <c r="A234">
        <v>8865</v>
      </c>
      <c r="B234" s="2">
        <v>43734</v>
      </c>
      <c r="C234">
        <v>26</v>
      </c>
      <c r="D234" t="s">
        <v>138</v>
      </c>
      <c r="E234" t="s">
        <v>28</v>
      </c>
      <c r="F234" t="s">
        <v>125</v>
      </c>
      <c r="G234" t="s">
        <v>86</v>
      </c>
      <c r="H234" t="s">
        <v>21</v>
      </c>
      <c r="I234" t="s">
        <v>13</v>
      </c>
      <c r="J234" s="3">
        <v>43736</v>
      </c>
      <c r="K234" s="3" t="s">
        <v>44</v>
      </c>
      <c r="L234" s="4">
        <f t="shared" si="3"/>
        <v>3</v>
      </c>
      <c r="M234" t="s">
        <v>100</v>
      </c>
      <c r="N234" t="s">
        <v>28</v>
      </c>
      <c r="O234" t="s">
        <v>125</v>
      </c>
      <c r="P234">
        <v>90900</v>
      </c>
      <c r="Q234" t="s">
        <v>86</v>
      </c>
      <c r="R234" t="s">
        <v>57</v>
      </c>
      <c r="S234" t="s">
        <v>109</v>
      </c>
      <c r="T234" t="s">
        <v>110</v>
      </c>
      <c r="U234" s="5">
        <v>9.65</v>
      </c>
      <c r="V234">
        <v>43</v>
      </c>
      <c r="W234" s="6">
        <v>414.95</v>
      </c>
      <c r="X234" s="5">
        <v>40.25015</v>
      </c>
    </row>
    <row r="235" spans="1:24">
      <c r="A235">
        <v>8866</v>
      </c>
      <c r="B235" s="2">
        <v>43734</v>
      </c>
      <c r="C235">
        <v>26</v>
      </c>
      <c r="D235" t="s">
        <v>138</v>
      </c>
      <c r="E235" t="s">
        <v>28</v>
      </c>
      <c r="F235" t="s">
        <v>125</v>
      </c>
      <c r="G235" t="s">
        <v>86</v>
      </c>
      <c r="H235" t="s">
        <v>21</v>
      </c>
      <c r="I235" t="s">
        <v>13</v>
      </c>
      <c r="J235" s="3">
        <v>43736</v>
      </c>
      <c r="K235" s="3" t="s">
        <v>44</v>
      </c>
      <c r="L235" s="4">
        <f t="shared" si="3"/>
        <v>3</v>
      </c>
      <c r="M235" t="s">
        <v>100</v>
      </c>
      <c r="N235" t="s">
        <v>28</v>
      </c>
      <c r="O235" t="s">
        <v>125</v>
      </c>
      <c r="P235">
        <v>90900</v>
      </c>
      <c r="Q235" t="s">
        <v>86</v>
      </c>
      <c r="R235" t="s">
        <v>57</v>
      </c>
      <c r="S235" t="s">
        <v>127</v>
      </c>
      <c r="T235" t="s">
        <v>128</v>
      </c>
      <c r="U235" s="5">
        <v>18.4</v>
      </c>
      <c r="V235">
        <v>71</v>
      </c>
      <c r="W235" s="6">
        <v>1306.4</v>
      </c>
      <c r="X235" s="5">
        <v>134.5592</v>
      </c>
    </row>
    <row r="236" spans="1:24">
      <c r="A236">
        <v>8867</v>
      </c>
      <c r="B236" s="2">
        <v>43737</v>
      </c>
      <c r="C236">
        <v>29</v>
      </c>
      <c r="D236" t="s">
        <v>103</v>
      </c>
      <c r="E236" t="s">
        <v>18</v>
      </c>
      <c r="F236" t="s">
        <v>104</v>
      </c>
      <c r="G236" t="s">
        <v>86</v>
      </c>
      <c r="H236" t="s">
        <v>17</v>
      </c>
      <c r="I236" t="s">
        <v>5</v>
      </c>
      <c r="J236" s="3">
        <v>43739</v>
      </c>
      <c r="K236" s="3" t="s">
        <v>45</v>
      </c>
      <c r="L236" s="4">
        <f t="shared" si="3"/>
        <v>4</v>
      </c>
      <c r="M236" t="s">
        <v>87</v>
      </c>
      <c r="N236" t="s">
        <v>18</v>
      </c>
      <c r="O236" t="s">
        <v>104</v>
      </c>
      <c r="P236">
        <v>90900</v>
      </c>
      <c r="Q236" t="s">
        <v>86</v>
      </c>
      <c r="R236" t="s">
        <v>56</v>
      </c>
      <c r="S236" t="s">
        <v>88</v>
      </c>
      <c r="T236" t="s">
        <v>89</v>
      </c>
      <c r="U236" s="5">
        <v>14</v>
      </c>
      <c r="V236">
        <v>50</v>
      </c>
      <c r="W236" s="6">
        <v>700</v>
      </c>
      <c r="X236" s="5">
        <v>67.2</v>
      </c>
    </row>
    <row r="237" spans="1:24">
      <c r="A237">
        <v>8868</v>
      </c>
      <c r="B237" s="2">
        <v>43714</v>
      </c>
      <c r="C237">
        <v>6</v>
      </c>
      <c r="D237" t="s">
        <v>59</v>
      </c>
      <c r="E237" t="s">
        <v>22</v>
      </c>
      <c r="F237" t="s">
        <v>111</v>
      </c>
      <c r="G237" t="s">
        <v>86</v>
      </c>
      <c r="H237" t="s">
        <v>19</v>
      </c>
      <c r="I237" t="s">
        <v>9</v>
      </c>
      <c r="J237" s="3">
        <v>43716</v>
      </c>
      <c r="K237" s="3" t="s">
        <v>44</v>
      </c>
      <c r="L237" s="4">
        <f t="shared" si="3"/>
        <v>3</v>
      </c>
      <c r="M237" t="s">
        <v>100</v>
      </c>
      <c r="N237" t="s">
        <v>22</v>
      </c>
      <c r="O237" t="s">
        <v>111</v>
      </c>
      <c r="P237">
        <v>90900</v>
      </c>
      <c r="Q237" t="s">
        <v>86</v>
      </c>
      <c r="R237" t="s">
        <v>56</v>
      </c>
      <c r="S237" t="s">
        <v>105</v>
      </c>
      <c r="T237" t="s">
        <v>106</v>
      </c>
      <c r="U237" s="5">
        <v>12.75</v>
      </c>
      <c r="V237">
        <v>96</v>
      </c>
      <c r="W237" s="6">
        <v>1224</v>
      </c>
      <c r="X237" s="5">
        <v>119.952</v>
      </c>
    </row>
    <row r="238" spans="1:24">
      <c r="A238">
        <v>8870</v>
      </c>
      <c r="B238" s="2">
        <v>43712</v>
      </c>
      <c r="C238">
        <v>4</v>
      </c>
      <c r="D238" t="s">
        <v>62</v>
      </c>
      <c r="E238" t="s">
        <v>11</v>
      </c>
      <c r="F238" t="s">
        <v>92</v>
      </c>
      <c r="G238" t="s">
        <v>86</v>
      </c>
      <c r="H238" t="s">
        <v>10</v>
      </c>
      <c r="I238" t="s">
        <v>1</v>
      </c>
      <c r="J238" s="3">
        <v>43714</v>
      </c>
      <c r="K238" s="3" t="s">
        <v>44</v>
      </c>
      <c r="L238" s="4">
        <f t="shared" si="3"/>
        <v>3</v>
      </c>
      <c r="M238" t="s">
        <v>93</v>
      </c>
      <c r="N238" t="s">
        <v>11</v>
      </c>
      <c r="O238" t="s">
        <v>92</v>
      </c>
      <c r="P238">
        <v>90900</v>
      </c>
      <c r="Q238" t="s">
        <v>86</v>
      </c>
      <c r="R238" t="s">
        <v>57</v>
      </c>
      <c r="S238" t="s">
        <v>145</v>
      </c>
      <c r="T238" t="s">
        <v>121</v>
      </c>
      <c r="U238" s="5">
        <v>81</v>
      </c>
      <c r="V238">
        <v>54</v>
      </c>
      <c r="W238" s="6">
        <v>4374</v>
      </c>
      <c r="X238" s="5">
        <v>437.4</v>
      </c>
    </row>
    <row r="239" spans="1:24">
      <c r="A239">
        <v>8878</v>
      </c>
      <c r="B239" s="2">
        <v>43712</v>
      </c>
      <c r="C239">
        <v>4</v>
      </c>
      <c r="D239" t="s">
        <v>62</v>
      </c>
      <c r="E239" t="s">
        <v>11</v>
      </c>
      <c r="F239" t="s">
        <v>92</v>
      </c>
      <c r="G239" t="s">
        <v>86</v>
      </c>
      <c r="H239" t="s">
        <v>10</v>
      </c>
      <c r="I239" t="s">
        <v>1</v>
      </c>
      <c r="J239" s="3">
        <v>43714</v>
      </c>
      <c r="K239" s="3" t="s">
        <v>44</v>
      </c>
      <c r="L239" s="4">
        <f t="shared" si="3"/>
        <v>3</v>
      </c>
      <c r="M239" t="s">
        <v>93</v>
      </c>
      <c r="N239" t="s">
        <v>11</v>
      </c>
      <c r="O239" t="s">
        <v>92</v>
      </c>
      <c r="P239">
        <v>90900</v>
      </c>
      <c r="Q239" t="s">
        <v>86</v>
      </c>
      <c r="R239" t="s">
        <v>57</v>
      </c>
      <c r="S239" t="s">
        <v>146</v>
      </c>
      <c r="T239" t="s">
        <v>147</v>
      </c>
      <c r="U239" s="5">
        <v>7</v>
      </c>
      <c r="V239">
        <v>39</v>
      </c>
      <c r="W239" s="6">
        <v>273</v>
      </c>
      <c r="X239" s="5">
        <v>27.3</v>
      </c>
    </row>
    <row r="240" spans="1:24">
      <c r="A240">
        <v>8873</v>
      </c>
      <c r="B240" s="2">
        <v>43716</v>
      </c>
      <c r="C240">
        <v>8</v>
      </c>
      <c r="D240" t="s">
        <v>61</v>
      </c>
      <c r="E240" t="s">
        <v>15</v>
      </c>
      <c r="F240" t="s">
        <v>99</v>
      </c>
      <c r="G240" t="s">
        <v>86</v>
      </c>
      <c r="H240" t="s">
        <v>14</v>
      </c>
      <c r="I240" t="s">
        <v>9</v>
      </c>
      <c r="J240" s="3">
        <v>43718</v>
      </c>
      <c r="K240" s="3" t="s">
        <v>44</v>
      </c>
      <c r="L240" s="4">
        <f t="shared" si="3"/>
        <v>3</v>
      </c>
      <c r="M240" t="s">
        <v>100</v>
      </c>
      <c r="N240" t="s">
        <v>15</v>
      </c>
      <c r="O240" t="s">
        <v>99</v>
      </c>
      <c r="P240">
        <v>90900</v>
      </c>
      <c r="Q240" t="s">
        <v>86</v>
      </c>
      <c r="R240" t="s">
        <v>57</v>
      </c>
      <c r="S240" t="s">
        <v>133</v>
      </c>
      <c r="T240" t="s">
        <v>134</v>
      </c>
      <c r="U240" s="5">
        <v>34.8</v>
      </c>
      <c r="V240">
        <v>63</v>
      </c>
      <c r="W240" s="6">
        <v>2192.4</v>
      </c>
      <c r="X240" s="5">
        <v>230.202</v>
      </c>
    </row>
    <row r="241" spans="1:24">
      <c r="A241">
        <v>8876</v>
      </c>
      <c r="B241" s="2">
        <v>43711</v>
      </c>
      <c r="C241">
        <v>3</v>
      </c>
      <c r="D241" t="s">
        <v>107</v>
      </c>
      <c r="E241" t="s">
        <v>20</v>
      </c>
      <c r="F241" t="s">
        <v>108</v>
      </c>
      <c r="G241" t="s">
        <v>86</v>
      </c>
      <c r="H241" t="s">
        <v>6</v>
      </c>
      <c r="I241" t="s">
        <v>5</v>
      </c>
      <c r="J241" s="3">
        <v>43713</v>
      </c>
      <c r="K241" s="3" t="s">
        <v>44</v>
      </c>
      <c r="L241" s="4">
        <f t="shared" si="3"/>
        <v>3</v>
      </c>
      <c r="M241" t="s">
        <v>87</v>
      </c>
      <c r="N241" t="s">
        <v>20</v>
      </c>
      <c r="O241" t="s">
        <v>108</v>
      </c>
      <c r="P241">
        <v>90900</v>
      </c>
      <c r="Q241" t="s">
        <v>86</v>
      </c>
      <c r="R241" t="s">
        <v>55</v>
      </c>
      <c r="S241" t="s">
        <v>135</v>
      </c>
      <c r="T241" t="s">
        <v>123</v>
      </c>
      <c r="U241" s="5">
        <v>10</v>
      </c>
      <c r="V241">
        <v>71</v>
      </c>
      <c r="W241" s="6">
        <v>710</v>
      </c>
      <c r="X241" s="5">
        <v>73.13</v>
      </c>
    </row>
    <row r="242" spans="1:24">
      <c r="A242">
        <v>8877</v>
      </c>
      <c r="B242" s="2">
        <v>43711</v>
      </c>
      <c r="C242">
        <v>3</v>
      </c>
      <c r="D242" t="s">
        <v>107</v>
      </c>
      <c r="E242" t="s">
        <v>20</v>
      </c>
      <c r="F242" t="s">
        <v>108</v>
      </c>
      <c r="G242" t="s">
        <v>86</v>
      </c>
      <c r="H242" t="s">
        <v>6</v>
      </c>
      <c r="I242" t="s">
        <v>5</v>
      </c>
      <c r="J242" s="3">
        <v>43713</v>
      </c>
      <c r="K242" s="3" t="s">
        <v>44</v>
      </c>
      <c r="L242" s="4">
        <f t="shared" si="3"/>
        <v>3</v>
      </c>
      <c r="M242" t="s">
        <v>87</v>
      </c>
      <c r="N242" t="s">
        <v>20</v>
      </c>
      <c r="O242" t="s">
        <v>108</v>
      </c>
      <c r="P242">
        <v>90900</v>
      </c>
      <c r="Q242" t="s">
        <v>86</v>
      </c>
      <c r="R242" t="s">
        <v>55</v>
      </c>
      <c r="S242" t="s">
        <v>112</v>
      </c>
      <c r="T242" t="s">
        <v>113</v>
      </c>
      <c r="U242" s="5">
        <v>40</v>
      </c>
      <c r="V242">
        <v>88</v>
      </c>
      <c r="W242" s="6">
        <v>3520</v>
      </c>
      <c r="X242" s="5">
        <v>366.08</v>
      </c>
    </row>
    <row r="243" spans="1:24">
      <c r="A243">
        <v>8888</v>
      </c>
      <c r="B243" s="2">
        <v>43718</v>
      </c>
      <c r="C243">
        <v>10</v>
      </c>
      <c r="D243" t="s">
        <v>115</v>
      </c>
      <c r="E243" t="s">
        <v>26</v>
      </c>
      <c r="F243" t="s">
        <v>116</v>
      </c>
      <c r="G243" t="s">
        <v>86</v>
      </c>
      <c r="H243" t="s">
        <v>23</v>
      </c>
      <c r="I243" t="s">
        <v>1</v>
      </c>
      <c r="J243" s="3">
        <v>43720</v>
      </c>
      <c r="K243" s="3" t="s">
        <v>44</v>
      </c>
      <c r="L243" s="4">
        <f t="shared" si="3"/>
        <v>3</v>
      </c>
      <c r="M243" t="s">
        <v>87</v>
      </c>
      <c r="N243" t="s">
        <v>26</v>
      </c>
      <c r="O243" t="s">
        <v>116</v>
      </c>
      <c r="P243">
        <v>90900</v>
      </c>
      <c r="Q243" t="s">
        <v>86</v>
      </c>
      <c r="R243" t="s">
        <v>57</v>
      </c>
      <c r="S243" t="s">
        <v>136</v>
      </c>
      <c r="T243" t="s">
        <v>91</v>
      </c>
      <c r="U243" s="5">
        <v>10</v>
      </c>
      <c r="V243">
        <v>59</v>
      </c>
      <c r="W243" s="6">
        <v>590</v>
      </c>
      <c r="X243" s="5">
        <v>59.59</v>
      </c>
    </row>
    <row r="244" spans="1:24">
      <c r="A244">
        <v>8888</v>
      </c>
      <c r="B244" s="2">
        <v>43744</v>
      </c>
      <c r="C244">
        <v>6</v>
      </c>
      <c r="D244" t="s">
        <v>59</v>
      </c>
      <c r="E244" t="s">
        <v>22</v>
      </c>
      <c r="F244" t="s">
        <v>111</v>
      </c>
      <c r="G244" t="s">
        <v>86</v>
      </c>
      <c r="H244" t="s">
        <v>19</v>
      </c>
      <c r="I244" t="s">
        <v>9</v>
      </c>
      <c r="J244" s="3">
        <v>43746</v>
      </c>
      <c r="K244" s="3" t="s">
        <v>45</v>
      </c>
      <c r="L244" s="4">
        <f t="shared" si="3"/>
        <v>4</v>
      </c>
      <c r="M244" t="s">
        <v>87</v>
      </c>
      <c r="N244" t="s">
        <v>22</v>
      </c>
      <c r="O244" t="s">
        <v>111</v>
      </c>
      <c r="P244">
        <v>90900</v>
      </c>
      <c r="Q244" t="s">
        <v>86</v>
      </c>
      <c r="R244" t="s">
        <v>57</v>
      </c>
      <c r="S244" t="s">
        <v>112</v>
      </c>
      <c r="T244" t="s">
        <v>113</v>
      </c>
      <c r="U244" s="5">
        <v>40</v>
      </c>
      <c r="V244">
        <v>94</v>
      </c>
      <c r="W244" s="6">
        <v>3760</v>
      </c>
      <c r="X244" s="5">
        <v>376</v>
      </c>
    </row>
    <row r="245" spans="1:24">
      <c r="A245">
        <v>8883</v>
      </c>
      <c r="B245" s="2">
        <v>43766</v>
      </c>
      <c r="C245">
        <v>28</v>
      </c>
      <c r="D245" t="s">
        <v>60</v>
      </c>
      <c r="E245" t="s">
        <v>24</v>
      </c>
      <c r="F245" t="s">
        <v>114</v>
      </c>
      <c r="G245" t="s">
        <v>86</v>
      </c>
      <c r="H245" t="s">
        <v>21</v>
      </c>
      <c r="I245" t="s">
        <v>13</v>
      </c>
      <c r="J245" s="3">
        <v>43768</v>
      </c>
      <c r="K245" s="3" t="s">
        <v>45</v>
      </c>
      <c r="L245" s="4">
        <f t="shared" si="3"/>
        <v>4</v>
      </c>
      <c r="M245" t="s">
        <v>100</v>
      </c>
      <c r="N245" t="s">
        <v>24</v>
      </c>
      <c r="O245" t="s">
        <v>114</v>
      </c>
      <c r="P245">
        <v>90900</v>
      </c>
      <c r="Q245" t="s">
        <v>86</v>
      </c>
      <c r="R245" t="s">
        <v>56</v>
      </c>
      <c r="S245" t="s">
        <v>98</v>
      </c>
      <c r="T245" t="s">
        <v>89</v>
      </c>
      <c r="U245" s="5">
        <v>46</v>
      </c>
      <c r="V245">
        <v>86</v>
      </c>
      <c r="W245" s="6">
        <v>3956</v>
      </c>
      <c r="X245" s="5">
        <v>379.776</v>
      </c>
    </row>
    <row r="246" spans="1:24">
      <c r="A246">
        <v>8884</v>
      </c>
      <c r="B246" s="2">
        <v>43746</v>
      </c>
      <c r="C246">
        <v>8</v>
      </c>
      <c r="D246" t="s">
        <v>61</v>
      </c>
      <c r="E246" t="s">
        <v>15</v>
      </c>
      <c r="F246" t="s">
        <v>99</v>
      </c>
      <c r="G246" t="s">
        <v>86</v>
      </c>
      <c r="H246" t="s">
        <v>14</v>
      </c>
      <c r="I246" t="s">
        <v>9</v>
      </c>
      <c r="J246" s="3">
        <v>43748</v>
      </c>
      <c r="K246" s="3" t="s">
        <v>45</v>
      </c>
      <c r="L246" s="4">
        <f t="shared" si="3"/>
        <v>4</v>
      </c>
      <c r="M246" t="s">
        <v>100</v>
      </c>
      <c r="N246" t="s">
        <v>15</v>
      </c>
      <c r="O246" t="s">
        <v>99</v>
      </c>
      <c r="P246">
        <v>90900</v>
      </c>
      <c r="Q246" t="s">
        <v>86</v>
      </c>
      <c r="R246" t="s">
        <v>56</v>
      </c>
      <c r="S246" t="s">
        <v>105</v>
      </c>
      <c r="T246" t="s">
        <v>106</v>
      </c>
      <c r="U246" s="5">
        <v>12.75</v>
      </c>
      <c r="V246">
        <v>61</v>
      </c>
      <c r="W246" s="6">
        <v>777.75</v>
      </c>
      <c r="X246" s="5">
        <v>78.55275</v>
      </c>
    </row>
    <row r="247" spans="1:24">
      <c r="A247">
        <v>8885</v>
      </c>
      <c r="B247" s="2">
        <v>43748</v>
      </c>
      <c r="C247">
        <v>10</v>
      </c>
      <c r="D247" t="s">
        <v>115</v>
      </c>
      <c r="E247" t="s">
        <v>26</v>
      </c>
      <c r="F247" t="s">
        <v>116</v>
      </c>
      <c r="G247" t="s">
        <v>86</v>
      </c>
      <c r="H247" t="s">
        <v>23</v>
      </c>
      <c r="I247" t="s">
        <v>1</v>
      </c>
      <c r="J247" s="3">
        <v>43750</v>
      </c>
      <c r="K247" s="3" t="s">
        <v>45</v>
      </c>
      <c r="L247" s="4">
        <f t="shared" si="3"/>
        <v>4</v>
      </c>
      <c r="M247" t="s">
        <v>87</v>
      </c>
      <c r="N247" t="s">
        <v>26</v>
      </c>
      <c r="O247" t="s">
        <v>116</v>
      </c>
      <c r="P247">
        <v>90900</v>
      </c>
      <c r="Q247" t="s">
        <v>86</v>
      </c>
      <c r="R247" t="s">
        <v>57</v>
      </c>
      <c r="S247" t="s">
        <v>117</v>
      </c>
      <c r="T247" t="s">
        <v>89</v>
      </c>
      <c r="U247" s="5">
        <v>2.99</v>
      </c>
      <c r="V247">
        <v>32</v>
      </c>
      <c r="W247" s="6">
        <v>95.68</v>
      </c>
      <c r="X247" s="5">
        <v>9.75936</v>
      </c>
    </row>
    <row r="248" spans="1:24">
      <c r="A248">
        <v>8886</v>
      </c>
      <c r="B248" s="2">
        <v>43745</v>
      </c>
      <c r="C248">
        <v>7</v>
      </c>
      <c r="D248" t="s">
        <v>118</v>
      </c>
      <c r="E248" t="s">
        <v>27</v>
      </c>
      <c r="F248" t="s">
        <v>119</v>
      </c>
      <c r="G248" t="s">
        <v>86</v>
      </c>
      <c r="H248" t="s">
        <v>14</v>
      </c>
      <c r="I248" t="s">
        <v>9</v>
      </c>
      <c r="J248" s="3">
        <v>43750</v>
      </c>
      <c r="K248" s="3" t="s">
        <v>45</v>
      </c>
      <c r="L248" s="4">
        <f t="shared" si="3"/>
        <v>4</v>
      </c>
      <c r="M248" t="s">
        <v>87</v>
      </c>
      <c r="N248" t="s">
        <v>27</v>
      </c>
      <c r="O248" t="s">
        <v>119</v>
      </c>
      <c r="P248">
        <v>90900</v>
      </c>
      <c r="Q248" t="s">
        <v>86</v>
      </c>
      <c r="R248" t="s">
        <v>57</v>
      </c>
      <c r="S248" t="s">
        <v>98</v>
      </c>
      <c r="T248" t="s">
        <v>89</v>
      </c>
      <c r="U248">
        <v>46</v>
      </c>
      <c r="V248">
        <v>62</v>
      </c>
      <c r="W248" s="6">
        <v>2852</v>
      </c>
      <c r="X248" s="5">
        <v>290.904</v>
      </c>
    </row>
    <row r="249" spans="1:24">
      <c r="A249">
        <v>8887</v>
      </c>
      <c r="B249" s="2">
        <v>43748</v>
      </c>
      <c r="C249">
        <v>10</v>
      </c>
      <c r="D249" t="s">
        <v>115</v>
      </c>
      <c r="E249" t="s">
        <v>26</v>
      </c>
      <c r="F249" t="s">
        <v>116</v>
      </c>
      <c r="G249" t="s">
        <v>86</v>
      </c>
      <c r="H249" t="s">
        <v>23</v>
      </c>
      <c r="I249" t="s">
        <v>1</v>
      </c>
      <c r="J249" s="3">
        <v>43750</v>
      </c>
      <c r="K249" s="3" t="s">
        <v>45</v>
      </c>
      <c r="L249" s="4">
        <f t="shared" si="3"/>
        <v>4</v>
      </c>
      <c r="M249" t="s">
        <v>93</v>
      </c>
      <c r="N249" t="s">
        <v>26</v>
      </c>
      <c r="O249" t="s">
        <v>116</v>
      </c>
      <c r="P249">
        <v>90900</v>
      </c>
      <c r="Q249" t="s">
        <v>86</v>
      </c>
      <c r="R249" t="s">
        <v>57</v>
      </c>
      <c r="S249" t="s">
        <v>120</v>
      </c>
      <c r="T249" t="s">
        <v>121</v>
      </c>
      <c r="U249">
        <v>25</v>
      </c>
      <c r="V249">
        <v>60</v>
      </c>
      <c r="W249" s="6">
        <v>1500</v>
      </c>
      <c r="X249" s="5">
        <v>154.5</v>
      </c>
    </row>
    <row r="250" spans="1:24">
      <c r="A250">
        <v>8888</v>
      </c>
      <c r="B250" s="2">
        <v>43748</v>
      </c>
      <c r="C250">
        <v>10</v>
      </c>
      <c r="D250" t="s">
        <v>115</v>
      </c>
      <c r="E250" t="s">
        <v>26</v>
      </c>
      <c r="F250" t="s">
        <v>116</v>
      </c>
      <c r="G250" t="s">
        <v>86</v>
      </c>
      <c r="H250" t="s">
        <v>23</v>
      </c>
      <c r="I250" t="s">
        <v>1</v>
      </c>
      <c r="J250" s="3">
        <v>43750</v>
      </c>
      <c r="K250" s="3" t="s">
        <v>45</v>
      </c>
      <c r="L250" s="4">
        <f t="shared" si="3"/>
        <v>4</v>
      </c>
      <c r="M250" t="s">
        <v>93</v>
      </c>
      <c r="N250" t="s">
        <v>26</v>
      </c>
      <c r="O250" t="s">
        <v>116</v>
      </c>
      <c r="P250">
        <v>90900</v>
      </c>
      <c r="Q250" t="s">
        <v>86</v>
      </c>
      <c r="R250" t="s">
        <v>57</v>
      </c>
      <c r="S250" t="s">
        <v>122</v>
      </c>
      <c r="T250" t="s">
        <v>123</v>
      </c>
      <c r="U250">
        <v>22</v>
      </c>
      <c r="V250">
        <v>51</v>
      </c>
      <c r="W250" s="6">
        <v>1122</v>
      </c>
      <c r="X250" s="5">
        <v>109.956</v>
      </c>
    </row>
    <row r="251" spans="1:24">
      <c r="A251">
        <v>8889</v>
      </c>
      <c r="B251" s="2">
        <v>43748</v>
      </c>
      <c r="C251">
        <v>10</v>
      </c>
      <c r="D251" t="s">
        <v>115</v>
      </c>
      <c r="E251" t="s">
        <v>26</v>
      </c>
      <c r="F251" t="s">
        <v>116</v>
      </c>
      <c r="G251" t="s">
        <v>86</v>
      </c>
      <c r="H251" t="s">
        <v>23</v>
      </c>
      <c r="I251" t="s">
        <v>1</v>
      </c>
      <c r="J251" s="3">
        <v>43750</v>
      </c>
      <c r="K251" s="3" t="s">
        <v>45</v>
      </c>
      <c r="L251" s="4">
        <f t="shared" si="3"/>
        <v>4</v>
      </c>
      <c r="M251" t="s">
        <v>93</v>
      </c>
      <c r="N251" t="s">
        <v>26</v>
      </c>
      <c r="O251" t="s">
        <v>116</v>
      </c>
      <c r="P251">
        <v>90900</v>
      </c>
      <c r="Q251" t="s">
        <v>86</v>
      </c>
      <c r="R251" t="s">
        <v>57</v>
      </c>
      <c r="S251" t="s">
        <v>101</v>
      </c>
      <c r="T251" t="s">
        <v>102</v>
      </c>
      <c r="U251" s="5">
        <v>9.2</v>
      </c>
      <c r="V251">
        <v>49</v>
      </c>
      <c r="W251" s="6">
        <v>450.8</v>
      </c>
      <c r="X251" s="5">
        <v>44.6292</v>
      </c>
    </row>
    <row r="252" spans="1:24">
      <c r="A252">
        <v>8890</v>
      </c>
      <c r="B252" s="2">
        <v>43749</v>
      </c>
      <c r="C252">
        <v>11</v>
      </c>
      <c r="D252" t="s">
        <v>124</v>
      </c>
      <c r="E252" t="s">
        <v>28</v>
      </c>
      <c r="F252" t="s">
        <v>125</v>
      </c>
      <c r="G252" t="s">
        <v>86</v>
      </c>
      <c r="H252" t="s">
        <v>21</v>
      </c>
      <c r="I252" t="s">
        <v>13</v>
      </c>
      <c r="J252" s="3">
        <v>43750</v>
      </c>
      <c r="K252" s="3" t="s">
        <v>45</v>
      </c>
      <c r="L252" s="4">
        <f t="shared" si="3"/>
        <v>4</v>
      </c>
      <c r="M252" t="s">
        <v>100</v>
      </c>
      <c r="N252" t="s">
        <v>28</v>
      </c>
      <c r="O252" t="s">
        <v>125</v>
      </c>
      <c r="P252">
        <v>90900</v>
      </c>
      <c r="Q252" t="s">
        <v>86</v>
      </c>
      <c r="R252" t="s">
        <v>57</v>
      </c>
      <c r="S252" t="s">
        <v>90</v>
      </c>
      <c r="T252" t="s">
        <v>91</v>
      </c>
      <c r="U252" s="5">
        <v>3.5</v>
      </c>
      <c r="V252">
        <v>20</v>
      </c>
      <c r="W252" s="6">
        <v>70</v>
      </c>
      <c r="X252" s="5">
        <v>6.93</v>
      </c>
    </row>
    <row r="253" spans="1:24">
      <c r="A253">
        <v>8898</v>
      </c>
      <c r="B253" s="2">
        <v>43749</v>
      </c>
      <c r="C253">
        <v>11</v>
      </c>
      <c r="D253" t="s">
        <v>124</v>
      </c>
      <c r="E253" t="s">
        <v>28</v>
      </c>
      <c r="F253" t="s">
        <v>125</v>
      </c>
      <c r="G253" t="s">
        <v>86</v>
      </c>
      <c r="H253" t="s">
        <v>21</v>
      </c>
      <c r="I253" t="s">
        <v>13</v>
      </c>
      <c r="J253" s="3">
        <v>43750</v>
      </c>
      <c r="K253" s="3" t="s">
        <v>45</v>
      </c>
      <c r="L253" s="4">
        <f t="shared" si="3"/>
        <v>4</v>
      </c>
      <c r="M253" t="s">
        <v>100</v>
      </c>
      <c r="N253" t="s">
        <v>28</v>
      </c>
      <c r="O253" t="s">
        <v>125</v>
      </c>
      <c r="P253">
        <v>90900</v>
      </c>
      <c r="Q253" t="s">
        <v>86</v>
      </c>
      <c r="R253" t="s">
        <v>57</v>
      </c>
      <c r="S253" t="s">
        <v>117</v>
      </c>
      <c r="T253" t="s">
        <v>89</v>
      </c>
      <c r="U253" s="5">
        <v>2.99</v>
      </c>
      <c r="V253">
        <v>49</v>
      </c>
      <c r="W253" s="6">
        <v>146.51</v>
      </c>
      <c r="X253" s="5">
        <v>14.651</v>
      </c>
    </row>
    <row r="254" spans="1:24">
      <c r="A254">
        <v>8898</v>
      </c>
      <c r="B254" s="2">
        <v>43739</v>
      </c>
      <c r="C254">
        <v>1</v>
      </c>
      <c r="D254" t="s">
        <v>58</v>
      </c>
      <c r="E254" t="s">
        <v>29</v>
      </c>
      <c r="F254" t="s">
        <v>126</v>
      </c>
      <c r="G254" t="s">
        <v>86</v>
      </c>
      <c r="H254" t="s">
        <v>14</v>
      </c>
      <c r="I254" t="s">
        <v>9</v>
      </c>
      <c r="J254" s="3">
        <v>43750</v>
      </c>
      <c r="K254" s="3" t="s">
        <v>45</v>
      </c>
      <c r="L254" s="4">
        <f t="shared" si="3"/>
        <v>4</v>
      </c>
      <c r="M254" t="s">
        <v>100</v>
      </c>
      <c r="N254" t="s">
        <v>29</v>
      </c>
      <c r="O254" t="s">
        <v>126</v>
      </c>
      <c r="P254">
        <v>90900</v>
      </c>
      <c r="Q254" t="s">
        <v>86</v>
      </c>
      <c r="R254" t="s">
        <v>57</v>
      </c>
      <c r="S254" t="s">
        <v>97</v>
      </c>
      <c r="T254" t="s">
        <v>89</v>
      </c>
      <c r="U254" s="5">
        <v>18</v>
      </c>
      <c r="V254">
        <v>22</v>
      </c>
      <c r="W254" s="6">
        <v>396</v>
      </c>
      <c r="X254" s="5">
        <v>38.016</v>
      </c>
    </row>
    <row r="255" spans="1:24">
      <c r="A255">
        <v>8893</v>
      </c>
      <c r="B255" s="2">
        <v>43739</v>
      </c>
      <c r="C255">
        <v>1</v>
      </c>
      <c r="D255" t="s">
        <v>58</v>
      </c>
      <c r="E255" t="s">
        <v>29</v>
      </c>
      <c r="F255" t="s">
        <v>126</v>
      </c>
      <c r="G255" t="s">
        <v>86</v>
      </c>
      <c r="H255" t="s">
        <v>14</v>
      </c>
      <c r="I255" t="s">
        <v>9</v>
      </c>
      <c r="J255" s="3">
        <v>43750</v>
      </c>
      <c r="K255" s="3" t="s">
        <v>45</v>
      </c>
      <c r="L255" s="4">
        <f t="shared" si="3"/>
        <v>4</v>
      </c>
      <c r="M255" t="s">
        <v>100</v>
      </c>
      <c r="N255" t="s">
        <v>29</v>
      </c>
      <c r="O255" t="s">
        <v>126</v>
      </c>
      <c r="P255">
        <v>90900</v>
      </c>
      <c r="Q255" t="s">
        <v>86</v>
      </c>
      <c r="R255" t="s">
        <v>57</v>
      </c>
      <c r="S255" t="s">
        <v>98</v>
      </c>
      <c r="T255" t="s">
        <v>89</v>
      </c>
      <c r="U255" s="5">
        <v>46</v>
      </c>
      <c r="V255">
        <v>73</v>
      </c>
      <c r="W255" s="6">
        <v>3358</v>
      </c>
      <c r="X255" s="5">
        <v>339.158</v>
      </c>
    </row>
    <row r="256" spans="1:24">
      <c r="A256">
        <v>8894</v>
      </c>
      <c r="B256" s="2">
        <v>43739</v>
      </c>
      <c r="C256">
        <v>1</v>
      </c>
      <c r="D256" t="s">
        <v>58</v>
      </c>
      <c r="E256" t="s">
        <v>29</v>
      </c>
      <c r="F256" t="s">
        <v>126</v>
      </c>
      <c r="G256" t="s">
        <v>86</v>
      </c>
      <c r="H256" t="s">
        <v>14</v>
      </c>
      <c r="I256" t="s">
        <v>9</v>
      </c>
      <c r="J256" s="3">
        <v>43750</v>
      </c>
      <c r="K256" s="3" t="s">
        <v>45</v>
      </c>
      <c r="L256" s="4">
        <f t="shared" si="3"/>
        <v>4</v>
      </c>
      <c r="M256" t="s">
        <v>100</v>
      </c>
      <c r="N256" t="s">
        <v>29</v>
      </c>
      <c r="O256" t="s">
        <v>126</v>
      </c>
      <c r="P256">
        <v>90900</v>
      </c>
      <c r="Q256" t="s">
        <v>86</v>
      </c>
      <c r="R256" t="s">
        <v>57</v>
      </c>
      <c r="S256" t="s">
        <v>117</v>
      </c>
      <c r="T256" t="s">
        <v>89</v>
      </c>
      <c r="U256" s="5">
        <v>2.99</v>
      </c>
      <c r="V256">
        <v>85</v>
      </c>
      <c r="W256" s="6">
        <v>254.15</v>
      </c>
      <c r="X256" s="5">
        <v>24.65255</v>
      </c>
    </row>
    <row r="257" spans="1:24">
      <c r="A257">
        <v>8895</v>
      </c>
      <c r="B257" s="2">
        <v>43766</v>
      </c>
      <c r="C257">
        <v>28</v>
      </c>
      <c r="D257" t="s">
        <v>60</v>
      </c>
      <c r="E257" t="s">
        <v>24</v>
      </c>
      <c r="F257" t="s">
        <v>114</v>
      </c>
      <c r="G257" t="s">
        <v>86</v>
      </c>
      <c r="H257" t="s">
        <v>21</v>
      </c>
      <c r="I257" t="s">
        <v>13</v>
      </c>
      <c r="J257" s="3">
        <v>43768</v>
      </c>
      <c r="K257" s="3" t="s">
        <v>45</v>
      </c>
      <c r="L257" s="4">
        <f t="shared" si="3"/>
        <v>4</v>
      </c>
      <c r="M257" t="s">
        <v>100</v>
      </c>
      <c r="N257" t="s">
        <v>24</v>
      </c>
      <c r="O257" t="s">
        <v>114</v>
      </c>
      <c r="P257">
        <v>90900</v>
      </c>
      <c r="Q257" t="s">
        <v>86</v>
      </c>
      <c r="R257" t="s">
        <v>57</v>
      </c>
      <c r="S257" t="s">
        <v>109</v>
      </c>
      <c r="T257" t="s">
        <v>110</v>
      </c>
      <c r="U257" s="5">
        <v>9.65</v>
      </c>
      <c r="V257">
        <v>44</v>
      </c>
      <c r="W257" s="6">
        <v>424.6</v>
      </c>
      <c r="X257" s="5">
        <v>44.1584</v>
      </c>
    </row>
    <row r="258" spans="1:24">
      <c r="A258">
        <v>8896</v>
      </c>
      <c r="B258" s="2">
        <v>43766</v>
      </c>
      <c r="C258">
        <v>28</v>
      </c>
      <c r="D258" t="s">
        <v>60</v>
      </c>
      <c r="E258" t="s">
        <v>24</v>
      </c>
      <c r="F258" t="s">
        <v>114</v>
      </c>
      <c r="G258" t="s">
        <v>86</v>
      </c>
      <c r="H258" t="s">
        <v>21</v>
      </c>
      <c r="I258" t="s">
        <v>13</v>
      </c>
      <c r="J258" s="3">
        <v>43768</v>
      </c>
      <c r="K258" s="3" t="s">
        <v>45</v>
      </c>
      <c r="L258" s="4">
        <f t="shared" si="3"/>
        <v>4</v>
      </c>
      <c r="M258" t="s">
        <v>100</v>
      </c>
      <c r="N258" t="s">
        <v>24</v>
      </c>
      <c r="O258" t="s">
        <v>114</v>
      </c>
      <c r="P258">
        <v>90900</v>
      </c>
      <c r="Q258" t="s">
        <v>86</v>
      </c>
      <c r="R258" t="s">
        <v>57</v>
      </c>
      <c r="S258" t="s">
        <v>127</v>
      </c>
      <c r="T258" t="s">
        <v>128</v>
      </c>
      <c r="U258" s="5">
        <v>18.4</v>
      </c>
      <c r="V258">
        <v>24</v>
      </c>
      <c r="W258" s="6">
        <v>441.6</v>
      </c>
      <c r="X258" s="5">
        <v>42.8352</v>
      </c>
    </row>
    <row r="259" spans="1:24">
      <c r="A259">
        <v>8897</v>
      </c>
      <c r="B259" s="2">
        <v>43747</v>
      </c>
      <c r="C259">
        <v>9</v>
      </c>
      <c r="D259" t="s">
        <v>129</v>
      </c>
      <c r="E259" t="s">
        <v>30</v>
      </c>
      <c r="F259" t="s">
        <v>130</v>
      </c>
      <c r="G259" t="s">
        <v>86</v>
      </c>
      <c r="H259" t="s">
        <v>25</v>
      </c>
      <c r="I259" t="s">
        <v>5</v>
      </c>
      <c r="J259" s="3">
        <v>43749</v>
      </c>
      <c r="K259" s="3" t="s">
        <v>45</v>
      </c>
      <c r="L259" s="4">
        <f t="shared" ref="L259:L322" si="4">ROUNDUP(MONTH(J259)/3,0)</f>
        <v>4</v>
      </c>
      <c r="M259" t="s">
        <v>93</v>
      </c>
      <c r="N259" t="s">
        <v>30</v>
      </c>
      <c r="O259" t="s">
        <v>130</v>
      </c>
      <c r="P259">
        <v>90900</v>
      </c>
      <c r="Q259" t="s">
        <v>86</v>
      </c>
      <c r="R259" t="s">
        <v>56</v>
      </c>
      <c r="S259" t="s">
        <v>131</v>
      </c>
      <c r="T259" t="s">
        <v>132</v>
      </c>
      <c r="U259" s="5">
        <v>19.5</v>
      </c>
      <c r="V259">
        <v>64</v>
      </c>
      <c r="W259" s="6">
        <v>1248</v>
      </c>
      <c r="X259" s="5">
        <v>119.808</v>
      </c>
    </row>
    <row r="260" spans="1:24">
      <c r="A260">
        <v>8898</v>
      </c>
      <c r="B260" s="2">
        <v>43747</v>
      </c>
      <c r="C260">
        <v>9</v>
      </c>
      <c r="D260" t="s">
        <v>129</v>
      </c>
      <c r="E260" t="s">
        <v>30</v>
      </c>
      <c r="F260" t="s">
        <v>130</v>
      </c>
      <c r="G260" t="s">
        <v>86</v>
      </c>
      <c r="H260" t="s">
        <v>25</v>
      </c>
      <c r="I260" t="s">
        <v>5</v>
      </c>
      <c r="J260" s="3">
        <v>43749</v>
      </c>
      <c r="K260" s="3" t="s">
        <v>45</v>
      </c>
      <c r="L260" s="4">
        <f t="shared" si="4"/>
        <v>4</v>
      </c>
      <c r="M260" t="s">
        <v>93</v>
      </c>
      <c r="N260" t="s">
        <v>30</v>
      </c>
      <c r="O260" t="s">
        <v>130</v>
      </c>
      <c r="P260">
        <v>90900</v>
      </c>
      <c r="Q260" t="s">
        <v>86</v>
      </c>
      <c r="R260" t="s">
        <v>56</v>
      </c>
      <c r="S260" t="s">
        <v>133</v>
      </c>
      <c r="T260" t="s">
        <v>134</v>
      </c>
      <c r="U260" s="5">
        <v>34.8</v>
      </c>
      <c r="V260">
        <v>70</v>
      </c>
      <c r="W260" s="6">
        <v>2436</v>
      </c>
      <c r="X260" s="5">
        <v>246.036</v>
      </c>
    </row>
    <row r="261" spans="1:24">
      <c r="A261">
        <v>8899</v>
      </c>
      <c r="B261" s="2">
        <v>43744</v>
      </c>
      <c r="C261">
        <v>6</v>
      </c>
      <c r="D261" t="s">
        <v>59</v>
      </c>
      <c r="E261" t="s">
        <v>22</v>
      </c>
      <c r="F261" t="s">
        <v>111</v>
      </c>
      <c r="G261" t="s">
        <v>86</v>
      </c>
      <c r="H261" t="s">
        <v>19</v>
      </c>
      <c r="I261" t="s">
        <v>9</v>
      </c>
      <c r="J261" s="3">
        <v>43746</v>
      </c>
      <c r="K261" s="3" t="s">
        <v>45</v>
      </c>
      <c r="L261" s="4">
        <f t="shared" si="4"/>
        <v>4</v>
      </c>
      <c r="M261" t="s">
        <v>87</v>
      </c>
      <c r="N261" t="s">
        <v>22</v>
      </c>
      <c r="O261" t="s">
        <v>111</v>
      </c>
      <c r="P261">
        <v>90900</v>
      </c>
      <c r="Q261" t="s">
        <v>86</v>
      </c>
      <c r="R261" t="s">
        <v>57</v>
      </c>
      <c r="S261" t="s">
        <v>88</v>
      </c>
      <c r="T261" t="s">
        <v>89</v>
      </c>
      <c r="U261" s="5">
        <v>14</v>
      </c>
      <c r="V261">
        <v>98</v>
      </c>
      <c r="W261" s="6">
        <v>1372</v>
      </c>
      <c r="X261" s="5">
        <v>138.572</v>
      </c>
    </row>
    <row r="262" spans="1:24">
      <c r="A262">
        <v>8300</v>
      </c>
      <c r="B262" s="2">
        <v>43746</v>
      </c>
      <c r="C262">
        <v>8</v>
      </c>
      <c r="D262" t="s">
        <v>61</v>
      </c>
      <c r="E262" t="s">
        <v>15</v>
      </c>
      <c r="F262" t="s">
        <v>99</v>
      </c>
      <c r="G262" t="s">
        <v>86</v>
      </c>
      <c r="H262" t="s">
        <v>14</v>
      </c>
      <c r="I262" t="s">
        <v>9</v>
      </c>
      <c r="J262" s="3">
        <v>43748</v>
      </c>
      <c r="K262" s="3" t="s">
        <v>45</v>
      </c>
      <c r="L262" s="4">
        <f t="shared" si="4"/>
        <v>4</v>
      </c>
      <c r="M262" t="s">
        <v>87</v>
      </c>
      <c r="N262" t="s">
        <v>15</v>
      </c>
      <c r="O262" t="s">
        <v>99</v>
      </c>
      <c r="P262">
        <v>90900</v>
      </c>
      <c r="Q262" t="s">
        <v>86</v>
      </c>
      <c r="R262" t="s">
        <v>56</v>
      </c>
      <c r="S262" t="s">
        <v>112</v>
      </c>
      <c r="T262" t="s">
        <v>113</v>
      </c>
      <c r="U262" s="5">
        <v>40</v>
      </c>
      <c r="V262">
        <v>48</v>
      </c>
      <c r="W262" s="6">
        <v>1920</v>
      </c>
      <c r="X262" s="5">
        <v>188.16</v>
      </c>
    </row>
    <row r="263" spans="1:24">
      <c r="A263">
        <v>8308</v>
      </c>
      <c r="B263" s="2">
        <v>43746</v>
      </c>
      <c r="C263">
        <v>8</v>
      </c>
      <c r="D263" t="s">
        <v>61</v>
      </c>
      <c r="E263" t="s">
        <v>15</v>
      </c>
      <c r="F263" t="s">
        <v>99</v>
      </c>
      <c r="G263" t="s">
        <v>86</v>
      </c>
      <c r="H263" t="s">
        <v>14</v>
      </c>
      <c r="I263" t="s">
        <v>9</v>
      </c>
      <c r="J263" s="3">
        <v>43748</v>
      </c>
      <c r="K263" s="3" t="s">
        <v>45</v>
      </c>
      <c r="L263" s="4">
        <f t="shared" si="4"/>
        <v>4</v>
      </c>
      <c r="M263" t="s">
        <v>87</v>
      </c>
      <c r="N263" t="s">
        <v>15</v>
      </c>
      <c r="O263" t="s">
        <v>99</v>
      </c>
      <c r="P263">
        <v>90900</v>
      </c>
      <c r="Q263" t="s">
        <v>86</v>
      </c>
      <c r="R263" t="s">
        <v>56</v>
      </c>
      <c r="S263" t="s">
        <v>101</v>
      </c>
      <c r="T263" t="s">
        <v>102</v>
      </c>
      <c r="U263" s="5">
        <v>9.2</v>
      </c>
      <c r="V263">
        <v>100</v>
      </c>
      <c r="W263" s="6">
        <v>920</v>
      </c>
      <c r="X263" s="5">
        <v>91.08</v>
      </c>
    </row>
    <row r="264" spans="1:24">
      <c r="A264">
        <v>8308</v>
      </c>
      <c r="B264" s="2">
        <v>43763</v>
      </c>
      <c r="C264">
        <v>25</v>
      </c>
      <c r="D264" t="s">
        <v>137</v>
      </c>
      <c r="E264" t="s">
        <v>26</v>
      </c>
      <c r="F264" t="s">
        <v>116</v>
      </c>
      <c r="G264" t="s">
        <v>86</v>
      </c>
      <c r="H264" t="s">
        <v>23</v>
      </c>
      <c r="I264" t="s">
        <v>1</v>
      </c>
      <c r="J264" s="3">
        <v>43765</v>
      </c>
      <c r="K264" s="3" t="s">
        <v>45</v>
      </c>
      <c r="L264" s="4">
        <f t="shared" si="4"/>
        <v>4</v>
      </c>
      <c r="M264" t="s">
        <v>93</v>
      </c>
      <c r="N264" t="s">
        <v>26</v>
      </c>
      <c r="O264" t="s">
        <v>116</v>
      </c>
      <c r="P264">
        <v>90900</v>
      </c>
      <c r="Q264" t="s">
        <v>86</v>
      </c>
      <c r="R264" t="s">
        <v>55</v>
      </c>
      <c r="S264" t="s">
        <v>142</v>
      </c>
      <c r="T264" t="s">
        <v>102</v>
      </c>
      <c r="U264" s="5">
        <v>10</v>
      </c>
      <c r="V264">
        <v>90</v>
      </c>
      <c r="W264" s="6">
        <v>900</v>
      </c>
      <c r="X264" s="5">
        <v>87.3</v>
      </c>
    </row>
    <row r="265" spans="1:24">
      <c r="A265">
        <v>8303</v>
      </c>
      <c r="B265" s="2">
        <v>43764</v>
      </c>
      <c r="C265">
        <v>26</v>
      </c>
      <c r="D265" t="s">
        <v>138</v>
      </c>
      <c r="E265" t="s">
        <v>28</v>
      </c>
      <c r="F265" t="s">
        <v>125</v>
      </c>
      <c r="G265" t="s">
        <v>86</v>
      </c>
      <c r="H265" t="s">
        <v>21</v>
      </c>
      <c r="I265" t="s">
        <v>13</v>
      </c>
      <c r="J265" s="3">
        <v>43766</v>
      </c>
      <c r="K265" s="3" t="s">
        <v>45</v>
      </c>
      <c r="L265" s="4">
        <f t="shared" si="4"/>
        <v>4</v>
      </c>
      <c r="M265" t="s">
        <v>100</v>
      </c>
      <c r="N265" t="s">
        <v>28</v>
      </c>
      <c r="O265" t="s">
        <v>125</v>
      </c>
      <c r="P265">
        <v>90900</v>
      </c>
      <c r="Q265" t="s">
        <v>86</v>
      </c>
      <c r="R265" t="s">
        <v>57</v>
      </c>
      <c r="S265" t="s">
        <v>143</v>
      </c>
      <c r="T265" t="s">
        <v>144</v>
      </c>
      <c r="U265" s="5">
        <v>21.35</v>
      </c>
      <c r="V265">
        <v>49</v>
      </c>
      <c r="W265" s="6">
        <v>1046.15</v>
      </c>
      <c r="X265" s="5">
        <v>102.5227</v>
      </c>
    </row>
    <row r="266" spans="1:24">
      <c r="A266">
        <v>8304</v>
      </c>
      <c r="B266" s="2">
        <v>43764</v>
      </c>
      <c r="C266">
        <v>26</v>
      </c>
      <c r="D266" t="s">
        <v>138</v>
      </c>
      <c r="E266" t="s">
        <v>28</v>
      </c>
      <c r="F266" t="s">
        <v>125</v>
      </c>
      <c r="G266" t="s">
        <v>86</v>
      </c>
      <c r="H266" t="s">
        <v>21</v>
      </c>
      <c r="I266" t="s">
        <v>13</v>
      </c>
      <c r="J266" s="3">
        <v>43766</v>
      </c>
      <c r="K266" s="3" t="s">
        <v>45</v>
      </c>
      <c r="L266" s="4">
        <f t="shared" si="4"/>
        <v>4</v>
      </c>
      <c r="M266" t="s">
        <v>100</v>
      </c>
      <c r="N266" t="s">
        <v>28</v>
      </c>
      <c r="O266" t="s">
        <v>125</v>
      </c>
      <c r="P266">
        <v>90900</v>
      </c>
      <c r="Q266" t="s">
        <v>86</v>
      </c>
      <c r="R266" t="s">
        <v>57</v>
      </c>
      <c r="S266" t="s">
        <v>109</v>
      </c>
      <c r="T266" t="s">
        <v>110</v>
      </c>
      <c r="U266" s="5">
        <v>9.65</v>
      </c>
      <c r="V266">
        <v>71</v>
      </c>
      <c r="W266" s="6">
        <v>685.15</v>
      </c>
      <c r="X266" s="5">
        <v>65.7744</v>
      </c>
    </row>
    <row r="267" spans="1:24">
      <c r="A267">
        <v>8305</v>
      </c>
      <c r="B267" s="2">
        <v>43764</v>
      </c>
      <c r="C267">
        <v>26</v>
      </c>
      <c r="D267" t="s">
        <v>138</v>
      </c>
      <c r="E267" t="s">
        <v>28</v>
      </c>
      <c r="F267" t="s">
        <v>125</v>
      </c>
      <c r="G267" t="s">
        <v>86</v>
      </c>
      <c r="H267" t="s">
        <v>21</v>
      </c>
      <c r="I267" t="s">
        <v>13</v>
      </c>
      <c r="J267" s="3">
        <v>43766</v>
      </c>
      <c r="K267" s="3" t="s">
        <v>45</v>
      </c>
      <c r="L267" s="4">
        <f t="shared" si="4"/>
        <v>4</v>
      </c>
      <c r="M267" t="s">
        <v>100</v>
      </c>
      <c r="N267" t="s">
        <v>28</v>
      </c>
      <c r="O267" t="s">
        <v>125</v>
      </c>
      <c r="P267">
        <v>90900</v>
      </c>
      <c r="Q267" t="s">
        <v>86</v>
      </c>
      <c r="R267" t="s">
        <v>57</v>
      </c>
      <c r="S267" t="s">
        <v>127</v>
      </c>
      <c r="T267" t="s">
        <v>128</v>
      </c>
      <c r="U267" s="5">
        <v>18.4</v>
      </c>
      <c r="V267">
        <v>10</v>
      </c>
      <c r="W267" s="6">
        <v>184</v>
      </c>
      <c r="X267" s="5">
        <v>19.136</v>
      </c>
    </row>
    <row r="268" spans="1:24">
      <c r="A268">
        <v>8306</v>
      </c>
      <c r="B268" s="2">
        <v>43767</v>
      </c>
      <c r="C268">
        <v>29</v>
      </c>
      <c r="D268" t="s">
        <v>103</v>
      </c>
      <c r="E268" t="s">
        <v>18</v>
      </c>
      <c r="F268" t="s">
        <v>104</v>
      </c>
      <c r="G268" t="s">
        <v>86</v>
      </c>
      <c r="H268" t="s">
        <v>17</v>
      </c>
      <c r="I268" t="s">
        <v>5</v>
      </c>
      <c r="J268" s="3">
        <v>43769</v>
      </c>
      <c r="K268" s="3" t="s">
        <v>45</v>
      </c>
      <c r="L268" s="4">
        <f t="shared" si="4"/>
        <v>4</v>
      </c>
      <c r="M268" t="s">
        <v>87</v>
      </c>
      <c r="N268" t="s">
        <v>18</v>
      </c>
      <c r="O268" t="s">
        <v>104</v>
      </c>
      <c r="P268">
        <v>90900</v>
      </c>
      <c r="Q268" t="s">
        <v>86</v>
      </c>
      <c r="R268" t="s">
        <v>56</v>
      </c>
      <c r="S268" t="s">
        <v>88</v>
      </c>
      <c r="T268" t="s">
        <v>89</v>
      </c>
      <c r="U268" s="5">
        <v>14</v>
      </c>
      <c r="V268">
        <v>78</v>
      </c>
      <c r="W268" s="6">
        <v>1092</v>
      </c>
      <c r="X268" s="5">
        <v>112.476</v>
      </c>
    </row>
    <row r="269" spans="1:24">
      <c r="A269">
        <v>8307</v>
      </c>
      <c r="B269" s="2">
        <v>43744</v>
      </c>
      <c r="C269">
        <v>6</v>
      </c>
      <c r="D269" t="s">
        <v>59</v>
      </c>
      <c r="E269" t="s">
        <v>22</v>
      </c>
      <c r="F269" t="s">
        <v>111</v>
      </c>
      <c r="G269" t="s">
        <v>86</v>
      </c>
      <c r="H269" t="s">
        <v>19</v>
      </c>
      <c r="I269" t="s">
        <v>9</v>
      </c>
      <c r="J269" s="3">
        <v>43746</v>
      </c>
      <c r="K269" s="3" t="s">
        <v>45</v>
      </c>
      <c r="L269" s="4">
        <f t="shared" si="4"/>
        <v>4</v>
      </c>
      <c r="M269" t="s">
        <v>100</v>
      </c>
      <c r="N269" t="s">
        <v>22</v>
      </c>
      <c r="O269" t="s">
        <v>111</v>
      </c>
      <c r="P269">
        <v>90900</v>
      </c>
      <c r="Q269" t="s">
        <v>86</v>
      </c>
      <c r="R269" t="s">
        <v>56</v>
      </c>
      <c r="S269" t="s">
        <v>105</v>
      </c>
      <c r="T269" t="s">
        <v>106</v>
      </c>
      <c r="U269" s="5">
        <v>12.75</v>
      </c>
      <c r="V269">
        <v>44</v>
      </c>
      <c r="W269" s="6">
        <v>561</v>
      </c>
      <c r="X269" s="5">
        <v>53.856</v>
      </c>
    </row>
    <row r="270" spans="1:24">
      <c r="A270">
        <v>8309</v>
      </c>
      <c r="B270" s="2">
        <v>43742</v>
      </c>
      <c r="C270">
        <v>4</v>
      </c>
      <c r="D270" t="s">
        <v>62</v>
      </c>
      <c r="E270" t="s">
        <v>11</v>
      </c>
      <c r="F270" t="s">
        <v>92</v>
      </c>
      <c r="G270" t="s">
        <v>86</v>
      </c>
      <c r="H270" t="s">
        <v>10</v>
      </c>
      <c r="I270" t="s">
        <v>1</v>
      </c>
      <c r="J270" s="3">
        <v>43744</v>
      </c>
      <c r="K270" s="3" t="s">
        <v>45</v>
      </c>
      <c r="L270" s="4">
        <f t="shared" si="4"/>
        <v>4</v>
      </c>
      <c r="M270" t="s">
        <v>93</v>
      </c>
      <c r="N270" t="s">
        <v>11</v>
      </c>
      <c r="O270" t="s">
        <v>92</v>
      </c>
      <c r="P270">
        <v>90900</v>
      </c>
      <c r="Q270" t="s">
        <v>86</v>
      </c>
      <c r="R270" t="s">
        <v>57</v>
      </c>
      <c r="S270" t="s">
        <v>145</v>
      </c>
      <c r="T270" t="s">
        <v>121</v>
      </c>
      <c r="U270">
        <v>81</v>
      </c>
      <c r="V270">
        <v>82</v>
      </c>
      <c r="W270" s="6">
        <v>6642</v>
      </c>
      <c r="X270" s="5">
        <v>697.41</v>
      </c>
    </row>
    <row r="271" spans="1:24">
      <c r="A271">
        <v>8380</v>
      </c>
      <c r="B271" s="2">
        <v>43742</v>
      </c>
      <c r="C271">
        <v>4</v>
      </c>
      <c r="D271" t="s">
        <v>62</v>
      </c>
      <c r="E271" t="s">
        <v>11</v>
      </c>
      <c r="F271" t="s">
        <v>92</v>
      </c>
      <c r="G271" t="s">
        <v>86</v>
      </c>
      <c r="H271" t="s">
        <v>10</v>
      </c>
      <c r="I271" t="s">
        <v>1</v>
      </c>
      <c r="J271" s="3">
        <v>43744</v>
      </c>
      <c r="K271" s="3" t="s">
        <v>45</v>
      </c>
      <c r="L271" s="4">
        <f t="shared" si="4"/>
        <v>4</v>
      </c>
      <c r="M271" t="s">
        <v>93</v>
      </c>
      <c r="N271" t="s">
        <v>11</v>
      </c>
      <c r="O271" t="s">
        <v>92</v>
      </c>
      <c r="P271">
        <v>90900</v>
      </c>
      <c r="Q271" t="s">
        <v>86</v>
      </c>
      <c r="R271" t="s">
        <v>57</v>
      </c>
      <c r="S271" t="s">
        <v>146</v>
      </c>
      <c r="T271" t="s">
        <v>147</v>
      </c>
      <c r="U271">
        <v>7</v>
      </c>
      <c r="V271">
        <v>29</v>
      </c>
      <c r="W271" s="6">
        <v>203</v>
      </c>
      <c r="X271" s="5">
        <v>20.3</v>
      </c>
    </row>
    <row r="272" spans="1:24">
      <c r="A272">
        <v>8388</v>
      </c>
      <c r="B272" s="2">
        <v>43746</v>
      </c>
      <c r="C272">
        <v>8</v>
      </c>
      <c r="D272" t="s">
        <v>61</v>
      </c>
      <c r="E272" t="s">
        <v>15</v>
      </c>
      <c r="F272" t="s">
        <v>99</v>
      </c>
      <c r="G272" t="s">
        <v>86</v>
      </c>
      <c r="H272" t="s">
        <v>14</v>
      </c>
      <c r="I272" t="s">
        <v>9</v>
      </c>
      <c r="J272" s="3">
        <v>43748</v>
      </c>
      <c r="K272" s="3" t="s">
        <v>45</v>
      </c>
      <c r="L272" s="4">
        <f t="shared" si="4"/>
        <v>4</v>
      </c>
      <c r="M272" t="s">
        <v>100</v>
      </c>
      <c r="N272" t="s">
        <v>15</v>
      </c>
      <c r="O272" t="s">
        <v>99</v>
      </c>
      <c r="P272">
        <v>90900</v>
      </c>
      <c r="Q272" t="s">
        <v>86</v>
      </c>
      <c r="R272" t="s">
        <v>57</v>
      </c>
      <c r="S272" t="s">
        <v>133</v>
      </c>
      <c r="T272" t="s">
        <v>134</v>
      </c>
      <c r="U272">
        <v>34.8</v>
      </c>
      <c r="V272">
        <v>93</v>
      </c>
      <c r="W272" s="6">
        <v>3236.4</v>
      </c>
      <c r="X272" s="5">
        <v>313.9308</v>
      </c>
    </row>
    <row r="273" spans="1:24">
      <c r="A273">
        <v>8385</v>
      </c>
      <c r="B273" s="2">
        <v>43741</v>
      </c>
      <c r="C273">
        <v>3</v>
      </c>
      <c r="D273" t="s">
        <v>107</v>
      </c>
      <c r="E273" t="s">
        <v>20</v>
      </c>
      <c r="F273" t="s">
        <v>108</v>
      </c>
      <c r="G273" t="s">
        <v>86</v>
      </c>
      <c r="H273" t="s">
        <v>6</v>
      </c>
      <c r="I273" t="s">
        <v>5</v>
      </c>
      <c r="J273" s="3">
        <v>43743</v>
      </c>
      <c r="K273" s="3" t="s">
        <v>45</v>
      </c>
      <c r="L273" s="4">
        <f t="shared" si="4"/>
        <v>4</v>
      </c>
      <c r="M273" t="s">
        <v>87</v>
      </c>
      <c r="N273" t="s">
        <v>20</v>
      </c>
      <c r="O273" t="s">
        <v>108</v>
      </c>
      <c r="P273">
        <v>90900</v>
      </c>
      <c r="Q273" t="s">
        <v>86</v>
      </c>
      <c r="R273" t="s">
        <v>55</v>
      </c>
      <c r="S273" t="s">
        <v>135</v>
      </c>
      <c r="T273" t="s">
        <v>123</v>
      </c>
      <c r="U273">
        <v>10</v>
      </c>
      <c r="V273">
        <v>11</v>
      </c>
      <c r="W273" s="6">
        <v>110</v>
      </c>
      <c r="X273" s="5">
        <v>11.44</v>
      </c>
    </row>
    <row r="274" spans="1:24">
      <c r="A274">
        <v>8386</v>
      </c>
      <c r="B274" s="2">
        <v>43741</v>
      </c>
      <c r="C274">
        <v>3</v>
      </c>
      <c r="D274" t="s">
        <v>107</v>
      </c>
      <c r="E274" t="s">
        <v>20</v>
      </c>
      <c r="F274" t="s">
        <v>108</v>
      </c>
      <c r="G274" t="s">
        <v>86</v>
      </c>
      <c r="H274" t="s">
        <v>6</v>
      </c>
      <c r="I274" t="s">
        <v>5</v>
      </c>
      <c r="J274" s="3">
        <v>43743</v>
      </c>
      <c r="K274" s="3" t="s">
        <v>45</v>
      </c>
      <c r="L274" s="4">
        <f t="shared" si="4"/>
        <v>4</v>
      </c>
      <c r="M274" t="s">
        <v>87</v>
      </c>
      <c r="N274" t="s">
        <v>20</v>
      </c>
      <c r="O274" t="s">
        <v>108</v>
      </c>
      <c r="P274">
        <v>90900</v>
      </c>
      <c r="Q274" t="s">
        <v>86</v>
      </c>
      <c r="R274" t="s">
        <v>55</v>
      </c>
      <c r="S274" t="s">
        <v>112</v>
      </c>
      <c r="T274" t="s">
        <v>113</v>
      </c>
      <c r="U274">
        <v>40</v>
      </c>
      <c r="V274">
        <v>91</v>
      </c>
      <c r="W274" s="6">
        <v>3640</v>
      </c>
      <c r="X274" s="5">
        <v>364</v>
      </c>
    </row>
    <row r="275" spans="1:24">
      <c r="A275">
        <v>8380</v>
      </c>
      <c r="B275" s="2">
        <v>43748</v>
      </c>
      <c r="C275">
        <v>10</v>
      </c>
      <c r="D275" t="s">
        <v>115</v>
      </c>
      <c r="E275" t="s">
        <v>26</v>
      </c>
      <c r="F275" t="s">
        <v>116</v>
      </c>
      <c r="G275" t="s">
        <v>86</v>
      </c>
      <c r="H275" t="s">
        <v>23</v>
      </c>
      <c r="I275" t="s">
        <v>1</v>
      </c>
      <c r="J275" s="3">
        <v>43750</v>
      </c>
      <c r="K275" s="3" t="s">
        <v>45</v>
      </c>
      <c r="L275" s="4">
        <f t="shared" si="4"/>
        <v>4</v>
      </c>
      <c r="M275" t="s">
        <v>87</v>
      </c>
      <c r="N275" t="s">
        <v>26</v>
      </c>
      <c r="O275" t="s">
        <v>116</v>
      </c>
      <c r="P275">
        <v>90900</v>
      </c>
      <c r="Q275" t="s">
        <v>86</v>
      </c>
      <c r="R275" t="s">
        <v>57</v>
      </c>
      <c r="S275" t="s">
        <v>136</v>
      </c>
      <c r="T275" t="s">
        <v>91</v>
      </c>
      <c r="U275">
        <v>10</v>
      </c>
      <c r="V275">
        <v>12</v>
      </c>
      <c r="W275" s="6">
        <v>120</v>
      </c>
      <c r="X275" s="5">
        <v>12.36</v>
      </c>
    </row>
    <row r="276" spans="1:24">
      <c r="A276">
        <v>8388</v>
      </c>
      <c r="B276" s="2">
        <v>43748</v>
      </c>
      <c r="C276">
        <v>10</v>
      </c>
      <c r="D276" t="s">
        <v>115</v>
      </c>
      <c r="E276" t="s">
        <v>26</v>
      </c>
      <c r="F276" t="s">
        <v>116</v>
      </c>
      <c r="G276" t="s">
        <v>86</v>
      </c>
      <c r="H276" t="s">
        <v>23</v>
      </c>
      <c r="I276" t="s">
        <v>1</v>
      </c>
      <c r="J276" s="3">
        <v>43750</v>
      </c>
      <c r="K276" s="3" t="s">
        <v>45</v>
      </c>
      <c r="L276" s="4">
        <f t="shared" si="4"/>
        <v>4</v>
      </c>
      <c r="M276" t="s">
        <v>93</v>
      </c>
      <c r="N276" t="s">
        <v>26</v>
      </c>
      <c r="O276" t="s">
        <v>116</v>
      </c>
      <c r="P276">
        <v>90900</v>
      </c>
      <c r="Q276" t="s">
        <v>86</v>
      </c>
      <c r="R276" t="s">
        <v>57</v>
      </c>
      <c r="S276" t="s">
        <v>90</v>
      </c>
      <c r="T276" t="s">
        <v>91</v>
      </c>
      <c r="U276">
        <v>3.5</v>
      </c>
      <c r="V276">
        <v>78</v>
      </c>
      <c r="W276" s="6">
        <v>273</v>
      </c>
      <c r="X276" s="5">
        <v>27.3</v>
      </c>
    </row>
    <row r="277" spans="1:24">
      <c r="A277">
        <v>8383</v>
      </c>
      <c r="B277" s="2">
        <v>43749</v>
      </c>
      <c r="C277">
        <v>11</v>
      </c>
      <c r="D277" t="s">
        <v>124</v>
      </c>
      <c r="E277" t="s">
        <v>28</v>
      </c>
      <c r="F277" t="s">
        <v>125</v>
      </c>
      <c r="G277" t="s">
        <v>86</v>
      </c>
      <c r="H277" t="s">
        <v>21</v>
      </c>
      <c r="I277" t="s">
        <v>13</v>
      </c>
      <c r="J277" s="3">
        <v>43750</v>
      </c>
      <c r="K277" s="3" t="s">
        <v>45</v>
      </c>
      <c r="L277" s="4">
        <f t="shared" si="4"/>
        <v>4</v>
      </c>
      <c r="M277" t="s">
        <v>100</v>
      </c>
      <c r="N277" t="s">
        <v>28</v>
      </c>
      <c r="O277" t="s">
        <v>125</v>
      </c>
      <c r="P277">
        <v>90900</v>
      </c>
      <c r="Q277" t="s">
        <v>86</v>
      </c>
      <c r="R277" t="s">
        <v>57</v>
      </c>
      <c r="S277" t="s">
        <v>112</v>
      </c>
      <c r="T277" t="s">
        <v>113</v>
      </c>
      <c r="U277">
        <v>40</v>
      </c>
      <c r="V277">
        <v>60</v>
      </c>
      <c r="W277" s="6">
        <v>2400</v>
      </c>
      <c r="X277" s="5">
        <v>228</v>
      </c>
    </row>
    <row r="278" spans="1:24">
      <c r="A278">
        <v>8384</v>
      </c>
      <c r="B278" s="2">
        <v>43739</v>
      </c>
      <c r="C278">
        <v>1</v>
      </c>
      <c r="D278" t="s">
        <v>58</v>
      </c>
      <c r="E278" t="s">
        <v>29</v>
      </c>
      <c r="F278" t="s">
        <v>126</v>
      </c>
      <c r="G278" t="s">
        <v>86</v>
      </c>
      <c r="H278" t="s">
        <v>14</v>
      </c>
      <c r="I278" t="s">
        <v>9</v>
      </c>
      <c r="J278" s="3">
        <v>43750</v>
      </c>
      <c r="K278" s="3" t="s">
        <v>45</v>
      </c>
      <c r="L278" s="4">
        <f t="shared" si="4"/>
        <v>4</v>
      </c>
      <c r="M278" t="s">
        <v>100</v>
      </c>
      <c r="N278" t="s">
        <v>29</v>
      </c>
      <c r="O278" t="s">
        <v>126</v>
      </c>
      <c r="P278">
        <v>90900</v>
      </c>
      <c r="Q278" t="s">
        <v>86</v>
      </c>
      <c r="R278" t="s">
        <v>57</v>
      </c>
      <c r="S278" t="s">
        <v>127</v>
      </c>
      <c r="T278" t="s">
        <v>128</v>
      </c>
      <c r="U278">
        <v>18.4</v>
      </c>
      <c r="V278">
        <v>23</v>
      </c>
      <c r="W278" s="6">
        <v>423.2</v>
      </c>
      <c r="X278" s="5">
        <v>43.5896</v>
      </c>
    </row>
    <row r="279" spans="1:24">
      <c r="A279">
        <v>8385</v>
      </c>
      <c r="B279" s="2">
        <v>43766</v>
      </c>
      <c r="C279">
        <v>28</v>
      </c>
      <c r="D279" t="s">
        <v>60</v>
      </c>
      <c r="E279" t="s">
        <v>24</v>
      </c>
      <c r="F279" t="s">
        <v>114</v>
      </c>
      <c r="G279" t="s">
        <v>86</v>
      </c>
      <c r="H279" t="s">
        <v>21</v>
      </c>
      <c r="I279" t="s">
        <v>13</v>
      </c>
      <c r="J279" s="3">
        <v>43768</v>
      </c>
      <c r="K279" s="3" t="s">
        <v>45</v>
      </c>
      <c r="L279" s="4">
        <f t="shared" si="4"/>
        <v>4</v>
      </c>
      <c r="M279" t="s">
        <v>100</v>
      </c>
      <c r="N279" t="s">
        <v>24</v>
      </c>
      <c r="O279" t="s">
        <v>114</v>
      </c>
      <c r="P279">
        <v>90900</v>
      </c>
      <c r="Q279" t="s">
        <v>86</v>
      </c>
      <c r="R279" t="s">
        <v>57</v>
      </c>
      <c r="S279" t="s">
        <v>98</v>
      </c>
      <c r="T279" t="s">
        <v>89</v>
      </c>
      <c r="U279">
        <v>46</v>
      </c>
      <c r="V279">
        <v>34</v>
      </c>
      <c r="W279" s="6">
        <v>1564</v>
      </c>
      <c r="X279" s="5">
        <v>157.964</v>
      </c>
    </row>
    <row r="280" spans="1:24">
      <c r="A280">
        <v>8386</v>
      </c>
      <c r="B280" s="2">
        <v>43747</v>
      </c>
      <c r="C280">
        <v>9</v>
      </c>
      <c r="D280" t="s">
        <v>129</v>
      </c>
      <c r="E280" t="s">
        <v>30</v>
      </c>
      <c r="F280" t="s">
        <v>130</v>
      </c>
      <c r="G280" t="s">
        <v>86</v>
      </c>
      <c r="H280" t="s">
        <v>25</v>
      </c>
      <c r="I280" t="s">
        <v>5</v>
      </c>
      <c r="J280" s="3">
        <v>43749</v>
      </c>
      <c r="K280" s="3" t="s">
        <v>45</v>
      </c>
      <c r="L280" s="4">
        <f t="shared" si="4"/>
        <v>4</v>
      </c>
      <c r="M280" t="s">
        <v>93</v>
      </c>
      <c r="N280" t="s">
        <v>30</v>
      </c>
      <c r="O280" t="s">
        <v>130</v>
      </c>
      <c r="P280">
        <v>90900</v>
      </c>
      <c r="Q280" t="s">
        <v>86</v>
      </c>
      <c r="R280" t="s">
        <v>56</v>
      </c>
      <c r="S280" t="s">
        <v>109</v>
      </c>
      <c r="T280" t="s">
        <v>110</v>
      </c>
      <c r="U280">
        <v>9.65</v>
      </c>
      <c r="V280">
        <v>89</v>
      </c>
      <c r="W280" s="6">
        <v>858.85</v>
      </c>
      <c r="X280" s="5">
        <v>86.74385</v>
      </c>
    </row>
    <row r="281" spans="1:24">
      <c r="A281">
        <v>8387</v>
      </c>
      <c r="B281" s="2">
        <v>43744</v>
      </c>
      <c r="C281">
        <v>6</v>
      </c>
      <c r="D281" t="s">
        <v>59</v>
      </c>
      <c r="E281" t="s">
        <v>22</v>
      </c>
      <c r="F281" t="s">
        <v>111</v>
      </c>
      <c r="G281" t="s">
        <v>86</v>
      </c>
      <c r="H281" t="s">
        <v>19</v>
      </c>
      <c r="I281" t="s">
        <v>9</v>
      </c>
      <c r="J281" s="3">
        <v>43746</v>
      </c>
      <c r="K281" s="3" t="s">
        <v>45</v>
      </c>
      <c r="L281" s="4">
        <f t="shared" si="4"/>
        <v>4</v>
      </c>
      <c r="M281" t="s">
        <v>87</v>
      </c>
      <c r="N281" t="s">
        <v>22</v>
      </c>
      <c r="O281" t="s">
        <v>111</v>
      </c>
      <c r="P281">
        <v>90900</v>
      </c>
      <c r="Q281" t="s">
        <v>86</v>
      </c>
      <c r="R281" t="s">
        <v>57</v>
      </c>
      <c r="S281" t="s">
        <v>105</v>
      </c>
      <c r="T281" t="s">
        <v>106</v>
      </c>
      <c r="U281">
        <v>12.75</v>
      </c>
      <c r="V281">
        <v>82</v>
      </c>
      <c r="W281" s="6">
        <v>1045.5</v>
      </c>
      <c r="X281" s="5">
        <v>103.5045</v>
      </c>
    </row>
    <row r="282" spans="1:24">
      <c r="A282">
        <v>8388</v>
      </c>
      <c r="B282" s="2">
        <v>43746</v>
      </c>
      <c r="C282">
        <v>8</v>
      </c>
      <c r="D282" t="s">
        <v>61</v>
      </c>
      <c r="E282" t="s">
        <v>15</v>
      </c>
      <c r="F282" t="s">
        <v>99</v>
      </c>
      <c r="G282" t="s">
        <v>86</v>
      </c>
      <c r="H282" t="s">
        <v>14</v>
      </c>
      <c r="I282" t="s">
        <v>9</v>
      </c>
      <c r="J282" s="3">
        <v>43748</v>
      </c>
      <c r="K282" s="3" t="s">
        <v>45</v>
      </c>
      <c r="L282" s="4">
        <f t="shared" si="4"/>
        <v>4</v>
      </c>
      <c r="M282" t="s">
        <v>87</v>
      </c>
      <c r="N282" t="s">
        <v>15</v>
      </c>
      <c r="O282" t="s">
        <v>99</v>
      </c>
      <c r="P282">
        <v>90900</v>
      </c>
      <c r="Q282" t="s">
        <v>86</v>
      </c>
      <c r="R282" t="s">
        <v>56</v>
      </c>
      <c r="S282" t="s">
        <v>105</v>
      </c>
      <c r="T282" t="s">
        <v>106</v>
      </c>
      <c r="U282">
        <v>12.75</v>
      </c>
      <c r="V282">
        <v>43</v>
      </c>
      <c r="W282" s="6">
        <v>548.25</v>
      </c>
      <c r="X282" s="5">
        <v>52.632</v>
      </c>
    </row>
    <row r="283" spans="1:24">
      <c r="A283">
        <v>8389</v>
      </c>
      <c r="B283" s="2">
        <v>43779</v>
      </c>
      <c r="C283">
        <v>10</v>
      </c>
      <c r="D283" t="s">
        <v>115</v>
      </c>
      <c r="E283" t="s">
        <v>26</v>
      </c>
      <c r="F283" t="s">
        <v>116</v>
      </c>
      <c r="G283" t="s">
        <v>86</v>
      </c>
      <c r="H283" t="s">
        <v>23</v>
      </c>
      <c r="I283" t="s">
        <v>1</v>
      </c>
      <c r="J283" s="3">
        <v>43781</v>
      </c>
      <c r="K283" s="3" t="s">
        <v>46</v>
      </c>
      <c r="L283" s="4">
        <f t="shared" si="4"/>
        <v>4</v>
      </c>
      <c r="M283" t="s">
        <v>93</v>
      </c>
      <c r="N283" t="s">
        <v>26</v>
      </c>
      <c r="O283" t="s">
        <v>116</v>
      </c>
      <c r="P283">
        <v>90900</v>
      </c>
      <c r="Q283" t="s">
        <v>86</v>
      </c>
      <c r="R283" t="s">
        <v>56</v>
      </c>
      <c r="S283" t="s">
        <v>122</v>
      </c>
      <c r="T283" t="s">
        <v>123</v>
      </c>
      <c r="U283" s="5">
        <v>22</v>
      </c>
      <c r="V283">
        <v>96</v>
      </c>
      <c r="W283" s="6">
        <v>2112</v>
      </c>
      <c r="X283" s="5">
        <v>221.76</v>
      </c>
    </row>
    <row r="284" spans="1:24">
      <c r="A284">
        <v>8330</v>
      </c>
      <c r="B284" s="2">
        <v>43779</v>
      </c>
      <c r="C284">
        <v>10</v>
      </c>
      <c r="D284" t="s">
        <v>115</v>
      </c>
      <c r="E284" t="s">
        <v>26</v>
      </c>
      <c r="F284" t="s">
        <v>116</v>
      </c>
      <c r="G284" t="s">
        <v>86</v>
      </c>
      <c r="H284" t="s">
        <v>23</v>
      </c>
      <c r="I284" t="s">
        <v>1</v>
      </c>
      <c r="J284" s="3">
        <v>43781</v>
      </c>
      <c r="K284" s="3" t="s">
        <v>46</v>
      </c>
      <c r="L284" s="4">
        <f t="shared" si="4"/>
        <v>4</v>
      </c>
      <c r="M284" t="s">
        <v>93</v>
      </c>
      <c r="N284" t="s">
        <v>26</v>
      </c>
      <c r="O284" t="s">
        <v>116</v>
      </c>
      <c r="P284">
        <v>90900</v>
      </c>
      <c r="Q284" t="s">
        <v>86</v>
      </c>
      <c r="R284" t="s">
        <v>56</v>
      </c>
      <c r="S284" t="s">
        <v>101</v>
      </c>
      <c r="T284" t="s">
        <v>102</v>
      </c>
      <c r="U284" s="5">
        <v>9.2</v>
      </c>
      <c r="V284">
        <v>34</v>
      </c>
      <c r="W284" s="6">
        <v>312.8</v>
      </c>
      <c r="X284" s="5">
        <v>31.28</v>
      </c>
    </row>
    <row r="285" spans="1:24">
      <c r="A285">
        <v>8338</v>
      </c>
      <c r="B285" s="2">
        <v>43780</v>
      </c>
      <c r="C285">
        <v>11</v>
      </c>
      <c r="D285" t="s">
        <v>124</v>
      </c>
      <c r="E285" t="s">
        <v>28</v>
      </c>
      <c r="F285" t="s">
        <v>125</v>
      </c>
      <c r="G285" t="s">
        <v>86</v>
      </c>
      <c r="H285" t="s">
        <v>21</v>
      </c>
      <c r="I285" t="s">
        <v>13</v>
      </c>
      <c r="J285" s="3">
        <v>43781</v>
      </c>
      <c r="K285" s="3" t="s">
        <v>46</v>
      </c>
      <c r="L285" s="4">
        <f t="shared" si="4"/>
        <v>4</v>
      </c>
      <c r="M285" t="s">
        <v>100</v>
      </c>
      <c r="N285" t="s">
        <v>28</v>
      </c>
      <c r="O285" t="s">
        <v>125</v>
      </c>
      <c r="P285">
        <v>90900</v>
      </c>
      <c r="Q285" t="s">
        <v>86</v>
      </c>
      <c r="R285" t="s">
        <v>56</v>
      </c>
      <c r="S285" t="s">
        <v>90</v>
      </c>
      <c r="T285" t="s">
        <v>91</v>
      </c>
      <c r="U285" s="5">
        <v>3.5</v>
      </c>
      <c r="V285">
        <v>42</v>
      </c>
      <c r="W285" s="6">
        <v>147</v>
      </c>
      <c r="X285" s="5">
        <v>15.141</v>
      </c>
    </row>
    <row r="286" spans="1:24">
      <c r="A286">
        <v>8338</v>
      </c>
      <c r="B286" s="2">
        <v>43780</v>
      </c>
      <c r="C286">
        <v>11</v>
      </c>
      <c r="D286" t="s">
        <v>124</v>
      </c>
      <c r="E286" t="s">
        <v>28</v>
      </c>
      <c r="F286" t="s">
        <v>125</v>
      </c>
      <c r="G286" t="s">
        <v>86</v>
      </c>
      <c r="H286" t="s">
        <v>21</v>
      </c>
      <c r="I286" t="s">
        <v>13</v>
      </c>
      <c r="J286" s="3">
        <v>43781</v>
      </c>
      <c r="K286" s="3" t="s">
        <v>46</v>
      </c>
      <c r="L286" s="4">
        <f t="shared" si="4"/>
        <v>4</v>
      </c>
      <c r="M286" t="s">
        <v>100</v>
      </c>
      <c r="N286" t="s">
        <v>28</v>
      </c>
      <c r="O286" t="s">
        <v>125</v>
      </c>
      <c r="P286">
        <v>90900</v>
      </c>
      <c r="Q286" t="s">
        <v>86</v>
      </c>
      <c r="R286" t="s">
        <v>56</v>
      </c>
      <c r="S286" t="s">
        <v>117</v>
      </c>
      <c r="T286" t="s">
        <v>89</v>
      </c>
      <c r="U286" s="5">
        <v>2.99</v>
      </c>
      <c r="V286">
        <v>100</v>
      </c>
      <c r="W286" s="6">
        <v>299</v>
      </c>
      <c r="X286" s="5">
        <v>30.498</v>
      </c>
    </row>
    <row r="287" spans="1:24">
      <c r="A287">
        <v>8333</v>
      </c>
      <c r="B287" s="2">
        <v>43770</v>
      </c>
      <c r="C287">
        <v>1</v>
      </c>
      <c r="D287" t="s">
        <v>58</v>
      </c>
      <c r="E287" t="s">
        <v>29</v>
      </c>
      <c r="F287" t="s">
        <v>126</v>
      </c>
      <c r="G287" t="s">
        <v>86</v>
      </c>
      <c r="H287" t="s">
        <v>14</v>
      </c>
      <c r="I287" t="s">
        <v>9</v>
      </c>
      <c r="J287" s="3">
        <v>43781</v>
      </c>
      <c r="K287" s="3" t="s">
        <v>46</v>
      </c>
      <c r="L287" s="4">
        <f t="shared" si="4"/>
        <v>4</v>
      </c>
      <c r="M287" t="s">
        <v>100</v>
      </c>
      <c r="N287" t="s">
        <v>29</v>
      </c>
      <c r="O287" t="s">
        <v>126</v>
      </c>
      <c r="P287">
        <v>90900</v>
      </c>
      <c r="Q287" t="s">
        <v>86</v>
      </c>
      <c r="R287" t="s">
        <v>56</v>
      </c>
      <c r="S287" t="s">
        <v>97</v>
      </c>
      <c r="T287" t="s">
        <v>89</v>
      </c>
      <c r="U287" s="5">
        <v>18</v>
      </c>
      <c r="V287">
        <v>42</v>
      </c>
      <c r="W287" s="6">
        <v>756</v>
      </c>
      <c r="X287" s="5">
        <v>76.356</v>
      </c>
    </row>
    <row r="288" spans="1:24">
      <c r="A288">
        <v>8334</v>
      </c>
      <c r="B288" s="2">
        <v>43770</v>
      </c>
      <c r="C288">
        <v>1</v>
      </c>
      <c r="D288" t="s">
        <v>58</v>
      </c>
      <c r="E288" t="s">
        <v>29</v>
      </c>
      <c r="F288" t="s">
        <v>126</v>
      </c>
      <c r="G288" t="s">
        <v>86</v>
      </c>
      <c r="H288" t="s">
        <v>14</v>
      </c>
      <c r="I288" t="s">
        <v>9</v>
      </c>
      <c r="J288" s="3">
        <v>43781</v>
      </c>
      <c r="K288" s="3" t="s">
        <v>46</v>
      </c>
      <c r="L288" s="4">
        <f t="shared" si="4"/>
        <v>4</v>
      </c>
      <c r="M288" t="s">
        <v>100</v>
      </c>
      <c r="N288" t="s">
        <v>29</v>
      </c>
      <c r="O288" t="s">
        <v>126</v>
      </c>
      <c r="P288">
        <v>90900</v>
      </c>
      <c r="Q288" t="s">
        <v>86</v>
      </c>
      <c r="R288" t="s">
        <v>56</v>
      </c>
      <c r="S288" t="s">
        <v>98</v>
      </c>
      <c r="T288" t="s">
        <v>89</v>
      </c>
      <c r="U288" s="5">
        <v>46</v>
      </c>
      <c r="V288">
        <v>16</v>
      </c>
      <c r="W288" s="6">
        <v>736</v>
      </c>
      <c r="X288" s="5">
        <v>70.656</v>
      </c>
    </row>
    <row r="289" spans="1:24">
      <c r="A289">
        <v>8335</v>
      </c>
      <c r="B289" s="2">
        <v>43770</v>
      </c>
      <c r="C289">
        <v>1</v>
      </c>
      <c r="D289" t="s">
        <v>58</v>
      </c>
      <c r="E289" t="s">
        <v>29</v>
      </c>
      <c r="F289" t="s">
        <v>126</v>
      </c>
      <c r="G289" t="s">
        <v>86</v>
      </c>
      <c r="H289" t="s">
        <v>14</v>
      </c>
      <c r="I289" t="s">
        <v>9</v>
      </c>
      <c r="J289" s="3">
        <v>43781</v>
      </c>
      <c r="K289" s="3" t="s">
        <v>46</v>
      </c>
      <c r="L289" s="4">
        <f t="shared" si="4"/>
        <v>4</v>
      </c>
      <c r="M289" t="s">
        <v>100</v>
      </c>
      <c r="N289" t="s">
        <v>29</v>
      </c>
      <c r="O289" t="s">
        <v>126</v>
      </c>
      <c r="P289">
        <v>90900</v>
      </c>
      <c r="Q289" t="s">
        <v>86</v>
      </c>
      <c r="R289" t="s">
        <v>56</v>
      </c>
      <c r="S289" t="s">
        <v>117</v>
      </c>
      <c r="T289" t="s">
        <v>89</v>
      </c>
      <c r="U289" s="5">
        <v>2.99</v>
      </c>
      <c r="V289">
        <v>22</v>
      </c>
      <c r="W289" s="6">
        <v>65.78</v>
      </c>
      <c r="X289" s="5">
        <v>6.38066</v>
      </c>
    </row>
    <row r="290" spans="1:24">
      <c r="A290">
        <v>8336</v>
      </c>
      <c r="B290" s="2">
        <v>43797</v>
      </c>
      <c r="C290">
        <v>28</v>
      </c>
      <c r="D290" t="s">
        <v>60</v>
      </c>
      <c r="E290" t="s">
        <v>24</v>
      </c>
      <c r="F290" t="s">
        <v>114</v>
      </c>
      <c r="G290" t="s">
        <v>86</v>
      </c>
      <c r="H290" t="s">
        <v>21</v>
      </c>
      <c r="I290" t="s">
        <v>13</v>
      </c>
      <c r="J290" s="3">
        <v>43799</v>
      </c>
      <c r="K290" s="3" t="s">
        <v>46</v>
      </c>
      <c r="L290" s="4">
        <f t="shared" si="4"/>
        <v>4</v>
      </c>
      <c r="M290" t="s">
        <v>100</v>
      </c>
      <c r="N290" t="s">
        <v>24</v>
      </c>
      <c r="O290" t="s">
        <v>114</v>
      </c>
      <c r="P290">
        <v>90900</v>
      </c>
      <c r="Q290" t="s">
        <v>86</v>
      </c>
      <c r="R290" t="s">
        <v>57</v>
      </c>
      <c r="S290" t="s">
        <v>109</v>
      </c>
      <c r="T290" t="s">
        <v>110</v>
      </c>
      <c r="U290" s="5">
        <v>9.65</v>
      </c>
      <c r="V290">
        <v>46</v>
      </c>
      <c r="W290" s="6">
        <v>443.9</v>
      </c>
      <c r="X290" s="5">
        <v>45.7217</v>
      </c>
    </row>
    <row r="291" spans="1:24">
      <c r="A291">
        <v>8337</v>
      </c>
      <c r="B291" s="2">
        <v>43797</v>
      </c>
      <c r="C291">
        <v>28</v>
      </c>
      <c r="D291" t="s">
        <v>60</v>
      </c>
      <c r="E291" t="s">
        <v>24</v>
      </c>
      <c r="F291" t="s">
        <v>114</v>
      </c>
      <c r="G291" t="s">
        <v>86</v>
      </c>
      <c r="H291" t="s">
        <v>21</v>
      </c>
      <c r="I291" t="s">
        <v>13</v>
      </c>
      <c r="J291" s="3">
        <v>43799</v>
      </c>
      <c r="K291" s="3" t="s">
        <v>46</v>
      </c>
      <c r="L291" s="4">
        <f t="shared" si="4"/>
        <v>4</v>
      </c>
      <c r="M291" t="s">
        <v>100</v>
      </c>
      <c r="N291" t="s">
        <v>24</v>
      </c>
      <c r="O291" t="s">
        <v>114</v>
      </c>
      <c r="P291">
        <v>90900</v>
      </c>
      <c r="Q291" t="s">
        <v>86</v>
      </c>
      <c r="R291" t="s">
        <v>57</v>
      </c>
      <c r="S291" t="s">
        <v>127</v>
      </c>
      <c r="T291" t="s">
        <v>128</v>
      </c>
      <c r="U291" s="5">
        <v>18.4</v>
      </c>
      <c r="V291">
        <v>100</v>
      </c>
      <c r="W291" s="6">
        <v>1840</v>
      </c>
      <c r="X291" s="5">
        <v>184</v>
      </c>
    </row>
    <row r="292" spans="1:24">
      <c r="A292">
        <v>8338</v>
      </c>
      <c r="B292" s="2">
        <v>43778</v>
      </c>
      <c r="C292">
        <v>9</v>
      </c>
      <c r="D292" t="s">
        <v>129</v>
      </c>
      <c r="E292" t="s">
        <v>30</v>
      </c>
      <c r="F292" t="s">
        <v>130</v>
      </c>
      <c r="G292" t="s">
        <v>86</v>
      </c>
      <c r="H292" t="s">
        <v>25</v>
      </c>
      <c r="I292" t="s">
        <v>5</v>
      </c>
      <c r="J292" s="3">
        <v>43780</v>
      </c>
      <c r="K292" s="3" t="s">
        <v>46</v>
      </c>
      <c r="L292" s="4">
        <f t="shared" si="4"/>
        <v>4</v>
      </c>
      <c r="M292" t="s">
        <v>93</v>
      </c>
      <c r="N292" t="s">
        <v>30</v>
      </c>
      <c r="O292" t="s">
        <v>130</v>
      </c>
      <c r="P292">
        <v>90900</v>
      </c>
      <c r="Q292" t="s">
        <v>86</v>
      </c>
      <c r="R292" t="s">
        <v>56</v>
      </c>
      <c r="S292" t="s">
        <v>131</v>
      </c>
      <c r="T292" t="s">
        <v>132</v>
      </c>
      <c r="U292" s="5">
        <v>19.5</v>
      </c>
      <c r="V292">
        <v>87</v>
      </c>
      <c r="W292" s="6">
        <v>1696.5</v>
      </c>
      <c r="X292" s="5">
        <v>174.7395</v>
      </c>
    </row>
    <row r="293" spans="1:24">
      <c r="A293">
        <v>8339</v>
      </c>
      <c r="B293" s="2">
        <v>43778</v>
      </c>
      <c r="C293">
        <v>9</v>
      </c>
      <c r="D293" t="s">
        <v>129</v>
      </c>
      <c r="E293" t="s">
        <v>30</v>
      </c>
      <c r="F293" t="s">
        <v>130</v>
      </c>
      <c r="G293" t="s">
        <v>86</v>
      </c>
      <c r="H293" t="s">
        <v>25</v>
      </c>
      <c r="I293" t="s">
        <v>5</v>
      </c>
      <c r="J293" s="3">
        <v>43780</v>
      </c>
      <c r="K293" s="3" t="s">
        <v>46</v>
      </c>
      <c r="L293" s="4">
        <f t="shared" si="4"/>
        <v>4</v>
      </c>
      <c r="M293" t="s">
        <v>93</v>
      </c>
      <c r="N293" t="s">
        <v>30</v>
      </c>
      <c r="O293" t="s">
        <v>130</v>
      </c>
      <c r="P293">
        <v>90900</v>
      </c>
      <c r="Q293" t="s">
        <v>86</v>
      </c>
      <c r="R293" t="s">
        <v>56</v>
      </c>
      <c r="S293" t="s">
        <v>133</v>
      </c>
      <c r="T293" t="s">
        <v>134</v>
      </c>
      <c r="U293" s="5">
        <v>34.8</v>
      </c>
      <c r="V293">
        <v>58</v>
      </c>
      <c r="W293" s="6">
        <v>2018.4</v>
      </c>
      <c r="X293" s="5">
        <v>205.8768</v>
      </c>
    </row>
    <row r="294" spans="1:24">
      <c r="A294">
        <v>8340</v>
      </c>
      <c r="B294" s="2">
        <v>43775</v>
      </c>
      <c r="C294">
        <v>6</v>
      </c>
      <c r="D294" t="s">
        <v>59</v>
      </c>
      <c r="E294" t="s">
        <v>22</v>
      </c>
      <c r="F294" t="s">
        <v>111</v>
      </c>
      <c r="G294" t="s">
        <v>86</v>
      </c>
      <c r="H294" t="s">
        <v>19</v>
      </c>
      <c r="I294" t="s">
        <v>9</v>
      </c>
      <c r="J294" s="3">
        <v>43777</v>
      </c>
      <c r="K294" s="3" t="s">
        <v>46</v>
      </c>
      <c r="L294" s="4">
        <f t="shared" si="4"/>
        <v>4</v>
      </c>
      <c r="M294" t="s">
        <v>87</v>
      </c>
      <c r="N294" t="s">
        <v>22</v>
      </c>
      <c r="O294" t="s">
        <v>111</v>
      </c>
      <c r="P294">
        <v>90900</v>
      </c>
      <c r="Q294" t="s">
        <v>86</v>
      </c>
      <c r="R294" t="s">
        <v>57</v>
      </c>
      <c r="S294" t="s">
        <v>88</v>
      </c>
      <c r="T294" t="s">
        <v>89</v>
      </c>
      <c r="U294" s="5">
        <v>14</v>
      </c>
      <c r="V294">
        <v>85</v>
      </c>
      <c r="W294" s="6">
        <v>1190</v>
      </c>
      <c r="X294" s="5">
        <v>120.19</v>
      </c>
    </row>
    <row r="295" spans="1:24">
      <c r="A295">
        <v>8348</v>
      </c>
      <c r="B295" s="2">
        <v>43777</v>
      </c>
      <c r="C295">
        <v>8</v>
      </c>
      <c r="D295" t="s">
        <v>61</v>
      </c>
      <c r="E295" t="s">
        <v>15</v>
      </c>
      <c r="F295" t="s">
        <v>99</v>
      </c>
      <c r="G295" t="s">
        <v>86</v>
      </c>
      <c r="H295" t="s">
        <v>14</v>
      </c>
      <c r="I295" t="s">
        <v>9</v>
      </c>
      <c r="J295" s="3">
        <v>43779</v>
      </c>
      <c r="K295" s="3" t="s">
        <v>46</v>
      </c>
      <c r="L295" s="4">
        <f t="shared" si="4"/>
        <v>4</v>
      </c>
      <c r="M295" t="s">
        <v>87</v>
      </c>
      <c r="N295" t="s">
        <v>15</v>
      </c>
      <c r="O295" t="s">
        <v>99</v>
      </c>
      <c r="P295">
        <v>90900</v>
      </c>
      <c r="Q295" t="s">
        <v>86</v>
      </c>
      <c r="R295" t="s">
        <v>56</v>
      </c>
      <c r="S295" t="s">
        <v>112</v>
      </c>
      <c r="T295" t="s">
        <v>113</v>
      </c>
      <c r="U295" s="5">
        <v>40</v>
      </c>
      <c r="V295">
        <v>28</v>
      </c>
      <c r="W295" s="6">
        <v>1120</v>
      </c>
      <c r="X295" s="5">
        <v>110.88</v>
      </c>
    </row>
    <row r="296" spans="1:24">
      <c r="A296">
        <v>8348</v>
      </c>
      <c r="B296" s="2">
        <v>43777</v>
      </c>
      <c r="C296">
        <v>8</v>
      </c>
      <c r="D296" t="s">
        <v>61</v>
      </c>
      <c r="E296" t="s">
        <v>15</v>
      </c>
      <c r="F296" t="s">
        <v>99</v>
      </c>
      <c r="G296" t="s">
        <v>86</v>
      </c>
      <c r="H296" t="s">
        <v>14</v>
      </c>
      <c r="I296" t="s">
        <v>9</v>
      </c>
      <c r="J296" s="3">
        <v>43779</v>
      </c>
      <c r="K296" s="3" t="s">
        <v>46</v>
      </c>
      <c r="L296" s="4">
        <f t="shared" si="4"/>
        <v>4</v>
      </c>
      <c r="M296" t="s">
        <v>87</v>
      </c>
      <c r="N296" t="s">
        <v>15</v>
      </c>
      <c r="O296" t="s">
        <v>99</v>
      </c>
      <c r="P296">
        <v>90900</v>
      </c>
      <c r="Q296" t="s">
        <v>86</v>
      </c>
      <c r="R296" t="s">
        <v>56</v>
      </c>
      <c r="S296" t="s">
        <v>101</v>
      </c>
      <c r="T296" t="s">
        <v>102</v>
      </c>
      <c r="U296" s="5">
        <v>9.2</v>
      </c>
      <c r="V296">
        <v>19</v>
      </c>
      <c r="W296" s="6">
        <v>174.8</v>
      </c>
      <c r="X296" s="5">
        <v>17.1304</v>
      </c>
    </row>
    <row r="297" spans="1:24">
      <c r="A297">
        <v>8343</v>
      </c>
      <c r="B297" s="2">
        <v>43794</v>
      </c>
      <c r="C297">
        <v>25</v>
      </c>
      <c r="D297" t="s">
        <v>137</v>
      </c>
      <c r="E297" t="s">
        <v>26</v>
      </c>
      <c r="F297" t="s">
        <v>116</v>
      </c>
      <c r="G297" t="s">
        <v>86</v>
      </c>
      <c r="H297" t="s">
        <v>23</v>
      </c>
      <c r="I297" t="s">
        <v>1</v>
      </c>
      <c r="J297" s="3">
        <v>43796</v>
      </c>
      <c r="K297" s="3" t="s">
        <v>46</v>
      </c>
      <c r="L297" s="4">
        <f t="shared" si="4"/>
        <v>4</v>
      </c>
      <c r="M297" t="s">
        <v>93</v>
      </c>
      <c r="N297" t="s">
        <v>26</v>
      </c>
      <c r="O297" t="s">
        <v>116</v>
      </c>
      <c r="P297">
        <v>90900</v>
      </c>
      <c r="Q297" t="s">
        <v>86</v>
      </c>
      <c r="R297" t="s">
        <v>55</v>
      </c>
      <c r="S297" t="s">
        <v>142</v>
      </c>
      <c r="T297" t="s">
        <v>102</v>
      </c>
      <c r="U297" s="5">
        <v>10</v>
      </c>
      <c r="V297">
        <v>99</v>
      </c>
      <c r="W297" s="6">
        <v>990</v>
      </c>
      <c r="X297" s="5">
        <v>102.96</v>
      </c>
    </row>
    <row r="298" spans="1:24">
      <c r="A298">
        <v>8344</v>
      </c>
      <c r="B298" s="2">
        <v>43795</v>
      </c>
      <c r="C298">
        <v>26</v>
      </c>
      <c r="D298" t="s">
        <v>138</v>
      </c>
      <c r="E298" t="s">
        <v>28</v>
      </c>
      <c r="F298" t="s">
        <v>125</v>
      </c>
      <c r="G298" t="s">
        <v>86</v>
      </c>
      <c r="H298" t="s">
        <v>21</v>
      </c>
      <c r="I298" t="s">
        <v>13</v>
      </c>
      <c r="J298" s="3">
        <v>43797</v>
      </c>
      <c r="K298" s="3" t="s">
        <v>46</v>
      </c>
      <c r="L298" s="4">
        <f t="shared" si="4"/>
        <v>4</v>
      </c>
      <c r="M298" t="s">
        <v>100</v>
      </c>
      <c r="N298" t="s">
        <v>28</v>
      </c>
      <c r="O298" t="s">
        <v>125</v>
      </c>
      <c r="P298">
        <v>90900</v>
      </c>
      <c r="Q298" t="s">
        <v>86</v>
      </c>
      <c r="R298" t="s">
        <v>57</v>
      </c>
      <c r="S298" t="s">
        <v>143</v>
      </c>
      <c r="T298" t="s">
        <v>144</v>
      </c>
      <c r="U298" s="5">
        <v>21.35</v>
      </c>
      <c r="V298">
        <v>69</v>
      </c>
      <c r="W298" s="6">
        <v>1473.15</v>
      </c>
      <c r="X298" s="5">
        <v>153.2076</v>
      </c>
    </row>
    <row r="299" spans="1:24">
      <c r="A299">
        <v>8345</v>
      </c>
      <c r="B299" s="2">
        <v>43795</v>
      </c>
      <c r="C299">
        <v>26</v>
      </c>
      <c r="D299" t="s">
        <v>138</v>
      </c>
      <c r="E299" t="s">
        <v>28</v>
      </c>
      <c r="F299" t="s">
        <v>125</v>
      </c>
      <c r="G299" t="s">
        <v>86</v>
      </c>
      <c r="H299" t="s">
        <v>21</v>
      </c>
      <c r="I299" t="s">
        <v>13</v>
      </c>
      <c r="J299" s="3">
        <v>43797</v>
      </c>
      <c r="K299" s="3" t="s">
        <v>46</v>
      </c>
      <c r="L299" s="4">
        <f t="shared" si="4"/>
        <v>4</v>
      </c>
      <c r="M299" t="s">
        <v>100</v>
      </c>
      <c r="N299" t="s">
        <v>28</v>
      </c>
      <c r="O299" t="s">
        <v>125</v>
      </c>
      <c r="P299">
        <v>90900</v>
      </c>
      <c r="Q299" t="s">
        <v>86</v>
      </c>
      <c r="R299" t="s">
        <v>57</v>
      </c>
      <c r="S299" t="s">
        <v>109</v>
      </c>
      <c r="T299" t="s">
        <v>110</v>
      </c>
      <c r="U299" s="5">
        <v>9.65</v>
      </c>
      <c r="V299">
        <v>37</v>
      </c>
      <c r="W299" s="6">
        <v>357.05</v>
      </c>
      <c r="X299" s="5">
        <v>33.91975</v>
      </c>
    </row>
    <row r="300" spans="1:24">
      <c r="A300">
        <v>8346</v>
      </c>
      <c r="B300" s="2">
        <v>43795</v>
      </c>
      <c r="C300">
        <v>26</v>
      </c>
      <c r="D300" t="s">
        <v>138</v>
      </c>
      <c r="E300" t="s">
        <v>28</v>
      </c>
      <c r="F300" t="s">
        <v>125</v>
      </c>
      <c r="G300" t="s">
        <v>86</v>
      </c>
      <c r="H300" t="s">
        <v>21</v>
      </c>
      <c r="I300" t="s">
        <v>13</v>
      </c>
      <c r="J300" s="3">
        <v>43797</v>
      </c>
      <c r="K300" s="3" t="s">
        <v>46</v>
      </c>
      <c r="L300" s="4">
        <f t="shared" si="4"/>
        <v>4</v>
      </c>
      <c r="M300" t="s">
        <v>100</v>
      </c>
      <c r="N300" t="s">
        <v>28</v>
      </c>
      <c r="O300" t="s">
        <v>125</v>
      </c>
      <c r="P300">
        <v>90900</v>
      </c>
      <c r="Q300" t="s">
        <v>86</v>
      </c>
      <c r="R300" t="s">
        <v>57</v>
      </c>
      <c r="S300" t="s">
        <v>127</v>
      </c>
      <c r="T300" t="s">
        <v>128</v>
      </c>
      <c r="U300" s="5">
        <v>18.4</v>
      </c>
      <c r="V300">
        <v>64</v>
      </c>
      <c r="W300" s="6">
        <v>1177.6</v>
      </c>
      <c r="X300" s="5">
        <v>118.9376</v>
      </c>
    </row>
    <row r="301" spans="1:24">
      <c r="A301">
        <v>8347</v>
      </c>
      <c r="B301" s="2">
        <v>43798</v>
      </c>
      <c r="C301">
        <v>29</v>
      </c>
      <c r="D301" t="s">
        <v>103</v>
      </c>
      <c r="E301" t="s">
        <v>18</v>
      </c>
      <c r="F301" t="s">
        <v>104</v>
      </c>
      <c r="G301" t="s">
        <v>86</v>
      </c>
      <c r="H301" t="s">
        <v>17</v>
      </c>
      <c r="I301" t="s">
        <v>5</v>
      </c>
      <c r="J301" s="3">
        <v>43800</v>
      </c>
      <c r="K301" s="3" t="s">
        <v>47</v>
      </c>
      <c r="L301" s="4">
        <f t="shared" si="4"/>
        <v>4</v>
      </c>
      <c r="M301" t="s">
        <v>87</v>
      </c>
      <c r="N301" t="s">
        <v>18</v>
      </c>
      <c r="O301" t="s">
        <v>104</v>
      </c>
      <c r="P301">
        <v>90900</v>
      </c>
      <c r="Q301" t="s">
        <v>86</v>
      </c>
      <c r="R301" t="s">
        <v>56</v>
      </c>
      <c r="S301" t="s">
        <v>88</v>
      </c>
      <c r="T301" t="s">
        <v>89</v>
      </c>
      <c r="U301" s="5">
        <v>14</v>
      </c>
      <c r="V301">
        <v>38</v>
      </c>
      <c r="W301" s="6">
        <v>532</v>
      </c>
      <c r="X301" s="5">
        <v>55.328</v>
      </c>
    </row>
    <row r="302" spans="1:24">
      <c r="A302">
        <v>8348</v>
      </c>
      <c r="B302" s="2">
        <v>43775</v>
      </c>
      <c r="C302">
        <v>6</v>
      </c>
      <c r="D302" t="s">
        <v>59</v>
      </c>
      <c r="E302" t="s">
        <v>22</v>
      </c>
      <c r="F302" t="s">
        <v>111</v>
      </c>
      <c r="G302" t="s">
        <v>86</v>
      </c>
      <c r="H302" t="s">
        <v>19</v>
      </c>
      <c r="I302" t="s">
        <v>9</v>
      </c>
      <c r="J302" s="3">
        <v>43777</v>
      </c>
      <c r="K302" s="3" t="s">
        <v>46</v>
      </c>
      <c r="L302" s="4">
        <f t="shared" si="4"/>
        <v>4</v>
      </c>
      <c r="M302" t="s">
        <v>100</v>
      </c>
      <c r="N302" t="s">
        <v>22</v>
      </c>
      <c r="O302" t="s">
        <v>111</v>
      </c>
      <c r="P302">
        <v>90900</v>
      </c>
      <c r="Q302" t="s">
        <v>86</v>
      </c>
      <c r="R302" t="s">
        <v>56</v>
      </c>
      <c r="S302" t="s">
        <v>105</v>
      </c>
      <c r="T302" t="s">
        <v>106</v>
      </c>
      <c r="U302" s="5">
        <v>12.75</v>
      </c>
      <c r="V302">
        <v>15</v>
      </c>
      <c r="W302" s="6">
        <v>191.25</v>
      </c>
      <c r="X302" s="5">
        <v>18.55125</v>
      </c>
    </row>
    <row r="303" spans="1:24">
      <c r="A303">
        <v>8350</v>
      </c>
      <c r="B303" s="2">
        <v>43773</v>
      </c>
      <c r="C303">
        <v>4</v>
      </c>
      <c r="D303" t="s">
        <v>62</v>
      </c>
      <c r="E303" t="s">
        <v>11</v>
      </c>
      <c r="F303" t="s">
        <v>92</v>
      </c>
      <c r="G303" t="s">
        <v>86</v>
      </c>
      <c r="H303" t="s">
        <v>10</v>
      </c>
      <c r="I303" t="s">
        <v>1</v>
      </c>
      <c r="J303" s="3">
        <v>43775</v>
      </c>
      <c r="K303" s="3" t="s">
        <v>46</v>
      </c>
      <c r="L303" s="4">
        <f t="shared" si="4"/>
        <v>4</v>
      </c>
      <c r="M303" t="s">
        <v>93</v>
      </c>
      <c r="N303" t="s">
        <v>11</v>
      </c>
      <c r="O303" t="s">
        <v>92</v>
      </c>
      <c r="P303">
        <v>90900</v>
      </c>
      <c r="Q303" t="s">
        <v>86</v>
      </c>
      <c r="R303" t="s">
        <v>57</v>
      </c>
      <c r="S303" t="s">
        <v>145</v>
      </c>
      <c r="T303" t="s">
        <v>121</v>
      </c>
      <c r="U303" s="5">
        <v>81</v>
      </c>
      <c r="V303">
        <v>52</v>
      </c>
      <c r="W303" s="6">
        <v>4212</v>
      </c>
      <c r="X303" s="5">
        <v>412.776</v>
      </c>
    </row>
    <row r="304" spans="1:24">
      <c r="A304">
        <v>8358</v>
      </c>
      <c r="B304" s="2">
        <v>43773</v>
      </c>
      <c r="C304">
        <v>4</v>
      </c>
      <c r="D304" t="s">
        <v>62</v>
      </c>
      <c r="E304" t="s">
        <v>11</v>
      </c>
      <c r="F304" t="s">
        <v>92</v>
      </c>
      <c r="G304" t="s">
        <v>86</v>
      </c>
      <c r="H304" t="s">
        <v>10</v>
      </c>
      <c r="I304" t="s">
        <v>1</v>
      </c>
      <c r="J304" s="3">
        <v>43775</v>
      </c>
      <c r="K304" s="3" t="s">
        <v>46</v>
      </c>
      <c r="L304" s="4">
        <f t="shared" si="4"/>
        <v>4</v>
      </c>
      <c r="M304" t="s">
        <v>93</v>
      </c>
      <c r="N304" t="s">
        <v>11</v>
      </c>
      <c r="O304" t="s">
        <v>92</v>
      </c>
      <c r="P304">
        <v>90900</v>
      </c>
      <c r="Q304" t="s">
        <v>86</v>
      </c>
      <c r="R304" t="s">
        <v>57</v>
      </c>
      <c r="S304" t="s">
        <v>146</v>
      </c>
      <c r="T304" t="s">
        <v>147</v>
      </c>
      <c r="U304" s="5">
        <v>7</v>
      </c>
      <c r="V304">
        <v>37</v>
      </c>
      <c r="W304" s="6">
        <v>259</v>
      </c>
      <c r="X304" s="5">
        <v>25.382</v>
      </c>
    </row>
    <row r="305" spans="1:24">
      <c r="A305">
        <v>8353</v>
      </c>
      <c r="B305" s="2">
        <v>43777</v>
      </c>
      <c r="C305">
        <v>8</v>
      </c>
      <c r="D305" t="s">
        <v>61</v>
      </c>
      <c r="E305" t="s">
        <v>15</v>
      </c>
      <c r="F305" t="s">
        <v>99</v>
      </c>
      <c r="G305" t="s">
        <v>86</v>
      </c>
      <c r="H305" t="s">
        <v>14</v>
      </c>
      <c r="I305" t="s">
        <v>9</v>
      </c>
      <c r="J305" s="3">
        <v>43779</v>
      </c>
      <c r="K305" s="3" t="s">
        <v>46</v>
      </c>
      <c r="L305" s="4">
        <f t="shared" si="4"/>
        <v>4</v>
      </c>
      <c r="M305" t="s">
        <v>100</v>
      </c>
      <c r="N305" t="s">
        <v>15</v>
      </c>
      <c r="O305" t="s">
        <v>99</v>
      </c>
      <c r="P305">
        <v>90900</v>
      </c>
      <c r="Q305" t="s">
        <v>86</v>
      </c>
      <c r="R305" t="s">
        <v>57</v>
      </c>
      <c r="S305" t="s">
        <v>133</v>
      </c>
      <c r="T305" t="s">
        <v>134</v>
      </c>
      <c r="U305" s="5">
        <v>34.8</v>
      </c>
      <c r="V305">
        <v>24</v>
      </c>
      <c r="W305" s="6">
        <v>835.2</v>
      </c>
      <c r="X305" s="5">
        <v>80.1792</v>
      </c>
    </row>
    <row r="306" spans="1:24">
      <c r="A306">
        <v>8356</v>
      </c>
      <c r="B306" s="2">
        <v>43772</v>
      </c>
      <c r="C306">
        <v>3</v>
      </c>
      <c r="D306" t="s">
        <v>107</v>
      </c>
      <c r="E306" t="s">
        <v>20</v>
      </c>
      <c r="F306" t="s">
        <v>108</v>
      </c>
      <c r="G306" t="s">
        <v>86</v>
      </c>
      <c r="H306" t="s">
        <v>6</v>
      </c>
      <c r="I306" t="s">
        <v>5</v>
      </c>
      <c r="J306" s="3">
        <v>43774</v>
      </c>
      <c r="K306" s="3" t="s">
        <v>46</v>
      </c>
      <c r="L306" s="4">
        <f t="shared" si="4"/>
        <v>4</v>
      </c>
      <c r="M306" t="s">
        <v>87</v>
      </c>
      <c r="N306" t="s">
        <v>20</v>
      </c>
      <c r="O306" t="s">
        <v>108</v>
      </c>
      <c r="P306">
        <v>90900</v>
      </c>
      <c r="Q306" t="s">
        <v>86</v>
      </c>
      <c r="R306" t="s">
        <v>55</v>
      </c>
      <c r="S306" t="s">
        <v>135</v>
      </c>
      <c r="T306" t="s">
        <v>123</v>
      </c>
      <c r="U306" s="5">
        <v>10</v>
      </c>
      <c r="V306">
        <v>36</v>
      </c>
      <c r="W306" s="6">
        <v>360</v>
      </c>
      <c r="X306" s="5">
        <v>37.08</v>
      </c>
    </row>
    <row r="307" spans="1:24">
      <c r="A307">
        <v>8357</v>
      </c>
      <c r="B307" s="2">
        <v>43772</v>
      </c>
      <c r="C307">
        <v>3</v>
      </c>
      <c r="D307" t="s">
        <v>107</v>
      </c>
      <c r="E307" t="s">
        <v>20</v>
      </c>
      <c r="F307" t="s">
        <v>108</v>
      </c>
      <c r="G307" t="s">
        <v>86</v>
      </c>
      <c r="H307" t="s">
        <v>6</v>
      </c>
      <c r="I307" t="s">
        <v>5</v>
      </c>
      <c r="J307" s="3">
        <v>43774</v>
      </c>
      <c r="K307" s="3" t="s">
        <v>46</v>
      </c>
      <c r="L307" s="4">
        <f t="shared" si="4"/>
        <v>4</v>
      </c>
      <c r="M307" t="s">
        <v>87</v>
      </c>
      <c r="N307" t="s">
        <v>20</v>
      </c>
      <c r="O307" t="s">
        <v>108</v>
      </c>
      <c r="P307">
        <v>90900</v>
      </c>
      <c r="Q307" t="s">
        <v>86</v>
      </c>
      <c r="R307" t="s">
        <v>55</v>
      </c>
      <c r="S307" t="s">
        <v>112</v>
      </c>
      <c r="T307" t="s">
        <v>113</v>
      </c>
      <c r="U307" s="5">
        <v>40</v>
      </c>
      <c r="V307">
        <v>24</v>
      </c>
      <c r="W307" s="6">
        <v>960</v>
      </c>
      <c r="X307" s="5">
        <v>96</v>
      </c>
    </row>
    <row r="308" spans="1:24">
      <c r="A308">
        <v>8368</v>
      </c>
      <c r="B308" s="2">
        <v>43779</v>
      </c>
      <c r="C308">
        <v>10</v>
      </c>
      <c r="D308" t="s">
        <v>115</v>
      </c>
      <c r="E308" t="s">
        <v>26</v>
      </c>
      <c r="F308" t="s">
        <v>116</v>
      </c>
      <c r="G308" t="s">
        <v>86</v>
      </c>
      <c r="H308" t="s">
        <v>23</v>
      </c>
      <c r="I308" t="s">
        <v>1</v>
      </c>
      <c r="J308" s="3">
        <v>43781</v>
      </c>
      <c r="K308" s="3" t="s">
        <v>46</v>
      </c>
      <c r="L308" s="4">
        <f t="shared" si="4"/>
        <v>4</v>
      </c>
      <c r="M308" t="s">
        <v>87</v>
      </c>
      <c r="N308" t="s">
        <v>26</v>
      </c>
      <c r="O308" t="s">
        <v>116</v>
      </c>
      <c r="P308">
        <v>90900</v>
      </c>
      <c r="Q308" t="s">
        <v>86</v>
      </c>
      <c r="R308" t="s">
        <v>57</v>
      </c>
      <c r="S308" t="s">
        <v>136</v>
      </c>
      <c r="T308" t="s">
        <v>91</v>
      </c>
      <c r="U308" s="5">
        <v>10</v>
      </c>
      <c r="V308">
        <v>20</v>
      </c>
      <c r="W308" s="6">
        <v>200</v>
      </c>
      <c r="X308" s="5">
        <v>20</v>
      </c>
    </row>
    <row r="309" spans="1:24">
      <c r="A309">
        <v>8363</v>
      </c>
      <c r="B309" s="2">
        <v>43779</v>
      </c>
      <c r="C309">
        <v>10</v>
      </c>
      <c r="D309" t="s">
        <v>115</v>
      </c>
      <c r="E309" t="s">
        <v>26</v>
      </c>
      <c r="F309" t="s">
        <v>116</v>
      </c>
      <c r="G309" t="s">
        <v>86</v>
      </c>
      <c r="H309" t="s">
        <v>23</v>
      </c>
      <c r="I309" t="s">
        <v>1</v>
      </c>
      <c r="J309" s="3">
        <v>43781</v>
      </c>
      <c r="K309" s="3" t="s">
        <v>46</v>
      </c>
      <c r="L309" s="4">
        <f t="shared" si="4"/>
        <v>4</v>
      </c>
      <c r="M309" t="s">
        <v>93</v>
      </c>
      <c r="N309" t="s">
        <v>26</v>
      </c>
      <c r="O309" t="s">
        <v>116</v>
      </c>
      <c r="P309">
        <v>90900</v>
      </c>
      <c r="Q309" t="s">
        <v>86</v>
      </c>
      <c r="R309" t="s">
        <v>57</v>
      </c>
      <c r="S309" t="s">
        <v>90</v>
      </c>
      <c r="T309" t="s">
        <v>91</v>
      </c>
      <c r="U309">
        <v>3.5</v>
      </c>
      <c r="V309">
        <v>11</v>
      </c>
      <c r="W309" s="6">
        <v>38.5</v>
      </c>
      <c r="X309" s="5">
        <v>3.7345</v>
      </c>
    </row>
    <row r="310" spans="1:24">
      <c r="A310">
        <v>8364</v>
      </c>
      <c r="B310" s="2">
        <v>43780</v>
      </c>
      <c r="C310">
        <v>11</v>
      </c>
      <c r="D310" t="s">
        <v>124</v>
      </c>
      <c r="E310" t="s">
        <v>28</v>
      </c>
      <c r="F310" t="s">
        <v>125</v>
      </c>
      <c r="G310" t="s">
        <v>86</v>
      </c>
      <c r="H310" t="s">
        <v>21</v>
      </c>
      <c r="I310" t="s">
        <v>13</v>
      </c>
      <c r="J310" s="3">
        <v>43781</v>
      </c>
      <c r="K310" s="3" t="s">
        <v>46</v>
      </c>
      <c r="L310" s="4">
        <f t="shared" si="4"/>
        <v>4</v>
      </c>
      <c r="M310" t="s">
        <v>100</v>
      </c>
      <c r="N310" t="s">
        <v>28</v>
      </c>
      <c r="O310" t="s">
        <v>125</v>
      </c>
      <c r="P310">
        <v>90900</v>
      </c>
      <c r="Q310" t="s">
        <v>86</v>
      </c>
      <c r="R310" t="s">
        <v>57</v>
      </c>
      <c r="S310" t="s">
        <v>112</v>
      </c>
      <c r="T310" t="s">
        <v>113</v>
      </c>
      <c r="U310">
        <v>40</v>
      </c>
      <c r="V310">
        <v>78</v>
      </c>
      <c r="W310" s="6">
        <v>3120</v>
      </c>
      <c r="X310" s="5">
        <v>299.52</v>
      </c>
    </row>
    <row r="311" spans="1:24">
      <c r="A311">
        <v>8365</v>
      </c>
      <c r="B311" s="2">
        <v>43770</v>
      </c>
      <c r="C311">
        <v>1</v>
      </c>
      <c r="D311" t="s">
        <v>58</v>
      </c>
      <c r="E311" t="s">
        <v>29</v>
      </c>
      <c r="F311" t="s">
        <v>126</v>
      </c>
      <c r="G311" t="s">
        <v>86</v>
      </c>
      <c r="H311" t="s">
        <v>14</v>
      </c>
      <c r="I311" t="s">
        <v>9</v>
      </c>
      <c r="J311" s="3">
        <v>43781</v>
      </c>
      <c r="K311" s="3" t="s">
        <v>46</v>
      </c>
      <c r="L311" s="4">
        <f t="shared" si="4"/>
        <v>4</v>
      </c>
      <c r="M311" t="s">
        <v>100</v>
      </c>
      <c r="N311" t="s">
        <v>29</v>
      </c>
      <c r="O311" t="s">
        <v>126</v>
      </c>
      <c r="P311">
        <v>90900</v>
      </c>
      <c r="Q311" t="s">
        <v>86</v>
      </c>
      <c r="R311" t="s">
        <v>57</v>
      </c>
      <c r="S311" t="s">
        <v>127</v>
      </c>
      <c r="T311" t="s">
        <v>128</v>
      </c>
      <c r="U311">
        <v>18.4</v>
      </c>
      <c r="V311">
        <v>76</v>
      </c>
      <c r="W311" s="6">
        <v>1398.4</v>
      </c>
      <c r="X311" s="5">
        <v>144.0352</v>
      </c>
    </row>
    <row r="312" spans="1:24">
      <c r="A312">
        <v>8366</v>
      </c>
      <c r="B312" s="2">
        <v>43797</v>
      </c>
      <c r="C312">
        <v>28</v>
      </c>
      <c r="D312" t="s">
        <v>60</v>
      </c>
      <c r="E312" t="s">
        <v>24</v>
      </c>
      <c r="F312" t="s">
        <v>114</v>
      </c>
      <c r="G312" t="s">
        <v>86</v>
      </c>
      <c r="H312" t="s">
        <v>21</v>
      </c>
      <c r="I312" t="s">
        <v>13</v>
      </c>
      <c r="J312" s="3">
        <v>43799</v>
      </c>
      <c r="K312" s="3" t="s">
        <v>46</v>
      </c>
      <c r="L312" s="4">
        <f t="shared" si="4"/>
        <v>4</v>
      </c>
      <c r="M312" t="s">
        <v>100</v>
      </c>
      <c r="N312" t="s">
        <v>24</v>
      </c>
      <c r="O312" t="s">
        <v>114</v>
      </c>
      <c r="P312">
        <v>90900</v>
      </c>
      <c r="Q312" t="s">
        <v>86</v>
      </c>
      <c r="R312" t="s">
        <v>57</v>
      </c>
      <c r="S312" t="s">
        <v>98</v>
      </c>
      <c r="T312" t="s">
        <v>89</v>
      </c>
      <c r="U312">
        <v>46</v>
      </c>
      <c r="V312">
        <v>57</v>
      </c>
      <c r="W312" s="6">
        <v>2622</v>
      </c>
      <c r="X312" s="5">
        <v>272.688</v>
      </c>
    </row>
    <row r="313" spans="1:24">
      <c r="A313">
        <v>8367</v>
      </c>
      <c r="B313" s="2">
        <v>43778</v>
      </c>
      <c r="C313">
        <v>9</v>
      </c>
      <c r="D313" t="s">
        <v>129</v>
      </c>
      <c r="E313" t="s">
        <v>30</v>
      </c>
      <c r="F313" t="s">
        <v>130</v>
      </c>
      <c r="G313" t="s">
        <v>86</v>
      </c>
      <c r="H313" t="s">
        <v>25</v>
      </c>
      <c r="I313" t="s">
        <v>5</v>
      </c>
      <c r="J313" s="3">
        <v>43780</v>
      </c>
      <c r="K313" s="3" t="s">
        <v>46</v>
      </c>
      <c r="L313" s="4">
        <f t="shared" si="4"/>
        <v>4</v>
      </c>
      <c r="M313" t="s">
        <v>93</v>
      </c>
      <c r="N313" t="s">
        <v>30</v>
      </c>
      <c r="O313" t="s">
        <v>130</v>
      </c>
      <c r="P313">
        <v>90900</v>
      </c>
      <c r="Q313" t="s">
        <v>86</v>
      </c>
      <c r="R313" t="s">
        <v>56</v>
      </c>
      <c r="S313" t="s">
        <v>109</v>
      </c>
      <c r="T313" t="s">
        <v>110</v>
      </c>
      <c r="U313">
        <v>9.65</v>
      </c>
      <c r="V313">
        <v>14</v>
      </c>
      <c r="W313" s="6">
        <v>135.1</v>
      </c>
      <c r="X313" s="5">
        <v>12.9696</v>
      </c>
    </row>
    <row r="314" spans="1:24">
      <c r="A314">
        <v>8368</v>
      </c>
      <c r="B314" s="2">
        <v>43826</v>
      </c>
      <c r="C314">
        <v>27</v>
      </c>
      <c r="D314" t="s">
        <v>84</v>
      </c>
      <c r="E314" t="s">
        <v>7</v>
      </c>
      <c r="F314" t="s">
        <v>85</v>
      </c>
      <c r="G314" t="s">
        <v>86</v>
      </c>
      <c r="H314" t="s">
        <v>6</v>
      </c>
      <c r="I314" t="s">
        <v>5</v>
      </c>
      <c r="J314" s="3">
        <v>43828</v>
      </c>
      <c r="K314" s="3" t="s">
        <v>47</v>
      </c>
      <c r="L314" s="4">
        <f t="shared" si="4"/>
        <v>4</v>
      </c>
      <c r="M314" t="s">
        <v>87</v>
      </c>
      <c r="N314" t="s">
        <v>7</v>
      </c>
      <c r="O314" t="s">
        <v>85</v>
      </c>
      <c r="P314">
        <v>90900</v>
      </c>
      <c r="Q314" t="s">
        <v>86</v>
      </c>
      <c r="R314" t="s">
        <v>56</v>
      </c>
      <c r="S314" t="s">
        <v>88</v>
      </c>
      <c r="T314" t="s">
        <v>89</v>
      </c>
      <c r="U314">
        <v>14</v>
      </c>
      <c r="V314">
        <v>14</v>
      </c>
      <c r="W314" s="6">
        <v>196</v>
      </c>
      <c r="X314" s="5">
        <v>19.796</v>
      </c>
    </row>
    <row r="315" spans="1:24">
      <c r="A315">
        <v>8369</v>
      </c>
      <c r="B315" s="2">
        <v>43826</v>
      </c>
      <c r="C315">
        <v>27</v>
      </c>
      <c r="D315" t="s">
        <v>84</v>
      </c>
      <c r="E315" t="s">
        <v>7</v>
      </c>
      <c r="F315" t="s">
        <v>85</v>
      </c>
      <c r="G315" t="s">
        <v>86</v>
      </c>
      <c r="H315" t="s">
        <v>6</v>
      </c>
      <c r="I315" t="s">
        <v>5</v>
      </c>
      <c r="J315" s="3">
        <v>43828</v>
      </c>
      <c r="K315" s="3" t="s">
        <v>47</v>
      </c>
      <c r="L315" s="4">
        <f t="shared" si="4"/>
        <v>4</v>
      </c>
      <c r="M315" t="s">
        <v>87</v>
      </c>
      <c r="N315" t="s">
        <v>7</v>
      </c>
      <c r="O315" t="s">
        <v>85</v>
      </c>
      <c r="P315">
        <v>90900</v>
      </c>
      <c r="Q315" t="s">
        <v>86</v>
      </c>
      <c r="R315" t="s">
        <v>56</v>
      </c>
      <c r="S315" t="s">
        <v>90</v>
      </c>
      <c r="T315" t="s">
        <v>91</v>
      </c>
      <c r="U315">
        <v>3.5</v>
      </c>
      <c r="V315">
        <v>70</v>
      </c>
      <c r="W315" s="6">
        <v>245</v>
      </c>
      <c r="X315" s="5">
        <v>25.235</v>
      </c>
    </row>
    <row r="316" spans="1:24">
      <c r="A316">
        <v>8370</v>
      </c>
      <c r="B316" s="2">
        <v>43803</v>
      </c>
      <c r="C316">
        <v>4</v>
      </c>
      <c r="D316" t="s">
        <v>62</v>
      </c>
      <c r="E316" t="s">
        <v>11</v>
      </c>
      <c r="F316" t="s">
        <v>92</v>
      </c>
      <c r="G316" t="s">
        <v>86</v>
      </c>
      <c r="H316" t="s">
        <v>10</v>
      </c>
      <c r="I316" t="s">
        <v>1</v>
      </c>
      <c r="J316" s="3">
        <v>43805</v>
      </c>
      <c r="K316" s="3" t="s">
        <v>47</v>
      </c>
      <c r="L316" s="4">
        <f t="shared" si="4"/>
        <v>4</v>
      </c>
      <c r="M316" t="s">
        <v>93</v>
      </c>
      <c r="N316" t="s">
        <v>11</v>
      </c>
      <c r="O316" t="s">
        <v>92</v>
      </c>
      <c r="P316">
        <v>90900</v>
      </c>
      <c r="Q316" t="s">
        <v>86</v>
      </c>
      <c r="R316" t="s">
        <v>57</v>
      </c>
      <c r="S316" t="s">
        <v>94</v>
      </c>
      <c r="T316" t="s">
        <v>91</v>
      </c>
      <c r="U316">
        <v>30</v>
      </c>
      <c r="V316">
        <v>100</v>
      </c>
      <c r="W316" s="6">
        <v>3000</v>
      </c>
      <c r="X316" s="5">
        <v>291</v>
      </c>
    </row>
    <row r="317" spans="1:24">
      <c r="A317">
        <v>8378</v>
      </c>
      <c r="B317" s="2">
        <v>43803</v>
      </c>
      <c r="C317">
        <v>4</v>
      </c>
      <c r="D317" t="s">
        <v>62</v>
      </c>
      <c r="E317" t="s">
        <v>11</v>
      </c>
      <c r="F317" t="s">
        <v>92</v>
      </c>
      <c r="G317" t="s">
        <v>86</v>
      </c>
      <c r="H317" t="s">
        <v>10</v>
      </c>
      <c r="I317" t="s">
        <v>1</v>
      </c>
      <c r="J317" s="3">
        <v>43805</v>
      </c>
      <c r="K317" s="3" t="s">
        <v>47</v>
      </c>
      <c r="L317" s="4">
        <f t="shared" si="4"/>
        <v>4</v>
      </c>
      <c r="M317" t="s">
        <v>93</v>
      </c>
      <c r="N317" t="s">
        <v>11</v>
      </c>
      <c r="O317" t="s">
        <v>92</v>
      </c>
      <c r="P317">
        <v>90900</v>
      </c>
      <c r="Q317" t="s">
        <v>86</v>
      </c>
      <c r="R317" t="s">
        <v>57</v>
      </c>
      <c r="S317" t="s">
        <v>95</v>
      </c>
      <c r="T317" t="s">
        <v>91</v>
      </c>
      <c r="U317">
        <v>53</v>
      </c>
      <c r="V317">
        <v>27</v>
      </c>
      <c r="W317" s="6">
        <v>1431</v>
      </c>
      <c r="X317" s="5">
        <v>143.1</v>
      </c>
    </row>
    <row r="318" spans="1:24">
      <c r="A318">
        <v>8378</v>
      </c>
      <c r="B318" s="2">
        <v>43803</v>
      </c>
      <c r="C318">
        <v>4</v>
      </c>
      <c r="D318" t="s">
        <v>62</v>
      </c>
      <c r="E318" t="s">
        <v>11</v>
      </c>
      <c r="F318" t="s">
        <v>92</v>
      </c>
      <c r="G318" t="s">
        <v>86</v>
      </c>
      <c r="H318" t="s">
        <v>10</v>
      </c>
      <c r="I318" t="s">
        <v>1</v>
      </c>
      <c r="J318" s="3">
        <v>43805</v>
      </c>
      <c r="K318" s="3" t="s">
        <v>47</v>
      </c>
      <c r="L318" s="4">
        <f t="shared" si="4"/>
        <v>4</v>
      </c>
      <c r="M318" t="s">
        <v>93</v>
      </c>
      <c r="N318" t="s">
        <v>11</v>
      </c>
      <c r="O318" t="s">
        <v>92</v>
      </c>
      <c r="P318">
        <v>90900</v>
      </c>
      <c r="Q318" t="s">
        <v>86</v>
      </c>
      <c r="R318" t="s">
        <v>57</v>
      </c>
      <c r="S318" t="s">
        <v>90</v>
      </c>
      <c r="T318" t="s">
        <v>91</v>
      </c>
      <c r="U318">
        <v>3.5</v>
      </c>
      <c r="V318">
        <v>70</v>
      </c>
      <c r="W318" s="6">
        <v>245</v>
      </c>
      <c r="X318" s="5">
        <v>24.01</v>
      </c>
    </row>
    <row r="319" spans="1:24">
      <c r="A319">
        <v>8373</v>
      </c>
      <c r="B319" s="2">
        <v>43811</v>
      </c>
      <c r="C319">
        <v>12</v>
      </c>
      <c r="D319" t="s">
        <v>96</v>
      </c>
      <c r="E319" t="s">
        <v>7</v>
      </c>
      <c r="F319" t="s">
        <v>85</v>
      </c>
      <c r="G319" t="s">
        <v>86</v>
      </c>
      <c r="H319" t="s">
        <v>6</v>
      </c>
      <c r="I319" t="s">
        <v>5</v>
      </c>
      <c r="J319" s="3">
        <v>43813</v>
      </c>
      <c r="K319" s="3" t="s">
        <v>47</v>
      </c>
      <c r="L319" s="4">
        <f t="shared" si="4"/>
        <v>4</v>
      </c>
      <c r="M319" t="s">
        <v>87</v>
      </c>
      <c r="N319" t="s">
        <v>7</v>
      </c>
      <c r="O319" t="s">
        <v>85</v>
      </c>
      <c r="P319">
        <v>90900</v>
      </c>
      <c r="Q319" t="s">
        <v>86</v>
      </c>
      <c r="R319" t="s">
        <v>57</v>
      </c>
      <c r="S319" t="s">
        <v>97</v>
      </c>
      <c r="T319" t="s">
        <v>89</v>
      </c>
      <c r="U319">
        <v>18</v>
      </c>
      <c r="V319">
        <v>57</v>
      </c>
      <c r="W319" s="6">
        <v>1026</v>
      </c>
      <c r="X319" s="5">
        <v>102.6</v>
      </c>
    </row>
    <row r="320" spans="1:24">
      <c r="A320">
        <v>8374</v>
      </c>
      <c r="B320" s="2">
        <v>43811</v>
      </c>
      <c r="C320">
        <v>12</v>
      </c>
      <c r="D320" t="s">
        <v>96</v>
      </c>
      <c r="E320" t="s">
        <v>7</v>
      </c>
      <c r="F320" t="s">
        <v>85</v>
      </c>
      <c r="G320" t="s">
        <v>86</v>
      </c>
      <c r="H320" t="s">
        <v>6</v>
      </c>
      <c r="I320" t="s">
        <v>5</v>
      </c>
      <c r="J320" s="3">
        <v>43813</v>
      </c>
      <c r="K320" s="3" t="s">
        <v>47</v>
      </c>
      <c r="L320" s="4">
        <f t="shared" si="4"/>
        <v>4</v>
      </c>
      <c r="M320" t="s">
        <v>87</v>
      </c>
      <c r="N320" t="s">
        <v>7</v>
      </c>
      <c r="O320" t="s">
        <v>85</v>
      </c>
      <c r="P320">
        <v>90900</v>
      </c>
      <c r="Q320" t="s">
        <v>86</v>
      </c>
      <c r="R320" t="s">
        <v>57</v>
      </c>
      <c r="S320" t="s">
        <v>98</v>
      </c>
      <c r="T320" t="s">
        <v>89</v>
      </c>
      <c r="U320">
        <v>46</v>
      </c>
      <c r="V320">
        <v>83</v>
      </c>
      <c r="W320" s="6">
        <v>3818</v>
      </c>
      <c r="X320" s="5">
        <v>374.164</v>
      </c>
    </row>
    <row r="321" spans="1:24">
      <c r="A321">
        <v>8375</v>
      </c>
      <c r="B321" s="2">
        <v>43807</v>
      </c>
      <c r="C321">
        <v>8</v>
      </c>
      <c r="D321" t="s">
        <v>61</v>
      </c>
      <c r="E321" t="s">
        <v>15</v>
      </c>
      <c r="F321" t="s">
        <v>99</v>
      </c>
      <c r="G321" t="s">
        <v>86</v>
      </c>
      <c r="H321" t="s">
        <v>14</v>
      </c>
      <c r="I321" t="s">
        <v>9</v>
      </c>
      <c r="J321" s="3">
        <v>43809</v>
      </c>
      <c r="K321" s="3" t="s">
        <v>47</v>
      </c>
      <c r="L321" s="4">
        <f t="shared" si="4"/>
        <v>4</v>
      </c>
      <c r="M321" t="s">
        <v>100</v>
      </c>
      <c r="N321" t="s">
        <v>15</v>
      </c>
      <c r="O321" t="s">
        <v>99</v>
      </c>
      <c r="P321">
        <v>90900</v>
      </c>
      <c r="Q321" t="s">
        <v>86</v>
      </c>
      <c r="R321" t="s">
        <v>57</v>
      </c>
      <c r="S321" t="s">
        <v>101</v>
      </c>
      <c r="T321" t="s">
        <v>102</v>
      </c>
      <c r="U321">
        <v>9.2</v>
      </c>
      <c r="V321">
        <v>76</v>
      </c>
      <c r="W321" s="6">
        <v>699.2</v>
      </c>
      <c r="X321" s="5">
        <v>67.1232</v>
      </c>
    </row>
    <row r="322" spans="1:24">
      <c r="A322">
        <v>8376</v>
      </c>
      <c r="B322" s="2">
        <v>43803</v>
      </c>
      <c r="C322">
        <v>4</v>
      </c>
      <c r="D322" t="s">
        <v>62</v>
      </c>
      <c r="E322" t="s">
        <v>11</v>
      </c>
      <c r="F322" t="s">
        <v>92</v>
      </c>
      <c r="G322" t="s">
        <v>86</v>
      </c>
      <c r="H322" t="s">
        <v>10</v>
      </c>
      <c r="I322" t="s">
        <v>1</v>
      </c>
      <c r="J322" s="3">
        <v>43805</v>
      </c>
      <c r="K322" s="3" t="s">
        <v>47</v>
      </c>
      <c r="L322" s="4">
        <f t="shared" si="4"/>
        <v>4</v>
      </c>
      <c r="M322" t="s">
        <v>100</v>
      </c>
      <c r="N322" t="s">
        <v>11</v>
      </c>
      <c r="O322" t="s">
        <v>92</v>
      </c>
      <c r="P322">
        <v>90900</v>
      </c>
      <c r="Q322" t="s">
        <v>86</v>
      </c>
      <c r="R322" t="s">
        <v>56</v>
      </c>
      <c r="S322" t="s">
        <v>101</v>
      </c>
      <c r="T322" t="s">
        <v>102</v>
      </c>
      <c r="U322">
        <v>9.2</v>
      </c>
      <c r="V322">
        <v>80</v>
      </c>
      <c r="W322" s="6">
        <v>736</v>
      </c>
      <c r="X322" s="5">
        <v>72.864</v>
      </c>
    </row>
    <row r="323" spans="1:24">
      <c r="A323">
        <v>8377</v>
      </c>
      <c r="B323" s="2">
        <v>43828</v>
      </c>
      <c r="C323">
        <v>29</v>
      </c>
      <c r="D323" t="s">
        <v>103</v>
      </c>
      <c r="E323" t="s">
        <v>18</v>
      </c>
      <c r="F323" t="s">
        <v>104</v>
      </c>
      <c r="G323" t="s">
        <v>86</v>
      </c>
      <c r="H323" t="s">
        <v>17</v>
      </c>
      <c r="I323" t="s">
        <v>5</v>
      </c>
      <c r="J323" s="3">
        <v>43830</v>
      </c>
      <c r="K323" s="3" t="s">
        <v>47</v>
      </c>
      <c r="L323" s="4">
        <f t="shared" ref="L323:L370" si="5">ROUNDUP(MONTH(J323)/3,0)</f>
        <v>4</v>
      </c>
      <c r="M323" t="s">
        <v>87</v>
      </c>
      <c r="N323" t="s">
        <v>18</v>
      </c>
      <c r="O323" t="s">
        <v>104</v>
      </c>
      <c r="P323">
        <v>90900</v>
      </c>
      <c r="Q323" t="s">
        <v>86</v>
      </c>
      <c r="R323" t="s">
        <v>56</v>
      </c>
      <c r="S323" t="s">
        <v>105</v>
      </c>
      <c r="T323" t="s">
        <v>106</v>
      </c>
      <c r="U323">
        <v>12.75</v>
      </c>
      <c r="V323">
        <v>47</v>
      </c>
      <c r="W323" s="6">
        <v>599.25</v>
      </c>
      <c r="X323" s="5">
        <v>59.32575</v>
      </c>
    </row>
    <row r="324" spans="1:24">
      <c r="A324">
        <v>8378</v>
      </c>
      <c r="B324" s="2">
        <v>43802</v>
      </c>
      <c r="C324">
        <v>3</v>
      </c>
      <c r="D324" t="s">
        <v>107</v>
      </c>
      <c r="E324" t="s">
        <v>20</v>
      </c>
      <c r="F324" t="s">
        <v>108</v>
      </c>
      <c r="G324" t="s">
        <v>86</v>
      </c>
      <c r="H324" t="s">
        <v>6</v>
      </c>
      <c r="I324" t="s">
        <v>5</v>
      </c>
      <c r="J324" s="3">
        <v>43804</v>
      </c>
      <c r="K324" s="3" t="s">
        <v>47</v>
      </c>
      <c r="L324" s="4">
        <f t="shared" si="5"/>
        <v>4</v>
      </c>
      <c r="M324" t="s">
        <v>87</v>
      </c>
      <c r="N324" t="s">
        <v>20</v>
      </c>
      <c r="O324" t="s">
        <v>108</v>
      </c>
      <c r="P324">
        <v>90900</v>
      </c>
      <c r="Q324" t="s">
        <v>86</v>
      </c>
      <c r="R324" t="s">
        <v>55</v>
      </c>
      <c r="S324" t="s">
        <v>109</v>
      </c>
      <c r="T324" t="s">
        <v>110</v>
      </c>
      <c r="U324">
        <v>9.65</v>
      </c>
      <c r="V324">
        <v>96</v>
      </c>
      <c r="W324" s="6">
        <v>926.4</v>
      </c>
      <c r="X324" s="5">
        <v>94.4928</v>
      </c>
    </row>
    <row r="325" spans="1:24">
      <c r="A325">
        <v>8379</v>
      </c>
      <c r="B325" s="2">
        <v>43805</v>
      </c>
      <c r="C325">
        <v>6</v>
      </c>
      <c r="D325" t="s">
        <v>59</v>
      </c>
      <c r="E325" t="s">
        <v>22</v>
      </c>
      <c r="F325" t="s">
        <v>111</v>
      </c>
      <c r="G325" t="s">
        <v>86</v>
      </c>
      <c r="H325" t="s">
        <v>19</v>
      </c>
      <c r="I325" t="s">
        <v>9</v>
      </c>
      <c r="J325" s="3">
        <v>43807</v>
      </c>
      <c r="K325" s="3" t="s">
        <v>47</v>
      </c>
      <c r="L325" s="4">
        <f t="shared" si="5"/>
        <v>4</v>
      </c>
      <c r="M325" t="s">
        <v>87</v>
      </c>
      <c r="N325" t="s">
        <v>22</v>
      </c>
      <c r="O325" t="s">
        <v>111</v>
      </c>
      <c r="P325">
        <v>90900</v>
      </c>
      <c r="Q325" t="s">
        <v>86</v>
      </c>
      <c r="R325" t="s">
        <v>57</v>
      </c>
      <c r="S325" t="s">
        <v>112</v>
      </c>
      <c r="T325" t="s">
        <v>113</v>
      </c>
      <c r="U325">
        <v>40</v>
      </c>
      <c r="V325">
        <v>32</v>
      </c>
      <c r="W325" s="6">
        <v>1280</v>
      </c>
      <c r="X325" s="5">
        <v>134.4</v>
      </c>
    </row>
    <row r="326" spans="1:24">
      <c r="A326">
        <v>8380</v>
      </c>
      <c r="B326" s="2">
        <v>43827</v>
      </c>
      <c r="C326">
        <v>28</v>
      </c>
      <c r="D326" t="s">
        <v>60</v>
      </c>
      <c r="E326" t="s">
        <v>24</v>
      </c>
      <c r="F326" t="s">
        <v>114</v>
      </c>
      <c r="G326" t="s">
        <v>86</v>
      </c>
      <c r="H326" t="s">
        <v>21</v>
      </c>
      <c r="I326" t="s">
        <v>13</v>
      </c>
      <c r="J326" s="3">
        <v>43829</v>
      </c>
      <c r="K326" s="3" t="s">
        <v>47</v>
      </c>
      <c r="L326" s="4">
        <f t="shared" si="5"/>
        <v>4</v>
      </c>
      <c r="M326" t="s">
        <v>100</v>
      </c>
      <c r="N326" t="s">
        <v>24</v>
      </c>
      <c r="O326" t="s">
        <v>114</v>
      </c>
      <c r="P326">
        <v>90900</v>
      </c>
      <c r="Q326" t="s">
        <v>86</v>
      </c>
      <c r="R326" t="s">
        <v>56</v>
      </c>
      <c r="S326" t="s">
        <v>98</v>
      </c>
      <c r="T326" t="s">
        <v>89</v>
      </c>
      <c r="U326">
        <v>46</v>
      </c>
      <c r="V326">
        <v>16</v>
      </c>
      <c r="W326" s="6">
        <v>736</v>
      </c>
      <c r="X326" s="5">
        <v>73.6</v>
      </c>
    </row>
    <row r="327" spans="1:24">
      <c r="A327">
        <v>8388</v>
      </c>
      <c r="B327" s="2">
        <v>43807</v>
      </c>
      <c r="C327">
        <v>8</v>
      </c>
      <c r="D327" t="s">
        <v>61</v>
      </c>
      <c r="E327" t="s">
        <v>15</v>
      </c>
      <c r="F327" t="s">
        <v>99</v>
      </c>
      <c r="G327" t="s">
        <v>86</v>
      </c>
      <c r="H327" t="s">
        <v>14</v>
      </c>
      <c r="I327" t="s">
        <v>9</v>
      </c>
      <c r="J327" s="3">
        <v>43809</v>
      </c>
      <c r="K327" s="3" t="s">
        <v>47</v>
      </c>
      <c r="L327" s="4">
        <f t="shared" si="5"/>
        <v>4</v>
      </c>
      <c r="M327" t="s">
        <v>100</v>
      </c>
      <c r="N327" t="s">
        <v>15</v>
      </c>
      <c r="O327" t="s">
        <v>99</v>
      </c>
      <c r="P327">
        <v>90900</v>
      </c>
      <c r="Q327" t="s">
        <v>86</v>
      </c>
      <c r="R327" t="s">
        <v>56</v>
      </c>
      <c r="S327" t="s">
        <v>105</v>
      </c>
      <c r="T327" t="s">
        <v>106</v>
      </c>
      <c r="U327">
        <v>12.75</v>
      </c>
      <c r="V327">
        <v>41</v>
      </c>
      <c r="W327" s="6">
        <v>522.75</v>
      </c>
      <c r="X327" s="5">
        <v>51.2295</v>
      </c>
    </row>
    <row r="328" spans="1:24">
      <c r="A328">
        <v>8388</v>
      </c>
      <c r="B328" s="2">
        <v>43809</v>
      </c>
      <c r="C328">
        <v>10</v>
      </c>
      <c r="D328" t="s">
        <v>115</v>
      </c>
      <c r="E328" t="s">
        <v>26</v>
      </c>
      <c r="F328" t="s">
        <v>116</v>
      </c>
      <c r="G328" t="s">
        <v>86</v>
      </c>
      <c r="H328" t="s">
        <v>23</v>
      </c>
      <c r="I328" t="s">
        <v>1</v>
      </c>
      <c r="J328" s="3">
        <v>43811</v>
      </c>
      <c r="K328" s="3" t="s">
        <v>47</v>
      </c>
      <c r="L328" s="4">
        <f t="shared" si="5"/>
        <v>4</v>
      </c>
      <c r="M328" t="s">
        <v>87</v>
      </c>
      <c r="N328" t="s">
        <v>26</v>
      </c>
      <c r="O328" t="s">
        <v>116</v>
      </c>
      <c r="P328">
        <v>90900</v>
      </c>
      <c r="Q328" t="s">
        <v>86</v>
      </c>
      <c r="R328" t="s">
        <v>57</v>
      </c>
      <c r="S328" t="s">
        <v>117</v>
      </c>
      <c r="T328" t="s">
        <v>89</v>
      </c>
      <c r="U328">
        <v>2.99</v>
      </c>
      <c r="V328">
        <v>41</v>
      </c>
      <c r="W328" s="6">
        <v>122.59</v>
      </c>
      <c r="X328" s="5">
        <v>12.87195</v>
      </c>
    </row>
    <row r="329" spans="1:24">
      <c r="A329">
        <v>8383</v>
      </c>
      <c r="B329" s="2">
        <v>43806</v>
      </c>
      <c r="C329">
        <v>7</v>
      </c>
      <c r="D329" t="s">
        <v>118</v>
      </c>
      <c r="E329" t="s">
        <v>27</v>
      </c>
      <c r="F329" t="s">
        <v>119</v>
      </c>
      <c r="G329" t="s">
        <v>86</v>
      </c>
      <c r="H329" t="s">
        <v>14</v>
      </c>
      <c r="I329" t="s">
        <v>9</v>
      </c>
      <c r="J329" s="3">
        <v>43811</v>
      </c>
      <c r="K329" s="3" t="s">
        <v>47</v>
      </c>
      <c r="L329" s="4">
        <f t="shared" si="5"/>
        <v>4</v>
      </c>
      <c r="M329" t="s">
        <v>87</v>
      </c>
      <c r="N329" t="s">
        <v>27</v>
      </c>
      <c r="O329" t="s">
        <v>119</v>
      </c>
      <c r="P329">
        <v>90900</v>
      </c>
      <c r="Q329" t="s">
        <v>86</v>
      </c>
      <c r="R329" t="s">
        <v>57</v>
      </c>
      <c r="S329" t="s">
        <v>98</v>
      </c>
      <c r="T329" t="s">
        <v>89</v>
      </c>
      <c r="U329">
        <v>46</v>
      </c>
      <c r="V329">
        <v>41</v>
      </c>
      <c r="W329" s="6">
        <v>1886</v>
      </c>
      <c r="X329" s="5">
        <v>194.258</v>
      </c>
    </row>
    <row r="330" spans="1:24">
      <c r="A330">
        <v>8384</v>
      </c>
      <c r="B330" s="2">
        <v>43809</v>
      </c>
      <c r="C330">
        <v>10</v>
      </c>
      <c r="D330" t="s">
        <v>115</v>
      </c>
      <c r="E330" t="s">
        <v>26</v>
      </c>
      <c r="F330" t="s">
        <v>116</v>
      </c>
      <c r="G330" t="s">
        <v>86</v>
      </c>
      <c r="H330" t="s">
        <v>23</v>
      </c>
      <c r="I330" t="s">
        <v>1</v>
      </c>
      <c r="J330" s="3">
        <v>43811</v>
      </c>
      <c r="K330" s="3" t="s">
        <v>47</v>
      </c>
      <c r="L330" s="4">
        <f t="shared" si="5"/>
        <v>4</v>
      </c>
      <c r="M330" t="s">
        <v>93</v>
      </c>
      <c r="N330" t="s">
        <v>26</v>
      </c>
      <c r="O330" t="s">
        <v>116</v>
      </c>
      <c r="P330">
        <v>90900</v>
      </c>
      <c r="Q330" t="s">
        <v>86</v>
      </c>
      <c r="R330" t="s">
        <v>57</v>
      </c>
      <c r="S330" t="s">
        <v>120</v>
      </c>
      <c r="T330" t="s">
        <v>121</v>
      </c>
      <c r="U330" s="5">
        <v>25</v>
      </c>
      <c r="V330">
        <v>94</v>
      </c>
      <c r="W330" s="6">
        <v>2350</v>
      </c>
      <c r="X330" s="5">
        <v>235</v>
      </c>
    </row>
    <row r="331" spans="1:24">
      <c r="A331">
        <v>8385</v>
      </c>
      <c r="B331" s="2">
        <v>43809</v>
      </c>
      <c r="C331">
        <v>10</v>
      </c>
      <c r="D331" t="s">
        <v>115</v>
      </c>
      <c r="E331" t="s">
        <v>26</v>
      </c>
      <c r="F331" t="s">
        <v>116</v>
      </c>
      <c r="G331" t="s">
        <v>86</v>
      </c>
      <c r="H331" t="s">
        <v>23</v>
      </c>
      <c r="I331" t="s">
        <v>1</v>
      </c>
      <c r="J331" s="3">
        <v>43811</v>
      </c>
      <c r="K331" s="3" t="s">
        <v>47</v>
      </c>
      <c r="L331" s="4">
        <f t="shared" si="5"/>
        <v>4</v>
      </c>
      <c r="M331" t="s">
        <v>93</v>
      </c>
      <c r="N331" t="s">
        <v>26</v>
      </c>
      <c r="O331" t="s">
        <v>116</v>
      </c>
      <c r="P331">
        <v>90900</v>
      </c>
      <c r="Q331" t="s">
        <v>86</v>
      </c>
      <c r="R331" t="s">
        <v>57</v>
      </c>
      <c r="S331" t="s">
        <v>122</v>
      </c>
      <c r="T331" t="s">
        <v>123</v>
      </c>
      <c r="U331" s="5">
        <v>22</v>
      </c>
      <c r="V331">
        <v>20</v>
      </c>
      <c r="W331" s="6">
        <v>440</v>
      </c>
      <c r="X331" s="5">
        <v>46.2</v>
      </c>
    </row>
    <row r="332" spans="1:24">
      <c r="A332">
        <v>8386</v>
      </c>
      <c r="B332" s="2">
        <v>43809</v>
      </c>
      <c r="C332">
        <v>10</v>
      </c>
      <c r="D332" t="s">
        <v>115</v>
      </c>
      <c r="E332" t="s">
        <v>26</v>
      </c>
      <c r="F332" t="s">
        <v>116</v>
      </c>
      <c r="G332" t="s">
        <v>86</v>
      </c>
      <c r="H332" t="s">
        <v>23</v>
      </c>
      <c r="I332" t="s">
        <v>1</v>
      </c>
      <c r="J332" s="3">
        <v>43811</v>
      </c>
      <c r="K332" s="3" t="s">
        <v>47</v>
      </c>
      <c r="L332" s="4">
        <f t="shared" si="5"/>
        <v>4</v>
      </c>
      <c r="M332" t="s">
        <v>93</v>
      </c>
      <c r="N332" t="s">
        <v>26</v>
      </c>
      <c r="O332" t="s">
        <v>116</v>
      </c>
      <c r="P332">
        <v>90900</v>
      </c>
      <c r="Q332" t="s">
        <v>86</v>
      </c>
      <c r="R332" t="s">
        <v>57</v>
      </c>
      <c r="S332" t="s">
        <v>101</v>
      </c>
      <c r="T332" t="s">
        <v>102</v>
      </c>
      <c r="U332" s="5">
        <v>9.2</v>
      </c>
      <c r="V332">
        <v>13</v>
      </c>
      <c r="W332" s="6">
        <v>119.6</v>
      </c>
      <c r="X332" s="5">
        <v>12.4384</v>
      </c>
    </row>
    <row r="333" spans="1:24">
      <c r="A333">
        <v>8387</v>
      </c>
      <c r="B333" s="2">
        <v>43810</v>
      </c>
      <c r="C333">
        <v>11</v>
      </c>
      <c r="D333" t="s">
        <v>124</v>
      </c>
      <c r="E333" t="s">
        <v>28</v>
      </c>
      <c r="F333" t="s">
        <v>125</v>
      </c>
      <c r="G333" t="s">
        <v>86</v>
      </c>
      <c r="H333" t="s">
        <v>21</v>
      </c>
      <c r="I333" t="s">
        <v>13</v>
      </c>
      <c r="J333" s="3">
        <v>43811</v>
      </c>
      <c r="K333" s="3" t="s">
        <v>47</v>
      </c>
      <c r="L333" s="4">
        <f t="shared" si="5"/>
        <v>4</v>
      </c>
      <c r="M333" t="s">
        <v>100</v>
      </c>
      <c r="N333" t="s">
        <v>28</v>
      </c>
      <c r="O333" t="s">
        <v>125</v>
      </c>
      <c r="P333">
        <v>90900</v>
      </c>
      <c r="Q333" t="s">
        <v>86</v>
      </c>
      <c r="R333" t="s">
        <v>57</v>
      </c>
      <c r="S333" t="s">
        <v>90</v>
      </c>
      <c r="T333" t="s">
        <v>91</v>
      </c>
      <c r="U333" s="5">
        <v>3.5</v>
      </c>
      <c r="V333">
        <v>74</v>
      </c>
      <c r="W333" s="6">
        <v>259</v>
      </c>
      <c r="X333" s="5">
        <v>26.936</v>
      </c>
    </row>
    <row r="334" spans="1:24">
      <c r="A334">
        <v>8388</v>
      </c>
      <c r="B334" s="2">
        <v>43810</v>
      </c>
      <c r="C334">
        <v>11</v>
      </c>
      <c r="D334" t="s">
        <v>124</v>
      </c>
      <c r="E334" t="s">
        <v>28</v>
      </c>
      <c r="F334" t="s">
        <v>125</v>
      </c>
      <c r="G334" t="s">
        <v>86</v>
      </c>
      <c r="H334" t="s">
        <v>21</v>
      </c>
      <c r="I334" t="s">
        <v>13</v>
      </c>
      <c r="J334" s="3">
        <v>43811</v>
      </c>
      <c r="K334" s="3" t="s">
        <v>47</v>
      </c>
      <c r="L334" s="4">
        <f t="shared" si="5"/>
        <v>4</v>
      </c>
      <c r="M334" t="s">
        <v>100</v>
      </c>
      <c r="N334" t="s">
        <v>28</v>
      </c>
      <c r="O334" t="s">
        <v>125</v>
      </c>
      <c r="P334">
        <v>90900</v>
      </c>
      <c r="Q334" t="s">
        <v>86</v>
      </c>
      <c r="R334" t="s">
        <v>57</v>
      </c>
      <c r="S334" t="s">
        <v>117</v>
      </c>
      <c r="T334" t="s">
        <v>89</v>
      </c>
      <c r="U334" s="5">
        <v>2.99</v>
      </c>
      <c r="V334">
        <v>53</v>
      </c>
      <c r="W334" s="6">
        <v>158.47</v>
      </c>
      <c r="X334" s="5">
        <v>16.00547</v>
      </c>
    </row>
    <row r="335" spans="1:24">
      <c r="A335">
        <v>8389</v>
      </c>
      <c r="B335" s="2">
        <v>43800</v>
      </c>
      <c r="C335">
        <v>1</v>
      </c>
      <c r="D335" t="s">
        <v>58</v>
      </c>
      <c r="E335" t="s">
        <v>29</v>
      </c>
      <c r="F335" t="s">
        <v>126</v>
      </c>
      <c r="G335" t="s">
        <v>86</v>
      </c>
      <c r="H335" t="s">
        <v>14</v>
      </c>
      <c r="I335" t="s">
        <v>9</v>
      </c>
      <c r="J335" s="3">
        <v>43811</v>
      </c>
      <c r="K335" s="3" t="s">
        <v>47</v>
      </c>
      <c r="L335" s="4">
        <f t="shared" si="5"/>
        <v>4</v>
      </c>
      <c r="M335" t="s">
        <v>100</v>
      </c>
      <c r="N335" t="s">
        <v>29</v>
      </c>
      <c r="O335" t="s">
        <v>126</v>
      </c>
      <c r="P335">
        <v>90900</v>
      </c>
      <c r="Q335" t="s">
        <v>86</v>
      </c>
      <c r="R335" t="s">
        <v>57</v>
      </c>
      <c r="S335" t="s">
        <v>97</v>
      </c>
      <c r="T335" t="s">
        <v>89</v>
      </c>
      <c r="U335" s="5">
        <v>18</v>
      </c>
      <c r="V335">
        <v>99</v>
      </c>
      <c r="W335" s="6">
        <v>1782</v>
      </c>
      <c r="X335" s="5">
        <v>174.636</v>
      </c>
    </row>
    <row r="336" spans="1:24">
      <c r="A336">
        <v>8390</v>
      </c>
      <c r="B336" s="2">
        <v>43800</v>
      </c>
      <c r="C336">
        <v>1</v>
      </c>
      <c r="D336" t="s">
        <v>58</v>
      </c>
      <c r="E336" t="s">
        <v>29</v>
      </c>
      <c r="F336" t="s">
        <v>126</v>
      </c>
      <c r="G336" t="s">
        <v>86</v>
      </c>
      <c r="H336" t="s">
        <v>14</v>
      </c>
      <c r="I336" t="s">
        <v>9</v>
      </c>
      <c r="J336" s="3">
        <v>43811</v>
      </c>
      <c r="K336" s="3" t="s">
        <v>47</v>
      </c>
      <c r="L336" s="4">
        <f t="shared" si="5"/>
        <v>4</v>
      </c>
      <c r="M336" t="s">
        <v>100</v>
      </c>
      <c r="N336" t="s">
        <v>29</v>
      </c>
      <c r="O336" t="s">
        <v>126</v>
      </c>
      <c r="P336">
        <v>90900</v>
      </c>
      <c r="Q336" t="s">
        <v>86</v>
      </c>
      <c r="R336" t="s">
        <v>57</v>
      </c>
      <c r="S336" t="s">
        <v>98</v>
      </c>
      <c r="T336" t="s">
        <v>89</v>
      </c>
      <c r="U336" s="5">
        <v>46</v>
      </c>
      <c r="V336">
        <v>89</v>
      </c>
      <c r="W336" s="6">
        <v>4094</v>
      </c>
      <c r="X336" s="5">
        <v>388.93</v>
      </c>
    </row>
    <row r="337" spans="1:24">
      <c r="A337">
        <v>8398</v>
      </c>
      <c r="B337" s="2">
        <v>43800</v>
      </c>
      <c r="C337">
        <v>1</v>
      </c>
      <c r="D337" t="s">
        <v>58</v>
      </c>
      <c r="E337" t="s">
        <v>29</v>
      </c>
      <c r="F337" t="s">
        <v>126</v>
      </c>
      <c r="G337" t="s">
        <v>86</v>
      </c>
      <c r="H337" t="s">
        <v>14</v>
      </c>
      <c r="I337" t="s">
        <v>9</v>
      </c>
      <c r="J337" s="3">
        <v>43811</v>
      </c>
      <c r="K337" s="3" t="s">
        <v>47</v>
      </c>
      <c r="L337" s="4">
        <f t="shared" si="5"/>
        <v>4</v>
      </c>
      <c r="M337" t="s">
        <v>100</v>
      </c>
      <c r="N337" t="s">
        <v>29</v>
      </c>
      <c r="O337" t="s">
        <v>126</v>
      </c>
      <c r="P337">
        <v>90900</v>
      </c>
      <c r="Q337" t="s">
        <v>86</v>
      </c>
      <c r="R337" t="s">
        <v>57</v>
      </c>
      <c r="S337" t="s">
        <v>117</v>
      </c>
      <c r="T337" t="s">
        <v>89</v>
      </c>
      <c r="U337" s="5">
        <v>2.99</v>
      </c>
      <c r="V337">
        <v>64</v>
      </c>
      <c r="W337" s="6">
        <v>191.36</v>
      </c>
      <c r="X337" s="5">
        <v>19.51872</v>
      </c>
    </row>
    <row r="338" spans="1:24">
      <c r="A338">
        <v>8398</v>
      </c>
      <c r="B338" s="2">
        <v>43827</v>
      </c>
      <c r="C338">
        <v>28</v>
      </c>
      <c r="D338" t="s">
        <v>60</v>
      </c>
      <c r="E338" t="s">
        <v>24</v>
      </c>
      <c r="F338" t="s">
        <v>114</v>
      </c>
      <c r="G338" t="s">
        <v>86</v>
      </c>
      <c r="H338" t="s">
        <v>21</v>
      </c>
      <c r="I338" t="s">
        <v>13</v>
      </c>
      <c r="J338" s="3">
        <v>43829</v>
      </c>
      <c r="K338" s="3" t="s">
        <v>47</v>
      </c>
      <c r="L338" s="4">
        <f t="shared" si="5"/>
        <v>4</v>
      </c>
      <c r="M338" t="s">
        <v>100</v>
      </c>
      <c r="N338" t="s">
        <v>24</v>
      </c>
      <c r="O338" t="s">
        <v>114</v>
      </c>
      <c r="P338">
        <v>90900</v>
      </c>
      <c r="Q338" t="s">
        <v>86</v>
      </c>
      <c r="R338" t="s">
        <v>57</v>
      </c>
      <c r="S338" t="s">
        <v>109</v>
      </c>
      <c r="T338" t="s">
        <v>110</v>
      </c>
      <c r="U338" s="5">
        <v>9.65</v>
      </c>
      <c r="V338">
        <v>98</v>
      </c>
      <c r="W338" s="6">
        <v>945.7</v>
      </c>
      <c r="X338" s="5">
        <v>96.4614</v>
      </c>
    </row>
    <row r="339" spans="1:24">
      <c r="A339">
        <v>8393</v>
      </c>
      <c r="B339" s="2">
        <v>43827</v>
      </c>
      <c r="C339">
        <v>28</v>
      </c>
      <c r="D339" t="s">
        <v>60</v>
      </c>
      <c r="E339" t="s">
        <v>24</v>
      </c>
      <c r="F339" t="s">
        <v>114</v>
      </c>
      <c r="G339" t="s">
        <v>86</v>
      </c>
      <c r="H339" t="s">
        <v>21</v>
      </c>
      <c r="I339" t="s">
        <v>13</v>
      </c>
      <c r="J339" s="3">
        <v>43829</v>
      </c>
      <c r="K339" s="3" t="s">
        <v>47</v>
      </c>
      <c r="L339" s="4">
        <f t="shared" si="5"/>
        <v>4</v>
      </c>
      <c r="M339" t="s">
        <v>100</v>
      </c>
      <c r="N339" t="s">
        <v>24</v>
      </c>
      <c r="O339" t="s">
        <v>114</v>
      </c>
      <c r="P339">
        <v>90900</v>
      </c>
      <c r="Q339" t="s">
        <v>86</v>
      </c>
      <c r="R339" t="s">
        <v>57</v>
      </c>
      <c r="S339" t="s">
        <v>127</v>
      </c>
      <c r="T339" t="s">
        <v>128</v>
      </c>
      <c r="U339" s="5">
        <v>18.4</v>
      </c>
      <c r="V339">
        <v>86</v>
      </c>
      <c r="W339" s="6">
        <v>1582.4</v>
      </c>
      <c r="X339" s="5">
        <v>155.0752</v>
      </c>
    </row>
    <row r="340" spans="1:24">
      <c r="A340">
        <v>8394</v>
      </c>
      <c r="B340" s="2">
        <v>43808</v>
      </c>
      <c r="C340">
        <v>9</v>
      </c>
      <c r="D340" t="s">
        <v>129</v>
      </c>
      <c r="E340" t="s">
        <v>30</v>
      </c>
      <c r="F340" t="s">
        <v>130</v>
      </c>
      <c r="G340" t="s">
        <v>86</v>
      </c>
      <c r="H340" t="s">
        <v>25</v>
      </c>
      <c r="I340" t="s">
        <v>5</v>
      </c>
      <c r="J340" s="3">
        <v>43810</v>
      </c>
      <c r="K340" s="3" t="s">
        <v>47</v>
      </c>
      <c r="L340" s="4">
        <f t="shared" si="5"/>
        <v>4</v>
      </c>
      <c r="M340" t="s">
        <v>93</v>
      </c>
      <c r="N340" t="s">
        <v>30</v>
      </c>
      <c r="O340" t="s">
        <v>130</v>
      </c>
      <c r="P340">
        <v>90900</v>
      </c>
      <c r="Q340" t="s">
        <v>86</v>
      </c>
      <c r="R340" t="s">
        <v>56</v>
      </c>
      <c r="S340" t="s">
        <v>131</v>
      </c>
      <c r="T340" t="s">
        <v>132</v>
      </c>
      <c r="U340" s="5">
        <v>19.5</v>
      </c>
      <c r="V340">
        <v>20</v>
      </c>
      <c r="W340" s="6">
        <v>390</v>
      </c>
      <c r="X340" s="5">
        <v>40.95</v>
      </c>
    </row>
    <row r="341" spans="1:24">
      <c r="A341">
        <v>8395</v>
      </c>
      <c r="B341" s="2">
        <v>43808</v>
      </c>
      <c r="C341">
        <v>9</v>
      </c>
      <c r="D341" t="s">
        <v>129</v>
      </c>
      <c r="E341" t="s">
        <v>30</v>
      </c>
      <c r="F341" t="s">
        <v>130</v>
      </c>
      <c r="G341" t="s">
        <v>86</v>
      </c>
      <c r="H341" t="s">
        <v>25</v>
      </c>
      <c r="I341" t="s">
        <v>5</v>
      </c>
      <c r="J341" s="3">
        <v>43810</v>
      </c>
      <c r="K341" s="3" t="s">
        <v>47</v>
      </c>
      <c r="L341" s="4">
        <f t="shared" si="5"/>
        <v>4</v>
      </c>
      <c r="M341" t="s">
        <v>93</v>
      </c>
      <c r="N341" t="s">
        <v>30</v>
      </c>
      <c r="O341" t="s">
        <v>130</v>
      </c>
      <c r="P341">
        <v>90900</v>
      </c>
      <c r="Q341" t="s">
        <v>86</v>
      </c>
      <c r="R341" t="s">
        <v>56</v>
      </c>
      <c r="S341" t="s">
        <v>133</v>
      </c>
      <c r="T341" t="s">
        <v>134</v>
      </c>
      <c r="U341" s="5">
        <v>34.8</v>
      </c>
      <c r="V341">
        <v>69</v>
      </c>
      <c r="W341" s="6">
        <v>2401.2</v>
      </c>
      <c r="X341" s="5">
        <v>240.12</v>
      </c>
    </row>
    <row r="342" spans="1:24">
      <c r="A342">
        <v>8396</v>
      </c>
      <c r="B342" s="2">
        <v>43805</v>
      </c>
      <c r="C342">
        <v>6</v>
      </c>
      <c r="D342" t="s">
        <v>59</v>
      </c>
      <c r="E342" t="s">
        <v>22</v>
      </c>
      <c r="F342" t="s">
        <v>111</v>
      </c>
      <c r="G342" t="s">
        <v>86</v>
      </c>
      <c r="H342" t="s">
        <v>19</v>
      </c>
      <c r="I342" t="s">
        <v>9</v>
      </c>
      <c r="J342" s="3">
        <v>43807</v>
      </c>
      <c r="K342" s="3" t="s">
        <v>47</v>
      </c>
      <c r="L342" s="4">
        <f t="shared" si="5"/>
        <v>4</v>
      </c>
      <c r="M342" t="s">
        <v>87</v>
      </c>
      <c r="N342" t="s">
        <v>22</v>
      </c>
      <c r="O342" t="s">
        <v>111</v>
      </c>
      <c r="P342">
        <v>90900</v>
      </c>
      <c r="Q342" t="s">
        <v>86</v>
      </c>
      <c r="R342" t="s">
        <v>57</v>
      </c>
      <c r="S342" t="s">
        <v>88</v>
      </c>
      <c r="T342" t="s">
        <v>89</v>
      </c>
      <c r="U342" s="5">
        <v>14</v>
      </c>
      <c r="V342">
        <v>68</v>
      </c>
      <c r="W342" s="6">
        <v>952</v>
      </c>
      <c r="X342" s="5">
        <v>91.392</v>
      </c>
    </row>
    <row r="343" spans="1:24">
      <c r="A343">
        <v>8397</v>
      </c>
      <c r="B343" s="2">
        <v>43807</v>
      </c>
      <c r="C343">
        <v>8</v>
      </c>
      <c r="D343" t="s">
        <v>61</v>
      </c>
      <c r="E343" t="s">
        <v>15</v>
      </c>
      <c r="F343" t="s">
        <v>99</v>
      </c>
      <c r="G343" t="s">
        <v>86</v>
      </c>
      <c r="H343" t="s">
        <v>14</v>
      </c>
      <c r="I343" t="s">
        <v>9</v>
      </c>
      <c r="J343" s="3">
        <v>43809</v>
      </c>
      <c r="K343" s="3" t="s">
        <v>47</v>
      </c>
      <c r="L343" s="4">
        <f t="shared" si="5"/>
        <v>4</v>
      </c>
      <c r="M343" t="s">
        <v>87</v>
      </c>
      <c r="N343" t="s">
        <v>15</v>
      </c>
      <c r="O343" t="s">
        <v>99</v>
      </c>
      <c r="P343">
        <v>90900</v>
      </c>
      <c r="Q343" t="s">
        <v>86</v>
      </c>
      <c r="R343" t="s">
        <v>56</v>
      </c>
      <c r="S343" t="s">
        <v>112</v>
      </c>
      <c r="T343" t="s">
        <v>113</v>
      </c>
      <c r="U343" s="5">
        <v>40</v>
      </c>
      <c r="V343">
        <v>52</v>
      </c>
      <c r="W343" s="6">
        <v>2080</v>
      </c>
      <c r="X343" s="5">
        <v>203.84</v>
      </c>
    </row>
    <row r="344" spans="1:24">
      <c r="A344">
        <v>8398</v>
      </c>
      <c r="B344" s="2">
        <v>43807</v>
      </c>
      <c r="C344">
        <v>8</v>
      </c>
      <c r="D344" t="s">
        <v>61</v>
      </c>
      <c r="E344" t="s">
        <v>15</v>
      </c>
      <c r="F344" t="s">
        <v>99</v>
      </c>
      <c r="G344" t="s">
        <v>86</v>
      </c>
      <c r="H344" t="s">
        <v>14</v>
      </c>
      <c r="I344" t="s">
        <v>9</v>
      </c>
      <c r="J344" s="3">
        <v>43809</v>
      </c>
      <c r="K344" s="3" t="s">
        <v>47</v>
      </c>
      <c r="L344" s="4">
        <f t="shared" si="5"/>
        <v>4</v>
      </c>
      <c r="M344" t="s">
        <v>87</v>
      </c>
      <c r="N344" t="s">
        <v>15</v>
      </c>
      <c r="O344" t="s">
        <v>99</v>
      </c>
      <c r="P344">
        <v>90900</v>
      </c>
      <c r="Q344" t="s">
        <v>86</v>
      </c>
      <c r="R344" t="s">
        <v>56</v>
      </c>
      <c r="S344" t="s">
        <v>101</v>
      </c>
      <c r="T344" t="s">
        <v>102</v>
      </c>
      <c r="U344" s="5">
        <v>9.2</v>
      </c>
      <c r="V344">
        <v>40</v>
      </c>
      <c r="W344" s="6">
        <v>368</v>
      </c>
      <c r="X344" s="5">
        <v>38.64</v>
      </c>
    </row>
    <row r="345" spans="1:24">
      <c r="A345">
        <v>8399</v>
      </c>
      <c r="B345" s="2">
        <v>43824</v>
      </c>
      <c r="C345">
        <v>25</v>
      </c>
      <c r="D345" t="s">
        <v>137</v>
      </c>
      <c r="E345" t="s">
        <v>26</v>
      </c>
      <c r="F345" t="s">
        <v>116</v>
      </c>
      <c r="G345" t="s">
        <v>86</v>
      </c>
      <c r="H345" t="s">
        <v>23</v>
      </c>
      <c r="I345" t="s">
        <v>1</v>
      </c>
      <c r="J345" s="3">
        <v>43826</v>
      </c>
      <c r="K345" s="3" t="s">
        <v>47</v>
      </c>
      <c r="L345" s="4">
        <f t="shared" si="5"/>
        <v>4</v>
      </c>
      <c r="M345" t="s">
        <v>93</v>
      </c>
      <c r="N345" t="s">
        <v>26</v>
      </c>
      <c r="O345" t="s">
        <v>116</v>
      </c>
      <c r="P345">
        <v>90900</v>
      </c>
      <c r="Q345" t="s">
        <v>86</v>
      </c>
      <c r="R345" t="s">
        <v>55</v>
      </c>
      <c r="S345" t="s">
        <v>142</v>
      </c>
      <c r="T345" t="s">
        <v>102</v>
      </c>
      <c r="U345" s="5">
        <v>10</v>
      </c>
      <c r="V345">
        <v>100</v>
      </c>
      <c r="W345" s="6">
        <v>1000</v>
      </c>
      <c r="X345" s="5">
        <v>98</v>
      </c>
    </row>
    <row r="346" spans="1:24">
      <c r="A346">
        <v>8400</v>
      </c>
      <c r="B346" s="2">
        <v>43825</v>
      </c>
      <c r="C346">
        <v>26</v>
      </c>
      <c r="D346" t="s">
        <v>138</v>
      </c>
      <c r="E346" t="s">
        <v>28</v>
      </c>
      <c r="F346" t="s">
        <v>125</v>
      </c>
      <c r="G346" t="s">
        <v>86</v>
      </c>
      <c r="H346" t="s">
        <v>21</v>
      </c>
      <c r="I346" t="s">
        <v>13</v>
      </c>
      <c r="J346" s="3">
        <v>43827</v>
      </c>
      <c r="K346" s="3" t="s">
        <v>47</v>
      </c>
      <c r="L346" s="4">
        <f t="shared" si="5"/>
        <v>4</v>
      </c>
      <c r="M346" t="s">
        <v>100</v>
      </c>
      <c r="N346" t="s">
        <v>28</v>
      </c>
      <c r="O346" t="s">
        <v>125</v>
      </c>
      <c r="P346">
        <v>90900</v>
      </c>
      <c r="Q346" t="s">
        <v>86</v>
      </c>
      <c r="R346" t="s">
        <v>57</v>
      </c>
      <c r="S346" t="s">
        <v>143</v>
      </c>
      <c r="T346" t="s">
        <v>144</v>
      </c>
      <c r="U346" s="5">
        <v>21.35</v>
      </c>
      <c r="V346">
        <v>88</v>
      </c>
      <c r="W346" s="6">
        <v>1878.8</v>
      </c>
      <c r="X346" s="5">
        <v>184.1224</v>
      </c>
    </row>
    <row r="347" spans="1:24">
      <c r="A347">
        <v>8408</v>
      </c>
      <c r="B347" s="2">
        <v>43825</v>
      </c>
      <c r="C347">
        <v>26</v>
      </c>
      <c r="D347" t="s">
        <v>138</v>
      </c>
      <c r="E347" t="s">
        <v>28</v>
      </c>
      <c r="F347" t="s">
        <v>125</v>
      </c>
      <c r="G347" t="s">
        <v>86</v>
      </c>
      <c r="H347" t="s">
        <v>21</v>
      </c>
      <c r="I347" t="s">
        <v>13</v>
      </c>
      <c r="J347" s="3">
        <v>43827</v>
      </c>
      <c r="K347" s="3" t="s">
        <v>47</v>
      </c>
      <c r="L347" s="4">
        <f t="shared" si="5"/>
        <v>4</v>
      </c>
      <c r="M347" t="s">
        <v>100</v>
      </c>
      <c r="N347" t="s">
        <v>28</v>
      </c>
      <c r="O347" t="s">
        <v>125</v>
      </c>
      <c r="P347">
        <v>90900</v>
      </c>
      <c r="Q347" t="s">
        <v>86</v>
      </c>
      <c r="R347" t="s">
        <v>57</v>
      </c>
      <c r="S347" t="s">
        <v>109</v>
      </c>
      <c r="T347" t="s">
        <v>110</v>
      </c>
      <c r="U347" s="5">
        <v>9.65</v>
      </c>
      <c r="V347">
        <v>46</v>
      </c>
      <c r="W347" s="6">
        <v>443.9</v>
      </c>
      <c r="X347" s="5">
        <v>42.6144</v>
      </c>
    </row>
    <row r="348" spans="1:24">
      <c r="A348">
        <v>8408</v>
      </c>
      <c r="B348" s="2">
        <v>43825</v>
      </c>
      <c r="C348">
        <v>26</v>
      </c>
      <c r="D348" t="s">
        <v>138</v>
      </c>
      <c r="E348" t="s">
        <v>28</v>
      </c>
      <c r="F348" t="s">
        <v>125</v>
      </c>
      <c r="G348" t="s">
        <v>86</v>
      </c>
      <c r="H348" t="s">
        <v>21</v>
      </c>
      <c r="I348" t="s">
        <v>13</v>
      </c>
      <c r="J348" s="3">
        <v>43827</v>
      </c>
      <c r="K348" s="3" t="s">
        <v>47</v>
      </c>
      <c r="L348" s="4">
        <f t="shared" si="5"/>
        <v>4</v>
      </c>
      <c r="M348" t="s">
        <v>100</v>
      </c>
      <c r="N348" t="s">
        <v>28</v>
      </c>
      <c r="O348" t="s">
        <v>125</v>
      </c>
      <c r="P348">
        <v>90900</v>
      </c>
      <c r="Q348" t="s">
        <v>86</v>
      </c>
      <c r="R348" t="s">
        <v>57</v>
      </c>
      <c r="S348" t="s">
        <v>127</v>
      </c>
      <c r="T348" t="s">
        <v>128</v>
      </c>
      <c r="U348" s="5">
        <v>18.4</v>
      </c>
      <c r="V348">
        <v>93</v>
      </c>
      <c r="W348" s="6">
        <v>1711.2</v>
      </c>
      <c r="X348" s="5">
        <v>167.6976</v>
      </c>
    </row>
    <row r="349" spans="1:24">
      <c r="A349">
        <v>8403</v>
      </c>
      <c r="B349" s="2">
        <v>43828</v>
      </c>
      <c r="C349">
        <v>29</v>
      </c>
      <c r="D349" t="s">
        <v>103</v>
      </c>
      <c r="E349" t="s">
        <v>18</v>
      </c>
      <c r="F349" t="s">
        <v>104</v>
      </c>
      <c r="G349" t="s">
        <v>86</v>
      </c>
      <c r="H349" t="s">
        <v>17</v>
      </c>
      <c r="I349" t="s">
        <v>5</v>
      </c>
      <c r="J349" s="3">
        <v>43830</v>
      </c>
      <c r="K349" s="3" t="s">
        <v>47</v>
      </c>
      <c r="L349" s="4">
        <f t="shared" si="5"/>
        <v>4</v>
      </c>
      <c r="M349" t="s">
        <v>87</v>
      </c>
      <c r="N349" t="s">
        <v>18</v>
      </c>
      <c r="O349" t="s">
        <v>104</v>
      </c>
      <c r="P349">
        <v>90900</v>
      </c>
      <c r="Q349" t="s">
        <v>86</v>
      </c>
      <c r="R349" t="s">
        <v>56</v>
      </c>
      <c r="S349" t="s">
        <v>88</v>
      </c>
      <c r="T349" t="s">
        <v>89</v>
      </c>
      <c r="U349" s="5">
        <v>14</v>
      </c>
      <c r="V349">
        <v>96</v>
      </c>
      <c r="W349" s="6">
        <v>1344</v>
      </c>
      <c r="X349" s="5">
        <v>141.12</v>
      </c>
    </row>
    <row r="350" spans="1:24">
      <c r="A350">
        <v>8404</v>
      </c>
      <c r="B350" s="2">
        <v>43805</v>
      </c>
      <c r="C350">
        <v>6</v>
      </c>
      <c r="D350" t="s">
        <v>59</v>
      </c>
      <c r="E350" t="s">
        <v>22</v>
      </c>
      <c r="F350" t="s">
        <v>111</v>
      </c>
      <c r="G350" t="s">
        <v>86</v>
      </c>
      <c r="H350" t="s">
        <v>19</v>
      </c>
      <c r="I350" t="s">
        <v>9</v>
      </c>
      <c r="J350" s="3">
        <v>43807</v>
      </c>
      <c r="K350" s="3" t="s">
        <v>47</v>
      </c>
      <c r="L350" s="4">
        <f t="shared" si="5"/>
        <v>4</v>
      </c>
      <c r="M350" t="s">
        <v>100</v>
      </c>
      <c r="N350" t="s">
        <v>22</v>
      </c>
      <c r="O350" t="s">
        <v>111</v>
      </c>
      <c r="P350">
        <v>90900</v>
      </c>
      <c r="Q350" t="s">
        <v>86</v>
      </c>
      <c r="R350" t="s">
        <v>56</v>
      </c>
      <c r="S350" t="s">
        <v>105</v>
      </c>
      <c r="T350" t="s">
        <v>106</v>
      </c>
      <c r="U350">
        <v>12.75</v>
      </c>
      <c r="V350">
        <v>12</v>
      </c>
      <c r="W350" s="6">
        <v>153</v>
      </c>
      <c r="X350" s="5">
        <v>16.065</v>
      </c>
    </row>
    <row r="351" spans="1:24">
      <c r="A351">
        <v>8406</v>
      </c>
      <c r="B351" s="2">
        <v>43803</v>
      </c>
      <c r="C351">
        <v>4</v>
      </c>
      <c r="D351" t="s">
        <v>62</v>
      </c>
      <c r="E351" t="s">
        <v>11</v>
      </c>
      <c r="F351" t="s">
        <v>92</v>
      </c>
      <c r="G351" t="s">
        <v>86</v>
      </c>
      <c r="H351" t="s">
        <v>10</v>
      </c>
      <c r="I351" t="s">
        <v>1</v>
      </c>
      <c r="J351" s="3">
        <v>43805</v>
      </c>
      <c r="K351" s="3" t="s">
        <v>47</v>
      </c>
      <c r="L351" s="4">
        <f t="shared" si="5"/>
        <v>4</v>
      </c>
      <c r="M351" t="s">
        <v>93</v>
      </c>
      <c r="N351" t="s">
        <v>11</v>
      </c>
      <c r="O351" t="s">
        <v>92</v>
      </c>
      <c r="P351">
        <v>90900</v>
      </c>
      <c r="Q351" t="s">
        <v>86</v>
      </c>
      <c r="R351" t="s">
        <v>57</v>
      </c>
      <c r="S351" t="s">
        <v>145</v>
      </c>
      <c r="T351" t="s">
        <v>121</v>
      </c>
      <c r="U351">
        <v>81</v>
      </c>
      <c r="V351">
        <v>38</v>
      </c>
      <c r="W351" s="6">
        <v>3078</v>
      </c>
      <c r="X351" s="5">
        <v>292.41</v>
      </c>
    </row>
    <row r="352" spans="1:24">
      <c r="A352">
        <v>8407</v>
      </c>
      <c r="B352" s="2">
        <v>43803</v>
      </c>
      <c r="C352">
        <v>4</v>
      </c>
      <c r="D352" t="s">
        <v>62</v>
      </c>
      <c r="E352" t="s">
        <v>11</v>
      </c>
      <c r="F352" t="s">
        <v>92</v>
      </c>
      <c r="G352" t="s">
        <v>86</v>
      </c>
      <c r="H352" t="s">
        <v>10</v>
      </c>
      <c r="I352" t="s">
        <v>1</v>
      </c>
      <c r="J352" s="3">
        <v>43805</v>
      </c>
      <c r="K352" s="3" t="s">
        <v>47</v>
      </c>
      <c r="L352" s="4">
        <f t="shared" si="5"/>
        <v>4</v>
      </c>
      <c r="M352" t="s">
        <v>93</v>
      </c>
      <c r="N352" t="s">
        <v>11</v>
      </c>
      <c r="O352" t="s">
        <v>92</v>
      </c>
      <c r="P352">
        <v>90900</v>
      </c>
      <c r="Q352" t="s">
        <v>86</v>
      </c>
      <c r="R352" t="s">
        <v>57</v>
      </c>
      <c r="S352" t="s">
        <v>146</v>
      </c>
      <c r="T352" t="s">
        <v>147</v>
      </c>
      <c r="U352">
        <v>7</v>
      </c>
      <c r="V352">
        <v>42</v>
      </c>
      <c r="W352" s="6">
        <v>294</v>
      </c>
      <c r="X352" s="5">
        <v>29.106</v>
      </c>
    </row>
    <row r="353" spans="1:24">
      <c r="A353">
        <v>8409</v>
      </c>
      <c r="B353" s="2">
        <v>43807</v>
      </c>
      <c r="C353">
        <v>8</v>
      </c>
      <c r="D353" t="s">
        <v>61</v>
      </c>
      <c r="E353" t="s">
        <v>15</v>
      </c>
      <c r="F353" t="s">
        <v>99</v>
      </c>
      <c r="G353" t="s">
        <v>86</v>
      </c>
      <c r="H353" t="s">
        <v>14</v>
      </c>
      <c r="I353" t="s">
        <v>9</v>
      </c>
      <c r="J353" s="3">
        <v>43809</v>
      </c>
      <c r="K353" s="3" t="s">
        <v>47</v>
      </c>
      <c r="L353" s="4">
        <f t="shared" si="5"/>
        <v>4</v>
      </c>
      <c r="M353" t="s">
        <v>100</v>
      </c>
      <c r="N353" t="s">
        <v>15</v>
      </c>
      <c r="O353" t="s">
        <v>99</v>
      </c>
      <c r="P353">
        <v>90900</v>
      </c>
      <c r="Q353" t="s">
        <v>86</v>
      </c>
      <c r="R353" t="s">
        <v>57</v>
      </c>
      <c r="S353" t="s">
        <v>133</v>
      </c>
      <c r="T353" t="s">
        <v>134</v>
      </c>
      <c r="U353">
        <v>34.8</v>
      </c>
      <c r="V353">
        <v>100</v>
      </c>
      <c r="W353" s="6">
        <v>3480</v>
      </c>
      <c r="X353" s="5">
        <v>344.52</v>
      </c>
    </row>
    <row r="354" spans="1:24">
      <c r="A354">
        <v>8488</v>
      </c>
      <c r="B354" s="2">
        <v>43802</v>
      </c>
      <c r="C354">
        <v>3</v>
      </c>
      <c r="D354" t="s">
        <v>107</v>
      </c>
      <c r="E354" t="s">
        <v>20</v>
      </c>
      <c r="F354" t="s">
        <v>108</v>
      </c>
      <c r="G354" t="s">
        <v>86</v>
      </c>
      <c r="H354" t="s">
        <v>6</v>
      </c>
      <c r="I354" t="s">
        <v>5</v>
      </c>
      <c r="J354" s="3">
        <v>43804</v>
      </c>
      <c r="K354" s="3" t="s">
        <v>47</v>
      </c>
      <c r="L354" s="4">
        <f t="shared" si="5"/>
        <v>4</v>
      </c>
      <c r="M354" t="s">
        <v>87</v>
      </c>
      <c r="N354" t="s">
        <v>20</v>
      </c>
      <c r="O354" t="s">
        <v>108</v>
      </c>
      <c r="P354">
        <v>90900</v>
      </c>
      <c r="Q354" t="s">
        <v>86</v>
      </c>
      <c r="R354" t="s">
        <v>55</v>
      </c>
      <c r="S354" t="s">
        <v>135</v>
      </c>
      <c r="T354" t="s">
        <v>123</v>
      </c>
      <c r="U354">
        <v>10</v>
      </c>
      <c r="V354">
        <v>89</v>
      </c>
      <c r="W354" s="6">
        <v>890</v>
      </c>
      <c r="X354" s="5">
        <v>87.22</v>
      </c>
    </row>
    <row r="355" spans="1:24">
      <c r="A355">
        <v>8483</v>
      </c>
      <c r="B355" s="2">
        <v>43802</v>
      </c>
      <c r="C355">
        <v>3</v>
      </c>
      <c r="D355" t="s">
        <v>107</v>
      </c>
      <c r="E355" t="s">
        <v>20</v>
      </c>
      <c r="F355" t="s">
        <v>108</v>
      </c>
      <c r="G355" t="s">
        <v>86</v>
      </c>
      <c r="H355" t="s">
        <v>6</v>
      </c>
      <c r="I355" t="s">
        <v>5</v>
      </c>
      <c r="J355" s="3">
        <v>43804</v>
      </c>
      <c r="K355" s="3" t="s">
        <v>47</v>
      </c>
      <c r="L355" s="4">
        <f t="shared" si="5"/>
        <v>4</v>
      </c>
      <c r="M355" t="s">
        <v>87</v>
      </c>
      <c r="N355" t="s">
        <v>20</v>
      </c>
      <c r="O355" t="s">
        <v>108</v>
      </c>
      <c r="P355">
        <v>90900</v>
      </c>
      <c r="Q355" t="s">
        <v>86</v>
      </c>
      <c r="R355" t="s">
        <v>55</v>
      </c>
      <c r="S355" t="s">
        <v>112</v>
      </c>
      <c r="T355" t="s">
        <v>113</v>
      </c>
      <c r="U355">
        <v>40</v>
      </c>
      <c r="V355">
        <v>12</v>
      </c>
      <c r="W355" s="6">
        <v>480</v>
      </c>
      <c r="X355" s="5">
        <v>46.56</v>
      </c>
    </row>
    <row r="356" spans="1:24">
      <c r="A356">
        <v>8487</v>
      </c>
      <c r="B356" s="2">
        <v>43809</v>
      </c>
      <c r="C356">
        <v>10</v>
      </c>
      <c r="D356" t="s">
        <v>115</v>
      </c>
      <c r="E356" t="s">
        <v>26</v>
      </c>
      <c r="F356" t="s">
        <v>116</v>
      </c>
      <c r="G356" t="s">
        <v>86</v>
      </c>
      <c r="H356" t="s">
        <v>23</v>
      </c>
      <c r="I356" t="s">
        <v>1</v>
      </c>
      <c r="J356" s="3">
        <v>43811</v>
      </c>
      <c r="K356" s="3" t="s">
        <v>47</v>
      </c>
      <c r="L356" s="4">
        <f t="shared" si="5"/>
        <v>4</v>
      </c>
      <c r="M356" t="s">
        <v>87</v>
      </c>
      <c r="N356" t="s">
        <v>26</v>
      </c>
      <c r="O356" t="s">
        <v>116</v>
      </c>
      <c r="P356">
        <v>90900</v>
      </c>
      <c r="Q356" t="s">
        <v>86</v>
      </c>
      <c r="R356" t="s">
        <v>57</v>
      </c>
      <c r="S356" t="s">
        <v>136</v>
      </c>
      <c r="T356" t="s">
        <v>91</v>
      </c>
      <c r="U356">
        <v>10</v>
      </c>
      <c r="V356">
        <v>97</v>
      </c>
      <c r="W356" s="6">
        <v>970</v>
      </c>
      <c r="X356" s="5">
        <v>100.88</v>
      </c>
    </row>
    <row r="357" spans="1:24">
      <c r="A357">
        <v>8489</v>
      </c>
      <c r="B357" s="2">
        <v>43809</v>
      </c>
      <c r="C357">
        <v>10</v>
      </c>
      <c r="D357" t="s">
        <v>115</v>
      </c>
      <c r="E357" t="s">
        <v>26</v>
      </c>
      <c r="F357" t="s">
        <v>116</v>
      </c>
      <c r="G357" t="s">
        <v>86</v>
      </c>
      <c r="H357" t="s">
        <v>23</v>
      </c>
      <c r="I357" t="s">
        <v>1</v>
      </c>
      <c r="J357" s="3">
        <v>43811</v>
      </c>
      <c r="K357" s="3" t="s">
        <v>47</v>
      </c>
      <c r="L357" s="4">
        <f t="shared" si="5"/>
        <v>4</v>
      </c>
      <c r="M357" t="s">
        <v>93</v>
      </c>
      <c r="N357" t="s">
        <v>26</v>
      </c>
      <c r="O357" t="s">
        <v>116</v>
      </c>
      <c r="P357">
        <v>90900</v>
      </c>
      <c r="Q357" t="s">
        <v>86</v>
      </c>
      <c r="R357" t="s">
        <v>57</v>
      </c>
      <c r="S357" t="s">
        <v>90</v>
      </c>
      <c r="T357" t="s">
        <v>91</v>
      </c>
      <c r="U357">
        <v>3.5</v>
      </c>
      <c r="V357">
        <v>53</v>
      </c>
      <c r="W357" s="6">
        <v>185.5</v>
      </c>
      <c r="X357" s="5">
        <v>17.6225</v>
      </c>
    </row>
    <row r="358" spans="1:24">
      <c r="A358">
        <v>8480</v>
      </c>
      <c r="B358" s="2">
        <v>43810</v>
      </c>
      <c r="C358">
        <v>11</v>
      </c>
      <c r="D358" t="s">
        <v>124</v>
      </c>
      <c r="E358" t="s">
        <v>28</v>
      </c>
      <c r="F358" t="s">
        <v>125</v>
      </c>
      <c r="G358" t="s">
        <v>86</v>
      </c>
      <c r="H358" t="s">
        <v>21</v>
      </c>
      <c r="I358" t="s">
        <v>13</v>
      </c>
      <c r="J358" s="3">
        <v>43811</v>
      </c>
      <c r="K358" s="3" t="s">
        <v>47</v>
      </c>
      <c r="L358" s="4">
        <f t="shared" si="5"/>
        <v>4</v>
      </c>
      <c r="M358" t="s">
        <v>100</v>
      </c>
      <c r="N358" t="s">
        <v>28</v>
      </c>
      <c r="O358" t="s">
        <v>125</v>
      </c>
      <c r="P358">
        <v>90900</v>
      </c>
      <c r="Q358" t="s">
        <v>86</v>
      </c>
      <c r="R358" t="s">
        <v>57</v>
      </c>
      <c r="S358" t="s">
        <v>112</v>
      </c>
      <c r="T358" t="s">
        <v>113</v>
      </c>
      <c r="U358">
        <v>40</v>
      </c>
      <c r="V358">
        <v>61</v>
      </c>
      <c r="W358" s="6">
        <v>2440</v>
      </c>
      <c r="X358" s="5">
        <v>248.88</v>
      </c>
    </row>
    <row r="359" spans="1:24">
      <c r="A359">
        <v>8488</v>
      </c>
      <c r="B359" s="2">
        <v>43800</v>
      </c>
      <c r="C359">
        <v>1</v>
      </c>
      <c r="D359" t="s">
        <v>58</v>
      </c>
      <c r="E359" t="s">
        <v>29</v>
      </c>
      <c r="F359" t="s">
        <v>126</v>
      </c>
      <c r="G359" t="s">
        <v>86</v>
      </c>
      <c r="H359" t="s">
        <v>14</v>
      </c>
      <c r="I359" t="s">
        <v>9</v>
      </c>
      <c r="J359" s="3">
        <v>43811</v>
      </c>
      <c r="K359" s="3" t="s">
        <v>47</v>
      </c>
      <c r="L359" s="4">
        <f t="shared" si="5"/>
        <v>4</v>
      </c>
      <c r="M359" t="s">
        <v>100</v>
      </c>
      <c r="N359" t="s">
        <v>29</v>
      </c>
      <c r="O359" t="s">
        <v>126</v>
      </c>
      <c r="P359">
        <v>90900</v>
      </c>
      <c r="Q359" t="s">
        <v>86</v>
      </c>
      <c r="R359" t="s">
        <v>57</v>
      </c>
      <c r="S359" t="s">
        <v>127</v>
      </c>
      <c r="T359" t="s">
        <v>128</v>
      </c>
      <c r="U359">
        <v>18.4</v>
      </c>
      <c r="V359">
        <v>45</v>
      </c>
      <c r="W359" s="6">
        <v>828</v>
      </c>
      <c r="X359" s="5">
        <v>81.144</v>
      </c>
    </row>
    <row r="360" spans="1:24">
      <c r="A360">
        <v>8488</v>
      </c>
      <c r="B360" s="2">
        <v>43827</v>
      </c>
      <c r="C360">
        <v>28</v>
      </c>
      <c r="D360" t="s">
        <v>60</v>
      </c>
      <c r="E360" t="s">
        <v>24</v>
      </c>
      <c r="F360" t="s">
        <v>114</v>
      </c>
      <c r="G360" t="s">
        <v>86</v>
      </c>
      <c r="H360" t="s">
        <v>21</v>
      </c>
      <c r="I360" t="s">
        <v>13</v>
      </c>
      <c r="J360" s="3">
        <v>43829</v>
      </c>
      <c r="K360" s="3" t="s">
        <v>47</v>
      </c>
      <c r="L360" s="4">
        <f t="shared" si="5"/>
        <v>4</v>
      </c>
      <c r="M360" t="s">
        <v>100</v>
      </c>
      <c r="N360" t="s">
        <v>24</v>
      </c>
      <c r="O360" t="s">
        <v>114</v>
      </c>
      <c r="P360">
        <v>90900</v>
      </c>
      <c r="Q360" t="s">
        <v>86</v>
      </c>
      <c r="R360" t="s">
        <v>57</v>
      </c>
      <c r="S360" t="s">
        <v>98</v>
      </c>
      <c r="T360" t="s">
        <v>89</v>
      </c>
      <c r="U360">
        <v>46</v>
      </c>
      <c r="V360">
        <v>43</v>
      </c>
      <c r="W360" s="6">
        <v>1978</v>
      </c>
      <c r="X360" s="5">
        <v>197.8</v>
      </c>
    </row>
    <row r="361" spans="1:24">
      <c r="A361">
        <v>8483</v>
      </c>
      <c r="B361" s="2">
        <v>43808</v>
      </c>
      <c r="C361">
        <v>9</v>
      </c>
      <c r="D361" t="s">
        <v>129</v>
      </c>
      <c r="E361" t="s">
        <v>30</v>
      </c>
      <c r="F361" t="s">
        <v>130</v>
      </c>
      <c r="G361" t="s">
        <v>86</v>
      </c>
      <c r="H361" t="s">
        <v>25</v>
      </c>
      <c r="I361" t="s">
        <v>5</v>
      </c>
      <c r="J361" s="3">
        <v>43810</v>
      </c>
      <c r="K361" s="3" t="s">
        <v>47</v>
      </c>
      <c r="L361" s="4">
        <f t="shared" si="5"/>
        <v>4</v>
      </c>
      <c r="M361" t="s">
        <v>93</v>
      </c>
      <c r="N361" t="s">
        <v>30</v>
      </c>
      <c r="O361" t="s">
        <v>130</v>
      </c>
      <c r="P361">
        <v>90900</v>
      </c>
      <c r="Q361" t="s">
        <v>86</v>
      </c>
      <c r="R361" t="s">
        <v>56</v>
      </c>
      <c r="S361" t="s">
        <v>109</v>
      </c>
      <c r="T361" t="s">
        <v>110</v>
      </c>
      <c r="U361">
        <v>9.65</v>
      </c>
      <c r="V361">
        <v>18</v>
      </c>
      <c r="W361" s="6">
        <v>173.7</v>
      </c>
      <c r="X361" s="5">
        <v>16.5015</v>
      </c>
    </row>
    <row r="362" spans="1:24">
      <c r="A362">
        <v>8484</v>
      </c>
      <c r="B362" s="2">
        <v>43805</v>
      </c>
      <c r="C362">
        <v>6</v>
      </c>
      <c r="D362" t="s">
        <v>59</v>
      </c>
      <c r="E362" t="s">
        <v>22</v>
      </c>
      <c r="F362" t="s">
        <v>111</v>
      </c>
      <c r="G362" t="s">
        <v>86</v>
      </c>
      <c r="H362" t="s">
        <v>19</v>
      </c>
      <c r="I362" t="s">
        <v>9</v>
      </c>
      <c r="J362" s="3">
        <v>43807</v>
      </c>
      <c r="K362" s="3" t="s">
        <v>47</v>
      </c>
      <c r="L362" s="4">
        <f t="shared" si="5"/>
        <v>4</v>
      </c>
      <c r="M362" t="s">
        <v>87</v>
      </c>
      <c r="N362" t="s">
        <v>22</v>
      </c>
      <c r="O362" t="s">
        <v>111</v>
      </c>
      <c r="P362">
        <v>90900</v>
      </c>
      <c r="Q362" t="s">
        <v>86</v>
      </c>
      <c r="R362" t="s">
        <v>57</v>
      </c>
      <c r="S362" t="s">
        <v>105</v>
      </c>
      <c r="T362" t="s">
        <v>106</v>
      </c>
      <c r="U362">
        <v>12.75</v>
      </c>
      <c r="V362">
        <v>41</v>
      </c>
      <c r="W362" s="6">
        <v>522.75</v>
      </c>
      <c r="X362" s="5">
        <v>50.70675</v>
      </c>
    </row>
    <row r="363" spans="1:24">
      <c r="A363">
        <v>8485</v>
      </c>
      <c r="B363" s="2">
        <v>43807</v>
      </c>
      <c r="C363">
        <v>8</v>
      </c>
      <c r="D363" t="s">
        <v>61</v>
      </c>
      <c r="E363" t="s">
        <v>15</v>
      </c>
      <c r="F363" t="s">
        <v>99</v>
      </c>
      <c r="G363" t="s">
        <v>86</v>
      </c>
      <c r="H363" t="s">
        <v>14</v>
      </c>
      <c r="I363" t="s">
        <v>9</v>
      </c>
      <c r="J363" s="3">
        <v>43809</v>
      </c>
      <c r="K363" s="3" t="s">
        <v>47</v>
      </c>
      <c r="L363" s="4">
        <f t="shared" si="5"/>
        <v>4</v>
      </c>
      <c r="M363" t="s">
        <v>87</v>
      </c>
      <c r="N363" t="s">
        <v>15</v>
      </c>
      <c r="O363" t="s">
        <v>99</v>
      </c>
      <c r="P363">
        <v>90900</v>
      </c>
      <c r="Q363" t="s">
        <v>86</v>
      </c>
      <c r="R363" t="s">
        <v>56</v>
      </c>
      <c r="S363" t="s">
        <v>105</v>
      </c>
      <c r="T363" t="s">
        <v>106</v>
      </c>
      <c r="U363">
        <v>12.75</v>
      </c>
      <c r="V363">
        <v>19</v>
      </c>
      <c r="W363" s="6">
        <v>242.25</v>
      </c>
      <c r="X363" s="5">
        <v>23.98275</v>
      </c>
    </row>
    <row r="364" spans="1:24">
      <c r="A364">
        <v>8486</v>
      </c>
      <c r="B364" s="2">
        <v>43824</v>
      </c>
      <c r="C364">
        <v>25</v>
      </c>
      <c r="D364" t="s">
        <v>137</v>
      </c>
      <c r="E364" t="s">
        <v>26</v>
      </c>
      <c r="F364" t="s">
        <v>116</v>
      </c>
      <c r="G364" t="s">
        <v>86</v>
      </c>
      <c r="H364" t="s">
        <v>23</v>
      </c>
      <c r="I364" t="s">
        <v>1</v>
      </c>
      <c r="J364" s="3">
        <v>43826</v>
      </c>
      <c r="K364" s="3" t="s">
        <v>47</v>
      </c>
      <c r="L364" s="4">
        <f t="shared" si="5"/>
        <v>4</v>
      </c>
      <c r="M364" t="s">
        <v>93</v>
      </c>
      <c r="N364" t="s">
        <v>26</v>
      </c>
      <c r="O364" t="s">
        <v>116</v>
      </c>
      <c r="P364">
        <v>90900</v>
      </c>
      <c r="Q364" t="s">
        <v>86</v>
      </c>
      <c r="R364" t="s">
        <v>55</v>
      </c>
      <c r="S364" t="s">
        <v>122</v>
      </c>
      <c r="T364" t="s">
        <v>123</v>
      </c>
      <c r="U364">
        <v>22</v>
      </c>
      <c r="V364">
        <v>65</v>
      </c>
      <c r="W364" s="6">
        <v>1430</v>
      </c>
      <c r="X364" s="5">
        <v>138.71</v>
      </c>
    </row>
    <row r="365" spans="1:24">
      <c r="A365">
        <v>8487</v>
      </c>
      <c r="B365" s="2">
        <v>43825</v>
      </c>
      <c r="C365">
        <v>26</v>
      </c>
      <c r="D365" t="s">
        <v>138</v>
      </c>
      <c r="E365" t="s">
        <v>28</v>
      </c>
      <c r="F365" t="s">
        <v>125</v>
      </c>
      <c r="G365" t="s">
        <v>86</v>
      </c>
      <c r="H365" t="s">
        <v>21</v>
      </c>
      <c r="I365" t="s">
        <v>13</v>
      </c>
      <c r="J365" s="3">
        <v>43827</v>
      </c>
      <c r="K365" s="3" t="s">
        <v>47</v>
      </c>
      <c r="L365" s="4">
        <f t="shared" si="5"/>
        <v>4</v>
      </c>
      <c r="M365" t="s">
        <v>100</v>
      </c>
      <c r="N365" t="s">
        <v>28</v>
      </c>
      <c r="O365" t="s">
        <v>125</v>
      </c>
      <c r="P365">
        <v>90900</v>
      </c>
      <c r="Q365" t="s">
        <v>86</v>
      </c>
      <c r="R365" t="s">
        <v>57</v>
      </c>
      <c r="S365" t="s">
        <v>120</v>
      </c>
      <c r="T365" t="s">
        <v>121</v>
      </c>
      <c r="U365">
        <v>25</v>
      </c>
      <c r="V365">
        <v>13</v>
      </c>
      <c r="W365" s="6">
        <v>325</v>
      </c>
      <c r="X365" s="5">
        <v>32.175</v>
      </c>
    </row>
    <row r="366" spans="1:24">
      <c r="A366">
        <v>8488</v>
      </c>
      <c r="B366" s="2">
        <v>43828</v>
      </c>
      <c r="C366">
        <v>29</v>
      </c>
      <c r="D366" t="s">
        <v>103</v>
      </c>
      <c r="E366" t="s">
        <v>18</v>
      </c>
      <c r="F366" t="s">
        <v>104</v>
      </c>
      <c r="G366" t="s">
        <v>86</v>
      </c>
      <c r="H366" t="s">
        <v>17</v>
      </c>
      <c r="I366" t="s">
        <v>5</v>
      </c>
      <c r="J366" s="3">
        <v>43830</v>
      </c>
      <c r="K366" s="3" t="s">
        <v>47</v>
      </c>
      <c r="L366" s="4">
        <f t="shared" si="5"/>
        <v>4</v>
      </c>
      <c r="M366" t="s">
        <v>87</v>
      </c>
      <c r="N366" t="s">
        <v>18</v>
      </c>
      <c r="O366" t="s">
        <v>104</v>
      </c>
      <c r="P366">
        <v>90900</v>
      </c>
      <c r="Q366" t="s">
        <v>86</v>
      </c>
      <c r="R366" t="s">
        <v>56</v>
      </c>
      <c r="S366" t="s">
        <v>139</v>
      </c>
      <c r="T366" t="s">
        <v>140</v>
      </c>
      <c r="U366">
        <v>39</v>
      </c>
      <c r="V366">
        <v>54</v>
      </c>
      <c r="W366" s="6">
        <v>2106</v>
      </c>
      <c r="X366" s="5">
        <v>214.812</v>
      </c>
    </row>
    <row r="367" spans="1:24">
      <c r="A367">
        <v>8489</v>
      </c>
      <c r="B367" s="2">
        <v>43805</v>
      </c>
      <c r="C367">
        <v>6</v>
      </c>
      <c r="D367" t="s">
        <v>59</v>
      </c>
      <c r="E367" t="s">
        <v>22</v>
      </c>
      <c r="F367" t="s">
        <v>111</v>
      </c>
      <c r="G367" t="s">
        <v>86</v>
      </c>
      <c r="H367" t="s">
        <v>19</v>
      </c>
      <c r="I367" t="s">
        <v>9</v>
      </c>
      <c r="J367" s="3">
        <v>43807</v>
      </c>
      <c r="K367" s="3" t="s">
        <v>47</v>
      </c>
      <c r="L367" s="4">
        <f t="shared" si="5"/>
        <v>4</v>
      </c>
      <c r="M367" t="s">
        <v>100</v>
      </c>
      <c r="N367" t="s">
        <v>22</v>
      </c>
      <c r="O367" t="s">
        <v>111</v>
      </c>
      <c r="P367">
        <v>90900</v>
      </c>
      <c r="Q367" t="s">
        <v>86</v>
      </c>
      <c r="R367" t="s">
        <v>56</v>
      </c>
      <c r="S367" t="s">
        <v>94</v>
      </c>
      <c r="T367" t="s">
        <v>91</v>
      </c>
      <c r="U367">
        <v>30</v>
      </c>
      <c r="V367">
        <v>33</v>
      </c>
      <c r="W367" s="6">
        <v>990</v>
      </c>
      <c r="X367" s="5">
        <v>95.04</v>
      </c>
    </row>
    <row r="368" spans="1:24">
      <c r="A368">
        <v>8430</v>
      </c>
      <c r="B368" s="2">
        <v>43805</v>
      </c>
      <c r="C368">
        <v>6</v>
      </c>
      <c r="D368" t="s">
        <v>59</v>
      </c>
      <c r="E368" t="s">
        <v>22</v>
      </c>
      <c r="F368" t="s">
        <v>111</v>
      </c>
      <c r="G368" t="s">
        <v>86</v>
      </c>
      <c r="H368" t="s">
        <v>19</v>
      </c>
      <c r="I368" t="s">
        <v>9</v>
      </c>
      <c r="J368" s="3">
        <v>43807</v>
      </c>
      <c r="K368" s="3" t="s">
        <v>47</v>
      </c>
      <c r="L368" s="4">
        <f t="shared" si="5"/>
        <v>4</v>
      </c>
      <c r="M368" t="s">
        <v>100</v>
      </c>
      <c r="N368" t="s">
        <v>22</v>
      </c>
      <c r="O368" t="s">
        <v>111</v>
      </c>
      <c r="P368">
        <v>90900</v>
      </c>
      <c r="Q368" t="s">
        <v>86</v>
      </c>
      <c r="R368" t="s">
        <v>56</v>
      </c>
      <c r="S368" t="s">
        <v>95</v>
      </c>
      <c r="T368" t="s">
        <v>91</v>
      </c>
      <c r="U368">
        <v>53</v>
      </c>
      <c r="V368">
        <v>34</v>
      </c>
      <c r="W368" s="6">
        <v>1802</v>
      </c>
      <c r="X368" s="5">
        <v>185.606</v>
      </c>
    </row>
    <row r="369" spans="1:24">
      <c r="A369">
        <v>8438</v>
      </c>
      <c r="B369" s="2">
        <v>43803</v>
      </c>
      <c r="C369">
        <v>4</v>
      </c>
      <c r="D369" t="s">
        <v>62</v>
      </c>
      <c r="E369" t="s">
        <v>11</v>
      </c>
      <c r="F369" t="s">
        <v>92</v>
      </c>
      <c r="G369" t="s">
        <v>86</v>
      </c>
      <c r="H369" t="s">
        <v>10</v>
      </c>
      <c r="I369" t="s">
        <v>1</v>
      </c>
      <c r="J369" s="3">
        <v>43807</v>
      </c>
      <c r="K369" s="3" t="s">
        <v>47</v>
      </c>
      <c r="L369" s="4">
        <f t="shared" si="5"/>
        <v>4</v>
      </c>
      <c r="M369" t="s">
        <v>100</v>
      </c>
      <c r="N369" t="s">
        <v>11</v>
      </c>
      <c r="O369" t="s">
        <v>92</v>
      </c>
      <c r="P369">
        <v>90900</v>
      </c>
      <c r="Q369" t="s">
        <v>86</v>
      </c>
      <c r="R369" t="s">
        <v>56</v>
      </c>
      <c r="S369" t="s">
        <v>141</v>
      </c>
      <c r="T369" t="s">
        <v>132</v>
      </c>
      <c r="U369" s="5">
        <v>38</v>
      </c>
      <c r="V369">
        <v>59</v>
      </c>
      <c r="W369" s="6">
        <v>2242</v>
      </c>
      <c r="X369" s="5">
        <v>226.442</v>
      </c>
    </row>
    <row r="370" spans="1:24">
      <c r="A370">
        <v>8438</v>
      </c>
      <c r="B370" s="2">
        <v>43802</v>
      </c>
      <c r="C370">
        <v>3</v>
      </c>
      <c r="D370" t="s">
        <v>107</v>
      </c>
      <c r="E370" t="s">
        <v>20</v>
      </c>
      <c r="F370" t="s">
        <v>108</v>
      </c>
      <c r="G370" t="s">
        <v>86</v>
      </c>
      <c r="H370" t="s">
        <v>6</v>
      </c>
      <c r="I370" t="s">
        <v>5</v>
      </c>
      <c r="J370" s="3">
        <v>43807</v>
      </c>
      <c r="K370" s="3" t="s">
        <v>47</v>
      </c>
      <c r="L370" s="4">
        <f t="shared" si="5"/>
        <v>4</v>
      </c>
      <c r="M370" t="s">
        <v>100</v>
      </c>
      <c r="N370" t="s">
        <v>20</v>
      </c>
      <c r="O370" t="s">
        <v>108</v>
      </c>
      <c r="P370">
        <v>90900</v>
      </c>
      <c r="Q370" t="s">
        <v>86</v>
      </c>
      <c r="R370" t="s">
        <v>56</v>
      </c>
      <c r="S370" t="s">
        <v>117</v>
      </c>
      <c r="T370" t="s">
        <v>89</v>
      </c>
      <c r="U370" s="5">
        <v>2.99</v>
      </c>
      <c r="V370">
        <v>24</v>
      </c>
      <c r="W370" s="6">
        <v>71.76</v>
      </c>
      <c r="X370" s="5">
        <v>7.10424</v>
      </c>
    </row>
  </sheetData>
  <autoFilter xmlns:etc="http://www.wps.cn/officeDocument/2017/etCustomData" ref="A1:X370" etc:filterBottomFollowUsedRange="0">
    <extLst/>
  </autoFilter>
  <pageMargins left="0.7" right="0.7" top="0.75" bottom="0.75" header="0.3" footer="0.3"/>
  <pageSetup paperSize="1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DASHBOARD</vt:lpstr>
      <vt:lpstr>Workings</vt:lpstr>
      <vt:lpstr>Sales Trend</vt:lpstr>
      <vt:lpstr>Deal Count by Revenue</vt:lpstr>
      <vt:lpstr>Sales by Region</vt:lpstr>
      <vt:lpstr>Payment Type</vt:lpstr>
      <vt:lpstr>Sales by Representatives</vt:lpstr>
      <vt:lpstr>Top 5 Customers</vt:lpstr>
      <vt:lpstr>database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Rahim Zulfiqar Ali</dc:creator>
  <cp:lastModifiedBy>RWn. Mayur Vaishnav</cp:lastModifiedBy>
  <dcterms:created xsi:type="dcterms:W3CDTF">2021-01-03T08:01:00Z</dcterms:created>
  <cp:lastPrinted>2021-01-18T15:55:00Z</cp:lastPrinted>
  <dcterms:modified xsi:type="dcterms:W3CDTF">2024-08-10T04:35:53Z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F71AF06E2C4B421987A8A6B42C4E4AB3_12</vt:lpwstr>
  </property>
  <property fmtid="{D5CDD505-2E9C-101B-9397-08002B2CF9AE}" pid="3" name="KSOProductBuildVer">
    <vt:lpwstr>1033-12.2.0.17545</vt:lpwstr>
  </property>
</Properties>
</file>