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me\Downloads\output\home\vishu\AdversarialTransferabilityResearch\lib\results\"/>
    </mc:Choice>
  </mc:AlternateContent>
  <xr:revisionPtr revIDLastSave="0" documentId="13_ncr:1_{07FC0F41-59D5-494E-B6FE-63709B6B755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ex" sheetId="7" r:id="rId1"/>
    <sheet name="Robustness" sheetId="8" r:id="rId2"/>
    <sheet name="Transferability" sheetId="9" r:id="rId3"/>
    <sheet name="Quantum Advantage" sheetId="10" r:id="rId4"/>
  </sheets>
  <definedNames>
    <definedName name="_xlnm._FilterDatabase" localSheetId="3" hidden="1">'Quantum Advantage'!$F$100:$F$157</definedName>
    <definedName name="_xlnm._FilterDatabase" localSheetId="1" hidden="1">Robustness!$B$1:$B$91</definedName>
    <definedName name="_xlnm._FilterDatabase" localSheetId="2" hidden="1">Transferability!$J$1:$J$109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0" l="1"/>
  <c r="G126" i="10"/>
  <c r="G122" i="10"/>
  <c r="M157" i="10"/>
  <c r="L157" i="10"/>
  <c r="O141" i="10" s="1"/>
  <c r="E157" i="10"/>
  <c r="D157" i="10"/>
  <c r="G151" i="10" s="1"/>
  <c r="M138" i="10"/>
  <c r="L138" i="10"/>
  <c r="O125" i="10" s="1"/>
  <c r="E138" i="10"/>
  <c r="D138" i="10"/>
  <c r="G133" i="10" s="1"/>
  <c r="M119" i="10"/>
  <c r="L119" i="10"/>
  <c r="O105" i="10" s="1"/>
  <c r="E119" i="10"/>
  <c r="D119" i="10"/>
  <c r="G118" i="10" s="1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36" i="10"/>
  <c r="D44" i="10"/>
  <c r="D43" i="10"/>
  <c r="D42" i="10"/>
  <c r="D41" i="10"/>
  <c r="D40" i="10"/>
  <c r="D39" i="10"/>
  <c r="D38" i="10"/>
  <c r="D37" i="10"/>
  <c r="D3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3" i="10"/>
  <c r="I42" i="10"/>
  <c r="I41" i="10"/>
  <c r="I40" i="10"/>
  <c r="I39" i="10"/>
  <c r="I38" i="10"/>
  <c r="I37" i="10"/>
  <c r="I36" i="10"/>
  <c r="I35" i="10"/>
  <c r="I44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L97" i="9"/>
  <c r="K109" i="9"/>
  <c r="J89" i="9"/>
  <c r="I103" i="9"/>
  <c r="G109" i="9"/>
  <c r="L109" i="9" s="1"/>
  <c r="G108" i="9"/>
  <c r="L108" i="9" s="1"/>
  <c r="G107" i="9"/>
  <c r="J107" i="9" s="1"/>
  <c r="G106" i="9"/>
  <c r="L106" i="9" s="1"/>
  <c r="G105" i="9"/>
  <c r="J105" i="9" s="1"/>
  <c r="G104" i="9"/>
  <c r="L104" i="9" s="1"/>
  <c r="G103" i="9"/>
  <c r="L103" i="9" s="1"/>
  <c r="G102" i="9"/>
  <c r="L102" i="9" s="1"/>
  <c r="G101" i="9"/>
  <c r="L101" i="9" s="1"/>
  <c r="G100" i="9"/>
  <c r="L100" i="9" s="1"/>
  <c r="G99" i="9"/>
  <c r="J99" i="9" s="1"/>
  <c r="G98" i="9"/>
  <c r="L98" i="9" s="1"/>
  <c r="G97" i="9"/>
  <c r="J97" i="9" s="1"/>
  <c r="G96" i="9"/>
  <c r="L96" i="9" s="1"/>
  <c r="G95" i="9"/>
  <c r="L95" i="9" s="1"/>
  <c r="G94" i="9"/>
  <c r="L94" i="9" s="1"/>
  <c r="G93" i="9"/>
  <c r="L93" i="9" s="1"/>
  <c r="G92" i="9"/>
  <c r="L92" i="9" s="1"/>
  <c r="G91" i="9"/>
  <c r="L91" i="9" s="1"/>
  <c r="G90" i="9"/>
  <c r="L90" i="9" s="1"/>
  <c r="G89" i="9"/>
  <c r="L89" i="9" s="1"/>
  <c r="G88" i="9"/>
  <c r="L88" i="9" s="1"/>
  <c r="G87" i="9"/>
  <c r="L87" i="9" s="1"/>
  <c r="G86" i="9"/>
  <c r="L86" i="9" s="1"/>
  <c r="G85" i="9"/>
  <c r="L85" i="9" s="1"/>
  <c r="G84" i="9"/>
  <c r="L84" i="9" s="1"/>
  <c r="G83" i="9"/>
  <c r="L83" i="9" s="1"/>
  <c r="G82" i="9"/>
  <c r="L82" i="9" s="1"/>
  <c r="G81" i="9"/>
  <c r="J81" i="9" s="1"/>
  <c r="G80" i="9"/>
  <c r="L80" i="9" s="1"/>
  <c r="G79" i="9"/>
  <c r="L79" i="9" s="1"/>
  <c r="G78" i="9"/>
  <c r="L78" i="9" s="1"/>
  <c r="G77" i="9"/>
  <c r="L77" i="9" s="1"/>
  <c r="G76" i="9"/>
  <c r="L76" i="9" s="1"/>
  <c r="G75" i="9"/>
  <c r="J75" i="9" s="1"/>
  <c r="G74" i="9"/>
  <c r="L74" i="9" s="1"/>
  <c r="G73" i="9"/>
  <c r="J73" i="9" s="1"/>
  <c r="G72" i="9"/>
  <c r="L72" i="9" s="1"/>
  <c r="G71" i="9"/>
  <c r="L71" i="9" s="1"/>
  <c r="G70" i="9"/>
  <c r="L70" i="9" s="1"/>
  <c r="G69" i="9"/>
  <c r="L69" i="9" s="1"/>
  <c r="G68" i="9"/>
  <c r="L68" i="9" s="1"/>
  <c r="G67" i="9"/>
  <c r="J67" i="9" s="1"/>
  <c r="G66" i="9"/>
  <c r="L66" i="9" s="1"/>
  <c r="G65" i="9"/>
  <c r="J65" i="9" s="1"/>
  <c r="G64" i="9"/>
  <c r="L64" i="9" s="1"/>
  <c r="G63" i="9"/>
  <c r="L63" i="9" s="1"/>
  <c r="G62" i="9"/>
  <c r="L62" i="9" s="1"/>
  <c r="G61" i="9"/>
  <c r="L61" i="9" s="1"/>
  <c r="G60" i="9"/>
  <c r="L60" i="9" s="1"/>
  <c r="G59" i="9"/>
  <c r="J59" i="9" s="1"/>
  <c r="G58" i="9"/>
  <c r="L58" i="9" s="1"/>
  <c r="G57" i="9"/>
  <c r="L57" i="9" s="1"/>
  <c r="G56" i="9"/>
  <c r="L56" i="9" s="1"/>
  <c r="G55" i="9"/>
  <c r="L55" i="9" s="1"/>
  <c r="G54" i="9"/>
  <c r="L54" i="9" s="1"/>
  <c r="G53" i="9"/>
  <c r="L53" i="9" s="1"/>
  <c r="G52" i="9"/>
  <c r="L52" i="9" s="1"/>
  <c r="G51" i="9"/>
  <c r="L51" i="9" s="1"/>
  <c r="G50" i="9"/>
  <c r="L50" i="9" s="1"/>
  <c r="G49" i="9"/>
  <c r="J49" i="9" s="1"/>
  <c r="G48" i="9"/>
  <c r="L48" i="9" s="1"/>
  <c r="G47" i="9"/>
  <c r="L47" i="9" s="1"/>
  <c r="G46" i="9"/>
  <c r="L46" i="9" s="1"/>
  <c r="G45" i="9"/>
  <c r="L45" i="9" s="1"/>
  <c r="G44" i="9"/>
  <c r="L44" i="9" s="1"/>
  <c r="G43" i="9"/>
  <c r="J43" i="9" s="1"/>
  <c r="G42" i="9"/>
  <c r="L42" i="9" s="1"/>
  <c r="G41" i="9"/>
  <c r="J41" i="9" s="1"/>
  <c r="G40" i="9"/>
  <c r="L40" i="9" s="1"/>
  <c r="G39" i="9"/>
  <c r="L39" i="9" s="1"/>
  <c r="G38" i="9"/>
  <c r="L38" i="9" s="1"/>
  <c r="G37" i="9"/>
  <c r="L37" i="9" s="1"/>
  <c r="G36" i="9"/>
  <c r="L36" i="9" s="1"/>
  <c r="G35" i="9"/>
  <c r="J35" i="9" s="1"/>
  <c r="G34" i="9"/>
  <c r="L34" i="9" s="1"/>
  <c r="G33" i="9"/>
  <c r="J33" i="9" s="1"/>
  <c r="G32" i="9"/>
  <c r="L32" i="9" s="1"/>
  <c r="G31" i="9"/>
  <c r="L31" i="9" s="1"/>
  <c r="G30" i="9"/>
  <c r="L30" i="9" s="1"/>
  <c r="G29" i="9"/>
  <c r="L29" i="9" s="1"/>
  <c r="G28" i="9"/>
  <c r="L28" i="9" s="1"/>
  <c r="G27" i="9"/>
  <c r="L27" i="9" s="1"/>
  <c r="G26" i="9"/>
  <c r="L26" i="9" s="1"/>
  <c r="G25" i="9"/>
  <c r="L25" i="9" s="1"/>
  <c r="G24" i="9"/>
  <c r="L24" i="9" s="1"/>
  <c r="G23" i="9"/>
  <c r="L23" i="9" s="1"/>
  <c r="G22" i="9"/>
  <c r="L22" i="9" s="1"/>
  <c r="G21" i="9"/>
  <c r="L21" i="9" s="1"/>
  <c r="G20" i="9"/>
  <c r="L20" i="9" s="1"/>
  <c r="G19" i="9"/>
  <c r="L19" i="9" s="1"/>
  <c r="G18" i="9"/>
  <c r="L18" i="9" s="1"/>
  <c r="G17" i="9"/>
  <c r="J17" i="9" s="1"/>
  <c r="G16" i="9"/>
  <c r="L16" i="9" s="1"/>
  <c r="G15" i="9"/>
  <c r="L15" i="9" s="1"/>
  <c r="G14" i="9"/>
  <c r="L14" i="9" s="1"/>
  <c r="G13" i="9"/>
  <c r="L13" i="9" s="1"/>
  <c r="G12" i="9"/>
  <c r="L12" i="9" s="1"/>
  <c r="G11" i="9"/>
  <c r="J11" i="9" s="1"/>
  <c r="G10" i="9"/>
  <c r="L10" i="9" s="1"/>
  <c r="G9" i="9"/>
  <c r="J9" i="9" s="1"/>
  <c r="G8" i="9"/>
  <c r="L8" i="9" s="1"/>
  <c r="G7" i="9"/>
  <c r="L7" i="9" s="1"/>
  <c r="G6" i="9"/>
  <c r="L6" i="9" s="1"/>
  <c r="G5" i="9"/>
  <c r="L5" i="9" s="1"/>
  <c r="G4" i="9"/>
  <c r="L4" i="9" s="1"/>
  <c r="G3" i="9"/>
  <c r="J3" i="9" s="1"/>
  <c r="G2" i="9"/>
  <c r="L2" i="9" s="1"/>
  <c r="F109" i="9"/>
  <c r="H109" i="9" s="1"/>
  <c r="F108" i="9"/>
  <c r="K108" i="9" s="1"/>
  <c r="F107" i="9"/>
  <c r="K107" i="9" s="1"/>
  <c r="F106" i="9"/>
  <c r="H106" i="9" s="1"/>
  <c r="F105" i="9"/>
  <c r="H105" i="9" s="1"/>
  <c r="F104" i="9"/>
  <c r="H104" i="9" s="1"/>
  <c r="F103" i="9"/>
  <c r="H103" i="9" s="1"/>
  <c r="F102" i="9"/>
  <c r="K102" i="9" s="1"/>
  <c r="F101" i="9"/>
  <c r="H101" i="9" s="1"/>
  <c r="F100" i="9"/>
  <c r="K100" i="9" s="1"/>
  <c r="F99" i="9"/>
  <c r="K99" i="9" s="1"/>
  <c r="F98" i="9"/>
  <c r="H98" i="9" s="1"/>
  <c r="F97" i="9"/>
  <c r="K97" i="9" s="1"/>
  <c r="F96" i="9"/>
  <c r="H96" i="9" s="1"/>
  <c r="F95" i="9"/>
  <c r="H95" i="9" s="1"/>
  <c r="F94" i="9"/>
  <c r="K94" i="9" s="1"/>
  <c r="F93" i="9"/>
  <c r="H93" i="9" s="1"/>
  <c r="F92" i="9"/>
  <c r="K92" i="9" s="1"/>
  <c r="F91" i="9"/>
  <c r="H91" i="9" s="1"/>
  <c r="F90" i="9"/>
  <c r="H90" i="9" s="1"/>
  <c r="F89" i="9"/>
  <c r="K89" i="9" s="1"/>
  <c r="F88" i="9"/>
  <c r="H88" i="9" s="1"/>
  <c r="F87" i="9"/>
  <c r="H87" i="9" s="1"/>
  <c r="F86" i="9"/>
  <c r="K86" i="9" s="1"/>
  <c r="F85" i="9"/>
  <c r="H85" i="9" s="1"/>
  <c r="F84" i="9"/>
  <c r="K84" i="9" s="1"/>
  <c r="F83" i="9"/>
  <c r="K83" i="9" s="1"/>
  <c r="F82" i="9"/>
  <c r="H82" i="9" s="1"/>
  <c r="F81" i="9"/>
  <c r="H81" i="9" s="1"/>
  <c r="F80" i="9"/>
  <c r="H80" i="9" s="1"/>
  <c r="F79" i="9"/>
  <c r="H79" i="9" s="1"/>
  <c r="F78" i="9"/>
  <c r="K78" i="9" s="1"/>
  <c r="F77" i="9"/>
  <c r="H77" i="9" s="1"/>
  <c r="F76" i="9"/>
  <c r="K76" i="9" s="1"/>
  <c r="F75" i="9"/>
  <c r="K75" i="9" s="1"/>
  <c r="F74" i="9"/>
  <c r="H74" i="9" s="1"/>
  <c r="F73" i="9"/>
  <c r="K73" i="9" s="1"/>
  <c r="F72" i="9"/>
  <c r="H72" i="9" s="1"/>
  <c r="F71" i="9"/>
  <c r="H71" i="9" s="1"/>
  <c r="F70" i="9"/>
  <c r="K70" i="9" s="1"/>
  <c r="F69" i="9"/>
  <c r="H69" i="9" s="1"/>
  <c r="F68" i="9"/>
  <c r="K68" i="9" s="1"/>
  <c r="F67" i="9"/>
  <c r="K67" i="9" s="1"/>
  <c r="F66" i="9"/>
  <c r="H66" i="9" s="1"/>
  <c r="F65" i="9"/>
  <c r="H65" i="9" s="1"/>
  <c r="F64" i="9"/>
  <c r="H64" i="9" s="1"/>
  <c r="F63" i="9"/>
  <c r="H63" i="9" s="1"/>
  <c r="F62" i="9"/>
  <c r="K62" i="9" s="1"/>
  <c r="F61" i="9"/>
  <c r="H61" i="9" s="1"/>
  <c r="F60" i="9"/>
  <c r="K60" i="9" s="1"/>
  <c r="F59" i="9"/>
  <c r="H59" i="9" s="1"/>
  <c r="F58" i="9"/>
  <c r="H58" i="9" s="1"/>
  <c r="F57" i="9"/>
  <c r="H57" i="9" s="1"/>
  <c r="F56" i="9"/>
  <c r="H56" i="9" s="1"/>
  <c r="F55" i="9"/>
  <c r="H55" i="9" s="1"/>
  <c r="F54" i="9"/>
  <c r="K54" i="9" s="1"/>
  <c r="F53" i="9"/>
  <c r="H53" i="9" s="1"/>
  <c r="F52" i="9"/>
  <c r="K52" i="9" s="1"/>
  <c r="F51" i="9"/>
  <c r="K51" i="9" s="1"/>
  <c r="F50" i="9"/>
  <c r="H50" i="9" s="1"/>
  <c r="F49" i="9"/>
  <c r="K49" i="9" s="1"/>
  <c r="F48" i="9"/>
  <c r="H48" i="9" s="1"/>
  <c r="F47" i="9"/>
  <c r="H47" i="9" s="1"/>
  <c r="F46" i="9"/>
  <c r="K46" i="9" s="1"/>
  <c r="F45" i="9"/>
  <c r="H45" i="9" s="1"/>
  <c r="F44" i="9"/>
  <c r="K44" i="9" s="1"/>
  <c r="F43" i="9"/>
  <c r="K43" i="9" s="1"/>
  <c r="F42" i="9"/>
  <c r="H42" i="9" s="1"/>
  <c r="F41" i="9"/>
  <c r="H41" i="9" s="1"/>
  <c r="F40" i="9"/>
  <c r="H40" i="9" s="1"/>
  <c r="F39" i="9"/>
  <c r="H39" i="9" s="1"/>
  <c r="F38" i="9"/>
  <c r="K38" i="9" s="1"/>
  <c r="F37" i="9"/>
  <c r="H37" i="9" s="1"/>
  <c r="F36" i="9"/>
  <c r="K36" i="9" s="1"/>
  <c r="F35" i="9"/>
  <c r="H35" i="9" s="1"/>
  <c r="F34" i="9"/>
  <c r="H34" i="9" s="1"/>
  <c r="F33" i="9"/>
  <c r="H33" i="9" s="1"/>
  <c r="F32" i="9"/>
  <c r="H32" i="9" s="1"/>
  <c r="F31" i="9"/>
  <c r="H31" i="9" s="1"/>
  <c r="F30" i="9"/>
  <c r="K30" i="9" s="1"/>
  <c r="F29" i="9"/>
  <c r="H29" i="9" s="1"/>
  <c r="F28" i="9"/>
  <c r="K28" i="9" s="1"/>
  <c r="F27" i="9"/>
  <c r="K27" i="9" s="1"/>
  <c r="F26" i="9"/>
  <c r="H26" i="9" s="1"/>
  <c r="F25" i="9"/>
  <c r="H25" i="9" s="1"/>
  <c r="F24" i="9"/>
  <c r="H24" i="9" s="1"/>
  <c r="F23" i="9"/>
  <c r="H23" i="9" s="1"/>
  <c r="F22" i="9"/>
  <c r="K22" i="9" s="1"/>
  <c r="F21" i="9"/>
  <c r="H21" i="9" s="1"/>
  <c r="F20" i="9"/>
  <c r="K20" i="9" s="1"/>
  <c r="F19" i="9"/>
  <c r="K19" i="9" s="1"/>
  <c r="F18" i="9"/>
  <c r="H18" i="9" s="1"/>
  <c r="F17" i="9"/>
  <c r="K17" i="9" s="1"/>
  <c r="F16" i="9"/>
  <c r="H16" i="9" s="1"/>
  <c r="F15" i="9"/>
  <c r="H15" i="9" s="1"/>
  <c r="F14" i="9"/>
  <c r="K14" i="9" s="1"/>
  <c r="F13" i="9"/>
  <c r="H13" i="9" s="1"/>
  <c r="F12" i="9"/>
  <c r="K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K6" i="9" s="1"/>
  <c r="F5" i="9"/>
  <c r="H5" i="9" s="1"/>
  <c r="F4" i="9"/>
  <c r="K4" i="9" s="1"/>
  <c r="F3" i="9"/>
  <c r="K3" i="9" s="1"/>
  <c r="F2" i="9"/>
  <c r="H2" i="9" s="1"/>
  <c r="I2" i="8"/>
  <c r="J2" i="8" s="1"/>
  <c r="I76" i="8"/>
  <c r="J76" i="8" s="1"/>
  <c r="I72" i="8"/>
  <c r="K72" i="8" s="1"/>
  <c r="I89" i="8"/>
  <c r="L89" i="8" s="1"/>
  <c r="I85" i="8"/>
  <c r="L85" i="8" s="1"/>
  <c r="I84" i="8"/>
  <c r="L84" i="8" s="1"/>
  <c r="I86" i="8"/>
  <c r="L86" i="8" s="1"/>
  <c r="I67" i="8"/>
  <c r="L67" i="8" s="1"/>
  <c r="I69" i="8"/>
  <c r="L69" i="8" s="1"/>
  <c r="I83" i="8"/>
  <c r="J83" i="8" s="1"/>
  <c r="I64" i="8"/>
  <c r="K64" i="8" s="1"/>
  <c r="I63" i="8"/>
  <c r="L63" i="8" s="1"/>
  <c r="I80" i="8"/>
  <c r="K80" i="8" s="1"/>
  <c r="I88" i="8"/>
  <c r="L88" i="8" s="1"/>
  <c r="I87" i="8"/>
  <c r="L87" i="8" s="1"/>
  <c r="I77" i="8"/>
  <c r="L77" i="8" s="1"/>
  <c r="I79" i="8"/>
  <c r="L79" i="8" s="1"/>
  <c r="I66" i="8"/>
  <c r="J66" i="8" s="1"/>
  <c r="I74" i="8"/>
  <c r="K74" i="8" s="1"/>
  <c r="I70" i="8"/>
  <c r="L70" i="8" s="1"/>
  <c r="I75" i="8"/>
  <c r="K75" i="8" s="1"/>
  <c r="I71" i="8"/>
  <c r="L71" i="8" s="1"/>
  <c r="I82" i="8"/>
  <c r="K82" i="8" s="1"/>
  <c r="I78" i="8"/>
  <c r="L78" i="8" s="1"/>
  <c r="I68" i="8"/>
  <c r="L68" i="8" s="1"/>
  <c r="I73" i="8"/>
  <c r="J73" i="8" s="1"/>
  <c r="I81" i="8"/>
  <c r="K81" i="8" s="1"/>
  <c r="I65" i="8"/>
  <c r="L65" i="8" s="1"/>
  <c r="I91" i="8"/>
  <c r="K91" i="8" s="1"/>
  <c r="I90" i="8"/>
  <c r="L90" i="8" s="1"/>
  <c r="I62" i="8"/>
  <c r="L62" i="8" s="1"/>
  <c r="I61" i="8"/>
  <c r="L61" i="8" s="1"/>
  <c r="I60" i="8"/>
  <c r="L60" i="8" s="1"/>
  <c r="I59" i="8"/>
  <c r="J59" i="8" s="1"/>
  <c r="I40" i="8"/>
  <c r="K40" i="8" s="1"/>
  <c r="I42" i="8"/>
  <c r="L42" i="8" s="1"/>
  <c r="I56" i="8"/>
  <c r="K56" i="8" s="1"/>
  <c r="I37" i="8"/>
  <c r="L37" i="8" s="1"/>
  <c r="I36" i="8"/>
  <c r="L36" i="8" s="1"/>
  <c r="I53" i="8"/>
  <c r="L53" i="8" s="1"/>
  <c r="I55" i="8"/>
  <c r="L55" i="8" s="1"/>
  <c r="I54" i="8"/>
  <c r="J54" i="8" s="1"/>
  <c r="I50" i="8"/>
  <c r="K50" i="8" s="1"/>
  <c r="I34" i="8"/>
  <c r="L34" i="8" s="1"/>
  <c r="I33" i="8"/>
  <c r="K33" i="8" s="1"/>
  <c r="I47" i="8"/>
  <c r="L47" i="8" s="1"/>
  <c r="I49" i="8"/>
  <c r="L49" i="8" s="1"/>
  <c r="I45" i="8"/>
  <c r="L45" i="8" s="1"/>
  <c r="I44" i="8"/>
  <c r="L44" i="8" s="1"/>
  <c r="I58" i="8"/>
  <c r="J58" i="8" s="1"/>
  <c r="I48" i="8"/>
  <c r="K48" i="8" s="1"/>
  <c r="I41" i="8"/>
  <c r="L41" i="8" s="1"/>
  <c r="I43" i="8"/>
  <c r="K43" i="8" s="1"/>
  <c r="I39" i="8"/>
  <c r="L39" i="8" s="1"/>
  <c r="I38" i="8"/>
  <c r="J38" i="8" s="1"/>
  <c r="I52" i="8"/>
  <c r="L52" i="8" s="1"/>
  <c r="I51" i="8"/>
  <c r="L51" i="8" s="1"/>
  <c r="I35" i="8"/>
  <c r="J35" i="8" s="1"/>
  <c r="I46" i="8"/>
  <c r="K46" i="8" s="1"/>
  <c r="I57" i="8"/>
  <c r="L57" i="8" s="1"/>
  <c r="I32" i="8"/>
  <c r="K32" i="8" s="1"/>
  <c r="I31" i="8"/>
  <c r="L31" i="8" s="1"/>
  <c r="I30" i="8"/>
  <c r="L30" i="8" s="1"/>
  <c r="I29" i="8"/>
  <c r="L29" i="8" s="1"/>
  <c r="I28" i="8"/>
  <c r="L28" i="8" s="1"/>
  <c r="I18" i="8"/>
  <c r="J18" i="8" s="1"/>
  <c r="I26" i="8"/>
  <c r="K26" i="8" s="1"/>
  <c r="I22" i="8"/>
  <c r="L22" i="8" s="1"/>
  <c r="I15" i="8"/>
  <c r="K15" i="8" s="1"/>
  <c r="I23" i="8"/>
  <c r="L23" i="8" s="1"/>
  <c r="I19" i="8"/>
  <c r="L19" i="8" s="1"/>
  <c r="I27" i="8"/>
  <c r="L27" i="8" s="1"/>
  <c r="I20" i="8"/>
  <c r="L20" i="8" s="1"/>
  <c r="I16" i="8"/>
  <c r="J16" i="8" s="1"/>
  <c r="I12" i="8"/>
  <c r="K12" i="8" s="1"/>
  <c r="I17" i="8"/>
  <c r="L17" i="8" s="1"/>
  <c r="I25" i="8"/>
  <c r="K25" i="8" s="1"/>
  <c r="I24" i="8"/>
  <c r="L24" i="8" s="1"/>
  <c r="I14" i="8"/>
  <c r="L14" i="8" s="1"/>
  <c r="I7" i="8"/>
  <c r="L7" i="8" s="1"/>
  <c r="I6" i="8"/>
  <c r="L6" i="8" s="1"/>
  <c r="I11" i="8"/>
  <c r="J11" i="8" s="1"/>
  <c r="I13" i="8"/>
  <c r="K13" i="8" s="1"/>
  <c r="I9" i="8"/>
  <c r="L9" i="8" s="1"/>
  <c r="I8" i="8"/>
  <c r="K8" i="8" s="1"/>
  <c r="I10" i="8"/>
  <c r="L10" i="8" s="1"/>
  <c r="I21" i="8"/>
  <c r="K21" i="8" s="1"/>
  <c r="I5" i="8"/>
  <c r="L5" i="8" s="1"/>
  <c r="I4" i="8"/>
  <c r="L4" i="8" s="1"/>
  <c r="I3" i="8"/>
  <c r="J3" i="8" s="1"/>
  <c r="G130" i="10" l="1"/>
  <c r="G134" i="10"/>
  <c r="G103" i="10"/>
  <c r="G135" i="10"/>
  <c r="G111" i="10"/>
  <c r="G138" i="10"/>
  <c r="G119" i="10"/>
  <c r="O119" i="10"/>
  <c r="G104" i="10"/>
  <c r="G112" i="10"/>
  <c r="G120" i="10"/>
  <c r="G128" i="10"/>
  <c r="G136" i="10"/>
  <c r="G144" i="10"/>
  <c r="G152" i="10"/>
  <c r="O118" i="10"/>
  <c r="O124" i="10"/>
  <c r="G105" i="10"/>
  <c r="G113" i="10"/>
  <c r="G121" i="10"/>
  <c r="G129" i="10"/>
  <c r="G137" i="10"/>
  <c r="G145" i="10"/>
  <c r="G153" i="10"/>
  <c r="O112" i="10"/>
  <c r="O156" i="10"/>
  <c r="G106" i="10"/>
  <c r="G114" i="10"/>
  <c r="G146" i="10"/>
  <c r="G154" i="10"/>
  <c r="O111" i="10"/>
  <c r="O155" i="10"/>
  <c r="G107" i="10"/>
  <c r="G115" i="10"/>
  <c r="G123" i="10"/>
  <c r="G131" i="10"/>
  <c r="G139" i="10"/>
  <c r="G147" i="10"/>
  <c r="G155" i="10"/>
  <c r="O110" i="10"/>
  <c r="O154" i="10"/>
  <c r="G108" i="10"/>
  <c r="G116" i="10"/>
  <c r="G124" i="10"/>
  <c r="G132" i="10"/>
  <c r="G140" i="10"/>
  <c r="G148" i="10"/>
  <c r="G156" i="10"/>
  <c r="O104" i="10"/>
  <c r="O148" i="10"/>
  <c r="G101" i="10"/>
  <c r="G109" i="10"/>
  <c r="G117" i="10"/>
  <c r="G125" i="10"/>
  <c r="G141" i="10"/>
  <c r="G149" i="10"/>
  <c r="G157" i="10"/>
  <c r="O103" i="10"/>
  <c r="O147" i="10"/>
  <c r="G102" i="10"/>
  <c r="G110" i="10"/>
  <c r="G142" i="10"/>
  <c r="G150" i="10"/>
  <c r="O101" i="10"/>
  <c r="O102" i="10"/>
  <c r="O146" i="10"/>
  <c r="G143" i="10"/>
  <c r="O132" i="10"/>
  <c r="O140" i="10"/>
  <c r="O131" i="10"/>
  <c r="O117" i="10"/>
  <c r="O109" i="10"/>
  <c r="O120" i="10"/>
  <c r="O129" i="10"/>
  <c r="O121" i="10"/>
  <c r="O153" i="10"/>
  <c r="O145" i="10"/>
  <c r="O116" i="10"/>
  <c r="O108" i="10"/>
  <c r="O136" i="10"/>
  <c r="O128" i="10"/>
  <c r="O138" i="10"/>
  <c r="O152" i="10"/>
  <c r="O144" i="10"/>
  <c r="O123" i="10"/>
  <c r="O130" i="10"/>
  <c r="O115" i="10"/>
  <c r="O107" i="10"/>
  <c r="O135" i="10"/>
  <c r="O127" i="10"/>
  <c r="O151" i="10"/>
  <c r="O114" i="10"/>
  <c r="O106" i="10"/>
  <c r="O134" i="10"/>
  <c r="O126" i="10"/>
  <c r="O139" i="10"/>
  <c r="O150" i="10"/>
  <c r="O142" i="10"/>
  <c r="O122" i="10"/>
  <c r="O137" i="10"/>
  <c r="O143" i="10"/>
  <c r="O113" i="10"/>
  <c r="O133" i="10"/>
  <c r="O157" i="10"/>
  <c r="O149" i="10"/>
  <c r="I5" i="9"/>
  <c r="J19" i="9"/>
  <c r="J91" i="9"/>
  <c r="L3" i="9"/>
  <c r="L99" i="9"/>
  <c r="I7" i="9"/>
  <c r="J25" i="9"/>
  <c r="K13" i="9"/>
  <c r="L33" i="9"/>
  <c r="I37" i="9"/>
  <c r="J27" i="9"/>
  <c r="K15" i="9"/>
  <c r="L35" i="9"/>
  <c r="I39" i="9"/>
  <c r="J51" i="9"/>
  <c r="K45" i="9"/>
  <c r="L59" i="9"/>
  <c r="I69" i="9"/>
  <c r="J57" i="9"/>
  <c r="K47" i="9"/>
  <c r="L65" i="9"/>
  <c r="I71" i="9"/>
  <c r="K77" i="9"/>
  <c r="L67" i="9"/>
  <c r="I101" i="9"/>
  <c r="J83" i="9"/>
  <c r="K79" i="9"/>
  <c r="I13" i="9"/>
  <c r="I45" i="9"/>
  <c r="I77" i="9"/>
  <c r="I109" i="9"/>
  <c r="K21" i="9"/>
  <c r="K53" i="9"/>
  <c r="K85" i="9"/>
  <c r="L9" i="9"/>
  <c r="L41" i="9"/>
  <c r="L73" i="9"/>
  <c r="L105" i="9"/>
  <c r="I15" i="9"/>
  <c r="I47" i="9"/>
  <c r="I79" i="9"/>
  <c r="K23" i="9"/>
  <c r="K55" i="9"/>
  <c r="K87" i="9"/>
  <c r="L11" i="9"/>
  <c r="L43" i="9"/>
  <c r="L75" i="9"/>
  <c r="L107" i="9"/>
  <c r="I21" i="9"/>
  <c r="I53" i="9"/>
  <c r="I85" i="9"/>
  <c r="K29" i="9"/>
  <c r="K61" i="9"/>
  <c r="K93" i="9"/>
  <c r="L17" i="9"/>
  <c r="L49" i="9"/>
  <c r="L81" i="9"/>
  <c r="I23" i="9"/>
  <c r="I55" i="9"/>
  <c r="I87" i="9"/>
  <c r="K31" i="9"/>
  <c r="K63" i="9"/>
  <c r="K95" i="9"/>
  <c r="I29" i="9"/>
  <c r="I61" i="9"/>
  <c r="I93" i="9"/>
  <c r="K5" i="9"/>
  <c r="K37" i="9"/>
  <c r="K69" i="9"/>
  <c r="K101" i="9"/>
  <c r="I31" i="9"/>
  <c r="I63" i="9"/>
  <c r="I95" i="9"/>
  <c r="K7" i="9"/>
  <c r="K39" i="9"/>
  <c r="K71" i="9"/>
  <c r="K103" i="9"/>
  <c r="H17" i="9"/>
  <c r="H49" i="9"/>
  <c r="H73" i="9"/>
  <c r="H89" i="9"/>
  <c r="H97" i="9"/>
  <c r="H4" i="9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I8" i="9"/>
  <c r="I16" i="9"/>
  <c r="I24" i="9"/>
  <c r="I32" i="9"/>
  <c r="I40" i="9"/>
  <c r="I48" i="9"/>
  <c r="I56" i="9"/>
  <c r="I64" i="9"/>
  <c r="I72" i="9"/>
  <c r="I80" i="9"/>
  <c r="I88" i="9"/>
  <c r="I96" i="9"/>
  <c r="I104" i="9"/>
  <c r="J4" i="9"/>
  <c r="J12" i="9"/>
  <c r="J20" i="9"/>
  <c r="J28" i="9"/>
  <c r="J36" i="9"/>
  <c r="J44" i="9"/>
  <c r="J52" i="9"/>
  <c r="J60" i="9"/>
  <c r="J68" i="9"/>
  <c r="J76" i="9"/>
  <c r="J84" i="9"/>
  <c r="J92" i="9"/>
  <c r="J100" i="9"/>
  <c r="J108" i="9"/>
  <c r="K8" i="9"/>
  <c r="K16" i="9"/>
  <c r="K24" i="9"/>
  <c r="K32" i="9"/>
  <c r="K40" i="9"/>
  <c r="K48" i="9"/>
  <c r="K56" i="9"/>
  <c r="K64" i="9"/>
  <c r="K72" i="9"/>
  <c r="K80" i="9"/>
  <c r="K88" i="9"/>
  <c r="K96" i="9"/>
  <c r="K104" i="9"/>
  <c r="I9" i="9"/>
  <c r="I17" i="9"/>
  <c r="I25" i="9"/>
  <c r="I33" i="9"/>
  <c r="I41" i="9"/>
  <c r="I49" i="9"/>
  <c r="I57" i="9"/>
  <c r="I65" i="9"/>
  <c r="I73" i="9"/>
  <c r="I81" i="9"/>
  <c r="I89" i="9"/>
  <c r="I97" i="9"/>
  <c r="I105" i="9"/>
  <c r="J5" i="9"/>
  <c r="J13" i="9"/>
  <c r="J21" i="9"/>
  <c r="J29" i="9"/>
  <c r="J37" i="9"/>
  <c r="J45" i="9"/>
  <c r="J53" i="9"/>
  <c r="J61" i="9"/>
  <c r="J69" i="9"/>
  <c r="J77" i="9"/>
  <c r="J85" i="9"/>
  <c r="J93" i="9"/>
  <c r="J101" i="9"/>
  <c r="J109" i="9"/>
  <c r="K9" i="9"/>
  <c r="K25" i="9"/>
  <c r="K33" i="9"/>
  <c r="K41" i="9"/>
  <c r="K57" i="9"/>
  <c r="K65" i="9"/>
  <c r="K81" i="9"/>
  <c r="K105" i="9"/>
  <c r="H6" i="9"/>
  <c r="H14" i="9"/>
  <c r="H22" i="9"/>
  <c r="H30" i="9"/>
  <c r="H38" i="9"/>
  <c r="H46" i="9"/>
  <c r="H54" i="9"/>
  <c r="H62" i="9"/>
  <c r="H70" i="9"/>
  <c r="H78" i="9"/>
  <c r="H86" i="9"/>
  <c r="H94" i="9"/>
  <c r="H102" i="9"/>
  <c r="I2" i="9"/>
  <c r="I10" i="9"/>
  <c r="I18" i="9"/>
  <c r="I26" i="9"/>
  <c r="I34" i="9"/>
  <c r="I42" i="9"/>
  <c r="I50" i="9"/>
  <c r="I58" i="9"/>
  <c r="I66" i="9"/>
  <c r="I74" i="9"/>
  <c r="I82" i="9"/>
  <c r="I90" i="9"/>
  <c r="I98" i="9"/>
  <c r="I106" i="9"/>
  <c r="J6" i="9"/>
  <c r="J14" i="9"/>
  <c r="J22" i="9"/>
  <c r="J30" i="9"/>
  <c r="J38" i="9"/>
  <c r="J46" i="9"/>
  <c r="J54" i="9"/>
  <c r="J62" i="9"/>
  <c r="J70" i="9"/>
  <c r="J78" i="9"/>
  <c r="J86" i="9"/>
  <c r="J94" i="9"/>
  <c r="J102" i="9"/>
  <c r="K2" i="9"/>
  <c r="K10" i="9"/>
  <c r="K18" i="9"/>
  <c r="K26" i="9"/>
  <c r="K34" i="9"/>
  <c r="K42" i="9"/>
  <c r="K50" i="9"/>
  <c r="K58" i="9"/>
  <c r="K66" i="9"/>
  <c r="K74" i="9"/>
  <c r="K82" i="9"/>
  <c r="K90" i="9"/>
  <c r="K98" i="9"/>
  <c r="K106" i="9"/>
  <c r="H3" i="9"/>
  <c r="H19" i="9"/>
  <c r="H27" i="9"/>
  <c r="H43" i="9"/>
  <c r="H51" i="9"/>
  <c r="H67" i="9"/>
  <c r="H75" i="9"/>
  <c r="H83" i="9"/>
  <c r="H99" i="9"/>
  <c r="H107" i="9"/>
  <c r="I3" i="9"/>
  <c r="I11" i="9"/>
  <c r="I19" i="9"/>
  <c r="I27" i="9"/>
  <c r="I35" i="9"/>
  <c r="I43" i="9"/>
  <c r="I51" i="9"/>
  <c r="I59" i="9"/>
  <c r="I67" i="9"/>
  <c r="I75" i="9"/>
  <c r="I83" i="9"/>
  <c r="I91" i="9"/>
  <c r="I99" i="9"/>
  <c r="I107" i="9"/>
  <c r="J7" i="9"/>
  <c r="J15" i="9"/>
  <c r="J23" i="9"/>
  <c r="J31" i="9"/>
  <c r="J39" i="9"/>
  <c r="J47" i="9"/>
  <c r="J55" i="9"/>
  <c r="J63" i="9"/>
  <c r="J71" i="9"/>
  <c r="J79" i="9"/>
  <c r="J87" i="9"/>
  <c r="J95" i="9"/>
  <c r="J103" i="9"/>
  <c r="K11" i="9"/>
  <c r="K35" i="9"/>
  <c r="K59" i="9"/>
  <c r="K91" i="9"/>
  <c r="I4" i="9"/>
  <c r="I12" i="9"/>
  <c r="I20" i="9"/>
  <c r="I28" i="9"/>
  <c r="I36" i="9"/>
  <c r="I44" i="9"/>
  <c r="I52" i="9"/>
  <c r="I60" i="9"/>
  <c r="I68" i="9"/>
  <c r="I76" i="9"/>
  <c r="I84" i="9"/>
  <c r="I92" i="9"/>
  <c r="I100" i="9"/>
  <c r="I108" i="9"/>
  <c r="J8" i="9"/>
  <c r="J16" i="9"/>
  <c r="J24" i="9"/>
  <c r="J32" i="9"/>
  <c r="J40" i="9"/>
  <c r="J48" i="9"/>
  <c r="J56" i="9"/>
  <c r="J64" i="9"/>
  <c r="J72" i="9"/>
  <c r="J80" i="9"/>
  <c r="J88" i="9"/>
  <c r="J96" i="9"/>
  <c r="J104" i="9"/>
  <c r="I6" i="9"/>
  <c r="I14" i="9"/>
  <c r="I22" i="9"/>
  <c r="I30" i="9"/>
  <c r="I38" i="9"/>
  <c r="I46" i="9"/>
  <c r="I54" i="9"/>
  <c r="I62" i="9"/>
  <c r="I70" i="9"/>
  <c r="I78" i="9"/>
  <c r="I86" i="9"/>
  <c r="I94" i="9"/>
  <c r="I102" i="9"/>
  <c r="J2" i="9"/>
  <c r="J10" i="9"/>
  <c r="J18" i="9"/>
  <c r="J26" i="9"/>
  <c r="J34" i="9"/>
  <c r="J42" i="9"/>
  <c r="J50" i="9"/>
  <c r="J58" i="9"/>
  <c r="J66" i="9"/>
  <c r="J74" i="9"/>
  <c r="J82" i="9"/>
  <c r="J90" i="9"/>
  <c r="J98" i="9"/>
  <c r="J106" i="9"/>
  <c r="L32" i="8"/>
  <c r="J64" i="8"/>
  <c r="J86" i="8"/>
  <c r="L21" i="8"/>
  <c r="J14" i="8"/>
  <c r="J12" i="8"/>
  <c r="K14" i="8"/>
  <c r="L38" i="8"/>
  <c r="J19" i="8"/>
  <c r="K19" i="8"/>
  <c r="L91" i="8"/>
  <c r="J43" i="8"/>
  <c r="K49" i="8"/>
  <c r="L82" i="8"/>
  <c r="J62" i="8"/>
  <c r="K36" i="8"/>
  <c r="J91" i="8"/>
  <c r="K87" i="8"/>
  <c r="J87" i="8"/>
  <c r="K86" i="8"/>
  <c r="J48" i="8"/>
  <c r="J15" i="8"/>
  <c r="J49" i="8"/>
  <c r="J81" i="8"/>
  <c r="J85" i="8"/>
  <c r="K30" i="8"/>
  <c r="K62" i="8"/>
  <c r="L8" i="8"/>
  <c r="L43" i="8"/>
  <c r="L75" i="8"/>
  <c r="J21" i="8"/>
  <c r="J26" i="8"/>
  <c r="J33" i="8"/>
  <c r="J82" i="8"/>
  <c r="J72" i="8"/>
  <c r="K31" i="8"/>
  <c r="K90" i="8"/>
  <c r="L2" i="8"/>
  <c r="J8" i="8"/>
  <c r="J30" i="8"/>
  <c r="J50" i="8"/>
  <c r="J75" i="8"/>
  <c r="K38" i="8"/>
  <c r="L25" i="8"/>
  <c r="L33" i="8"/>
  <c r="L80" i="8"/>
  <c r="K23" i="8"/>
  <c r="K37" i="8"/>
  <c r="J13" i="8"/>
  <c r="J32" i="8"/>
  <c r="J36" i="8"/>
  <c r="J74" i="8"/>
  <c r="K10" i="8"/>
  <c r="K39" i="8"/>
  <c r="K71" i="8"/>
  <c r="J46" i="8"/>
  <c r="J56" i="8"/>
  <c r="L15" i="8"/>
  <c r="L56" i="8"/>
  <c r="J25" i="8"/>
  <c r="J40" i="8"/>
  <c r="J80" i="8"/>
  <c r="K24" i="8"/>
  <c r="K47" i="8"/>
  <c r="K88" i="8"/>
  <c r="J4" i="8"/>
  <c r="J6" i="8"/>
  <c r="J20" i="8"/>
  <c r="J28" i="8"/>
  <c r="J51" i="8"/>
  <c r="J44" i="8"/>
  <c r="J55" i="8"/>
  <c r="J60" i="8"/>
  <c r="J68" i="8"/>
  <c r="J79" i="8"/>
  <c r="J69" i="8"/>
  <c r="K3" i="8"/>
  <c r="K11" i="8"/>
  <c r="K16" i="8"/>
  <c r="K18" i="8"/>
  <c r="K35" i="8"/>
  <c r="K58" i="8"/>
  <c r="K54" i="8"/>
  <c r="K59" i="8"/>
  <c r="K73" i="8"/>
  <c r="K66" i="8"/>
  <c r="K83" i="8"/>
  <c r="K76" i="8"/>
  <c r="L13" i="8"/>
  <c r="L12" i="8"/>
  <c r="L26" i="8"/>
  <c r="L46" i="8"/>
  <c r="L48" i="8"/>
  <c r="L50" i="8"/>
  <c r="L40" i="8"/>
  <c r="L81" i="8"/>
  <c r="L74" i="8"/>
  <c r="L64" i="8"/>
  <c r="L72" i="8"/>
  <c r="J5" i="8"/>
  <c r="J7" i="8"/>
  <c r="J27" i="8"/>
  <c r="J29" i="8"/>
  <c r="J52" i="8"/>
  <c r="J45" i="8"/>
  <c r="J53" i="8"/>
  <c r="J61" i="8"/>
  <c r="J78" i="8"/>
  <c r="J77" i="8"/>
  <c r="J67" i="8"/>
  <c r="K4" i="8"/>
  <c r="K6" i="8"/>
  <c r="K20" i="8"/>
  <c r="K28" i="8"/>
  <c r="K51" i="8"/>
  <c r="K44" i="8"/>
  <c r="K55" i="8"/>
  <c r="K60" i="8"/>
  <c r="K68" i="8"/>
  <c r="K79" i="8"/>
  <c r="K69" i="8"/>
  <c r="L3" i="8"/>
  <c r="L11" i="8"/>
  <c r="L16" i="8"/>
  <c r="L18" i="8"/>
  <c r="L35" i="8"/>
  <c r="L58" i="8"/>
  <c r="L54" i="8"/>
  <c r="L59" i="8"/>
  <c r="L73" i="8"/>
  <c r="L66" i="8"/>
  <c r="L83" i="8"/>
  <c r="L76" i="8"/>
  <c r="K5" i="8"/>
  <c r="K7" i="8"/>
  <c r="K27" i="8"/>
  <c r="K29" i="8"/>
  <c r="K52" i="8"/>
  <c r="K45" i="8"/>
  <c r="K53" i="8"/>
  <c r="K61" i="8"/>
  <c r="K78" i="8"/>
  <c r="K77" i="8"/>
  <c r="K67" i="8"/>
  <c r="J10" i="8"/>
  <c r="J24" i="8"/>
  <c r="J23" i="8"/>
  <c r="J31" i="8"/>
  <c r="J39" i="8"/>
  <c r="J47" i="8"/>
  <c r="J37" i="8"/>
  <c r="J90" i="8"/>
  <c r="J71" i="8"/>
  <c r="J88" i="8"/>
  <c r="J84" i="8"/>
  <c r="K84" i="8"/>
  <c r="J9" i="8"/>
  <c r="J17" i="8"/>
  <c r="J22" i="8"/>
  <c r="J57" i="8"/>
  <c r="J41" i="8"/>
  <c r="J34" i="8"/>
  <c r="J42" i="8"/>
  <c r="J65" i="8"/>
  <c r="J70" i="8"/>
  <c r="J63" i="8"/>
  <c r="J89" i="8"/>
  <c r="K85" i="8"/>
  <c r="K9" i="8"/>
  <c r="K17" i="8"/>
  <c r="K22" i="8"/>
  <c r="K57" i="8"/>
  <c r="K41" i="8"/>
  <c r="K34" i="8"/>
  <c r="K42" i="8"/>
  <c r="K65" i="8"/>
  <c r="K70" i="8"/>
  <c r="K63" i="8"/>
  <c r="K89" i="8"/>
  <c r="K2" i="8"/>
</calcChain>
</file>

<file path=xl/sharedStrings.xml><?xml version="1.0" encoding="utf-8"?>
<sst xmlns="http://schemas.openxmlformats.org/spreadsheetml/2006/main" count="1486" uniqueCount="118">
  <si>
    <t>CNN_ID</t>
  </si>
  <si>
    <t>attack_type</t>
  </si>
  <si>
    <t>acc</t>
  </si>
  <si>
    <t>precision</t>
  </si>
  <si>
    <t>f1</t>
  </si>
  <si>
    <t>auc-roc</t>
  </si>
  <si>
    <t>pert_type</t>
  </si>
  <si>
    <t>pert_size</t>
  </si>
  <si>
    <t>clean</t>
  </si>
  <si>
    <t>none</t>
  </si>
  <si>
    <t>fgsm</t>
  </si>
  <si>
    <t>min</t>
  </si>
  <si>
    <t>pgd</t>
  </si>
  <si>
    <t>mean</t>
  </si>
  <si>
    <t>Donor_ID</t>
  </si>
  <si>
    <t>Recipient_ID</t>
  </si>
  <si>
    <t>TSR</t>
  </si>
  <si>
    <t>acc_drop</t>
  </si>
  <si>
    <t>min pert</t>
  </si>
  <si>
    <t>Clean Accuracy</t>
  </si>
  <si>
    <t>Dataset</t>
  </si>
  <si>
    <t>model</t>
  </si>
  <si>
    <t>hash</t>
  </si>
  <si>
    <t>CNN_mnist</t>
  </si>
  <si>
    <t>b08f9ce6e5a3136548c7fbd69077e103442cbbf476cbd008c4294e7601cac4b9</t>
  </si>
  <si>
    <t>HQCNN_mnist_['none', 'none', 'none']</t>
  </si>
  <si>
    <t>63f5675f8196c5f3e2b48db5e8fa45752b978461b4c0575b13545f8348043ebe</t>
  </si>
  <si>
    <t>HQCNN_mnist_['linearx', 'linearx', 'linearx']</t>
  </si>
  <si>
    <t>843450760ea39fbb394013a3a94197c4a1083327f2646ec5d26b4242b5423806</t>
  </si>
  <si>
    <t>HQCNN_mnist_['linearz', 'linearz', 'linearz']</t>
  </si>
  <si>
    <t>a65a7bd6997619e922f8b7b612577c7aa7e96d6536d5de84d80c6969c177a23e</t>
  </si>
  <si>
    <t>HQCNN_mnist_['circularx', 'circularx', 'circularx']</t>
  </si>
  <si>
    <t>bc5609f67403dbc9c2163e12827bc2a15c211ba549584dc51003df1ff7cbaedc</t>
  </si>
  <si>
    <t>HQCNN_mnist_['circularz', 'circularz', 'circularz']</t>
  </si>
  <si>
    <t>749e22cec635e58afb0dc24b82df2a44717397bbdd971fa73602a6e811634826</t>
  </si>
  <si>
    <t>HQCNN_mnist_['fullx', 'fullx', 'fullx']</t>
  </si>
  <si>
    <t>8ece6a7a7522aa09ffb786b67d2ac107000d192b4cf74ea29a9402ec888eb004</t>
  </si>
  <si>
    <t>HQCNN_mnist_['fullz', 'fullz', 'fullz']</t>
  </si>
  <si>
    <t>17214d6e118bf74c852a1c68004209041e07f50b1cb197b4ba918c9b2db6dc38</t>
  </si>
  <si>
    <t>HQCNN_mnist_['staggeredx', 'staggeredx', 'staggeredx']</t>
  </si>
  <si>
    <t>2aab1f5eb242ffe0bd45f9d54f4137591a8bee2a352a2d4f533f7f72fab7c648</t>
  </si>
  <si>
    <t>HQCNN_mnist_['staggeredz', 'staggeredz', 'staggeredz']</t>
  </si>
  <si>
    <t>82611e134c0bee86cb386c37730eaa389ce86cb4c01e17a425c79a732eb9e37e</t>
  </si>
  <si>
    <t>CNN_fmnist</t>
  </si>
  <si>
    <t>774bde0e4c93d5eda84e78aef9d0376e34178fce597948213902dfa762f1a026</t>
  </si>
  <si>
    <t>HQCNN_fmnist_['none', 'none', 'none']</t>
  </si>
  <si>
    <t>50bfe5d9966ad006c48aad9d164ba90ad0e50c4b56130b2b40cd76ef65574ec0</t>
  </si>
  <si>
    <t>HQCNN_fmnist_['linearx', 'linearx', 'linearx']</t>
  </si>
  <si>
    <t>dbdea9c5e03787f10511f2456271433e6e18e1616ec2368e8042dd73d5233b1c</t>
  </si>
  <si>
    <t>HQCNN_fmnist_['linearz', 'linearz', 'linearz']</t>
  </si>
  <si>
    <t>a5853371c4538433d061141d0dcdb476f185d0f289de2b559253c1ecff00dd87</t>
  </si>
  <si>
    <t>HQCNN_fmnist_['circularx', 'circularx', 'circularx']</t>
  </si>
  <si>
    <t>ae401fd13a8b5e05159782af78854dae96c017115e2cd6f1326a1f4dda7fb787</t>
  </si>
  <si>
    <t>HQCNN_fmnist_['circularz', 'circularz', 'circularz']</t>
  </si>
  <si>
    <t>38d6e79744ee319ec34da41d4222c47966e12baf1f5b232e4efcee73a37378d8</t>
  </si>
  <si>
    <t>HQCNN_fmnist_['fullx', 'fullx', 'fullx']</t>
  </si>
  <si>
    <t>91d9d531f05cd0b838f2385ffc79a05656f8dee85984c5ebda1d39bb392b8d7e</t>
  </si>
  <si>
    <t>HQCNN_fmnist_['fullz', 'fullz', 'fullz']</t>
  </si>
  <si>
    <t>379b49e2623485ab954772052907fc4772019ebdc902eac6f697e1a37e5c0d5c</t>
  </si>
  <si>
    <t>HQCNN_fmnist_['staggeredx', 'staggeredx', 'staggeredx']</t>
  </si>
  <si>
    <t>93fd05077bd8011ef93526dfdbd5ba8e09ed75af80a7d34913ad3d2817cbc28c</t>
  </si>
  <si>
    <t>HQCNN_fmnist_['staggeredz', 'staggeredz', 'staggeredz']</t>
  </si>
  <si>
    <t>25fd67df90e43eb5568211cb27b88ba30512e31bb13dd9a8eda135a30a8df96d</t>
  </si>
  <si>
    <t>CNN_cifar10</t>
  </si>
  <si>
    <t>dfd9f1679d1fee87be0cb146b1fe5f0910d33a6a0ee115db8083237029801bd6</t>
  </si>
  <si>
    <t>HQCNN_cifar10_['none', 'none', 'none']</t>
  </si>
  <si>
    <t>8b08617f33057f56bf1ca4260af073f5d198bd1844bbc5049a89f6211388d37d</t>
  </si>
  <si>
    <t>HQCNN_cifar10_['linearx', 'linearx', 'linearx']</t>
  </si>
  <si>
    <t>0bca3a47f683f63b27e2dcad515f40d97b15cb2689f168311d93455ed59c224d</t>
  </si>
  <si>
    <t>HQCNN_cifar10_['linearz', 'linearz', 'linearz']</t>
  </si>
  <si>
    <t>27ad7c46bfefcb3c355de50e7117297babb2ece5716514b61ba0966840a2c77c</t>
  </si>
  <si>
    <t>HQCNN_cifar10_['circularx', 'circularx', 'circularx']</t>
  </si>
  <si>
    <t>98c1d625fed1cb67f6371ced3b9e6bbdab616bd361ffcf8518fd3256714e6421</t>
  </si>
  <si>
    <t>HQCNN_cifar10_['circularz', 'circularz', 'circularz']</t>
  </si>
  <si>
    <t>7bbe6443e80fbad2dd35872abf47871c918ec523abbee9e766bcc417877d4989</t>
  </si>
  <si>
    <t>HQCNN_cifar10_['fullx', 'fullx', 'fullx']</t>
  </si>
  <si>
    <t>a6576cb581ce45e0bf60666560db259853a452eec0a1b8bb8767865921c9edab</t>
  </si>
  <si>
    <t>HQCNN_cifar10_['fullz', 'fullz', 'fullz']</t>
  </si>
  <si>
    <t>f73690ce80bce7f498e27a5ef350775fdb278ef728d15b528d82386fd2f693bc</t>
  </si>
  <si>
    <t>HQCNN_cifar10_['staggeredx', 'staggeredx', 'staggeredx']</t>
  </si>
  <si>
    <t>06057772973b9be362000dd755f43129bb30ffd3c7003018229bad6ab3cfbee4</t>
  </si>
  <si>
    <t>HQCNN_cifar10_['staggeredz', 'staggeredz', 'staggeredz']</t>
  </si>
  <si>
    <t>a91e319c870f2d5325fa96a64addeebd02c079105244096a424a4fba6fce7891</t>
  </si>
  <si>
    <t>name</t>
  </si>
  <si>
    <t>entg_gate</t>
  </si>
  <si>
    <t>entg_strat</t>
  </si>
  <si>
    <t>donor_name</t>
  </si>
  <si>
    <t>recipient_name</t>
  </si>
  <si>
    <t>dataset</t>
  </si>
  <si>
    <t>donor_entg_strat</t>
  </si>
  <si>
    <t>recipient_entg_strat</t>
  </si>
  <si>
    <t>donor gate</t>
  </si>
  <si>
    <t>recipient gate</t>
  </si>
  <si>
    <t>mnist</t>
  </si>
  <si>
    <t>classical</t>
  </si>
  <si>
    <t>cnot</t>
  </si>
  <si>
    <t>linear</t>
  </si>
  <si>
    <t>cz</t>
  </si>
  <si>
    <t>circular</t>
  </si>
  <si>
    <t>full</t>
  </si>
  <si>
    <t>staggered</t>
  </si>
  <si>
    <t>fmnist</t>
  </si>
  <si>
    <t>cifar10</t>
  </si>
  <si>
    <t>avg delta</t>
  </si>
  <si>
    <t>FGSM</t>
  </si>
  <si>
    <t>delta pert</t>
  </si>
  <si>
    <t>PGD</t>
  </si>
  <si>
    <t>avg pert</t>
  </si>
  <si>
    <t>entg strat</t>
  </si>
  <si>
    <t>gate</t>
  </si>
  <si>
    <t>Acc gap</t>
  </si>
  <si>
    <t xml:space="preserve">attack </t>
  </si>
  <si>
    <t>AVG</t>
  </si>
  <si>
    <t>(Classical -&gt; Quantum) FGSM</t>
  </si>
  <si>
    <t>(Quantum -&gt; Classical) FGSM</t>
  </si>
  <si>
    <t>1. Best Hybrid Quantum model beat classical model on MNIST and FashionMNIST</t>
  </si>
  <si>
    <t>Clean:</t>
  </si>
  <si>
    <t>2. Best Entanglement strategy is very dataset for clean accuracy, hence these networks benefit from  careful design over a one-fits all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</si>
</sst>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avg delta by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cifar10</c:v>
              </c:pt>
              <c:pt idx="1">
                <c:v>fmnist</c:v>
              </c:pt>
              <c:pt idx="2">
                <c:v>mnist</c:v>
              </c:pt>
            </c:strLit>
          </c:cat>
          <c:val>
            <c:numLit>
              <c:formatCode>General</c:formatCode>
              <c:ptCount val="3"/>
              <c:pt idx="0">
                <c:v>-0.28723056229000232</c:v>
              </c:pt>
              <c:pt idx="1">
                <c:v>1.4823595533052644E-2</c:v>
              </c:pt>
              <c:pt idx="2">
                <c:v>-5.9412974311674454E-3</c:v>
              </c:pt>
            </c:numLit>
          </c:val>
          <c:extLst>
            <c:ext xmlns:c16="http://schemas.microsoft.com/office/drawing/2014/chart" uri="{C3380CC4-5D6E-409C-BE32-E72D297353CC}">
              <c16:uniqueId val="{00000000-23EA-4ED6-930E-53111BA5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1887"/>
        <c:axId val="44750447"/>
      </c:barChart>
      <c:catAx>
        <c:axId val="447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447"/>
        <c:crosses val="autoZero"/>
        <c:auto val="1"/>
        <c:lblAlgn val="ctr"/>
        <c:lblOffset val="100"/>
        <c:noMultiLvlLbl val="0"/>
      </c:catAx>
      <c:valAx>
        <c:axId val="447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avg delta by entg_strat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circular</c:v>
              </c:pt>
              <c:pt idx="1">
                <c:v>classical</c:v>
              </c:pt>
              <c:pt idx="2">
                <c:v>full</c:v>
              </c:pt>
              <c:pt idx="3">
                <c:v>linear</c:v>
              </c:pt>
              <c:pt idx="4">
                <c:v>none</c:v>
              </c:pt>
              <c:pt idx="5">
                <c:v>staggered</c:v>
              </c:pt>
            </c:strLit>
          </c:cat>
          <c:val>
            <c:numLit>
              <c:formatCode>General</c:formatCode>
              <c:ptCount val="6"/>
              <c:pt idx="0">
                <c:v>-4.8702854275060312E-2</c:v>
              </c:pt>
              <c:pt idx="1">
                <c:v>0</c:v>
              </c:pt>
              <c:pt idx="2">
                <c:v>-7.5396131675331948E-2</c:v>
              </c:pt>
              <c:pt idx="3">
                <c:v>-9.3958191460226964E-2</c:v>
              </c:pt>
              <c:pt idx="4">
                <c:v>-2.5071084077636994E-2</c:v>
              </c:pt>
              <c:pt idx="5">
                <c:v>-3.5220002699860919E-2</c:v>
              </c:pt>
            </c:numLit>
          </c:val>
          <c:extLst>
            <c:ext xmlns:c16="http://schemas.microsoft.com/office/drawing/2014/chart" uri="{C3380CC4-5D6E-409C-BE32-E72D297353CC}">
              <c16:uniqueId val="{00000000-6C81-4504-B4F2-F765A82E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89423"/>
        <c:axId val="34290863"/>
      </c:barChart>
      <c:catAx>
        <c:axId val="342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863"/>
        <c:crosses val="autoZero"/>
        <c:auto val="1"/>
        <c:lblAlgn val="ctr"/>
        <c:lblOffset val="100"/>
        <c:noMultiLvlLbl val="0"/>
      </c:catAx>
      <c:valAx>
        <c:axId val="342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avg delta by entg_gate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cnot</c:v>
              </c:pt>
              <c:pt idx="1">
                <c:v>cz</c:v>
              </c:pt>
              <c:pt idx="2">
                <c:v>none</c:v>
              </c:pt>
            </c:strLit>
          </c:cat>
          <c:val>
            <c:numLit>
              <c:formatCode>General</c:formatCode>
              <c:ptCount val="3"/>
              <c:pt idx="0">
                <c:v>-0.1363064165386999</c:v>
              </c:pt>
              <c:pt idx="1">
                <c:v>-0.11697076357178024</c:v>
              </c:pt>
              <c:pt idx="2">
                <c:v>-2.5071084077636994E-2</c:v>
              </c:pt>
            </c:numLit>
          </c:val>
          <c:extLst>
            <c:ext xmlns:c16="http://schemas.microsoft.com/office/drawing/2014/chart" uri="{C3380CC4-5D6E-409C-BE32-E72D297353CC}">
              <c16:uniqueId val="{00000000-9988-4BD9-90E6-36E6CE07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1679"/>
        <c:axId val="168240239"/>
      </c:barChart>
      <c:catAx>
        <c:axId val="1682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0239"/>
        <c:crosses val="autoZero"/>
        <c:auto val="1"/>
        <c:lblAlgn val="ctr"/>
        <c:lblOffset val="100"/>
        <c:noMultiLvlLbl val="0"/>
      </c:catAx>
      <c:valAx>
        <c:axId val="1682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'Quantum Advantage'!$I$34</c:f>
              <c:strCache>
                <c:ptCount val="1"/>
                <c:pt idx="0">
                  <c:v>avg 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'Quantum Advantage'!$A$35:$C$64</c15:sqref>
                  </c15:fullRef>
                  <c15:levelRef>
                    <c15:sqref>'Quantum Advantage'!$C$35:$C$64</c15:sqref>
                  </c15:levelRef>
                </c:ext>
              </c:extLst>
              <c:f>'Quantum Advantage'!$C$35:$C$64</c:f>
              <c:strCache>
                <c:ptCount val="30"/>
                <c:pt idx="0">
                  <c:v>classical</c:v>
                </c:pt>
                <c:pt idx="1">
                  <c:v>linear</c:v>
                </c:pt>
                <c:pt idx="2">
                  <c:v>linear</c:v>
                </c:pt>
                <c:pt idx="3">
                  <c:v>circular</c:v>
                </c:pt>
                <c:pt idx="4">
                  <c:v>full</c:v>
                </c:pt>
                <c:pt idx="5">
                  <c:v>staggered</c:v>
                </c:pt>
                <c:pt idx="6">
                  <c:v>none</c:v>
                </c:pt>
                <c:pt idx="7">
                  <c:v>circular</c:v>
                </c:pt>
                <c:pt idx="8">
                  <c:v>full</c:v>
                </c:pt>
                <c:pt idx="9">
                  <c:v>staggered</c:v>
                </c:pt>
                <c:pt idx="10">
                  <c:v>circular</c:v>
                </c:pt>
                <c:pt idx="11">
                  <c:v>full</c:v>
                </c:pt>
                <c:pt idx="12">
                  <c:v>linear</c:v>
                </c:pt>
                <c:pt idx="13">
                  <c:v>staggered</c:v>
                </c:pt>
                <c:pt idx="14">
                  <c:v>circular</c:v>
                </c:pt>
                <c:pt idx="15">
                  <c:v>linear</c:v>
                </c:pt>
                <c:pt idx="16">
                  <c:v>none</c:v>
                </c:pt>
                <c:pt idx="17">
                  <c:v>full</c:v>
                </c:pt>
                <c:pt idx="18">
                  <c:v>classical</c:v>
                </c:pt>
                <c:pt idx="19">
                  <c:v>staggered</c:v>
                </c:pt>
                <c:pt idx="20">
                  <c:v>full</c:v>
                </c:pt>
                <c:pt idx="21">
                  <c:v>circular</c:v>
                </c:pt>
                <c:pt idx="22">
                  <c:v>full</c:v>
                </c:pt>
                <c:pt idx="23">
                  <c:v>staggered</c:v>
                </c:pt>
                <c:pt idx="24">
                  <c:v>linear</c:v>
                </c:pt>
                <c:pt idx="25">
                  <c:v>linear</c:v>
                </c:pt>
                <c:pt idx="26">
                  <c:v>none</c:v>
                </c:pt>
                <c:pt idx="27">
                  <c:v>staggered</c:v>
                </c:pt>
                <c:pt idx="28">
                  <c:v>circular</c:v>
                </c:pt>
                <c:pt idx="29">
                  <c:v>classical</c:v>
                </c:pt>
              </c:strCache>
            </c:strRef>
          </c:cat>
          <c:val>
            <c:numRef>
              <c:f>'Quantum Advantage'!$I$35:$I$64</c:f>
              <c:numCache>
                <c:formatCode>General</c:formatCode>
                <c:ptCount val="30"/>
                <c:pt idx="0">
                  <c:v>0</c:v>
                </c:pt>
                <c:pt idx="1">
                  <c:v>-2.8188822025635812E-5</c:v>
                </c:pt>
                <c:pt idx="2">
                  <c:v>-4.0535281206733149E-3</c:v>
                </c:pt>
                <c:pt idx="3">
                  <c:v>-4.0153762438436642E-3</c:v>
                </c:pt>
                <c:pt idx="4">
                  <c:v>-4.8963339728436512E-3</c:v>
                </c:pt>
                <c:pt idx="5">
                  <c:v>-5.0451029239239791E-3</c:v>
                </c:pt>
                <c:pt idx="6">
                  <c:v>-7.0148962734999749E-3</c:v>
                </c:pt>
                <c:pt idx="7">
                  <c:v>-8.9584903962749794E-3</c:v>
                </c:pt>
                <c:pt idx="8">
                  <c:v>-9.9514334727069942E-3</c:v>
                </c:pt>
                <c:pt idx="9">
                  <c:v>-1.788556747457833E-2</c:v>
                </c:pt>
                <c:pt idx="10">
                  <c:v>5.4863326926348398E-2</c:v>
                </c:pt>
                <c:pt idx="11">
                  <c:v>4.1288756613187351E-2</c:v>
                </c:pt>
                <c:pt idx="12">
                  <c:v>3.5768059880843715E-2</c:v>
                </c:pt>
                <c:pt idx="13">
                  <c:v>2.7808770318174376E-2</c:v>
                </c:pt>
                <c:pt idx="14">
                  <c:v>1.8992824050298378E-2</c:v>
                </c:pt>
                <c:pt idx="15">
                  <c:v>2.0643828579647343E-2</c:v>
                </c:pt>
                <c:pt idx="16">
                  <c:v>1.5229924497712691E-2</c:v>
                </c:pt>
                <c:pt idx="17">
                  <c:v>1.4427900036665683E-2</c:v>
                </c:pt>
                <c:pt idx="18">
                  <c:v>0</c:v>
                </c:pt>
                <c:pt idx="19">
                  <c:v>-1.6449669779067626E-2</c:v>
                </c:pt>
                <c:pt idx="20">
                  <c:v>8.3640465978081668E-2</c:v>
                </c:pt>
                <c:pt idx="21">
                  <c:v>7.776596191587766E-2</c:v>
                </c:pt>
                <c:pt idx="22">
                  <c:v>7.425178170622701E-2</c:v>
                </c:pt>
                <c:pt idx="23">
                  <c:v>6.1082135367469002E-2</c:v>
                </c:pt>
                <c:pt idx="24">
                  <c:v>5.9052172455912343E-2</c:v>
                </c:pt>
                <c:pt idx="25">
                  <c:v>4.6872749887461672E-2</c:v>
                </c:pt>
                <c:pt idx="26">
                  <c:v>4.1099448887044338E-2</c:v>
                </c:pt>
                <c:pt idx="27">
                  <c:v>1.812320031907334E-2</c:v>
                </c:pt>
                <c:pt idx="28">
                  <c:v>8.3031173496203314E-3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5-496E-AB37-7F4B0A22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1535"/>
        <c:axId val="32968655"/>
      </c:barChart>
      <c:catAx>
        <c:axId val="329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8655"/>
        <c:crosses val="autoZero"/>
        <c:auto val="1"/>
        <c:lblAlgn val="ctr"/>
        <c:lblOffset val="100"/>
        <c:noMultiLvlLbl val="0"/>
      </c:catAx>
      <c:valAx>
        <c:axId val="32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Minimum Perturbation Size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'Quantum Advantage'!$A$35:$C$64</c15:sqref>
                  </c15:fullRef>
                  <c15:levelRef>
                    <c15:sqref>'Quantum Advantage'!$C$35:$C$64</c15:sqref>
                  </c15:levelRef>
                </c:ext>
              </c:extLst>
              <c:f>'Quantum Advantage'!$C$35:$C$64</c:f>
              <c:strCache>
                <c:ptCount val="30"/>
                <c:pt idx="0">
                  <c:v>classical</c:v>
                </c:pt>
                <c:pt idx="1">
                  <c:v>linear</c:v>
                </c:pt>
                <c:pt idx="2">
                  <c:v>linear</c:v>
                </c:pt>
                <c:pt idx="3">
                  <c:v>circular</c:v>
                </c:pt>
                <c:pt idx="4">
                  <c:v>full</c:v>
                </c:pt>
                <c:pt idx="5">
                  <c:v>staggered</c:v>
                </c:pt>
                <c:pt idx="6">
                  <c:v>none</c:v>
                </c:pt>
                <c:pt idx="7">
                  <c:v>circular</c:v>
                </c:pt>
                <c:pt idx="8">
                  <c:v>full</c:v>
                </c:pt>
                <c:pt idx="9">
                  <c:v>staggered</c:v>
                </c:pt>
                <c:pt idx="10">
                  <c:v>circular</c:v>
                </c:pt>
                <c:pt idx="11">
                  <c:v>full</c:v>
                </c:pt>
                <c:pt idx="12">
                  <c:v>linear</c:v>
                </c:pt>
                <c:pt idx="13">
                  <c:v>staggered</c:v>
                </c:pt>
                <c:pt idx="14">
                  <c:v>circular</c:v>
                </c:pt>
                <c:pt idx="15">
                  <c:v>linear</c:v>
                </c:pt>
                <c:pt idx="16">
                  <c:v>none</c:v>
                </c:pt>
                <c:pt idx="17">
                  <c:v>full</c:v>
                </c:pt>
                <c:pt idx="18">
                  <c:v>classical</c:v>
                </c:pt>
                <c:pt idx="19">
                  <c:v>staggered</c:v>
                </c:pt>
                <c:pt idx="20">
                  <c:v>full</c:v>
                </c:pt>
                <c:pt idx="21">
                  <c:v>circular</c:v>
                </c:pt>
                <c:pt idx="22">
                  <c:v>full</c:v>
                </c:pt>
                <c:pt idx="23">
                  <c:v>staggered</c:v>
                </c:pt>
                <c:pt idx="24">
                  <c:v>linear</c:v>
                </c:pt>
                <c:pt idx="25">
                  <c:v>linear</c:v>
                </c:pt>
                <c:pt idx="26">
                  <c:v>none</c:v>
                </c:pt>
                <c:pt idx="27">
                  <c:v>staggered</c:v>
                </c:pt>
                <c:pt idx="28">
                  <c:v>circular</c:v>
                </c:pt>
                <c:pt idx="29">
                  <c:v>classical</c:v>
                </c:pt>
              </c:strCache>
            </c:strRef>
          </c:cat>
          <c:val>
            <c:numRef>
              <c:f>'Quantum Advantage'!$D$35:$D$64</c:f>
              <c:numCache>
                <c:formatCode>General</c:formatCode>
                <c:ptCount val="30"/>
                <c:pt idx="0">
                  <c:v>0</c:v>
                </c:pt>
                <c:pt idx="1">
                  <c:v>2.3841857900441799E-7</c:v>
                </c:pt>
                <c:pt idx="2">
                  <c:v>-1.2516975400056474E-6</c:v>
                </c:pt>
                <c:pt idx="3">
                  <c:v>1.1846423149941554E-6</c:v>
                </c:pt>
                <c:pt idx="4">
                  <c:v>1.7583370209989235E-6</c:v>
                </c:pt>
                <c:pt idx="5">
                  <c:v>-1.7359852789999852E-6</c:v>
                </c:pt>
                <c:pt idx="6">
                  <c:v>-5.0663948099327616E-7</c:v>
                </c:pt>
                <c:pt idx="7">
                  <c:v>-8.5681676899318493E-7</c:v>
                </c:pt>
                <c:pt idx="8">
                  <c:v>-2.0042061810027212E-6</c:v>
                </c:pt>
                <c:pt idx="9">
                  <c:v>7.6740980099743172E-7</c:v>
                </c:pt>
                <c:pt idx="10">
                  <c:v>3.427267070005291E-7</c:v>
                </c:pt>
                <c:pt idx="11">
                  <c:v>4.6193599699539956E-7</c:v>
                </c:pt>
                <c:pt idx="12">
                  <c:v>7.6740980099743172E-7</c:v>
                </c:pt>
                <c:pt idx="13">
                  <c:v>2.6077031999027778E-7</c:v>
                </c:pt>
                <c:pt idx="14">
                  <c:v>-2.3841858000361871E-7</c:v>
                </c:pt>
                <c:pt idx="15">
                  <c:v>-2.5331974100317733E-7</c:v>
                </c:pt>
                <c:pt idx="16">
                  <c:v>-1.0207295420006091E-6</c:v>
                </c:pt>
                <c:pt idx="17">
                  <c:v>1.3858079910000765E-6</c:v>
                </c:pt>
                <c:pt idx="18">
                  <c:v>0</c:v>
                </c:pt>
                <c:pt idx="19">
                  <c:v>-1.4156103200768655E-7</c:v>
                </c:pt>
                <c:pt idx="20">
                  <c:v>3.8966536522008766E-5</c:v>
                </c:pt>
                <c:pt idx="21">
                  <c:v>6.9610774517003815E-5</c:v>
                </c:pt>
                <c:pt idx="22">
                  <c:v>1.1819601058900286E-4</c:v>
                </c:pt>
                <c:pt idx="23">
                  <c:v>-1.2271106242994767E-5</c:v>
                </c:pt>
                <c:pt idx="24">
                  <c:v>1.4193356037099647E-4</c:v>
                </c:pt>
                <c:pt idx="25">
                  <c:v>-1.4792382717099262E-4</c:v>
                </c:pt>
                <c:pt idx="26">
                  <c:v>-5.1662325859000435E-5</c:v>
                </c:pt>
                <c:pt idx="27">
                  <c:v>1.8317252397499761E-4</c:v>
                </c:pt>
                <c:pt idx="28">
                  <c:v>7.0661306381003541E-5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F17-AD7B-EB317023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9759"/>
        <c:axId val="168241199"/>
      </c:lineChart>
      <c:catAx>
        <c:axId val="1682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199"/>
        <c:crosses val="autoZero"/>
        <c:auto val="1"/>
        <c:lblAlgn val="ctr"/>
        <c:lblOffset val="100"/>
        <c:noMultiLvlLbl val="0"/>
      </c:catAx>
      <c:valAx>
        <c:axId val="1682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'Quantum Advantage'!$D$66</c:f>
              <c:strCache>
                <c:ptCount val="1"/>
                <c:pt idx="0">
                  <c:v>avg 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'Quantum Advantage'!$A$67:$C$96</c15:sqref>
                  </c15:fullRef>
                  <c15:levelRef>
                    <c15:sqref>'Quantum Advantage'!$C$67:$C$96</c15:sqref>
                  </c15:levelRef>
                </c:ext>
              </c:extLst>
              <c:f>'Quantum Advantage'!$C$67:$C$96</c:f>
              <c:strCache>
                <c:ptCount val="30"/>
                <c:pt idx="0">
                  <c:v>classical</c:v>
                </c:pt>
                <c:pt idx="1">
                  <c:v>linear</c:v>
                </c:pt>
                <c:pt idx="2">
                  <c:v>none</c:v>
                </c:pt>
                <c:pt idx="3">
                  <c:v>linear</c:v>
                </c:pt>
                <c:pt idx="4">
                  <c:v>circular</c:v>
                </c:pt>
                <c:pt idx="5">
                  <c:v>full</c:v>
                </c:pt>
                <c:pt idx="6">
                  <c:v>full</c:v>
                </c:pt>
                <c:pt idx="7">
                  <c:v>circular</c:v>
                </c:pt>
                <c:pt idx="8">
                  <c:v>staggered</c:v>
                </c:pt>
                <c:pt idx="9">
                  <c:v>staggered</c:v>
                </c:pt>
                <c:pt idx="10">
                  <c:v>circular</c:v>
                </c:pt>
                <c:pt idx="11">
                  <c:v>full</c:v>
                </c:pt>
                <c:pt idx="12">
                  <c:v>staggered</c:v>
                </c:pt>
                <c:pt idx="13">
                  <c:v>linear</c:v>
                </c:pt>
                <c:pt idx="14">
                  <c:v>classical</c:v>
                </c:pt>
                <c:pt idx="15">
                  <c:v>circular</c:v>
                </c:pt>
                <c:pt idx="16">
                  <c:v>none</c:v>
                </c:pt>
                <c:pt idx="17">
                  <c:v>full</c:v>
                </c:pt>
                <c:pt idx="18">
                  <c:v>linear</c:v>
                </c:pt>
                <c:pt idx="19">
                  <c:v>staggered</c:v>
                </c:pt>
                <c:pt idx="20">
                  <c:v>full</c:v>
                </c:pt>
                <c:pt idx="21">
                  <c:v>full</c:v>
                </c:pt>
                <c:pt idx="22">
                  <c:v>linear</c:v>
                </c:pt>
                <c:pt idx="23">
                  <c:v>none</c:v>
                </c:pt>
                <c:pt idx="24">
                  <c:v>staggered</c:v>
                </c:pt>
                <c:pt idx="25">
                  <c:v>circular</c:v>
                </c:pt>
                <c:pt idx="26">
                  <c:v>linear</c:v>
                </c:pt>
                <c:pt idx="27">
                  <c:v>staggered</c:v>
                </c:pt>
                <c:pt idx="28">
                  <c:v>circular</c:v>
                </c:pt>
                <c:pt idx="29">
                  <c:v>classical</c:v>
                </c:pt>
              </c:strCache>
            </c:strRef>
          </c:cat>
          <c:val>
            <c:numRef>
              <c:f>'Quantum Advantage'!$D$67:$D$96</c:f>
              <c:numCache>
                <c:formatCode>General</c:formatCode>
                <c:ptCount val="30"/>
                <c:pt idx="0">
                  <c:v>0</c:v>
                </c:pt>
                <c:pt idx="1">
                  <c:v>-5.9677240793809911E-3</c:v>
                </c:pt>
                <c:pt idx="2">
                  <c:v>-7.9464319584379908E-3</c:v>
                </c:pt>
                <c:pt idx="3">
                  <c:v>-1.0003667934682622E-2</c:v>
                </c:pt>
                <c:pt idx="4">
                  <c:v>-1.0960185737650971E-2</c:v>
                </c:pt>
                <c:pt idx="5">
                  <c:v>-1.1941158751106981E-2</c:v>
                </c:pt>
                <c:pt idx="6">
                  <c:v>-1.1818988488844292E-2</c:v>
                </c:pt>
                <c:pt idx="7">
                  <c:v>-1.2864195742623319E-2</c:v>
                </c:pt>
                <c:pt idx="8">
                  <c:v>-1.2993815319389332E-2</c:v>
                </c:pt>
                <c:pt idx="9">
                  <c:v>-2.3726734439119324E-2</c:v>
                </c:pt>
                <c:pt idx="10">
                  <c:v>4.3095210145824701E-2</c:v>
                </c:pt>
                <c:pt idx="11">
                  <c:v>4.0120967483340042E-2</c:v>
                </c:pt>
                <c:pt idx="12">
                  <c:v>1.5564815090880368E-2</c:v>
                </c:pt>
                <c:pt idx="13">
                  <c:v>1.238796498233404E-2</c:v>
                </c:pt>
                <c:pt idx="14">
                  <c:v>0</c:v>
                </c:pt>
                <c:pt idx="15">
                  <c:v>6.1787459933348998E-5</c:v>
                </c:pt>
                <c:pt idx="16">
                  <c:v>-4.9593156223179946E-3</c:v>
                </c:pt>
                <c:pt idx="17">
                  <c:v>-7.4021924778179633E-3</c:v>
                </c:pt>
                <c:pt idx="18">
                  <c:v>-1.4676755517159005E-2</c:v>
                </c:pt>
                <c:pt idx="19">
                  <c:v>-4.1613289432051968E-2</c:v>
                </c:pt>
                <c:pt idx="20">
                  <c:v>6.857948853223067E-2</c:v>
                </c:pt>
                <c:pt idx="21">
                  <c:v>4.7017038714257671E-2</c:v>
                </c:pt>
                <c:pt idx="22">
                  <c:v>4.6653959286783335E-2</c:v>
                </c:pt>
                <c:pt idx="23">
                  <c:v>3.7984806882225663E-2</c:v>
                </c:pt>
                <c:pt idx="24">
                  <c:v>3.7410021471333661E-2</c:v>
                </c:pt>
                <c:pt idx="25">
                  <c:v>2.3163090011628001E-2</c:v>
                </c:pt>
                <c:pt idx="26">
                  <c:v>1.843889141490233E-2</c:v>
                </c:pt>
                <c:pt idx="27">
                  <c:v>2.1029531321280326E-2</c:v>
                </c:pt>
                <c:pt idx="28">
                  <c:v>9.3167198605033363E-4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FCE-8011-0AFD2CDC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32031"/>
        <c:axId val="172634431"/>
      </c:barChart>
      <c:catAx>
        <c:axId val="1726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431"/>
        <c:crosses val="autoZero"/>
        <c:auto val="1"/>
        <c:lblAlgn val="ctr"/>
        <c:lblOffset val="100"/>
        <c:noMultiLvlLbl val="0"/>
      </c:catAx>
      <c:valAx>
        <c:axId val="1726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Perturbation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'Quantum Advantage'!$C$67:$C$96</c:f>
              <c:strCache>
                <c:ptCount val="30"/>
                <c:pt idx="0">
                  <c:v>classical</c:v>
                </c:pt>
                <c:pt idx="1">
                  <c:v>linear</c:v>
                </c:pt>
                <c:pt idx="2">
                  <c:v>none</c:v>
                </c:pt>
                <c:pt idx="3">
                  <c:v>linear</c:v>
                </c:pt>
                <c:pt idx="4">
                  <c:v>circular</c:v>
                </c:pt>
                <c:pt idx="5">
                  <c:v>full</c:v>
                </c:pt>
                <c:pt idx="6">
                  <c:v>full</c:v>
                </c:pt>
                <c:pt idx="7">
                  <c:v>circular</c:v>
                </c:pt>
                <c:pt idx="8">
                  <c:v>staggered</c:v>
                </c:pt>
                <c:pt idx="9">
                  <c:v>staggered</c:v>
                </c:pt>
                <c:pt idx="10">
                  <c:v>circular</c:v>
                </c:pt>
                <c:pt idx="11">
                  <c:v>full</c:v>
                </c:pt>
                <c:pt idx="12">
                  <c:v>staggered</c:v>
                </c:pt>
                <c:pt idx="13">
                  <c:v>linear</c:v>
                </c:pt>
                <c:pt idx="14">
                  <c:v>classical</c:v>
                </c:pt>
                <c:pt idx="15">
                  <c:v>circular</c:v>
                </c:pt>
                <c:pt idx="16">
                  <c:v>none</c:v>
                </c:pt>
                <c:pt idx="17">
                  <c:v>full</c:v>
                </c:pt>
                <c:pt idx="18">
                  <c:v>linear</c:v>
                </c:pt>
                <c:pt idx="19">
                  <c:v>staggered</c:v>
                </c:pt>
                <c:pt idx="20">
                  <c:v>full</c:v>
                </c:pt>
                <c:pt idx="21">
                  <c:v>full</c:v>
                </c:pt>
                <c:pt idx="22">
                  <c:v>linear</c:v>
                </c:pt>
                <c:pt idx="23">
                  <c:v>none</c:v>
                </c:pt>
                <c:pt idx="24">
                  <c:v>staggered</c:v>
                </c:pt>
                <c:pt idx="25">
                  <c:v>circular</c:v>
                </c:pt>
                <c:pt idx="26">
                  <c:v>linear</c:v>
                </c:pt>
                <c:pt idx="27">
                  <c:v>staggered</c:v>
                </c:pt>
                <c:pt idx="28">
                  <c:v>circular</c:v>
                </c:pt>
                <c:pt idx="29">
                  <c:v>classical</c:v>
                </c:pt>
              </c:strCache>
            </c:strRef>
          </c:cat>
          <c:val>
            <c:numRef>
              <c:f>'Quantum Advantage'!$I$67:$I$96</c:f>
              <c:numCache>
                <c:formatCode>General</c:formatCode>
                <c:ptCount val="30"/>
                <c:pt idx="0">
                  <c:v>0</c:v>
                </c:pt>
                <c:pt idx="1">
                  <c:v>5.1771104335790186E-3</c:v>
                </c:pt>
                <c:pt idx="2">
                  <c:v>1.1958286166191018E-2</c:v>
                </c:pt>
                <c:pt idx="3">
                  <c:v>4.4151544570920076E-3</c:v>
                </c:pt>
                <c:pt idx="4">
                  <c:v>1.419484615326011E-3</c:v>
                </c:pt>
                <c:pt idx="5">
                  <c:v>-2.8374344110490002E-3</c:v>
                </c:pt>
                <c:pt idx="6">
                  <c:v>6.6369473934169976E-3</c:v>
                </c:pt>
                <c:pt idx="7">
                  <c:v>4.5594573020901752E-4</c:v>
                </c:pt>
                <c:pt idx="8">
                  <c:v>8.1503242254259978E-3</c:v>
                </c:pt>
                <c:pt idx="9">
                  <c:v>3.3717602491380172E-3</c:v>
                </c:pt>
                <c:pt idx="10">
                  <c:v>3.7828385829919986E-3</c:v>
                </c:pt>
                <c:pt idx="11">
                  <c:v>1.7118453979489967E-3</c:v>
                </c:pt>
                <c:pt idx="12">
                  <c:v>1.6715079545970013E-3</c:v>
                </c:pt>
                <c:pt idx="13">
                  <c:v>-2.6255249977110151E-3</c:v>
                </c:pt>
                <c:pt idx="14">
                  <c:v>0</c:v>
                </c:pt>
                <c:pt idx="15">
                  <c:v>1.6167908906939976E-3</c:v>
                </c:pt>
                <c:pt idx="16">
                  <c:v>1.0544061660799908E-4</c:v>
                </c:pt>
                <c:pt idx="17">
                  <c:v>1.634865999221996E-3</c:v>
                </c:pt>
                <c:pt idx="18">
                  <c:v>-2.8109550476099199E-4</c:v>
                </c:pt>
                <c:pt idx="19">
                  <c:v>1.3778209686279852E-3</c:v>
                </c:pt>
                <c:pt idx="20">
                  <c:v>1.5890538692475031E-2</c:v>
                </c:pt>
                <c:pt idx="21">
                  <c:v>1.457530260086104E-2</c:v>
                </c:pt>
                <c:pt idx="22">
                  <c:v>1.2775957584381992E-2</c:v>
                </c:pt>
                <c:pt idx="23">
                  <c:v>1.1323451995849942E-2</c:v>
                </c:pt>
                <c:pt idx="24">
                  <c:v>1.4368653297424983E-2</c:v>
                </c:pt>
                <c:pt idx="25">
                  <c:v>7.5966119766239792E-3</c:v>
                </c:pt>
                <c:pt idx="26">
                  <c:v>1.9069314002990168E-3</c:v>
                </c:pt>
                <c:pt idx="27">
                  <c:v>1.8081665039069716E-3</c:v>
                </c:pt>
                <c:pt idx="28">
                  <c:v>7.0476531982430202E-3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A-41BD-A1B5-857370BC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55455"/>
        <c:axId val="99258335"/>
      </c:lineChart>
      <c:catAx>
        <c:axId val="992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8335"/>
        <c:crosses val="autoZero"/>
        <c:auto val="1"/>
        <c:lblAlgn val="ctr"/>
        <c:lblOffset val="100"/>
        <c:noMultiLvlLbl val="0"/>
      </c:catAx>
      <c:valAx>
        <c:axId val="992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57F28-F8DF-4C7E-964F-D2B6BD868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0</xdr:colOff>
      <xdr:row>23</xdr:row>
      <xdr:rowOff>173182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2B70E0-6BC2-4AD8-9ECB-F6BC93793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312764</xdr:colOff>
      <xdr:row>32</xdr:row>
      <xdr:rowOff>173182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31833B-B65A-4808-8F4E-E760DAC5D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23446</xdr:colOff>
      <xdr:row>33</xdr:row>
      <xdr:rowOff>11722</xdr:rowOff>
    </xdr:from>
    <xdr:to>
      <xdr:col>20</xdr:col>
      <xdr:colOff>0</xdr:colOff>
      <xdr:row>51</xdr:row>
      <xdr:rowOff>11723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82AD3E-952A-8323-8AB3-9075F9B7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19049</xdr:colOff>
      <xdr:row>51</xdr:row>
      <xdr:rowOff>23812</xdr:rowOff>
    </xdr:from>
    <xdr:to>
      <xdr:col>19</xdr:col>
      <xdr:colOff>367862</xdr:colOff>
      <xdr:row>64</xdr:row>
      <xdr:rowOff>35034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E37AB0-F3EE-8F28-80F5-44EA9BE7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8194</xdr:colOff>
      <xdr:row>64</xdr:row>
      <xdr:rowOff>160593</xdr:rowOff>
    </xdr:from>
    <xdr:to>
      <xdr:col>17</xdr:col>
      <xdr:colOff>311355</xdr:colOff>
      <xdr:row>80</xdr:row>
      <xdr:rowOff>147484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8DEBE2-E883-581C-5579-60B5E72E0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8195</xdr:colOff>
      <xdr:row>80</xdr:row>
      <xdr:rowOff>152400</xdr:rowOff>
    </xdr:from>
    <xdr:to>
      <xdr:col>17</xdr:col>
      <xdr:colOff>349898</xdr:colOff>
      <xdr:row>96</xdr:row>
      <xdr:rowOff>11471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DDC497-4EB2-8A74-0264-D11A3A5B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AEFA-A8B0-495E-B849-675BA9829BD4}">
  <dimension ref="A1:B31"/>
  <sheetViews>
    <sheetView workbookViewId="0">
      <selection activeCell="D5" sqref="D5"/>
    </sheetView>
  </sheetViews>
  <sheetFormatPr defaultRowHeight="14.4" x14ac:dyDescent="0.3"/>
  <cols>
    <col min="1" max="1" width="65.77734375" bestFit="1" customWidth="1"/>
    <col min="2" max="2" width="48.109375" bestFit="1" customWidth="1"/>
  </cols>
  <sheetData>
    <row r="1" spans="1:2" x14ac:dyDescent="0.3">
      <c r="A1" t="s">
        <v>22</v>
      </c>
      <c r="B1" t="s">
        <v>21</v>
      </c>
    </row>
    <row r="2" spans="1:2" x14ac:dyDescent="0.3">
      <c r="A2" t="s">
        <v>24</v>
      </c>
      <c r="B2" t="s">
        <v>23</v>
      </c>
    </row>
    <row r="3" spans="1:2" x14ac:dyDescent="0.3">
      <c r="A3" t="s">
        <v>26</v>
      </c>
      <c r="B3" t="s">
        <v>25</v>
      </c>
    </row>
    <row r="4" spans="1:2" x14ac:dyDescent="0.3">
      <c r="A4" t="s">
        <v>28</v>
      </c>
      <c r="B4" t="s">
        <v>27</v>
      </c>
    </row>
    <row r="5" spans="1:2" x14ac:dyDescent="0.3">
      <c r="A5" t="s">
        <v>30</v>
      </c>
      <c r="B5" t="s">
        <v>29</v>
      </c>
    </row>
    <row r="6" spans="1:2" x14ac:dyDescent="0.3">
      <c r="A6" t="s">
        <v>32</v>
      </c>
      <c r="B6" t="s">
        <v>31</v>
      </c>
    </row>
    <row r="7" spans="1:2" x14ac:dyDescent="0.3">
      <c r="A7" t="s">
        <v>34</v>
      </c>
      <c r="B7" t="s">
        <v>33</v>
      </c>
    </row>
    <row r="8" spans="1:2" x14ac:dyDescent="0.3">
      <c r="A8" t="s">
        <v>36</v>
      </c>
      <c r="B8" t="s">
        <v>35</v>
      </c>
    </row>
    <row r="9" spans="1:2" x14ac:dyDescent="0.3">
      <c r="A9" t="s">
        <v>38</v>
      </c>
      <c r="B9" t="s">
        <v>37</v>
      </c>
    </row>
    <row r="10" spans="1:2" x14ac:dyDescent="0.3">
      <c r="A10" t="s">
        <v>40</v>
      </c>
      <c r="B10" t="s">
        <v>39</v>
      </c>
    </row>
    <row r="11" spans="1:2" x14ac:dyDescent="0.3">
      <c r="A11" t="s">
        <v>42</v>
      </c>
      <c r="B11" t="s">
        <v>41</v>
      </c>
    </row>
    <row r="12" spans="1:2" x14ac:dyDescent="0.3">
      <c r="A12" t="s">
        <v>44</v>
      </c>
      <c r="B12" t="s">
        <v>43</v>
      </c>
    </row>
    <row r="13" spans="1:2" x14ac:dyDescent="0.3">
      <c r="A13" t="s">
        <v>46</v>
      </c>
      <c r="B13" t="s">
        <v>45</v>
      </c>
    </row>
    <row r="14" spans="1:2" x14ac:dyDescent="0.3">
      <c r="A14" t="s">
        <v>48</v>
      </c>
      <c r="B14" t="s">
        <v>47</v>
      </c>
    </row>
    <row r="15" spans="1:2" x14ac:dyDescent="0.3">
      <c r="A15" t="s">
        <v>50</v>
      </c>
      <c r="B15" t="s">
        <v>49</v>
      </c>
    </row>
    <row r="16" spans="1:2" x14ac:dyDescent="0.3">
      <c r="A16" t="s">
        <v>52</v>
      </c>
      <c r="B16" t="s">
        <v>51</v>
      </c>
    </row>
    <row r="17" spans="1:2" x14ac:dyDescent="0.3">
      <c r="A17" t="s">
        <v>54</v>
      </c>
      <c r="B17" t="s">
        <v>53</v>
      </c>
    </row>
    <row r="18" spans="1:2" x14ac:dyDescent="0.3">
      <c r="A18" t="s">
        <v>56</v>
      </c>
      <c r="B18" t="s">
        <v>55</v>
      </c>
    </row>
    <row r="19" spans="1:2" x14ac:dyDescent="0.3">
      <c r="A19" t="s">
        <v>58</v>
      </c>
      <c r="B19" t="s">
        <v>57</v>
      </c>
    </row>
    <row r="20" spans="1:2" x14ac:dyDescent="0.3">
      <c r="A20" t="s">
        <v>60</v>
      </c>
      <c r="B20" t="s">
        <v>59</v>
      </c>
    </row>
    <row r="21" spans="1:2" x14ac:dyDescent="0.3">
      <c r="A21" t="s">
        <v>62</v>
      </c>
      <c r="B21" t="s">
        <v>61</v>
      </c>
    </row>
    <row r="22" spans="1:2" x14ac:dyDescent="0.3">
      <c r="A22" t="s">
        <v>64</v>
      </c>
      <c r="B22" t="s">
        <v>63</v>
      </c>
    </row>
    <row r="23" spans="1:2" x14ac:dyDescent="0.3">
      <c r="A23" t="s">
        <v>66</v>
      </c>
      <c r="B23" t="s">
        <v>65</v>
      </c>
    </row>
    <row r="24" spans="1:2" x14ac:dyDescent="0.3">
      <c r="A24" t="s">
        <v>68</v>
      </c>
      <c r="B24" t="s">
        <v>67</v>
      </c>
    </row>
    <row r="25" spans="1:2" x14ac:dyDescent="0.3">
      <c r="A25" t="s">
        <v>70</v>
      </c>
      <c r="B25" t="s">
        <v>69</v>
      </c>
    </row>
    <row r="26" spans="1:2" x14ac:dyDescent="0.3">
      <c r="A26" t="s">
        <v>72</v>
      </c>
      <c r="B26" t="s">
        <v>71</v>
      </c>
    </row>
    <row r="27" spans="1:2" x14ac:dyDescent="0.3">
      <c r="A27" t="s">
        <v>74</v>
      </c>
      <c r="B27" t="s">
        <v>73</v>
      </c>
    </row>
    <row r="28" spans="1:2" x14ac:dyDescent="0.3">
      <c r="A28" t="s">
        <v>76</v>
      </c>
      <c r="B28" t="s">
        <v>75</v>
      </c>
    </row>
    <row r="29" spans="1:2" x14ac:dyDescent="0.3">
      <c r="A29" t="s">
        <v>78</v>
      </c>
      <c r="B29" t="s">
        <v>77</v>
      </c>
    </row>
    <row r="30" spans="1:2" x14ac:dyDescent="0.3">
      <c r="A30" t="s">
        <v>80</v>
      </c>
      <c r="B30" t="s">
        <v>79</v>
      </c>
    </row>
    <row r="31" spans="1:2" x14ac:dyDescent="0.3">
      <c r="A31" t="s">
        <v>82</v>
      </c>
      <c r="B3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C9E6-C650-4BC7-A549-E52F2F661919}">
  <sheetPr filterMode="1"/>
  <dimension ref="A1:L91"/>
  <sheetViews>
    <sheetView topLeftCell="A19" workbookViewId="0">
      <selection activeCell="H4" sqref="H4:H91"/>
    </sheetView>
  </sheetViews>
  <sheetFormatPr defaultRowHeight="14.4" x14ac:dyDescent="0.3"/>
  <cols>
    <col min="1" max="1" width="7.33203125" customWidth="1"/>
    <col min="2" max="2" width="10.6640625" bestFit="1" customWidth="1"/>
    <col min="3" max="3" width="6" bestFit="1" customWidth="1"/>
    <col min="4" max="6" width="12" bestFit="1" customWidth="1"/>
    <col min="8" max="8" width="12" bestFit="1" customWidth="1"/>
    <col min="9" max="9" width="5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</v>
      </c>
      <c r="J1" t="s">
        <v>20</v>
      </c>
      <c r="K1" t="s">
        <v>84</v>
      </c>
      <c r="L1" t="s">
        <v>85</v>
      </c>
    </row>
    <row r="2" spans="1:12" hidden="1" x14ac:dyDescent="0.3">
      <c r="A2" t="s">
        <v>24</v>
      </c>
      <c r="B2" t="s">
        <v>8</v>
      </c>
      <c r="C2">
        <v>0.98899999999999999</v>
      </c>
      <c r="D2">
        <v>0.98910197505098996</v>
      </c>
      <c r="E2">
        <v>0.98897569581184197</v>
      </c>
      <c r="F2">
        <v>0.99997658673711098</v>
      </c>
      <c r="G2" t="s">
        <v>9</v>
      </c>
      <c r="H2">
        <v>0</v>
      </c>
      <c r="I2" t="str">
        <f>VLOOKUP(A2,Index!$A$2:$B$100,2,FALSE)</f>
        <v>CNN_mnist</v>
      </c>
      <c r="J2" t="str">
        <f>IF(ISNUMBER(SEARCH("fmnist",I2)),"fmnist",IF(ISNUMBER(SEARCH("mnist",I2)),"mnist",IF(ISNUMBER(SEARCH("cifar10",I2)),"cifar10","N/A")))</f>
        <v>mnist</v>
      </c>
      <c r="K2" t="str">
        <f>IF(ISNUMBER(SEARCH("x",I2)),"cnot",IF(ISNUMBER(SEARCH("z",I2)),"cz","none"))</f>
        <v>none</v>
      </c>
      <c r="L2" t="str">
        <f>IF(ISNUMBER(SEARCH("none",I2)),"none",IF(ISNUMBER(SEARCH("linear",I2)),"linear",IF(ISNUMBER(SEARCH("circular",I2)),"circular",IF(ISNUMBER(SEARCH("full",I2)),"full",IF(ISNUMBER(SEARCH("staggered",I2)),"staggered","classical")))))</f>
        <v>classical</v>
      </c>
    </row>
    <row r="3" spans="1:12" hidden="1" x14ac:dyDescent="0.3">
      <c r="A3" t="s">
        <v>24</v>
      </c>
      <c r="B3" t="s">
        <v>10</v>
      </c>
      <c r="C3">
        <v>0.98599999999999999</v>
      </c>
      <c r="D3">
        <v>0.98621638881514895</v>
      </c>
      <c r="E3">
        <v>0.98601135215989399</v>
      </c>
      <c r="F3">
        <v>0.99995003930813797</v>
      </c>
      <c r="G3" t="s">
        <v>11</v>
      </c>
      <c r="H3">
        <v>0.100043229758739</v>
      </c>
      <c r="I3" t="str">
        <f>VLOOKUP(A3,Index!$A$2:$B$100,2,FALSE)</f>
        <v>CNN_mnist</v>
      </c>
      <c r="J3" t="str">
        <f>IF(ISNUMBER(SEARCH("fmnist",I3)),"fmnist",IF(ISNUMBER(SEARCH("mnist",I3)),"mnist",IF(ISNUMBER(SEARCH("cifar10",I3)),"cifar10","N/A")))</f>
        <v>mnist</v>
      </c>
      <c r="K3" t="str">
        <f>IF(ISNUMBER(SEARCH("x",I3)),"cnot",IF(ISNUMBER(SEARCH("z",I3)),"cz","none"))</f>
        <v>none</v>
      </c>
      <c r="L3" t="str">
        <f>IF(ISNUMBER(SEARCH("none",I3)),"none",IF(ISNUMBER(SEARCH("linear",I3)),"linear",IF(ISNUMBER(SEARCH("circular",I3)),"circular",IF(ISNUMBER(SEARCH("full",I3)),"full",IF(ISNUMBER(SEARCH("staggered",I3)),"staggered","classical")))))</f>
        <v>classical</v>
      </c>
    </row>
    <row r="4" spans="1:12" x14ac:dyDescent="0.3">
      <c r="A4" t="s">
        <v>24</v>
      </c>
      <c r="B4" t="s">
        <v>12</v>
      </c>
      <c r="C4">
        <v>0.98699999999999999</v>
      </c>
      <c r="D4">
        <v>0.98710675040678197</v>
      </c>
      <c r="E4">
        <v>0.98700026920721495</v>
      </c>
      <c r="F4">
        <v>0.99992017136718703</v>
      </c>
      <c r="G4" t="s">
        <v>13</v>
      </c>
      <c r="H4">
        <v>0.19875419139861999</v>
      </c>
      <c r="I4" t="str">
        <f>VLOOKUP(A4,Index!$A$2:$B$100,2,FALSE)</f>
        <v>CNN_mnist</v>
      </c>
      <c r="J4" t="str">
        <f>IF(ISNUMBER(SEARCH("fmnist",I4)),"fmnist",IF(ISNUMBER(SEARCH("mnist",I4)),"mnist",IF(ISNUMBER(SEARCH("cifar10",I4)),"cifar10","N/A")))</f>
        <v>mnist</v>
      </c>
      <c r="K4" t="str">
        <f>IF(ISNUMBER(SEARCH("x",I4)),"cnot",IF(ISNUMBER(SEARCH("z",I4)),"cz","none"))</f>
        <v>none</v>
      </c>
      <c r="L4" t="str">
        <f>IF(ISNUMBER(SEARCH("none",I4)),"none",IF(ISNUMBER(SEARCH("linear",I4)),"linear",IF(ISNUMBER(SEARCH("circular",I4)),"circular",IF(ISNUMBER(SEARCH("full",I4)),"full",IF(ISNUMBER(SEARCH("staggered",I4)),"staggered","classical")))))</f>
        <v>classical</v>
      </c>
    </row>
    <row r="5" spans="1:12" hidden="1" x14ac:dyDescent="0.3">
      <c r="A5" t="s">
        <v>26</v>
      </c>
      <c r="B5" t="s">
        <v>8</v>
      </c>
      <c r="C5">
        <v>0.98799999999999999</v>
      </c>
      <c r="D5">
        <v>0.98809827205176304</v>
      </c>
      <c r="E5">
        <v>0.98800791700629398</v>
      </c>
      <c r="F5">
        <v>0.99980943741308204</v>
      </c>
      <c r="G5" t="s">
        <v>9</v>
      </c>
      <c r="H5">
        <v>0</v>
      </c>
      <c r="I5" t="str">
        <f>VLOOKUP(A5,Index!$A$2:$B$100,2,FALSE)</f>
        <v>HQCNN_mnist_['none', 'none', 'none']</v>
      </c>
      <c r="J5" t="str">
        <f>IF(ISNUMBER(SEARCH("fmnist",I5)),"fmnist",IF(ISNUMBER(SEARCH("mnist",I5)),"mnist",IF(ISNUMBER(SEARCH("cifar10",I5)),"cifar10","N/A")))</f>
        <v>mnist</v>
      </c>
      <c r="K5" t="str">
        <f>IF(ISNUMBER(SEARCH("x",I5)),"cnot",IF(ISNUMBER(SEARCH("z",I5)),"cz","none"))</f>
        <v>none</v>
      </c>
      <c r="L5" t="str">
        <f>IF(ISNUMBER(SEARCH("none",I5)),"none",IF(ISNUMBER(SEARCH("linear",I5)),"linear",IF(ISNUMBER(SEARCH("circular",I5)),"circular",IF(ISNUMBER(SEARCH("full",I5)),"full",IF(ISNUMBER(SEARCH("staggered",I5)),"staggered","classical")))))</f>
        <v>none</v>
      </c>
    </row>
    <row r="6" spans="1:12" hidden="1" x14ac:dyDescent="0.3">
      <c r="A6" t="s">
        <v>30</v>
      </c>
      <c r="B6" t="s">
        <v>10</v>
      </c>
      <c r="C6">
        <v>0.98599999999999999</v>
      </c>
      <c r="D6">
        <v>0.98612695409071305</v>
      </c>
      <c r="E6">
        <v>0.98601622041825299</v>
      </c>
      <c r="F6">
        <v>0.99989507795772603</v>
      </c>
      <c r="G6" t="s">
        <v>11</v>
      </c>
      <c r="H6">
        <v>0.100043468177318</v>
      </c>
      <c r="I6" t="str">
        <f>VLOOKUP(A6,Index!$A$2:$B$100,2,FALSE)</f>
        <v>HQCNN_mnist_['linearz', 'linearz', 'linearz']</v>
      </c>
      <c r="J6" t="str">
        <f>IF(ISNUMBER(SEARCH("fmnist",I6)),"fmnist",IF(ISNUMBER(SEARCH("mnist",I6)),"mnist",IF(ISNUMBER(SEARCH("cifar10",I6)),"cifar10","N/A")))</f>
        <v>mnist</v>
      </c>
      <c r="K6" t="str">
        <f>IF(ISNUMBER(SEARCH("x",I6)),"cnot",IF(ISNUMBER(SEARCH("z",I6)),"cz","none"))</f>
        <v>cz</v>
      </c>
      <c r="L6" t="str">
        <f>IF(ISNUMBER(SEARCH("none",I6)),"none",IF(ISNUMBER(SEARCH("linear",I6)),"linear",IF(ISNUMBER(SEARCH("circular",I6)),"circular",IF(ISNUMBER(SEARCH("full",I6)),"full",IF(ISNUMBER(SEARCH("staggered",I6)),"staggered","classical")))))</f>
        <v>linear</v>
      </c>
    </row>
    <row r="7" spans="1:12" x14ac:dyDescent="0.3">
      <c r="A7" t="s">
        <v>30</v>
      </c>
      <c r="B7" t="s">
        <v>12</v>
      </c>
      <c r="C7">
        <v>0.98099999999999998</v>
      </c>
      <c r="D7">
        <v>0.98119586988315599</v>
      </c>
      <c r="E7">
        <v>0.98100797749269797</v>
      </c>
      <c r="F7">
        <v>0.99985380621375697</v>
      </c>
      <c r="G7" t="s">
        <v>13</v>
      </c>
      <c r="H7">
        <v>0.20393130183219901</v>
      </c>
      <c r="I7" t="str">
        <f>VLOOKUP(A7,Index!$A$2:$B$100,2,FALSE)</f>
        <v>HQCNN_mnist_['linearz', 'linearz', 'linearz']</v>
      </c>
      <c r="J7" t="str">
        <f>IF(ISNUMBER(SEARCH("fmnist",I7)),"fmnist",IF(ISNUMBER(SEARCH("mnist",I7)),"mnist",IF(ISNUMBER(SEARCH("cifar10",I7)),"cifar10","N/A")))</f>
        <v>mnist</v>
      </c>
      <c r="K7" t="str">
        <f>IF(ISNUMBER(SEARCH("x",I7)),"cnot",IF(ISNUMBER(SEARCH("z",I7)),"cz","none"))</f>
        <v>cz</v>
      </c>
      <c r="L7" t="str">
        <f>IF(ISNUMBER(SEARCH("none",I7)),"none",IF(ISNUMBER(SEARCH("linear",I7)),"linear",IF(ISNUMBER(SEARCH("circular",I7)),"circular",IF(ISNUMBER(SEARCH("full",I7)),"full",IF(ISNUMBER(SEARCH("staggered",I7)),"staggered","classical")))))</f>
        <v>linear</v>
      </c>
    </row>
    <row r="8" spans="1:12" hidden="1" x14ac:dyDescent="0.3">
      <c r="A8" t="s">
        <v>28</v>
      </c>
      <c r="B8" t="s">
        <v>8</v>
      </c>
      <c r="C8">
        <v>0.98299999999999998</v>
      </c>
      <c r="D8">
        <v>0.98328308711811896</v>
      </c>
      <c r="E8">
        <v>0.98299735498020502</v>
      </c>
      <c r="F8">
        <v>0.99992860491308</v>
      </c>
      <c r="G8" t="s">
        <v>9</v>
      </c>
      <c r="H8">
        <v>0</v>
      </c>
      <c r="I8" t="str">
        <f>VLOOKUP(A8,Index!$A$2:$B$100,2,FALSE)</f>
        <v>HQCNN_mnist_['linearx', 'linearx', 'linearx']</v>
      </c>
      <c r="J8" t="str">
        <f>IF(ISNUMBER(SEARCH("fmnist",I8)),"fmnist",IF(ISNUMBER(SEARCH("mnist",I8)),"mnist",IF(ISNUMBER(SEARCH("cifar10",I8)),"cifar10","N/A")))</f>
        <v>mnist</v>
      </c>
      <c r="K8" t="str">
        <f>IF(ISNUMBER(SEARCH("x",I8)),"cnot",IF(ISNUMBER(SEARCH("z",I8)),"cz","none"))</f>
        <v>cnot</v>
      </c>
      <c r="L8" t="str">
        <f>IF(ISNUMBER(SEARCH("none",I8)),"none",IF(ISNUMBER(SEARCH("linear",I8)),"linear",IF(ISNUMBER(SEARCH("circular",I8)),"circular",IF(ISNUMBER(SEARCH("full",I8)),"full",IF(ISNUMBER(SEARCH("staggered",I8)),"staggered","classical")))))</f>
        <v>linear</v>
      </c>
    </row>
    <row r="9" spans="1:12" hidden="1" x14ac:dyDescent="0.3">
      <c r="A9" t="s">
        <v>28</v>
      </c>
      <c r="B9" t="s">
        <v>10</v>
      </c>
      <c r="C9">
        <v>0.98199999999999998</v>
      </c>
      <c r="D9">
        <v>0.98209232633146504</v>
      </c>
      <c r="E9">
        <v>0.98197483028155796</v>
      </c>
      <c r="F9">
        <v>0.99988064597706505</v>
      </c>
      <c r="G9" t="s">
        <v>11</v>
      </c>
      <c r="H9">
        <v>0.10004197806119899</v>
      </c>
      <c r="I9" t="str">
        <f>VLOOKUP(A9,Index!$A$2:$B$100,2,FALSE)</f>
        <v>HQCNN_mnist_['linearx', 'linearx', 'linearx']</v>
      </c>
      <c r="J9" t="str">
        <f>IF(ISNUMBER(SEARCH("fmnist",I9)),"fmnist",IF(ISNUMBER(SEARCH("mnist",I9)),"mnist",IF(ISNUMBER(SEARCH("cifar10",I9)),"cifar10","N/A")))</f>
        <v>mnist</v>
      </c>
      <c r="K9" t="str">
        <f>IF(ISNUMBER(SEARCH("x",I9)),"cnot",IF(ISNUMBER(SEARCH("z",I9)),"cz","none"))</f>
        <v>cnot</v>
      </c>
      <c r="L9" t="str">
        <f>IF(ISNUMBER(SEARCH("none",I9)),"none",IF(ISNUMBER(SEARCH("linear",I9)),"linear",IF(ISNUMBER(SEARCH("circular",I9)),"circular",IF(ISNUMBER(SEARCH("full",I9)),"full",IF(ISNUMBER(SEARCH("staggered",I9)),"staggered","classical")))))</f>
        <v>linear</v>
      </c>
    </row>
    <row r="10" spans="1:12" x14ac:dyDescent="0.3">
      <c r="A10" t="s">
        <v>26</v>
      </c>
      <c r="B10" t="s">
        <v>12</v>
      </c>
      <c r="C10">
        <v>0.97899999999999998</v>
      </c>
      <c r="D10">
        <v>0.97924537096966702</v>
      </c>
      <c r="E10">
        <v>0.97902235276901595</v>
      </c>
      <c r="F10">
        <v>0.99973686745464396</v>
      </c>
      <c r="G10" t="s">
        <v>13</v>
      </c>
      <c r="H10">
        <v>0.21071247756481101</v>
      </c>
      <c r="I10" t="str">
        <f>VLOOKUP(A10,Index!$A$2:$B$100,2,FALSE)</f>
        <v>HQCNN_mnist_['none', 'none', 'none']</v>
      </c>
      <c r="J10" t="str">
        <f>IF(ISNUMBER(SEARCH("fmnist",I10)),"fmnist",IF(ISNUMBER(SEARCH("mnist",I10)),"mnist",IF(ISNUMBER(SEARCH("cifar10",I10)),"cifar10","N/A")))</f>
        <v>mnist</v>
      </c>
      <c r="K10" t="str">
        <f>IF(ISNUMBER(SEARCH("x",I10)),"cnot",IF(ISNUMBER(SEARCH("z",I10)),"cz","none"))</f>
        <v>none</v>
      </c>
      <c r="L10" t="str">
        <f>IF(ISNUMBER(SEARCH("none",I10)),"none",IF(ISNUMBER(SEARCH("linear",I10)),"linear",IF(ISNUMBER(SEARCH("circular",I10)),"circular",IF(ISNUMBER(SEARCH("full",I10)),"full",IF(ISNUMBER(SEARCH("staggered",I10)),"staggered","classical")))))</f>
        <v>none</v>
      </c>
    </row>
    <row r="11" spans="1:12" hidden="1" x14ac:dyDescent="0.3">
      <c r="A11" t="s">
        <v>30</v>
      </c>
      <c r="B11" t="s">
        <v>8</v>
      </c>
      <c r="C11">
        <v>0.98699999999999999</v>
      </c>
      <c r="D11">
        <v>0.98708530629926305</v>
      </c>
      <c r="E11">
        <v>0.98699260460442695</v>
      </c>
      <c r="F11">
        <v>0.99991971617583597</v>
      </c>
      <c r="G11" t="s">
        <v>9</v>
      </c>
      <c r="H11">
        <v>0</v>
      </c>
      <c r="I11" t="str">
        <f>VLOOKUP(A11,Index!$A$2:$B$100,2,FALSE)</f>
        <v>HQCNN_mnist_['linearz', 'linearz', 'linearz']</v>
      </c>
      <c r="J11" t="str">
        <f>IF(ISNUMBER(SEARCH("fmnist",I11)),"fmnist",IF(ISNUMBER(SEARCH("mnist",I11)),"mnist",IF(ISNUMBER(SEARCH("cifar10",I11)),"cifar10","N/A")))</f>
        <v>mnist</v>
      </c>
      <c r="K11" t="str">
        <f>IF(ISNUMBER(SEARCH("x",I11)),"cnot",IF(ISNUMBER(SEARCH("z",I11)),"cz","none"))</f>
        <v>cz</v>
      </c>
      <c r="L11" t="str">
        <f>IF(ISNUMBER(SEARCH("none",I11)),"none",IF(ISNUMBER(SEARCH("linear",I11)),"linear",IF(ISNUMBER(SEARCH("circular",I11)),"circular",IF(ISNUMBER(SEARCH("full",I11)),"full",IF(ISNUMBER(SEARCH("staggered",I11)),"staggered","classical")))))</f>
        <v>linear</v>
      </c>
    </row>
    <row r="12" spans="1:12" hidden="1" x14ac:dyDescent="0.3">
      <c r="A12" t="s">
        <v>34</v>
      </c>
      <c r="B12" t="s">
        <v>10</v>
      </c>
      <c r="C12">
        <v>0.98199999999999998</v>
      </c>
      <c r="D12">
        <v>0.98219198024888899</v>
      </c>
      <c r="E12">
        <v>0.98198963199462297</v>
      </c>
      <c r="F12">
        <v>0.99989671183751905</v>
      </c>
      <c r="G12" t="s">
        <v>11</v>
      </c>
      <c r="H12">
        <v>0.10004441440105399</v>
      </c>
      <c r="I12" t="str">
        <f>VLOOKUP(A12,Index!$A$2:$B$100,2,FALSE)</f>
        <v>HQCNN_mnist_['circularz', 'circularz', 'circularz']</v>
      </c>
      <c r="J12" t="str">
        <f>IF(ISNUMBER(SEARCH("fmnist",I12)),"fmnist",IF(ISNUMBER(SEARCH("mnist",I12)),"mnist",IF(ISNUMBER(SEARCH("cifar10",I12)),"cifar10","N/A")))</f>
        <v>mnist</v>
      </c>
      <c r="K12" t="str">
        <f>IF(ISNUMBER(SEARCH("x",I12)),"cnot",IF(ISNUMBER(SEARCH("z",I12)),"cz","none"))</f>
        <v>cz</v>
      </c>
      <c r="L12" t="str">
        <f>IF(ISNUMBER(SEARCH("none",I12)),"none",IF(ISNUMBER(SEARCH("linear",I12)),"linear",IF(ISNUMBER(SEARCH("circular",I12)),"circular",IF(ISNUMBER(SEARCH("full",I12)),"full",IF(ISNUMBER(SEARCH("staggered",I12)),"staggered","classical")))))</f>
        <v>circular</v>
      </c>
    </row>
    <row r="13" spans="1:12" x14ac:dyDescent="0.3">
      <c r="A13" t="s">
        <v>28</v>
      </c>
      <c r="B13" t="s">
        <v>12</v>
      </c>
      <c r="C13">
        <v>0.97699999999999998</v>
      </c>
      <c r="D13">
        <v>0.97712358629881402</v>
      </c>
      <c r="E13">
        <v>0.97697242951113505</v>
      </c>
      <c r="F13">
        <v>0.99979145129492897</v>
      </c>
      <c r="G13" t="s">
        <v>13</v>
      </c>
      <c r="H13">
        <v>0.203169345855712</v>
      </c>
      <c r="I13" t="str">
        <f>VLOOKUP(A13,Index!$A$2:$B$100,2,FALSE)</f>
        <v>HQCNN_mnist_['linearx', 'linearx', 'linearx']</v>
      </c>
      <c r="J13" t="str">
        <f>IF(ISNUMBER(SEARCH("fmnist",I13)),"fmnist",IF(ISNUMBER(SEARCH("mnist",I13)),"mnist",IF(ISNUMBER(SEARCH("cifar10",I13)),"cifar10","N/A")))</f>
        <v>mnist</v>
      </c>
      <c r="K13" t="str">
        <f>IF(ISNUMBER(SEARCH("x",I13)),"cnot",IF(ISNUMBER(SEARCH("z",I13)),"cz","none"))</f>
        <v>cnot</v>
      </c>
      <c r="L13" t="str">
        <f>IF(ISNUMBER(SEARCH("none",I13)),"none",IF(ISNUMBER(SEARCH("linear",I13)),"linear",IF(ISNUMBER(SEARCH("circular",I13)),"circular",IF(ISNUMBER(SEARCH("full",I13)),"full",IF(ISNUMBER(SEARCH("staggered",I13)),"staggered","classical")))))</f>
        <v>linear</v>
      </c>
    </row>
    <row r="14" spans="1:12" hidden="1" x14ac:dyDescent="0.3">
      <c r="A14" t="s">
        <v>32</v>
      </c>
      <c r="B14" t="s">
        <v>8</v>
      </c>
      <c r="C14">
        <v>0.99199999999999999</v>
      </c>
      <c r="D14">
        <v>0.99204642149617905</v>
      </c>
      <c r="E14">
        <v>0.99200007026165604</v>
      </c>
      <c r="F14">
        <v>0.99980972393521395</v>
      </c>
      <c r="G14" t="s">
        <v>9</v>
      </c>
      <c r="H14">
        <v>0</v>
      </c>
      <c r="I14" t="str">
        <f>VLOOKUP(A14,Index!$A$2:$B$100,2,FALSE)</f>
        <v>HQCNN_mnist_['circularx', 'circularx', 'circularx']</v>
      </c>
      <c r="J14" t="str">
        <f>IF(ISNUMBER(SEARCH("fmnist",I14)),"fmnist",IF(ISNUMBER(SEARCH("mnist",I14)),"mnist",IF(ISNUMBER(SEARCH("cifar10",I14)),"cifar10","N/A")))</f>
        <v>mnist</v>
      </c>
      <c r="K14" t="str">
        <f>IF(ISNUMBER(SEARCH("x",I14)),"cnot",IF(ISNUMBER(SEARCH("z",I14)),"cz","none"))</f>
        <v>cnot</v>
      </c>
      <c r="L14" t="str">
        <f>IF(ISNUMBER(SEARCH("none",I14)),"none",IF(ISNUMBER(SEARCH("linear",I14)),"linear",IF(ISNUMBER(SEARCH("circular",I14)),"circular",IF(ISNUMBER(SEARCH("full",I14)),"full",IF(ISNUMBER(SEARCH("staggered",I14)),"staggered","classical")))))</f>
        <v>circular</v>
      </c>
    </row>
    <row r="15" spans="1:12" hidden="1" x14ac:dyDescent="0.3">
      <c r="A15" t="s">
        <v>38</v>
      </c>
      <c r="B15" t="s">
        <v>10</v>
      </c>
      <c r="C15">
        <v>0.98099999999999998</v>
      </c>
      <c r="D15">
        <v>0.98149104714439594</v>
      </c>
      <c r="E15">
        <v>0.98104769191211605</v>
      </c>
      <c r="F15">
        <v>0.99986116672579495</v>
      </c>
      <c r="G15" t="s">
        <v>11</v>
      </c>
      <c r="H15">
        <v>0.10004498809576</v>
      </c>
      <c r="I15" t="str">
        <f>VLOOKUP(A15,Index!$A$2:$B$100,2,FALSE)</f>
        <v>HQCNN_mnist_['fullz', 'fullz', 'fullz']</v>
      </c>
      <c r="J15" t="str">
        <f>IF(ISNUMBER(SEARCH("fmnist",I15)),"fmnist",IF(ISNUMBER(SEARCH("mnist",I15)),"mnist",IF(ISNUMBER(SEARCH("cifar10",I15)),"cifar10","N/A")))</f>
        <v>mnist</v>
      </c>
      <c r="K15" t="str">
        <f>IF(ISNUMBER(SEARCH("x",I15)),"cnot",IF(ISNUMBER(SEARCH("z",I15)),"cz","none"))</f>
        <v>cz</v>
      </c>
      <c r="L15" t="str">
        <f>IF(ISNUMBER(SEARCH("none",I15)),"none",IF(ISNUMBER(SEARCH("linear",I15)),"linear",IF(ISNUMBER(SEARCH("circular",I15)),"circular",IF(ISNUMBER(SEARCH("full",I15)),"full",IF(ISNUMBER(SEARCH("staggered",I15)),"staggered","classical")))))</f>
        <v>full</v>
      </c>
    </row>
    <row r="16" spans="1:12" x14ac:dyDescent="0.3">
      <c r="A16" t="s">
        <v>34</v>
      </c>
      <c r="B16" t="s">
        <v>12</v>
      </c>
      <c r="C16">
        <v>0.97599999999999998</v>
      </c>
      <c r="D16">
        <v>0.97623677486850702</v>
      </c>
      <c r="E16">
        <v>0.97598968753253701</v>
      </c>
      <c r="F16">
        <v>0.99980547814589105</v>
      </c>
      <c r="G16" t="s">
        <v>13</v>
      </c>
      <c r="H16">
        <v>0.20017367601394601</v>
      </c>
      <c r="I16" t="str">
        <f>VLOOKUP(A16,Index!$A$2:$B$100,2,FALSE)</f>
        <v>HQCNN_mnist_['circularz', 'circularz', 'circularz']</v>
      </c>
      <c r="J16" t="str">
        <f>IF(ISNUMBER(SEARCH("fmnist",I16)),"fmnist",IF(ISNUMBER(SEARCH("mnist",I16)),"mnist",IF(ISNUMBER(SEARCH("cifar10",I16)),"cifar10","N/A")))</f>
        <v>mnist</v>
      </c>
      <c r="K16" t="str">
        <f>IF(ISNUMBER(SEARCH("x",I16)),"cnot",IF(ISNUMBER(SEARCH("z",I16)),"cz","none"))</f>
        <v>cz</v>
      </c>
      <c r="L16" t="str">
        <f>IF(ISNUMBER(SEARCH("none",I16)),"none",IF(ISNUMBER(SEARCH("linear",I16)),"linear",IF(ISNUMBER(SEARCH("circular",I16)),"circular",IF(ISNUMBER(SEARCH("full",I16)),"full",IF(ISNUMBER(SEARCH("staggered",I16)),"staggered","classical")))))</f>
        <v>circular</v>
      </c>
    </row>
    <row r="17" spans="1:12" hidden="1" x14ac:dyDescent="0.3">
      <c r="A17" t="s">
        <v>34</v>
      </c>
      <c r="B17" t="s">
        <v>8</v>
      </c>
      <c r="C17">
        <v>0.98799999999999999</v>
      </c>
      <c r="D17">
        <v>0.98812053375904696</v>
      </c>
      <c r="E17">
        <v>0.98798829318256098</v>
      </c>
      <c r="F17">
        <v>0.99994780348743995</v>
      </c>
      <c r="G17" t="s">
        <v>9</v>
      </c>
      <c r="H17">
        <v>0</v>
      </c>
      <c r="I17" t="str">
        <f>VLOOKUP(A17,Index!$A$2:$B$100,2,FALSE)</f>
        <v>HQCNN_mnist_['circularz', 'circularz', 'circularz']</v>
      </c>
      <c r="J17" t="str">
        <f>IF(ISNUMBER(SEARCH("fmnist",I17)),"fmnist",IF(ISNUMBER(SEARCH("mnist",I17)),"mnist",IF(ISNUMBER(SEARCH("cifar10",I17)),"cifar10","N/A")))</f>
        <v>mnist</v>
      </c>
      <c r="K17" t="str">
        <f>IF(ISNUMBER(SEARCH("x",I17)),"cnot",IF(ISNUMBER(SEARCH("z",I17)),"cz","none"))</f>
        <v>cz</v>
      </c>
      <c r="L17" t="str">
        <f>IF(ISNUMBER(SEARCH("none",I17)),"none",IF(ISNUMBER(SEARCH("linear",I17)),"linear",IF(ISNUMBER(SEARCH("circular",I17)),"circular",IF(ISNUMBER(SEARCH("full",I17)),"full",IF(ISNUMBER(SEARCH("staggered",I17)),"staggered","classical")))))</f>
        <v>circular</v>
      </c>
    </row>
    <row r="18" spans="1:12" hidden="1" x14ac:dyDescent="0.3">
      <c r="A18" t="s">
        <v>40</v>
      </c>
      <c r="B18" t="s">
        <v>10</v>
      </c>
      <c r="C18">
        <v>0.98099999999999998</v>
      </c>
      <c r="D18">
        <v>0.98111120339294899</v>
      </c>
      <c r="E18">
        <v>0.98098122881032201</v>
      </c>
      <c r="F18">
        <v>0.99987922740246704</v>
      </c>
      <c r="G18" t="s">
        <v>11</v>
      </c>
      <c r="H18">
        <v>0.10004149377346</v>
      </c>
      <c r="I18" t="str">
        <f>VLOOKUP(A18,Index!$A$2:$B$100,2,FALSE)</f>
        <v>HQCNN_mnist_['staggeredx', 'staggeredx', 'staggeredx']</v>
      </c>
      <c r="J18" t="str">
        <f>IF(ISNUMBER(SEARCH("fmnist",I18)),"fmnist",IF(ISNUMBER(SEARCH("mnist",I18)),"mnist",IF(ISNUMBER(SEARCH("cifar10",I18)),"cifar10","N/A")))</f>
        <v>mnist</v>
      </c>
      <c r="K18" t="str">
        <f>IF(ISNUMBER(SEARCH("x",I18)),"cnot",IF(ISNUMBER(SEARCH("z",I18)),"cz","none"))</f>
        <v>cnot</v>
      </c>
      <c r="L18" t="str">
        <f>IF(ISNUMBER(SEARCH("none",I18)),"none",IF(ISNUMBER(SEARCH("linear",I18)),"linear",IF(ISNUMBER(SEARCH("circular",I18)),"circular",IF(ISNUMBER(SEARCH("full",I18)),"full",IF(ISNUMBER(SEARCH("staggered",I18)),"staggered","classical")))))</f>
        <v>staggered</v>
      </c>
    </row>
    <row r="19" spans="1:12" x14ac:dyDescent="0.3">
      <c r="A19" t="s">
        <v>36</v>
      </c>
      <c r="B19" t="s">
        <v>12</v>
      </c>
      <c r="C19">
        <v>0.97499999999999998</v>
      </c>
      <c r="D19">
        <v>0.97528013007801395</v>
      </c>
      <c r="E19">
        <v>0.97500341328266205</v>
      </c>
      <c r="F19">
        <v>0.99974801492548204</v>
      </c>
      <c r="G19" t="s">
        <v>13</v>
      </c>
      <c r="H19">
        <v>0.19591675698757099</v>
      </c>
      <c r="I19" t="str">
        <f>VLOOKUP(A19,Index!$A$2:$B$100,2,FALSE)</f>
        <v>HQCNN_mnist_['fullx', 'fullx', 'fullx']</v>
      </c>
      <c r="J19" t="str">
        <f>IF(ISNUMBER(SEARCH("fmnist",I19)),"fmnist",IF(ISNUMBER(SEARCH("mnist",I19)),"mnist",IF(ISNUMBER(SEARCH("cifar10",I19)),"cifar10","N/A")))</f>
        <v>mnist</v>
      </c>
      <c r="K19" t="str">
        <f>IF(ISNUMBER(SEARCH("x",I19)),"cnot",IF(ISNUMBER(SEARCH("z",I19)),"cz","none"))</f>
        <v>cnot</v>
      </c>
      <c r="L19" t="str">
        <f>IF(ISNUMBER(SEARCH("none",I19)),"none",IF(ISNUMBER(SEARCH("linear",I19)),"linear",IF(ISNUMBER(SEARCH("circular",I19)),"circular",IF(ISNUMBER(SEARCH("full",I19)),"full",IF(ISNUMBER(SEARCH("staggered",I19)),"staggered","classical")))))</f>
        <v>full</v>
      </c>
    </row>
    <row r="20" spans="1:12" hidden="1" x14ac:dyDescent="0.3">
      <c r="A20" t="s">
        <v>36</v>
      </c>
      <c r="B20" t="s">
        <v>8</v>
      </c>
      <c r="C20">
        <v>0.98699999999999999</v>
      </c>
      <c r="D20">
        <v>0.98705394551348002</v>
      </c>
      <c r="E20">
        <v>0.98695875495218899</v>
      </c>
      <c r="F20">
        <v>0.99993022468746995</v>
      </c>
      <c r="G20" t="s">
        <v>9</v>
      </c>
      <c r="H20">
        <v>0</v>
      </c>
      <c r="I20" t="str">
        <f>VLOOKUP(A20,Index!$A$2:$B$100,2,FALSE)</f>
        <v>HQCNN_mnist_['fullx', 'fullx', 'fullx']</v>
      </c>
      <c r="J20" t="str">
        <f>IF(ISNUMBER(SEARCH("fmnist",I20)),"fmnist",IF(ISNUMBER(SEARCH("mnist",I20)),"mnist",IF(ISNUMBER(SEARCH("cifar10",I20)),"cifar10","N/A")))</f>
        <v>mnist</v>
      </c>
      <c r="K20" t="str">
        <f>IF(ISNUMBER(SEARCH("x",I20)),"cnot",IF(ISNUMBER(SEARCH("z",I20)),"cz","none"))</f>
        <v>cnot</v>
      </c>
      <c r="L20" t="str">
        <f>IF(ISNUMBER(SEARCH("none",I20)),"none",IF(ISNUMBER(SEARCH("linear",I20)),"linear",IF(ISNUMBER(SEARCH("circular",I20)),"circular",IF(ISNUMBER(SEARCH("full",I20)),"full",IF(ISNUMBER(SEARCH("staggered",I20)),"staggered","classical")))))</f>
        <v>full</v>
      </c>
    </row>
    <row r="21" spans="1:12" hidden="1" x14ac:dyDescent="0.3">
      <c r="A21" t="s">
        <v>26</v>
      </c>
      <c r="B21" t="s">
        <v>10</v>
      </c>
      <c r="C21">
        <v>0.97899999999999998</v>
      </c>
      <c r="D21">
        <v>0.97917951224339805</v>
      </c>
      <c r="E21">
        <v>0.97900353991114497</v>
      </c>
      <c r="F21">
        <v>0.99979037372379598</v>
      </c>
      <c r="G21" t="s">
        <v>11</v>
      </c>
      <c r="H21">
        <v>0.10004272311925801</v>
      </c>
      <c r="I21" t="str">
        <f>VLOOKUP(A21,Index!$A$2:$B$100,2,FALSE)</f>
        <v>HQCNN_mnist_['none', 'none', 'none']</v>
      </c>
      <c r="J21" t="str">
        <f>IF(ISNUMBER(SEARCH("fmnist",I21)),"fmnist",IF(ISNUMBER(SEARCH("mnist",I21)),"mnist",IF(ISNUMBER(SEARCH("cifar10",I21)),"cifar10","N/A")))</f>
        <v>mnist</v>
      </c>
      <c r="K21" t="str">
        <f>IF(ISNUMBER(SEARCH("x",I21)),"cnot",IF(ISNUMBER(SEARCH("z",I21)),"cz","none"))</f>
        <v>none</v>
      </c>
      <c r="L21" t="str">
        <f>IF(ISNUMBER(SEARCH("none",I21)),"none",IF(ISNUMBER(SEARCH("linear",I21)),"linear",IF(ISNUMBER(SEARCH("circular",I21)),"circular",IF(ISNUMBER(SEARCH("full",I21)),"full",IF(ISNUMBER(SEARCH("staggered",I21)),"staggered","classical")))))</f>
        <v>none</v>
      </c>
    </row>
    <row r="22" spans="1:12" x14ac:dyDescent="0.3">
      <c r="A22" t="s">
        <v>38</v>
      </c>
      <c r="B22" t="s">
        <v>12</v>
      </c>
      <c r="C22">
        <v>0.97499999999999998</v>
      </c>
      <c r="D22">
        <v>0.97554843077259501</v>
      </c>
      <c r="E22">
        <v>0.97510162337486905</v>
      </c>
      <c r="F22">
        <v>0.99974438423251399</v>
      </c>
      <c r="G22" t="s">
        <v>13</v>
      </c>
      <c r="H22">
        <v>0.20539113879203699</v>
      </c>
      <c r="I22" t="str">
        <f>VLOOKUP(A22,Index!$A$2:$B$100,2,FALSE)</f>
        <v>HQCNN_mnist_['fullz', 'fullz', 'fullz']</v>
      </c>
      <c r="J22" t="str">
        <f>IF(ISNUMBER(SEARCH("fmnist",I22)),"fmnist",IF(ISNUMBER(SEARCH("mnist",I22)),"mnist",IF(ISNUMBER(SEARCH("cifar10",I22)),"cifar10","N/A")))</f>
        <v>mnist</v>
      </c>
      <c r="K22" t="str">
        <f>IF(ISNUMBER(SEARCH("x",I22)),"cnot",IF(ISNUMBER(SEARCH("z",I22)),"cz","none"))</f>
        <v>cz</v>
      </c>
      <c r="L22" t="str">
        <f>IF(ISNUMBER(SEARCH("none",I22)),"none",IF(ISNUMBER(SEARCH("linear",I22)),"linear",IF(ISNUMBER(SEARCH("circular",I22)),"circular",IF(ISNUMBER(SEARCH("full",I22)),"full",IF(ISNUMBER(SEARCH("staggered",I22)),"staggered","classical")))))</f>
        <v>full</v>
      </c>
    </row>
    <row r="23" spans="1:12" hidden="1" x14ac:dyDescent="0.3">
      <c r="A23" t="s">
        <v>38</v>
      </c>
      <c r="B23" t="s">
        <v>8</v>
      </c>
      <c r="C23">
        <v>0.99099999999999999</v>
      </c>
      <c r="D23">
        <v>0.99105550404545895</v>
      </c>
      <c r="E23">
        <v>0.990990800464285</v>
      </c>
      <c r="F23">
        <v>0.99997080410521499</v>
      </c>
      <c r="G23" t="s">
        <v>9</v>
      </c>
      <c r="H23">
        <v>0</v>
      </c>
      <c r="I23" t="str">
        <f>VLOOKUP(A23,Index!$A$2:$B$100,2,FALSE)</f>
        <v>HQCNN_mnist_['fullz', 'fullz', 'fullz']</v>
      </c>
      <c r="J23" t="str">
        <f>IF(ISNUMBER(SEARCH("fmnist",I23)),"fmnist",IF(ISNUMBER(SEARCH("mnist",I23)),"mnist",IF(ISNUMBER(SEARCH("cifar10",I23)),"cifar10","N/A")))</f>
        <v>mnist</v>
      </c>
      <c r="K23" t="str">
        <f>IF(ISNUMBER(SEARCH("x",I23)),"cnot",IF(ISNUMBER(SEARCH("z",I23)),"cz","none"))</f>
        <v>cz</v>
      </c>
      <c r="L23" t="str">
        <f>IF(ISNUMBER(SEARCH("none",I23)),"none",IF(ISNUMBER(SEARCH("linear",I23)),"linear",IF(ISNUMBER(SEARCH("circular",I23)),"circular",IF(ISNUMBER(SEARCH("full",I23)),"full",IF(ISNUMBER(SEARCH("staggered",I23)),"staggered","classical")))))</f>
        <v>full</v>
      </c>
    </row>
    <row r="24" spans="1:12" hidden="1" x14ac:dyDescent="0.3">
      <c r="A24" t="s">
        <v>32</v>
      </c>
      <c r="B24" t="s">
        <v>10</v>
      </c>
      <c r="C24">
        <v>0.97699999999999998</v>
      </c>
      <c r="D24">
        <v>0.977300941514198</v>
      </c>
      <c r="E24">
        <v>0.97705132827202001</v>
      </c>
      <c r="F24">
        <v>0.999684191120776</v>
      </c>
      <c r="G24" t="s">
        <v>11</v>
      </c>
      <c r="H24">
        <v>0.10004237294197001</v>
      </c>
      <c r="I24" t="str">
        <f>VLOOKUP(A24,Index!$A$2:$B$100,2,FALSE)</f>
        <v>HQCNN_mnist_['circularx', 'circularx', 'circularx']</v>
      </c>
      <c r="J24" t="str">
        <f>IF(ISNUMBER(SEARCH("fmnist",I24)),"fmnist",IF(ISNUMBER(SEARCH("mnist",I24)),"mnist",IF(ISNUMBER(SEARCH("cifar10",I24)),"cifar10","N/A")))</f>
        <v>mnist</v>
      </c>
      <c r="K24" t="str">
        <f>IF(ISNUMBER(SEARCH("x",I24)),"cnot",IF(ISNUMBER(SEARCH("z",I24)),"cz","none"))</f>
        <v>cnot</v>
      </c>
      <c r="L24" t="str">
        <f>IF(ISNUMBER(SEARCH("none",I24)),"none",IF(ISNUMBER(SEARCH("linear",I24)),"linear",IF(ISNUMBER(SEARCH("circular",I24)),"circular",IF(ISNUMBER(SEARCH("full",I24)),"full",IF(ISNUMBER(SEARCH("staggered",I24)),"staggered","classical")))))</f>
        <v>circular</v>
      </c>
    </row>
    <row r="25" spans="1:12" x14ac:dyDescent="0.3">
      <c r="A25" t="s">
        <v>32</v>
      </c>
      <c r="B25" t="s">
        <v>12</v>
      </c>
      <c r="C25">
        <v>0.97399999999999998</v>
      </c>
      <c r="D25">
        <v>0.97443992414050495</v>
      </c>
      <c r="E25">
        <v>0.97407450824562203</v>
      </c>
      <c r="F25">
        <v>0.99952235932484002</v>
      </c>
      <c r="G25" t="s">
        <v>13</v>
      </c>
      <c r="H25">
        <v>0.19921013712882901</v>
      </c>
      <c r="I25" t="str">
        <f>VLOOKUP(A25,Index!$A$2:$B$100,2,FALSE)</f>
        <v>HQCNN_mnist_['circularx', 'circularx', 'circularx']</v>
      </c>
      <c r="J25" t="str">
        <f>IF(ISNUMBER(SEARCH("fmnist",I25)),"fmnist",IF(ISNUMBER(SEARCH("mnist",I25)),"mnist",IF(ISNUMBER(SEARCH("cifar10",I25)),"cifar10","N/A")))</f>
        <v>mnist</v>
      </c>
      <c r="K25" t="str">
        <f>IF(ISNUMBER(SEARCH("x",I25)),"cnot",IF(ISNUMBER(SEARCH("z",I25)),"cz","none"))</f>
        <v>cnot</v>
      </c>
      <c r="L25" t="str">
        <f>IF(ISNUMBER(SEARCH("none",I25)),"none",IF(ISNUMBER(SEARCH("linear",I25)),"linear",IF(ISNUMBER(SEARCH("circular",I25)),"circular",IF(ISNUMBER(SEARCH("full",I25)),"full",IF(ISNUMBER(SEARCH("staggered",I25)),"staggered","classical")))))</f>
        <v>circular</v>
      </c>
    </row>
    <row r="26" spans="1:12" hidden="1" x14ac:dyDescent="0.3">
      <c r="A26" t="s">
        <v>40</v>
      </c>
      <c r="B26" t="s">
        <v>8</v>
      </c>
      <c r="C26">
        <v>0.99</v>
      </c>
      <c r="D26">
        <v>0.99012529077319</v>
      </c>
      <c r="E26">
        <v>0.99000581608740301</v>
      </c>
      <c r="F26">
        <v>0.99996556809325399</v>
      </c>
      <c r="G26" t="s">
        <v>9</v>
      </c>
      <c r="H26">
        <v>0</v>
      </c>
      <c r="I26" t="str">
        <f>VLOOKUP(A26,Index!$A$2:$B$100,2,FALSE)</f>
        <v>HQCNN_mnist_['staggeredx', 'staggeredx', 'staggeredx']</v>
      </c>
      <c r="J26" t="str">
        <f>IF(ISNUMBER(SEARCH("fmnist",I26)),"fmnist",IF(ISNUMBER(SEARCH("mnist",I26)),"mnist",IF(ISNUMBER(SEARCH("cifar10",I26)),"cifar10","N/A")))</f>
        <v>mnist</v>
      </c>
      <c r="K26" t="str">
        <f>IF(ISNUMBER(SEARCH("x",I26)),"cnot",IF(ISNUMBER(SEARCH("z",I26)),"cz","none"))</f>
        <v>cnot</v>
      </c>
      <c r="L26" t="str">
        <f>IF(ISNUMBER(SEARCH("none",I26)),"none",IF(ISNUMBER(SEARCH("linear",I26)),"linear",IF(ISNUMBER(SEARCH("circular",I26)),"circular",IF(ISNUMBER(SEARCH("full",I26)),"full",IF(ISNUMBER(SEARCH("staggered",I26)),"staggered","classical")))))</f>
        <v>staggered</v>
      </c>
    </row>
    <row r="27" spans="1:12" hidden="1" x14ac:dyDescent="0.3">
      <c r="A27" t="s">
        <v>36</v>
      </c>
      <c r="B27" t="s">
        <v>10</v>
      </c>
      <c r="C27">
        <v>0.97599999999999998</v>
      </c>
      <c r="D27">
        <v>0.97633794287842102</v>
      </c>
      <c r="E27">
        <v>0.97603549767850095</v>
      </c>
      <c r="F27">
        <v>0.99984795295042195</v>
      </c>
      <c r="G27" t="s">
        <v>11</v>
      </c>
      <c r="H27">
        <v>0.100041225552558</v>
      </c>
      <c r="I27" t="str">
        <f>VLOOKUP(A27,Index!$A$2:$B$100,2,FALSE)</f>
        <v>HQCNN_mnist_['fullx', 'fullx', 'fullx']</v>
      </c>
      <c r="J27" t="str">
        <f>IF(ISNUMBER(SEARCH("fmnist",I27)),"fmnist",IF(ISNUMBER(SEARCH("mnist",I27)),"mnist",IF(ISNUMBER(SEARCH("cifar10",I27)),"cifar10","N/A")))</f>
        <v>mnist</v>
      </c>
      <c r="K27" t="str">
        <f>IF(ISNUMBER(SEARCH("x",I27)),"cnot",IF(ISNUMBER(SEARCH("z",I27)),"cz","none"))</f>
        <v>cnot</v>
      </c>
      <c r="L27" t="str">
        <f>IF(ISNUMBER(SEARCH("none",I27)),"none",IF(ISNUMBER(SEARCH("linear",I27)),"linear",IF(ISNUMBER(SEARCH("circular",I27)),"circular",IF(ISNUMBER(SEARCH("full",I27)),"full",IF(ISNUMBER(SEARCH("staggered",I27)),"staggered","classical")))))</f>
        <v>full</v>
      </c>
    </row>
    <row r="28" spans="1:12" x14ac:dyDescent="0.3">
      <c r="A28" t="s">
        <v>40</v>
      </c>
      <c r="B28" t="s">
        <v>12</v>
      </c>
      <c r="C28">
        <v>0.97399999999999998</v>
      </c>
      <c r="D28">
        <v>0.97415329054375299</v>
      </c>
      <c r="E28">
        <v>0.97397228311207595</v>
      </c>
      <c r="F28">
        <v>0.99974856376880405</v>
      </c>
      <c r="G28" t="s">
        <v>13</v>
      </c>
      <c r="H28">
        <v>0.20690451562404599</v>
      </c>
      <c r="I28" t="str">
        <f>VLOOKUP(A28,Index!$A$2:$B$100,2,FALSE)</f>
        <v>HQCNN_mnist_['staggeredx', 'staggeredx', 'staggeredx']</v>
      </c>
      <c r="J28" t="str">
        <f>IF(ISNUMBER(SEARCH("fmnist",I28)),"fmnist",IF(ISNUMBER(SEARCH("mnist",I28)),"mnist",IF(ISNUMBER(SEARCH("cifar10",I28)),"cifar10","N/A")))</f>
        <v>mnist</v>
      </c>
      <c r="K28" t="str">
        <f>IF(ISNUMBER(SEARCH("x",I28)),"cnot",IF(ISNUMBER(SEARCH("z",I28)),"cz","none"))</f>
        <v>cnot</v>
      </c>
      <c r="L28" t="str">
        <f>IF(ISNUMBER(SEARCH("none",I28)),"none",IF(ISNUMBER(SEARCH("linear",I28)),"linear",IF(ISNUMBER(SEARCH("circular",I28)),"circular",IF(ISNUMBER(SEARCH("full",I28)),"full",IF(ISNUMBER(SEARCH("staggered",I28)),"staggered","classical")))))</f>
        <v>staggered</v>
      </c>
    </row>
    <row r="29" spans="1:12" hidden="1" x14ac:dyDescent="0.3">
      <c r="A29" t="s">
        <v>42</v>
      </c>
      <c r="B29" t="s">
        <v>8</v>
      </c>
      <c r="C29">
        <v>0.98899999999999999</v>
      </c>
      <c r="D29">
        <v>0.98907700348151395</v>
      </c>
      <c r="E29">
        <v>0.98898816939495104</v>
      </c>
      <c r="F29">
        <v>0.99989436976805002</v>
      </c>
      <c r="G29" t="s">
        <v>9</v>
      </c>
      <c r="H29">
        <v>0</v>
      </c>
      <c r="I29" t="str">
        <f>VLOOKUP(A29,Index!$A$2:$B$100,2,FALSE)</f>
        <v>HQCNN_mnist_['staggeredz', 'staggeredz', 'staggeredz']</v>
      </c>
      <c r="J29" t="str">
        <f>IF(ISNUMBER(SEARCH("fmnist",I29)),"fmnist",IF(ISNUMBER(SEARCH("mnist",I29)),"mnist",IF(ISNUMBER(SEARCH("cifar10",I29)),"cifar10","N/A")))</f>
        <v>mnist</v>
      </c>
      <c r="K29" t="str">
        <f>IF(ISNUMBER(SEARCH("x",I29)),"cnot",IF(ISNUMBER(SEARCH("z",I29)),"cz","none"))</f>
        <v>cz</v>
      </c>
      <c r="L29" t="str">
        <f>IF(ISNUMBER(SEARCH("none",I29)),"none",IF(ISNUMBER(SEARCH("linear",I29)),"linear",IF(ISNUMBER(SEARCH("circular",I29)),"circular",IF(ISNUMBER(SEARCH("full",I29)),"full",IF(ISNUMBER(SEARCH("staggered",I29)),"staggered","classical")))))</f>
        <v>staggered</v>
      </c>
    </row>
    <row r="30" spans="1:12" hidden="1" x14ac:dyDescent="0.3">
      <c r="A30" t="s">
        <v>42</v>
      </c>
      <c r="B30" t="s">
        <v>10</v>
      </c>
      <c r="C30">
        <v>0.96799999999999997</v>
      </c>
      <c r="D30">
        <v>0.96854087630111696</v>
      </c>
      <c r="E30">
        <v>0.96803016225019101</v>
      </c>
      <c r="F30">
        <v>0.99974210044699996</v>
      </c>
      <c r="G30" t="s">
        <v>11</v>
      </c>
      <c r="H30">
        <v>0.10004399716854</v>
      </c>
      <c r="I30" t="str">
        <f>VLOOKUP(A30,Index!$A$2:$B$100,2,FALSE)</f>
        <v>HQCNN_mnist_['staggeredz', 'staggeredz', 'staggeredz']</v>
      </c>
      <c r="J30" t="str">
        <f>IF(ISNUMBER(SEARCH("fmnist",I30)),"fmnist",IF(ISNUMBER(SEARCH("mnist",I30)),"mnist",IF(ISNUMBER(SEARCH("cifar10",I30)),"cifar10","N/A")))</f>
        <v>mnist</v>
      </c>
      <c r="K30" t="str">
        <f>IF(ISNUMBER(SEARCH("x",I30)),"cnot",IF(ISNUMBER(SEARCH("z",I30)),"cz","none"))</f>
        <v>cz</v>
      </c>
      <c r="L30" t="str">
        <f>IF(ISNUMBER(SEARCH("none",I30)),"none",IF(ISNUMBER(SEARCH("linear",I30)),"linear",IF(ISNUMBER(SEARCH("circular",I30)),"circular",IF(ISNUMBER(SEARCH("full",I30)),"full",IF(ISNUMBER(SEARCH("staggered",I30)),"staggered","classical")))))</f>
        <v>staggered</v>
      </c>
    </row>
    <row r="31" spans="1:12" x14ac:dyDescent="0.3">
      <c r="A31" t="s">
        <v>42</v>
      </c>
      <c r="B31" t="s">
        <v>12</v>
      </c>
      <c r="C31">
        <v>0.96299999999999997</v>
      </c>
      <c r="D31">
        <v>0.96384788542345801</v>
      </c>
      <c r="E31">
        <v>0.96307893087318097</v>
      </c>
      <c r="F31">
        <v>0.99959650456393001</v>
      </c>
      <c r="G31" t="s">
        <v>13</v>
      </c>
      <c r="H31">
        <v>0.20212595164775801</v>
      </c>
      <c r="I31" t="str">
        <f>VLOOKUP(A31,Index!$A$2:$B$100,2,FALSE)</f>
        <v>HQCNN_mnist_['staggeredz', 'staggeredz', 'staggeredz']</v>
      </c>
      <c r="J31" t="str">
        <f>IF(ISNUMBER(SEARCH("fmnist",I31)),"fmnist",IF(ISNUMBER(SEARCH("mnist",I31)),"mnist",IF(ISNUMBER(SEARCH("cifar10",I31)),"cifar10","N/A")))</f>
        <v>mnist</v>
      </c>
      <c r="K31" t="str">
        <f>IF(ISNUMBER(SEARCH("x",I31)),"cnot",IF(ISNUMBER(SEARCH("z",I31)),"cz","none"))</f>
        <v>cz</v>
      </c>
      <c r="L31" t="str">
        <f>IF(ISNUMBER(SEARCH("none",I31)),"none",IF(ISNUMBER(SEARCH("linear",I31)),"linear",IF(ISNUMBER(SEARCH("circular",I31)),"circular",IF(ISNUMBER(SEARCH("full",I31)),"full",IF(ISNUMBER(SEARCH("staggered",I31)),"staggered","classical")))))</f>
        <v>staggered</v>
      </c>
    </row>
    <row r="32" spans="1:12" hidden="1" x14ac:dyDescent="0.3">
      <c r="A32" t="s">
        <v>44</v>
      </c>
      <c r="B32" t="s">
        <v>8</v>
      </c>
      <c r="C32">
        <v>0.91500000000000004</v>
      </c>
      <c r="D32">
        <v>0.91502258908350498</v>
      </c>
      <c r="E32">
        <v>0.91431503259707103</v>
      </c>
      <c r="F32">
        <v>0.99474246564557101</v>
      </c>
      <c r="G32" t="s">
        <v>9</v>
      </c>
      <c r="H32">
        <v>0</v>
      </c>
      <c r="I32" t="str">
        <f>VLOOKUP(A32,Index!$A$2:$B$100,2,FALSE)</f>
        <v>CNN_fmnist</v>
      </c>
      <c r="J32" t="str">
        <f>IF(ISNUMBER(SEARCH("fmnist",I32)),"fmnist",IF(ISNUMBER(SEARCH("mnist",I32)),"mnist",IF(ISNUMBER(SEARCH("cifar10",I32)),"cifar10","N/A")))</f>
        <v>fmnist</v>
      </c>
      <c r="K32" t="str">
        <f>IF(ISNUMBER(SEARCH("x",I32)),"cnot",IF(ISNUMBER(SEARCH("z",I32)),"cz","none"))</f>
        <v>none</v>
      </c>
      <c r="L32" t="str">
        <f>IF(ISNUMBER(SEARCH("none",I32)),"none",IF(ISNUMBER(SEARCH("linear",I32)),"linear",IF(ISNUMBER(SEARCH("circular",I32)),"circular",IF(ISNUMBER(SEARCH("full",I32)),"full",IF(ISNUMBER(SEARCH("staggered",I32)),"staggered","classical")))))</f>
        <v>classical</v>
      </c>
    </row>
    <row r="33" spans="1:12" hidden="1" x14ac:dyDescent="0.3">
      <c r="A33" t="s">
        <v>54</v>
      </c>
      <c r="B33" t="s">
        <v>10</v>
      </c>
      <c r="C33">
        <v>0.80100000000000005</v>
      </c>
      <c r="D33">
        <v>0.80721936080730905</v>
      </c>
      <c r="E33">
        <v>0.80296767590099505</v>
      </c>
      <c r="F33">
        <v>0.97986944897998596</v>
      </c>
      <c r="G33" t="s">
        <v>11</v>
      </c>
      <c r="H33">
        <v>0.10003197193145701</v>
      </c>
      <c r="I33" t="str">
        <f>VLOOKUP(A33,Index!$A$2:$B$100,2,FALSE)</f>
        <v>HQCNN_fmnist_['circularz', 'circularz', 'circularz']</v>
      </c>
      <c r="J33" t="str">
        <f>IF(ISNUMBER(SEARCH("fmnist",I33)),"fmnist",IF(ISNUMBER(SEARCH("mnist",I33)),"mnist",IF(ISNUMBER(SEARCH("cifar10",I33)),"cifar10","N/A")))</f>
        <v>fmnist</v>
      </c>
      <c r="K33" t="str">
        <f>IF(ISNUMBER(SEARCH("x",I33)),"cnot",IF(ISNUMBER(SEARCH("z",I33)),"cz","none"))</f>
        <v>cz</v>
      </c>
      <c r="L33" t="str">
        <f>IF(ISNUMBER(SEARCH("none",I33)),"none",IF(ISNUMBER(SEARCH("linear",I33)),"linear",IF(ISNUMBER(SEARCH("circular",I33)),"circular",IF(ISNUMBER(SEARCH("full",I33)),"full",IF(ISNUMBER(SEARCH("staggered",I33)),"staggered","classical")))))</f>
        <v>circular</v>
      </c>
    </row>
    <row r="34" spans="1:12" x14ac:dyDescent="0.3">
      <c r="A34" t="s">
        <v>54</v>
      </c>
      <c r="B34" t="s">
        <v>12</v>
      </c>
      <c r="C34">
        <v>0.75</v>
      </c>
      <c r="D34">
        <v>0.75543722085287501</v>
      </c>
      <c r="E34">
        <v>0.75163618989959702</v>
      </c>
      <c r="F34">
        <v>0.97247584883376803</v>
      </c>
      <c r="G34" t="s">
        <v>13</v>
      </c>
      <c r="H34">
        <v>0.229020506143569</v>
      </c>
      <c r="I34" t="str">
        <f>VLOOKUP(A34,Index!$A$2:$B$100,2,FALSE)</f>
        <v>HQCNN_fmnist_['circularz', 'circularz', 'circularz']</v>
      </c>
      <c r="J34" t="str">
        <f>IF(ISNUMBER(SEARCH("fmnist",I34)),"fmnist",IF(ISNUMBER(SEARCH("mnist",I34)),"mnist",IF(ISNUMBER(SEARCH("cifar10",I34)),"cifar10","N/A")))</f>
        <v>fmnist</v>
      </c>
      <c r="K34" t="str">
        <f>IF(ISNUMBER(SEARCH("x",I34)),"cnot",IF(ISNUMBER(SEARCH("z",I34)),"cz","none"))</f>
        <v>cz</v>
      </c>
      <c r="L34" t="str">
        <f>IF(ISNUMBER(SEARCH("none",I34)),"none",IF(ISNUMBER(SEARCH("linear",I34)),"linear",IF(ISNUMBER(SEARCH("circular",I34)),"circular",IF(ISNUMBER(SEARCH("full",I34)),"full",IF(ISNUMBER(SEARCH("staggered",I34)),"staggered","classical")))))</f>
        <v>circular</v>
      </c>
    </row>
    <row r="35" spans="1:12" hidden="1" x14ac:dyDescent="0.3">
      <c r="A35" t="s">
        <v>46</v>
      </c>
      <c r="B35" t="s">
        <v>8</v>
      </c>
      <c r="C35">
        <v>0.91600000000000004</v>
      </c>
      <c r="D35">
        <v>0.91703448224135897</v>
      </c>
      <c r="E35">
        <v>0.91618692948918101</v>
      </c>
      <c r="F35">
        <v>0.99321903491171704</v>
      </c>
      <c r="G35" t="s">
        <v>9</v>
      </c>
      <c r="H35">
        <v>0</v>
      </c>
      <c r="I35" t="str">
        <f>VLOOKUP(A35,Index!$A$2:$B$100,2,FALSE)</f>
        <v>HQCNN_fmnist_['none', 'none', 'none']</v>
      </c>
      <c r="J35" t="str">
        <f>IF(ISNUMBER(SEARCH("fmnist",I35)),"fmnist",IF(ISNUMBER(SEARCH("mnist",I35)),"mnist",IF(ISNUMBER(SEARCH("cifar10",I35)),"cifar10","N/A")))</f>
        <v>fmnist</v>
      </c>
      <c r="K35" t="str">
        <f>IF(ISNUMBER(SEARCH("x",I35)),"cnot",IF(ISNUMBER(SEARCH("z",I35)),"cz","none"))</f>
        <v>none</v>
      </c>
      <c r="L35" t="str">
        <f>IF(ISNUMBER(SEARCH("none",I35)),"none",IF(ISNUMBER(SEARCH("linear",I35)),"linear",IF(ISNUMBER(SEARCH("circular",I35)),"circular",IF(ISNUMBER(SEARCH("full",I35)),"full",IF(ISNUMBER(SEARCH("staggered",I35)),"staggered","classical")))))</f>
        <v>none</v>
      </c>
    </row>
    <row r="36" spans="1:12" hidden="1" x14ac:dyDescent="0.3">
      <c r="A36" t="s">
        <v>58</v>
      </c>
      <c r="B36" t="s">
        <v>10</v>
      </c>
      <c r="C36">
        <v>0.78700000000000003</v>
      </c>
      <c r="D36">
        <v>0.79381189927065599</v>
      </c>
      <c r="E36">
        <v>0.789651426498165</v>
      </c>
      <c r="F36">
        <v>0.97932433253138396</v>
      </c>
      <c r="G36" t="s">
        <v>11</v>
      </c>
      <c r="H36">
        <v>0.100032091140747</v>
      </c>
      <c r="I36" t="str">
        <f>VLOOKUP(A36,Index!$A$2:$B$100,2,FALSE)</f>
        <v>HQCNN_fmnist_['fullz', 'fullz', 'fullz']</v>
      </c>
      <c r="J36" t="str">
        <f>IF(ISNUMBER(SEARCH("fmnist",I36)),"fmnist",IF(ISNUMBER(SEARCH("mnist",I36)),"mnist",IF(ISNUMBER(SEARCH("cifar10",I36)),"cifar10","N/A")))</f>
        <v>fmnist</v>
      </c>
      <c r="K36" t="str">
        <f>IF(ISNUMBER(SEARCH("x",I36)),"cnot",IF(ISNUMBER(SEARCH("z",I36)),"cz","none"))</f>
        <v>cz</v>
      </c>
      <c r="L36" t="str">
        <f>IF(ISNUMBER(SEARCH("none",I36)),"none",IF(ISNUMBER(SEARCH("linear",I36)),"linear",IF(ISNUMBER(SEARCH("circular",I36)),"circular",IF(ISNUMBER(SEARCH("full",I36)),"full",IF(ISNUMBER(SEARCH("staggered",I36)),"staggered","classical")))))</f>
        <v>full</v>
      </c>
    </row>
    <row r="37" spans="1:12" x14ac:dyDescent="0.3">
      <c r="A37" t="s">
        <v>58</v>
      </c>
      <c r="B37" t="s">
        <v>12</v>
      </c>
      <c r="C37">
        <v>0.746</v>
      </c>
      <c r="D37">
        <v>0.75320671558062102</v>
      </c>
      <c r="E37">
        <v>0.74894396718439704</v>
      </c>
      <c r="F37">
        <v>0.971478373938784</v>
      </c>
      <c r="G37" t="s">
        <v>13</v>
      </c>
      <c r="H37">
        <v>0.226949512958526</v>
      </c>
      <c r="I37" t="str">
        <f>VLOOKUP(A37,Index!$A$2:$B$100,2,FALSE)</f>
        <v>HQCNN_fmnist_['fullz', 'fullz', 'fullz']</v>
      </c>
      <c r="J37" t="str">
        <f>IF(ISNUMBER(SEARCH("fmnist",I37)),"fmnist",IF(ISNUMBER(SEARCH("mnist",I37)),"mnist",IF(ISNUMBER(SEARCH("cifar10",I37)),"cifar10","N/A")))</f>
        <v>fmnist</v>
      </c>
      <c r="K37" t="str">
        <f>IF(ISNUMBER(SEARCH("x",I37)),"cnot",IF(ISNUMBER(SEARCH("z",I37)),"cz","none"))</f>
        <v>cz</v>
      </c>
      <c r="L37" t="str">
        <f>IF(ISNUMBER(SEARCH("none",I37)),"none",IF(ISNUMBER(SEARCH("linear",I37)),"linear",IF(ISNUMBER(SEARCH("circular",I37)),"circular",IF(ISNUMBER(SEARCH("full",I37)),"full",IF(ISNUMBER(SEARCH("staggered",I37)),"staggered","classical")))))</f>
        <v>full</v>
      </c>
    </row>
    <row r="38" spans="1:12" hidden="1" x14ac:dyDescent="0.3">
      <c r="A38" t="s">
        <v>48</v>
      </c>
      <c r="B38" t="s">
        <v>8</v>
      </c>
      <c r="C38">
        <v>0.90300000000000002</v>
      </c>
      <c r="D38">
        <v>0.90362670695610503</v>
      </c>
      <c r="E38">
        <v>0.90298231993218703</v>
      </c>
      <c r="F38">
        <v>0.99379036837075696</v>
      </c>
      <c r="G38" t="s">
        <v>9</v>
      </c>
      <c r="H38">
        <v>0</v>
      </c>
      <c r="I38" t="str">
        <f>VLOOKUP(A38,Index!$A$2:$B$100,2,FALSE)</f>
        <v>HQCNN_fmnist_['linearx', 'linearx', 'linearx']</v>
      </c>
      <c r="J38" t="str">
        <f>IF(ISNUMBER(SEARCH("fmnist",I38)),"fmnist",IF(ISNUMBER(SEARCH("mnist",I38)),"mnist",IF(ISNUMBER(SEARCH("cifar10",I38)),"cifar10","N/A")))</f>
        <v>fmnist</v>
      </c>
      <c r="K38" t="str">
        <f>IF(ISNUMBER(SEARCH("x",I38)),"cnot",IF(ISNUMBER(SEARCH("z",I38)),"cz","none"))</f>
        <v>cnot</v>
      </c>
      <c r="L38" t="str">
        <f>IF(ISNUMBER(SEARCH("none",I38)),"none",IF(ISNUMBER(SEARCH("linear",I38)),"linear",IF(ISNUMBER(SEARCH("circular",I38)),"circular",IF(ISNUMBER(SEARCH("full",I38)),"full",IF(ISNUMBER(SEARCH("staggered",I38)),"staggered","classical")))))</f>
        <v>linear</v>
      </c>
    </row>
    <row r="39" spans="1:12" hidden="1" x14ac:dyDescent="0.3">
      <c r="A39" t="s">
        <v>48</v>
      </c>
      <c r="B39" t="s">
        <v>10</v>
      </c>
      <c r="C39">
        <v>0.78300000000000003</v>
      </c>
      <c r="D39">
        <v>0.78701298307939105</v>
      </c>
      <c r="E39">
        <v>0.78388825249239902</v>
      </c>
      <c r="F39">
        <v>0.97645975531895302</v>
      </c>
      <c r="G39" t="s">
        <v>11</v>
      </c>
      <c r="H39">
        <v>0.100032396614551</v>
      </c>
      <c r="I39" t="str">
        <f>VLOOKUP(A39,Index!$A$2:$B$100,2,FALSE)</f>
        <v>HQCNN_fmnist_['linearx', 'linearx', 'linearx']</v>
      </c>
      <c r="J39" t="str">
        <f>IF(ISNUMBER(SEARCH("fmnist",I39)),"fmnist",IF(ISNUMBER(SEARCH("mnist",I39)),"mnist",IF(ISNUMBER(SEARCH("cifar10",I39)),"cifar10","N/A")))</f>
        <v>fmnist</v>
      </c>
      <c r="K39" t="str">
        <f>IF(ISNUMBER(SEARCH("x",I39)),"cnot",IF(ISNUMBER(SEARCH("z",I39)),"cz","none"))</f>
        <v>cnot</v>
      </c>
      <c r="L39" t="str">
        <f>IF(ISNUMBER(SEARCH("none",I39)),"none",IF(ISNUMBER(SEARCH("linear",I39)),"linear",IF(ISNUMBER(SEARCH("circular",I39)),"circular",IF(ISNUMBER(SEARCH("full",I39)),"full",IF(ISNUMBER(SEARCH("staggered",I39)),"staggered","classical")))))</f>
        <v>linear</v>
      </c>
    </row>
    <row r="40" spans="1:12" x14ac:dyDescent="0.3">
      <c r="A40" t="s">
        <v>60</v>
      </c>
      <c r="B40" t="s">
        <v>12</v>
      </c>
      <c r="C40">
        <v>0.72299999999999998</v>
      </c>
      <c r="D40">
        <v>0.72720879835992402</v>
      </c>
      <c r="E40">
        <v>0.72427342722771504</v>
      </c>
      <c r="F40">
        <v>0.96358489531362301</v>
      </c>
      <c r="G40" t="s">
        <v>13</v>
      </c>
      <c r="H40">
        <v>0.22690917551517401</v>
      </c>
      <c r="I40" t="str">
        <f>VLOOKUP(A40,Index!$A$2:$B$100,2,FALSE)</f>
        <v>HQCNN_fmnist_['staggeredx', 'staggeredx', 'staggeredx']</v>
      </c>
      <c r="J40" t="str">
        <f>IF(ISNUMBER(SEARCH("fmnist",I40)),"fmnist",IF(ISNUMBER(SEARCH("mnist",I40)),"mnist",IF(ISNUMBER(SEARCH("cifar10",I40)),"cifar10","N/A")))</f>
        <v>fmnist</v>
      </c>
      <c r="K40" t="str">
        <f>IF(ISNUMBER(SEARCH("x",I40)),"cnot",IF(ISNUMBER(SEARCH("z",I40)),"cz","none"))</f>
        <v>cnot</v>
      </c>
      <c r="L40" t="str">
        <f>IF(ISNUMBER(SEARCH("none",I40)),"none",IF(ISNUMBER(SEARCH("linear",I40)),"linear",IF(ISNUMBER(SEARCH("circular",I40)),"circular",IF(ISNUMBER(SEARCH("full",I40)),"full",IF(ISNUMBER(SEARCH("staggered",I40)),"staggered","classical")))))</f>
        <v>staggered</v>
      </c>
    </row>
    <row r="41" spans="1:12" hidden="1" x14ac:dyDescent="0.3">
      <c r="A41" t="s">
        <v>50</v>
      </c>
      <c r="B41" t="s">
        <v>8</v>
      </c>
      <c r="C41">
        <v>0.92200000000000004</v>
      </c>
      <c r="D41">
        <v>0.92378308136857301</v>
      </c>
      <c r="E41">
        <v>0.92259715666879605</v>
      </c>
      <c r="F41">
        <v>0.99506774565622103</v>
      </c>
      <c r="G41" t="s">
        <v>9</v>
      </c>
      <c r="H41">
        <v>0</v>
      </c>
      <c r="I41" t="str">
        <f>VLOOKUP(A41,Index!$A$2:$B$100,2,FALSE)</f>
        <v>HQCNN_fmnist_['linearz', 'linearz', 'linearz']</v>
      </c>
      <c r="J41" t="str">
        <f>IF(ISNUMBER(SEARCH("fmnist",I41)),"fmnist",IF(ISNUMBER(SEARCH("mnist",I41)),"mnist",IF(ISNUMBER(SEARCH("cifar10",I41)),"cifar10","N/A")))</f>
        <v>fmnist</v>
      </c>
      <c r="K41" t="str">
        <f>IF(ISNUMBER(SEARCH("x",I41)),"cnot",IF(ISNUMBER(SEARCH("z",I41)),"cz","none"))</f>
        <v>cz</v>
      </c>
      <c r="L41" t="str">
        <f>IF(ISNUMBER(SEARCH("none",I41)),"none",IF(ISNUMBER(SEARCH("linear",I41)),"linear",IF(ISNUMBER(SEARCH("circular",I41)),"circular",IF(ISNUMBER(SEARCH("full",I41)),"full",IF(ISNUMBER(SEARCH("staggered",I41)),"staggered","classical")))))</f>
        <v>linear</v>
      </c>
    </row>
    <row r="42" spans="1:12" hidden="1" x14ac:dyDescent="0.3">
      <c r="A42" t="s">
        <v>60</v>
      </c>
      <c r="B42" t="s">
        <v>10</v>
      </c>
      <c r="C42">
        <v>0.77500000000000002</v>
      </c>
      <c r="D42">
        <v>0.77902136678760403</v>
      </c>
      <c r="E42">
        <v>0.77600200009617804</v>
      </c>
      <c r="F42">
        <v>0.974444346063841</v>
      </c>
      <c r="G42" t="s">
        <v>11</v>
      </c>
      <c r="H42">
        <v>0.10003188997507</v>
      </c>
      <c r="I42" t="str">
        <f>VLOOKUP(A42,Index!$A$2:$B$100,2,FALSE)</f>
        <v>HQCNN_fmnist_['staggeredx', 'staggeredx', 'staggeredx']</v>
      </c>
      <c r="J42" t="str">
        <f>IF(ISNUMBER(SEARCH("fmnist",I42)),"fmnist",IF(ISNUMBER(SEARCH("mnist",I42)),"mnist",IF(ISNUMBER(SEARCH("cifar10",I42)),"cifar10","N/A")))</f>
        <v>fmnist</v>
      </c>
      <c r="K42" t="str">
        <f>IF(ISNUMBER(SEARCH("x",I42)),"cnot",IF(ISNUMBER(SEARCH("z",I42)),"cz","none"))</f>
        <v>cnot</v>
      </c>
      <c r="L42" t="str">
        <f>IF(ISNUMBER(SEARCH("none",I42)),"none",IF(ISNUMBER(SEARCH("linear",I42)),"linear",IF(ISNUMBER(SEARCH("circular",I42)),"circular",IF(ISNUMBER(SEARCH("full",I42)),"full",IF(ISNUMBER(SEARCH("staggered",I42)),"staggered","classical")))))</f>
        <v>staggered</v>
      </c>
    </row>
    <row r="43" spans="1:12" x14ac:dyDescent="0.3">
      <c r="A43" t="s">
        <v>48</v>
      </c>
      <c r="B43" t="s">
        <v>12</v>
      </c>
      <c r="C43">
        <v>0.72</v>
      </c>
      <c r="D43">
        <v>0.72416087762153103</v>
      </c>
      <c r="E43">
        <v>0.72079079764046905</v>
      </c>
      <c r="F43">
        <v>0.96385196981356602</v>
      </c>
      <c r="G43" t="s">
        <v>13</v>
      </c>
      <c r="H43">
        <v>0.22261214256286599</v>
      </c>
      <c r="I43" t="str">
        <f>VLOOKUP(A43,Index!$A$2:$B$100,2,FALSE)</f>
        <v>HQCNN_fmnist_['linearx', 'linearx', 'linearx']</v>
      </c>
      <c r="J43" t="str">
        <f>IF(ISNUMBER(SEARCH("fmnist",I43)),"fmnist",IF(ISNUMBER(SEARCH("mnist",I43)),"mnist",IF(ISNUMBER(SEARCH("cifar10",I43)),"cifar10","N/A")))</f>
        <v>fmnist</v>
      </c>
      <c r="K43" t="str">
        <f>IF(ISNUMBER(SEARCH("x",I43)),"cnot",IF(ISNUMBER(SEARCH("z",I43)),"cz","none"))</f>
        <v>cnot</v>
      </c>
      <c r="L43" t="str">
        <f>IF(ISNUMBER(SEARCH("none",I43)),"none",IF(ISNUMBER(SEARCH("linear",I43)),"linear",IF(ISNUMBER(SEARCH("circular",I43)),"circular",IF(ISNUMBER(SEARCH("full",I43)),"full",IF(ISNUMBER(SEARCH("staggered",I43)),"staggered","classical")))))</f>
        <v>linear</v>
      </c>
    </row>
    <row r="44" spans="1:12" hidden="1" x14ac:dyDescent="0.3">
      <c r="A44" t="s">
        <v>52</v>
      </c>
      <c r="B44" t="s">
        <v>8</v>
      </c>
      <c r="C44">
        <v>0.91600000000000004</v>
      </c>
      <c r="D44">
        <v>0.91749993880940695</v>
      </c>
      <c r="E44">
        <v>0.91622937578529795</v>
      </c>
      <c r="F44">
        <v>0.99445880786961105</v>
      </c>
      <c r="G44" t="s">
        <v>9</v>
      </c>
      <c r="H44">
        <v>0</v>
      </c>
      <c r="I44" t="str">
        <f>VLOOKUP(A44,Index!$A$2:$B$100,2,FALSE)</f>
        <v>HQCNN_fmnist_['circularx', 'circularx', 'circularx']</v>
      </c>
      <c r="J44" t="str">
        <f>IF(ISNUMBER(SEARCH("fmnist",I44)),"fmnist",IF(ISNUMBER(SEARCH("mnist",I44)),"mnist",IF(ISNUMBER(SEARCH("cifar10",I44)),"cifar10","N/A")))</f>
        <v>fmnist</v>
      </c>
      <c r="K44" t="str">
        <f>IF(ISNUMBER(SEARCH("x",I44)),"cnot",IF(ISNUMBER(SEARCH("z",I44)),"cz","none"))</f>
        <v>cnot</v>
      </c>
      <c r="L44" t="str">
        <f>IF(ISNUMBER(SEARCH("none",I44)),"none",IF(ISNUMBER(SEARCH("linear",I44)),"linear",IF(ISNUMBER(SEARCH("circular",I44)),"circular",IF(ISNUMBER(SEARCH("full",I44)),"full",IF(ISNUMBER(SEARCH("staggered",I44)),"staggered","classical")))))</f>
        <v>circular</v>
      </c>
    </row>
    <row r="45" spans="1:12" hidden="1" x14ac:dyDescent="0.3">
      <c r="A45" t="s">
        <v>52</v>
      </c>
      <c r="B45" t="s">
        <v>10</v>
      </c>
      <c r="C45">
        <v>0.76800000000000002</v>
      </c>
      <c r="D45">
        <v>0.76889343388087705</v>
      </c>
      <c r="E45">
        <v>0.76668209419927702</v>
      </c>
      <c r="F45">
        <v>0.977112145895076</v>
      </c>
      <c r="G45" t="s">
        <v>11</v>
      </c>
      <c r="H45">
        <v>0.10003139078617</v>
      </c>
      <c r="I45" t="str">
        <f>VLOOKUP(A45,Index!$A$2:$B$100,2,FALSE)</f>
        <v>HQCNN_fmnist_['circularx', 'circularx', 'circularx']</v>
      </c>
      <c r="J45" t="str">
        <f>IF(ISNUMBER(SEARCH("fmnist",I45)),"fmnist",IF(ISNUMBER(SEARCH("mnist",I45)),"mnist",IF(ISNUMBER(SEARCH("cifar10",I45)),"cifar10","N/A")))</f>
        <v>fmnist</v>
      </c>
      <c r="K45" t="str">
        <f>IF(ISNUMBER(SEARCH("x",I45)),"cnot",IF(ISNUMBER(SEARCH("z",I45)),"cz","none"))</f>
        <v>cnot</v>
      </c>
      <c r="L45" t="str">
        <f>IF(ISNUMBER(SEARCH("none",I45)),"none",IF(ISNUMBER(SEARCH("linear",I45)),"linear",IF(ISNUMBER(SEARCH("circular",I45)),"circular",IF(ISNUMBER(SEARCH("full",I45)),"full",IF(ISNUMBER(SEARCH("staggered",I45)),"staggered","classical")))))</f>
        <v>circular</v>
      </c>
    </row>
    <row r="46" spans="1:12" x14ac:dyDescent="0.3">
      <c r="A46" t="s">
        <v>44</v>
      </c>
      <c r="B46" t="s">
        <v>12</v>
      </c>
      <c r="C46">
        <v>0.70899999999999996</v>
      </c>
      <c r="D46">
        <v>0.710581597888988</v>
      </c>
      <c r="E46">
        <v>0.70820618242600997</v>
      </c>
      <c r="F46">
        <v>0.96358375133935004</v>
      </c>
      <c r="G46" t="s">
        <v>13</v>
      </c>
      <c r="H46">
        <v>0.225237667560577</v>
      </c>
      <c r="I46" t="str">
        <f>VLOOKUP(A46,Index!$A$2:$B$100,2,FALSE)</f>
        <v>CNN_fmnist</v>
      </c>
      <c r="J46" t="str">
        <f>IF(ISNUMBER(SEARCH("fmnist",I46)),"fmnist",IF(ISNUMBER(SEARCH("mnist",I46)),"mnist",IF(ISNUMBER(SEARCH("cifar10",I46)),"cifar10","N/A")))</f>
        <v>fmnist</v>
      </c>
      <c r="K46" t="str">
        <f>IF(ISNUMBER(SEARCH("x",I46)),"cnot",IF(ISNUMBER(SEARCH("z",I46)),"cz","none"))</f>
        <v>none</v>
      </c>
      <c r="L46" t="str">
        <f>IF(ISNUMBER(SEARCH("none",I46)),"none",IF(ISNUMBER(SEARCH("linear",I46)),"linear",IF(ISNUMBER(SEARCH("circular",I46)),"circular",IF(ISNUMBER(SEARCH("full",I46)),"full",IF(ISNUMBER(SEARCH("staggered",I46)),"staggered","classical")))))</f>
        <v>classical</v>
      </c>
    </row>
    <row r="47" spans="1:12" hidden="1" x14ac:dyDescent="0.3">
      <c r="A47" t="s">
        <v>54</v>
      </c>
      <c r="B47" t="s">
        <v>8</v>
      </c>
      <c r="C47">
        <v>0.91200000000000003</v>
      </c>
      <c r="D47">
        <v>0.91368604064089898</v>
      </c>
      <c r="E47">
        <v>0.91205235731932199</v>
      </c>
      <c r="F47">
        <v>0.99465256692719906</v>
      </c>
      <c r="G47" t="s">
        <v>9</v>
      </c>
      <c r="H47">
        <v>0</v>
      </c>
      <c r="I47" t="str">
        <f>VLOOKUP(A47,Index!$A$2:$B$100,2,FALSE)</f>
        <v>HQCNN_fmnist_['circularz', 'circularz', 'circularz']</v>
      </c>
      <c r="J47" t="str">
        <f>IF(ISNUMBER(SEARCH("fmnist",I47)),"fmnist",IF(ISNUMBER(SEARCH("mnist",I47)),"mnist",IF(ISNUMBER(SEARCH("cifar10",I47)),"cifar10","N/A")))</f>
        <v>fmnist</v>
      </c>
      <c r="K47" t="str">
        <f>IF(ISNUMBER(SEARCH("x",I47)),"cnot",IF(ISNUMBER(SEARCH("z",I47)),"cz","none"))</f>
        <v>cz</v>
      </c>
      <c r="L47" t="str">
        <f>IF(ISNUMBER(SEARCH("none",I47)),"none",IF(ISNUMBER(SEARCH("linear",I47)),"linear",IF(ISNUMBER(SEARCH("circular",I47)),"circular",IF(ISNUMBER(SEARCH("full",I47)),"full",IF(ISNUMBER(SEARCH("staggered",I47)),"staggered","classical")))))</f>
        <v>circular</v>
      </c>
    </row>
    <row r="48" spans="1:12" hidden="1" x14ac:dyDescent="0.3">
      <c r="A48" t="s">
        <v>50</v>
      </c>
      <c r="B48" t="s">
        <v>10</v>
      </c>
      <c r="C48">
        <v>0.76700000000000002</v>
      </c>
      <c r="D48">
        <v>0.77260557901635996</v>
      </c>
      <c r="E48">
        <v>0.76892296265184101</v>
      </c>
      <c r="F48">
        <v>0.97280725717681205</v>
      </c>
      <c r="G48" t="s">
        <v>11</v>
      </c>
      <c r="H48">
        <v>0.100031375885009</v>
      </c>
      <c r="I48" t="str">
        <f>VLOOKUP(A48,Index!$A$2:$B$100,2,FALSE)</f>
        <v>HQCNN_fmnist_['linearz', 'linearz', 'linearz']</v>
      </c>
      <c r="J48" t="str">
        <f>IF(ISNUMBER(SEARCH("fmnist",I48)),"fmnist",IF(ISNUMBER(SEARCH("mnist",I48)),"mnist",IF(ISNUMBER(SEARCH("cifar10",I48)),"cifar10","N/A")))</f>
        <v>fmnist</v>
      </c>
      <c r="K48" t="str">
        <f>IF(ISNUMBER(SEARCH("x",I48)),"cnot",IF(ISNUMBER(SEARCH("z",I48)),"cz","none"))</f>
        <v>cz</v>
      </c>
      <c r="L48" t="str">
        <f>IF(ISNUMBER(SEARCH("none",I48)),"none",IF(ISNUMBER(SEARCH("linear",I48)),"linear",IF(ISNUMBER(SEARCH("circular",I48)),"circular",IF(ISNUMBER(SEARCH("full",I48)),"full",IF(ISNUMBER(SEARCH("staggered",I48)),"staggered","classical")))))</f>
        <v>linear</v>
      </c>
    </row>
    <row r="49" spans="1:12" x14ac:dyDescent="0.3">
      <c r="A49" t="s">
        <v>52</v>
      </c>
      <c r="B49" t="s">
        <v>12</v>
      </c>
      <c r="C49">
        <v>0.70899999999999996</v>
      </c>
      <c r="D49">
        <v>0.71147048560944803</v>
      </c>
      <c r="E49">
        <v>0.70750265708534998</v>
      </c>
      <c r="F49">
        <v>0.96689230822233996</v>
      </c>
      <c r="G49" t="s">
        <v>13</v>
      </c>
      <c r="H49">
        <v>0.226854458451271</v>
      </c>
      <c r="I49" t="str">
        <f>VLOOKUP(A49,Index!$A$2:$B$100,2,FALSE)</f>
        <v>HQCNN_fmnist_['circularx', 'circularx', 'circularx']</v>
      </c>
      <c r="J49" t="str">
        <f>IF(ISNUMBER(SEARCH("fmnist",I49)),"fmnist",IF(ISNUMBER(SEARCH("mnist",I49)),"mnist",IF(ISNUMBER(SEARCH("cifar10",I49)),"cifar10","N/A")))</f>
        <v>fmnist</v>
      </c>
      <c r="K49" t="str">
        <f>IF(ISNUMBER(SEARCH("x",I49)),"cnot",IF(ISNUMBER(SEARCH("z",I49)),"cz","none"))</f>
        <v>cnot</v>
      </c>
      <c r="L49" t="str">
        <f>IF(ISNUMBER(SEARCH("none",I49)),"none",IF(ISNUMBER(SEARCH("linear",I49)),"linear",IF(ISNUMBER(SEARCH("circular",I49)),"circular",IF(ISNUMBER(SEARCH("full",I49)),"full",IF(ISNUMBER(SEARCH("staggered",I49)),"staggered","classical")))))</f>
        <v>circular</v>
      </c>
    </row>
    <row r="50" spans="1:12" hidden="1" x14ac:dyDescent="0.3">
      <c r="A50" t="s">
        <v>56</v>
      </c>
      <c r="B50" t="s">
        <v>8</v>
      </c>
      <c r="C50">
        <v>0.91900000000000004</v>
      </c>
      <c r="D50">
        <v>0.91885761633393204</v>
      </c>
      <c r="E50">
        <v>0.918589577891463</v>
      </c>
      <c r="F50">
        <v>0.993499810248332</v>
      </c>
      <c r="G50" t="s">
        <v>9</v>
      </c>
      <c r="H50">
        <v>0</v>
      </c>
      <c r="I50" t="str">
        <f>VLOOKUP(A50,Index!$A$2:$B$100,2,FALSE)</f>
        <v>HQCNN_fmnist_['fullx', 'fullx', 'fullx']</v>
      </c>
      <c r="J50" t="str">
        <f>IF(ISNUMBER(SEARCH("fmnist",I50)),"fmnist",IF(ISNUMBER(SEARCH("mnist",I50)),"mnist",IF(ISNUMBER(SEARCH("cifar10",I50)),"cifar10","N/A")))</f>
        <v>fmnist</v>
      </c>
      <c r="K50" t="str">
        <f>IF(ISNUMBER(SEARCH("x",I50)),"cnot",IF(ISNUMBER(SEARCH("z",I50)),"cz","none"))</f>
        <v>cnot</v>
      </c>
      <c r="L50" t="str">
        <f>IF(ISNUMBER(SEARCH("none",I50)),"none",IF(ISNUMBER(SEARCH("linear",I50)),"linear",IF(ISNUMBER(SEARCH("circular",I50)),"circular",IF(ISNUMBER(SEARCH("full",I50)),"full",IF(ISNUMBER(SEARCH("staggered",I50)),"staggered","classical")))))</f>
        <v>full</v>
      </c>
    </row>
    <row r="51" spans="1:12" hidden="1" x14ac:dyDescent="0.3">
      <c r="A51" t="s">
        <v>46</v>
      </c>
      <c r="B51" t="s">
        <v>10</v>
      </c>
      <c r="C51">
        <v>0.76300000000000001</v>
      </c>
      <c r="D51">
        <v>0.766115708356641</v>
      </c>
      <c r="E51">
        <v>0.76317112106575602</v>
      </c>
      <c r="F51">
        <v>0.97259571569862802</v>
      </c>
      <c r="G51" t="s">
        <v>11</v>
      </c>
      <c r="H51">
        <v>0.100030608475208</v>
      </c>
      <c r="I51" t="str">
        <f>VLOOKUP(A51,Index!$A$2:$B$100,2,FALSE)</f>
        <v>HQCNN_fmnist_['none', 'none', 'none']</v>
      </c>
      <c r="J51" t="str">
        <f>IF(ISNUMBER(SEARCH("fmnist",I51)),"fmnist",IF(ISNUMBER(SEARCH("mnist",I51)),"mnist",IF(ISNUMBER(SEARCH("cifar10",I51)),"cifar10","N/A")))</f>
        <v>fmnist</v>
      </c>
      <c r="K51" t="str">
        <f>IF(ISNUMBER(SEARCH("x",I51)),"cnot",IF(ISNUMBER(SEARCH("z",I51)),"cz","none"))</f>
        <v>none</v>
      </c>
      <c r="L51" t="str">
        <f>IF(ISNUMBER(SEARCH("none",I51)),"none",IF(ISNUMBER(SEARCH("linear",I51)),"linear",IF(ISNUMBER(SEARCH("circular",I51)),"circular",IF(ISNUMBER(SEARCH("full",I51)),"full",IF(ISNUMBER(SEARCH("staggered",I51)),"staggered","classical")))))</f>
        <v>none</v>
      </c>
    </row>
    <row r="52" spans="1:12" x14ac:dyDescent="0.3">
      <c r="A52" t="s">
        <v>46</v>
      </c>
      <c r="B52" t="s">
        <v>12</v>
      </c>
      <c r="C52">
        <v>0.70299999999999996</v>
      </c>
      <c r="D52">
        <v>0.70747154180817795</v>
      </c>
      <c r="E52">
        <v>0.70243829163986604</v>
      </c>
      <c r="F52">
        <v>0.96203332711322798</v>
      </c>
      <c r="G52" t="s">
        <v>13</v>
      </c>
      <c r="H52">
        <v>0.225343108177185</v>
      </c>
      <c r="I52" t="str">
        <f>VLOOKUP(A52,Index!$A$2:$B$100,2,FALSE)</f>
        <v>HQCNN_fmnist_['none', 'none', 'none']</v>
      </c>
      <c r="J52" t="str">
        <f>IF(ISNUMBER(SEARCH("fmnist",I52)),"fmnist",IF(ISNUMBER(SEARCH("mnist",I52)),"mnist",IF(ISNUMBER(SEARCH("cifar10",I52)),"cifar10","N/A")))</f>
        <v>fmnist</v>
      </c>
      <c r="K52" t="str">
        <f>IF(ISNUMBER(SEARCH("x",I52)),"cnot",IF(ISNUMBER(SEARCH("z",I52)),"cz","none"))</f>
        <v>none</v>
      </c>
      <c r="L52" t="str">
        <f>IF(ISNUMBER(SEARCH("none",I52)),"none",IF(ISNUMBER(SEARCH("linear",I52)),"linear",IF(ISNUMBER(SEARCH("circular",I52)),"circular",IF(ISNUMBER(SEARCH("full",I52)),"full",IF(ISNUMBER(SEARCH("staggered",I52)),"staggered","classical")))))</f>
        <v>none</v>
      </c>
    </row>
    <row r="53" spans="1:12" hidden="1" x14ac:dyDescent="0.3">
      <c r="A53" t="s">
        <v>58</v>
      </c>
      <c r="B53" t="s">
        <v>8</v>
      </c>
      <c r="C53">
        <v>0.91500000000000004</v>
      </c>
      <c r="D53">
        <v>0.91750952403419395</v>
      </c>
      <c r="E53">
        <v>0.915518709181664</v>
      </c>
      <c r="F53">
        <v>0.99435928083670799</v>
      </c>
      <c r="G53" t="s">
        <v>9</v>
      </c>
      <c r="H53">
        <v>0</v>
      </c>
      <c r="I53" t="str">
        <f>VLOOKUP(A53,Index!$A$2:$B$100,2,FALSE)</f>
        <v>HQCNN_fmnist_['fullz', 'fullz', 'fullz']</v>
      </c>
      <c r="J53" t="str">
        <f>IF(ISNUMBER(SEARCH("fmnist",I53)),"fmnist",IF(ISNUMBER(SEARCH("mnist",I53)),"mnist",IF(ISNUMBER(SEARCH("cifar10",I53)),"cifar10","N/A")))</f>
        <v>fmnist</v>
      </c>
      <c r="K53" t="str">
        <f>IF(ISNUMBER(SEARCH("x",I53)),"cnot",IF(ISNUMBER(SEARCH("z",I53)),"cz","none"))</f>
        <v>cz</v>
      </c>
      <c r="L53" t="str">
        <f>IF(ISNUMBER(SEARCH("none",I53)),"none",IF(ISNUMBER(SEARCH("linear",I53)),"linear",IF(ISNUMBER(SEARCH("circular",I53)),"circular",IF(ISNUMBER(SEARCH("full",I53)),"full",IF(ISNUMBER(SEARCH("staggered",I53)),"staggered","classical")))))</f>
        <v>full</v>
      </c>
    </row>
    <row r="54" spans="1:12" hidden="1" x14ac:dyDescent="0.3">
      <c r="A54" t="s">
        <v>56</v>
      </c>
      <c r="B54" t="s">
        <v>10</v>
      </c>
      <c r="C54">
        <v>0.76300000000000001</v>
      </c>
      <c r="D54">
        <v>0.76421488675335403</v>
      </c>
      <c r="E54">
        <v>0.76266586928590197</v>
      </c>
      <c r="F54">
        <v>0.97211408891305395</v>
      </c>
      <c r="G54" t="s">
        <v>11</v>
      </c>
      <c r="H54">
        <v>0.10003301501274101</v>
      </c>
      <c r="I54" t="str">
        <f>VLOOKUP(A54,Index!$A$2:$B$100,2,FALSE)</f>
        <v>HQCNN_fmnist_['fullx', 'fullx', 'fullx']</v>
      </c>
      <c r="J54" t="str">
        <f>IF(ISNUMBER(SEARCH("fmnist",I54)),"fmnist",IF(ISNUMBER(SEARCH("mnist",I54)),"mnist",IF(ISNUMBER(SEARCH("cifar10",I54)),"cifar10","N/A")))</f>
        <v>fmnist</v>
      </c>
      <c r="K54" t="str">
        <f>IF(ISNUMBER(SEARCH("x",I54)),"cnot",IF(ISNUMBER(SEARCH("z",I54)),"cz","none"))</f>
        <v>cnot</v>
      </c>
      <c r="L54" t="str">
        <f>IF(ISNUMBER(SEARCH("none",I54)),"none",IF(ISNUMBER(SEARCH("linear",I54)),"linear",IF(ISNUMBER(SEARCH("circular",I54)),"circular",IF(ISNUMBER(SEARCH("full",I54)),"full",IF(ISNUMBER(SEARCH("staggered",I54)),"staggered","classical")))))</f>
        <v>full</v>
      </c>
    </row>
    <row r="55" spans="1:12" x14ac:dyDescent="0.3">
      <c r="A55" t="s">
        <v>56</v>
      </c>
      <c r="B55" t="s">
        <v>12</v>
      </c>
      <c r="C55">
        <v>0.70299999999999996</v>
      </c>
      <c r="D55">
        <v>0.70143926741615004</v>
      </c>
      <c r="E55">
        <v>0.70114193546539405</v>
      </c>
      <c r="F55">
        <v>0.95960031338589802</v>
      </c>
      <c r="G55" t="s">
        <v>13</v>
      </c>
      <c r="H55">
        <v>0.226872533559799</v>
      </c>
      <c r="I55" t="str">
        <f>VLOOKUP(A55,Index!$A$2:$B$100,2,FALSE)</f>
        <v>HQCNN_fmnist_['fullx', 'fullx', 'fullx']</v>
      </c>
      <c r="J55" t="str">
        <f>IF(ISNUMBER(SEARCH("fmnist",I55)),"fmnist",IF(ISNUMBER(SEARCH("mnist",I55)),"mnist",IF(ISNUMBER(SEARCH("cifar10",I55)),"cifar10","N/A")))</f>
        <v>fmnist</v>
      </c>
      <c r="K55" t="str">
        <f>IF(ISNUMBER(SEARCH("x",I55)),"cnot",IF(ISNUMBER(SEARCH("z",I55)),"cz","none"))</f>
        <v>cnot</v>
      </c>
      <c r="L55" t="str">
        <f>IF(ISNUMBER(SEARCH("none",I55)),"none",IF(ISNUMBER(SEARCH("linear",I55)),"linear",IF(ISNUMBER(SEARCH("circular",I55)),"circular",IF(ISNUMBER(SEARCH("full",I55)),"full",IF(ISNUMBER(SEARCH("staggered",I55)),"staggered","classical")))))</f>
        <v>full</v>
      </c>
    </row>
    <row r="56" spans="1:12" hidden="1" x14ac:dyDescent="0.3">
      <c r="A56" t="s">
        <v>60</v>
      </c>
      <c r="B56" t="s">
        <v>8</v>
      </c>
      <c r="C56">
        <v>0.92100000000000004</v>
      </c>
      <c r="D56">
        <v>0.92208038558663497</v>
      </c>
      <c r="E56">
        <v>0.921391407907039</v>
      </c>
      <c r="F56">
        <v>0.99295950471010097</v>
      </c>
      <c r="G56" t="s">
        <v>9</v>
      </c>
      <c r="H56">
        <v>0</v>
      </c>
      <c r="I56" t="str">
        <f>VLOOKUP(A56,Index!$A$2:$B$100,2,FALSE)</f>
        <v>HQCNN_fmnist_['staggeredx', 'staggeredx', 'staggeredx']</v>
      </c>
      <c r="J56" t="str">
        <f>IF(ISNUMBER(SEARCH("fmnist",I56)),"fmnist",IF(ISNUMBER(SEARCH("mnist",I56)),"mnist",IF(ISNUMBER(SEARCH("cifar10",I56)),"cifar10","N/A")))</f>
        <v>fmnist</v>
      </c>
      <c r="K56" t="str">
        <f>IF(ISNUMBER(SEARCH("x",I56)),"cnot",IF(ISNUMBER(SEARCH("z",I56)),"cz","none"))</f>
        <v>cnot</v>
      </c>
      <c r="L56" t="str">
        <f>IF(ISNUMBER(SEARCH("none",I56)),"none",IF(ISNUMBER(SEARCH("linear",I56)),"linear",IF(ISNUMBER(SEARCH("circular",I56)),"circular",IF(ISNUMBER(SEARCH("full",I56)),"full",IF(ISNUMBER(SEARCH("staggered",I56)),"staggered","classical")))))</f>
        <v>staggered</v>
      </c>
    </row>
    <row r="57" spans="1:12" hidden="1" x14ac:dyDescent="0.3">
      <c r="A57" t="s">
        <v>44</v>
      </c>
      <c r="B57" t="s">
        <v>10</v>
      </c>
      <c r="C57">
        <v>0.748</v>
      </c>
      <c r="D57">
        <v>0.75063195393871496</v>
      </c>
      <c r="E57">
        <v>0.747965101990544</v>
      </c>
      <c r="F57">
        <v>0.97433062196062303</v>
      </c>
      <c r="G57" t="s">
        <v>11</v>
      </c>
      <c r="H57">
        <v>0.10003162920475001</v>
      </c>
      <c r="I57" t="str">
        <f>VLOOKUP(A57,Index!$A$2:$B$100,2,FALSE)</f>
        <v>CNN_fmnist</v>
      </c>
      <c r="J57" t="str">
        <f>IF(ISNUMBER(SEARCH("fmnist",I57)),"fmnist",IF(ISNUMBER(SEARCH("mnist",I57)),"mnist",IF(ISNUMBER(SEARCH("cifar10",I57)),"cifar10","N/A")))</f>
        <v>fmnist</v>
      </c>
      <c r="K57" t="str">
        <f>IF(ISNUMBER(SEARCH("x",I57)),"cnot",IF(ISNUMBER(SEARCH("z",I57)),"cz","none"))</f>
        <v>none</v>
      </c>
      <c r="L57" t="str">
        <f>IF(ISNUMBER(SEARCH("none",I57)),"none",IF(ISNUMBER(SEARCH("linear",I57)),"linear",IF(ISNUMBER(SEARCH("circular",I57)),"circular",IF(ISNUMBER(SEARCH("full",I57)),"full",IF(ISNUMBER(SEARCH("staggered",I57)),"staggered","classical")))))</f>
        <v>classical</v>
      </c>
    </row>
    <row r="58" spans="1:12" x14ac:dyDescent="0.3">
      <c r="A58" t="s">
        <v>50</v>
      </c>
      <c r="B58" t="s">
        <v>12</v>
      </c>
      <c r="C58">
        <v>0.69199999999999995</v>
      </c>
      <c r="D58">
        <v>0.69790425123796895</v>
      </c>
      <c r="E58">
        <v>0.69385326252555202</v>
      </c>
      <c r="F58">
        <v>0.95974361817241804</v>
      </c>
      <c r="G58" t="s">
        <v>13</v>
      </c>
      <c r="H58">
        <v>0.22495657205581601</v>
      </c>
      <c r="I58" t="str">
        <f>VLOOKUP(A58,Index!$A$2:$B$100,2,FALSE)</f>
        <v>HQCNN_fmnist_['linearz', 'linearz', 'linearz']</v>
      </c>
      <c r="J58" t="str">
        <f>IF(ISNUMBER(SEARCH("fmnist",I58)),"fmnist",IF(ISNUMBER(SEARCH("mnist",I58)),"mnist",IF(ISNUMBER(SEARCH("cifar10",I58)),"cifar10","N/A")))</f>
        <v>fmnist</v>
      </c>
      <c r="K58" t="str">
        <f>IF(ISNUMBER(SEARCH("x",I58)),"cnot",IF(ISNUMBER(SEARCH("z",I58)),"cz","none"))</f>
        <v>cz</v>
      </c>
      <c r="L58" t="str">
        <f>IF(ISNUMBER(SEARCH("none",I58)),"none",IF(ISNUMBER(SEARCH("linear",I58)),"linear",IF(ISNUMBER(SEARCH("circular",I58)),"circular",IF(ISNUMBER(SEARCH("full",I58)),"full",IF(ISNUMBER(SEARCH("staggered",I58)),"staggered","classical")))))</f>
        <v>linear</v>
      </c>
    </row>
    <row r="59" spans="1:12" hidden="1" x14ac:dyDescent="0.3">
      <c r="A59" t="s">
        <v>62</v>
      </c>
      <c r="B59" t="s">
        <v>8</v>
      </c>
      <c r="C59">
        <v>0.92</v>
      </c>
      <c r="D59">
        <v>0.91995796847965805</v>
      </c>
      <c r="E59">
        <v>0.91992580309863003</v>
      </c>
      <c r="F59">
        <v>0.99361107798161796</v>
      </c>
      <c r="G59" t="s">
        <v>9</v>
      </c>
      <c r="H59">
        <v>0</v>
      </c>
      <c r="I59" t="str">
        <f>VLOOKUP(A59,Index!$A$2:$B$100,2,FALSE)</f>
        <v>HQCNN_fmnist_['staggeredz', 'staggeredz', 'staggeredz']</v>
      </c>
      <c r="J59" t="str">
        <f>IF(ISNUMBER(SEARCH("fmnist",I59)),"fmnist",IF(ISNUMBER(SEARCH("mnist",I59)),"mnist",IF(ISNUMBER(SEARCH("cifar10",I59)),"cifar10","N/A")))</f>
        <v>fmnist</v>
      </c>
      <c r="K59" t="str">
        <f>IF(ISNUMBER(SEARCH("x",I59)),"cnot",IF(ISNUMBER(SEARCH("z",I59)),"cz","none"))</f>
        <v>cz</v>
      </c>
      <c r="L59" t="str">
        <f>IF(ISNUMBER(SEARCH("none",I59)),"none",IF(ISNUMBER(SEARCH("linear",I59)),"linear",IF(ISNUMBER(SEARCH("circular",I59)),"circular",IF(ISNUMBER(SEARCH("full",I59)),"full",IF(ISNUMBER(SEARCH("staggered",I59)),"staggered","classical")))))</f>
        <v>staggered</v>
      </c>
    </row>
    <row r="60" spans="1:12" hidden="1" x14ac:dyDescent="0.3">
      <c r="A60" t="s">
        <v>62</v>
      </c>
      <c r="B60" t="s">
        <v>10</v>
      </c>
      <c r="C60">
        <v>0.73</v>
      </c>
      <c r="D60">
        <v>0.73548572026872105</v>
      </c>
      <c r="E60">
        <v>0.73176232632333504</v>
      </c>
      <c r="F60">
        <v>0.969407712162349</v>
      </c>
      <c r="G60" t="s">
        <v>11</v>
      </c>
      <c r="H60">
        <v>0.100031487643718</v>
      </c>
      <c r="I60" t="str">
        <f>VLOOKUP(A60,Index!$A$2:$B$100,2,FALSE)</f>
        <v>HQCNN_fmnist_['staggeredz', 'staggeredz', 'staggeredz']</v>
      </c>
      <c r="J60" t="str">
        <f>IF(ISNUMBER(SEARCH("fmnist",I60)),"fmnist",IF(ISNUMBER(SEARCH("mnist",I60)),"mnist",IF(ISNUMBER(SEARCH("cifar10",I60)),"cifar10","N/A")))</f>
        <v>fmnist</v>
      </c>
      <c r="K60" t="str">
        <f>IF(ISNUMBER(SEARCH("x",I60)),"cnot",IF(ISNUMBER(SEARCH("z",I60)),"cz","none"))</f>
        <v>cz</v>
      </c>
      <c r="L60" t="str">
        <f>IF(ISNUMBER(SEARCH("none",I60)),"none",IF(ISNUMBER(SEARCH("linear",I60)),"linear",IF(ISNUMBER(SEARCH("circular",I60)),"circular",IF(ISNUMBER(SEARCH("full",I60)),"full",IF(ISNUMBER(SEARCH("staggered",I60)),"staggered","classical")))))</f>
        <v>staggered</v>
      </c>
    </row>
    <row r="61" spans="1:12" x14ac:dyDescent="0.3">
      <c r="A61" t="s">
        <v>62</v>
      </c>
      <c r="B61" t="s">
        <v>12</v>
      </c>
      <c r="C61">
        <v>0.66400000000000003</v>
      </c>
      <c r="D61">
        <v>0.67272117093427997</v>
      </c>
      <c r="E61">
        <v>0.66622674108456204</v>
      </c>
      <c r="F61">
        <v>0.95723182156404896</v>
      </c>
      <c r="G61" t="s">
        <v>13</v>
      </c>
      <c r="H61">
        <v>0.22661548852920499</v>
      </c>
      <c r="I61" t="str">
        <f>VLOOKUP(A61,Index!$A$2:$B$100,2,FALSE)</f>
        <v>HQCNN_fmnist_['staggeredz', 'staggeredz', 'staggeredz']</v>
      </c>
      <c r="J61" t="str">
        <f>IF(ISNUMBER(SEARCH("fmnist",I61)),"fmnist",IF(ISNUMBER(SEARCH("mnist",I61)),"mnist",IF(ISNUMBER(SEARCH("cifar10",I61)),"cifar10","N/A")))</f>
        <v>fmnist</v>
      </c>
      <c r="K61" t="str">
        <f>IF(ISNUMBER(SEARCH("x",I61)),"cnot",IF(ISNUMBER(SEARCH("z",I61)),"cz","none"))</f>
        <v>cz</v>
      </c>
      <c r="L61" t="str">
        <f>IF(ISNUMBER(SEARCH("none",I61)),"none",IF(ISNUMBER(SEARCH("linear",I61)),"linear",IF(ISNUMBER(SEARCH("circular",I61)),"circular",IF(ISNUMBER(SEARCH("full",I61)),"full",IF(ISNUMBER(SEARCH("staggered",I61)),"staggered","classical")))))</f>
        <v>staggered</v>
      </c>
    </row>
    <row r="62" spans="1:12" hidden="1" x14ac:dyDescent="0.3">
      <c r="A62" t="s">
        <v>64</v>
      </c>
      <c r="B62" t="s">
        <v>8</v>
      </c>
      <c r="C62">
        <v>0.71299999999999997</v>
      </c>
      <c r="D62">
        <v>0.71381990739050305</v>
      </c>
      <c r="E62">
        <v>0.71203397948867597</v>
      </c>
      <c r="F62">
        <v>0.95555158072801705</v>
      </c>
      <c r="G62" t="s">
        <v>9</v>
      </c>
      <c r="H62">
        <v>0</v>
      </c>
      <c r="I62" t="str">
        <f>VLOOKUP(A62,Index!$A$2:$B$100,2,FALSE)</f>
        <v>CNN_cifar10</v>
      </c>
      <c r="J62" t="str">
        <f>IF(ISNUMBER(SEARCH("fmnist",I62)),"fmnist",IF(ISNUMBER(SEARCH("mnist",I62)),"mnist",IF(ISNUMBER(SEARCH("cifar10",I62)),"cifar10","N/A")))</f>
        <v>cifar10</v>
      </c>
      <c r="K62" t="str">
        <f>IF(ISNUMBER(SEARCH("x",I62)),"cnot",IF(ISNUMBER(SEARCH("z",I62)),"cz","none"))</f>
        <v>none</v>
      </c>
      <c r="L62" t="str">
        <f>IF(ISNUMBER(SEARCH("none",I62)),"none",IF(ISNUMBER(SEARCH("linear",I62)),"linear",IF(ISNUMBER(SEARCH("circular",I62)),"circular",IF(ISNUMBER(SEARCH("full",I62)),"full",IF(ISNUMBER(SEARCH("staggered",I62)),"staggered","classical")))))</f>
        <v>classical</v>
      </c>
    </row>
    <row r="63" spans="1:12" hidden="1" x14ac:dyDescent="0.3">
      <c r="A63" t="s">
        <v>76</v>
      </c>
      <c r="B63" t="s">
        <v>10</v>
      </c>
      <c r="C63">
        <v>0.25800000000000001</v>
      </c>
      <c r="D63">
        <v>0.26273217111921399</v>
      </c>
      <c r="E63">
        <v>0.25724853462974601</v>
      </c>
      <c r="F63">
        <v>0.79191326653639804</v>
      </c>
      <c r="G63" t="s">
        <v>11</v>
      </c>
      <c r="H63">
        <v>0.10715815424919101</v>
      </c>
      <c r="I63" t="str">
        <f>VLOOKUP(A63,Index!$A$2:$B$100,2,FALSE)</f>
        <v>HQCNN_cifar10_['fullx', 'fullx', 'fullx']</v>
      </c>
      <c r="J63" t="str">
        <f>IF(ISNUMBER(SEARCH("fmnist",I63)),"fmnist",IF(ISNUMBER(SEARCH("mnist",I63)),"mnist",IF(ISNUMBER(SEARCH("cifar10",I63)),"cifar10","N/A")))</f>
        <v>cifar10</v>
      </c>
      <c r="K63" t="str">
        <f>IF(ISNUMBER(SEARCH("x",I63)),"cnot",IF(ISNUMBER(SEARCH("z",I63)),"cz","none"))</f>
        <v>cnot</v>
      </c>
      <c r="L63" t="str">
        <f>IF(ISNUMBER(SEARCH("none",I63)),"none",IF(ISNUMBER(SEARCH("linear",I63)),"linear",IF(ISNUMBER(SEARCH("circular",I63)),"circular",IF(ISNUMBER(SEARCH("full",I63)),"full",IF(ISNUMBER(SEARCH("staggered",I63)),"staggered","classical")))))</f>
        <v>full</v>
      </c>
    </row>
    <row r="64" spans="1:12" x14ac:dyDescent="0.3">
      <c r="A64" t="s">
        <v>76</v>
      </c>
      <c r="B64" t="s">
        <v>12</v>
      </c>
      <c r="C64">
        <v>0.191</v>
      </c>
      <c r="D64">
        <v>0.193499648215434</v>
      </c>
      <c r="E64">
        <v>0.189547705125128</v>
      </c>
      <c r="F64">
        <v>0.74613259143482602</v>
      </c>
      <c r="G64" t="s">
        <v>13</v>
      </c>
      <c r="H64">
        <v>0.50655484199523904</v>
      </c>
      <c r="I64" t="str">
        <f>VLOOKUP(A64,Index!$A$2:$B$100,2,FALSE)</f>
        <v>HQCNN_cifar10_['fullx', 'fullx', 'fullx']</v>
      </c>
      <c r="J64" t="str">
        <f>IF(ISNUMBER(SEARCH("fmnist",I64)),"fmnist",IF(ISNUMBER(SEARCH("mnist",I64)),"mnist",IF(ISNUMBER(SEARCH("cifar10",I64)),"cifar10","N/A")))</f>
        <v>cifar10</v>
      </c>
      <c r="K64" t="str">
        <f>IF(ISNUMBER(SEARCH("x",I64)),"cnot",IF(ISNUMBER(SEARCH("z",I64)),"cz","none"))</f>
        <v>cnot</v>
      </c>
      <c r="L64" t="str">
        <f>IF(ISNUMBER(SEARCH("none",I64)),"none",IF(ISNUMBER(SEARCH("linear",I64)),"linear",IF(ISNUMBER(SEARCH("circular",I64)),"circular",IF(ISNUMBER(SEARCH("full",I64)),"full",IF(ISNUMBER(SEARCH("staggered",I64)),"staggered","classical")))))</f>
        <v>full</v>
      </c>
    </row>
    <row r="65" spans="1:12" hidden="1" x14ac:dyDescent="0.3">
      <c r="A65" t="s">
        <v>66</v>
      </c>
      <c r="B65" t="s">
        <v>8</v>
      </c>
      <c r="C65">
        <v>0.68799999999999994</v>
      </c>
      <c r="D65">
        <v>0.68753063772782497</v>
      </c>
      <c r="E65">
        <v>0.68619768867325404</v>
      </c>
      <c r="F65">
        <v>0.946462581331458</v>
      </c>
      <c r="G65" t="s">
        <v>9</v>
      </c>
      <c r="H65">
        <v>0</v>
      </c>
      <c r="I65" t="str">
        <f>VLOOKUP(A65,Index!$A$2:$B$100,2,FALSE)</f>
        <v>HQCNN_cifar10_['none', 'none', 'none']</v>
      </c>
      <c r="J65" t="str">
        <f>IF(ISNUMBER(SEARCH("fmnist",I65)),"fmnist",IF(ISNUMBER(SEARCH("mnist",I65)),"mnist",IF(ISNUMBER(SEARCH("cifar10",I65)),"cifar10","N/A")))</f>
        <v>cifar10</v>
      </c>
      <c r="K65" t="str">
        <f>IF(ISNUMBER(SEARCH("x",I65)),"cnot",IF(ISNUMBER(SEARCH("z",I65)),"cz","none"))</f>
        <v>none</v>
      </c>
      <c r="L65" t="str">
        <f>IF(ISNUMBER(SEARCH("none",I65)),"none",IF(ISNUMBER(SEARCH("linear",I65)),"linear",IF(ISNUMBER(SEARCH("circular",I65)),"circular",IF(ISNUMBER(SEARCH("full",I65)),"full",IF(ISNUMBER(SEARCH("staggered",I65)),"staggered","classical")))))</f>
        <v>none</v>
      </c>
    </row>
    <row r="66" spans="1:12" hidden="1" x14ac:dyDescent="0.3">
      <c r="A66" t="s">
        <v>72</v>
      </c>
      <c r="B66" t="s">
        <v>10</v>
      </c>
      <c r="C66">
        <v>0.252</v>
      </c>
      <c r="D66">
        <v>0.256537388030178</v>
      </c>
      <c r="E66">
        <v>0.25181980553216998</v>
      </c>
      <c r="F66">
        <v>0.75975391086530597</v>
      </c>
      <c r="G66" t="s">
        <v>11</v>
      </c>
      <c r="H66">
        <v>0.107188798487186</v>
      </c>
      <c r="I66" t="str">
        <f>VLOOKUP(A66,Index!$A$2:$B$100,2,FALSE)</f>
        <v>HQCNN_cifar10_['circularx', 'circularx', 'circularx']</v>
      </c>
      <c r="J66" t="str">
        <f>IF(ISNUMBER(SEARCH("fmnist",I66)),"fmnist",IF(ISNUMBER(SEARCH("mnist",I66)),"mnist",IF(ISNUMBER(SEARCH("cifar10",I66)),"cifar10","N/A")))</f>
        <v>cifar10</v>
      </c>
      <c r="K66" t="str">
        <f>IF(ISNUMBER(SEARCH("x",I66)),"cnot",IF(ISNUMBER(SEARCH("z",I66)),"cz","none"))</f>
        <v>cnot</v>
      </c>
      <c r="L66" t="str">
        <f>IF(ISNUMBER(SEARCH("none",I66)),"none",IF(ISNUMBER(SEARCH("linear",I66)),"linear",IF(ISNUMBER(SEARCH("circular",I66)),"circular",IF(ISNUMBER(SEARCH("full",I66)),"full",IF(ISNUMBER(SEARCH("staggered",I66)),"staggered","classical")))))</f>
        <v>circular</v>
      </c>
    </row>
    <row r="67" spans="1:12" x14ac:dyDescent="0.3">
      <c r="A67" t="s">
        <v>78</v>
      </c>
      <c r="B67" t="s">
        <v>12</v>
      </c>
      <c r="C67">
        <v>0.16900000000000001</v>
      </c>
      <c r="D67">
        <v>0.17229572537865501</v>
      </c>
      <c r="E67">
        <v>0.168064278507988</v>
      </c>
      <c r="F67">
        <v>0.73964938654423495</v>
      </c>
      <c r="G67" t="s">
        <v>13</v>
      </c>
      <c r="H67">
        <v>0.50523960590362504</v>
      </c>
      <c r="I67" t="str">
        <f>VLOOKUP(A67,Index!$A$2:$B$100,2,FALSE)</f>
        <v>HQCNN_cifar10_['fullz', 'fullz', 'fullz']</v>
      </c>
      <c r="J67" t="str">
        <f>IF(ISNUMBER(SEARCH("fmnist",I67)),"fmnist",IF(ISNUMBER(SEARCH("mnist",I67)),"mnist",IF(ISNUMBER(SEARCH("cifar10",I67)),"cifar10","N/A")))</f>
        <v>cifar10</v>
      </c>
      <c r="K67" t="str">
        <f>IF(ISNUMBER(SEARCH("x",I67)),"cnot",IF(ISNUMBER(SEARCH("z",I67)),"cz","none"))</f>
        <v>cz</v>
      </c>
      <c r="L67" t="str">
        <f>IF(ISNUMBER(SEARCH("none",I67)),"none",IF(ISNUMBER(SEARCH("linear",I67)),"linear",IF(ISNUMBER(SEARCH("circular",I67)),"circular",IF(ISNUMBER(SEARCH("full",I67)),"full",IF(ISNUMBER(SEARCH("staggered",I67)),"staggered","classical")))))</f>
        <v>full</v>
      </c>
    </row>
    <row r="68" spans="1:12" hidden="1" x14ac:dyDescent="0.3">
      <c r="A68" t="s">
        <v>68</v>
      </c>
      <c r="B68" t="s">
        <v>8</v>
      </c>
      <c r="C68">
        <v>0.68899999999999995</v>
      </c>
      <c r="D68">
        <v>0.68650086702452595</v>
      </c>
      <c r="E68">
        <v>0.68688818787803096</v>
      </c>
      <c r="F68">
        <v>0.95205527570381798</v>
      </c>
      <c r="G68" t="s">
        <v>9</v>
      </c>
      <c r="H68">
        <v>0</v>
      </c>
      <c r="I68" t="str">
        <f>VLOOKUP(A68,Index!$A$2:$B$100,2,FALSE)</f>
        <v>HQCNN_cifar10_['linearx', 'linearx', 'linearx']</v>
      </c>
      <c r="J68" t="str">
        <f>IF(ISNUMBER(SEARCH("fmnist",I68)),"fmnist",IF(ISNUMBER(SEARCH("mnist",I68)),"mnist",IF(ISNUMBER(SEARCH("cifar10",I68)),"cifar10","N/A")))</f>
        <v>cifar10</v>
      </c>
      <c r="K68" t="str">
        <f>IF(ISNUMBER(SEARCH("x",I68)),"cnot",IF(ISNUMBER(SEARCH("z",I68)),"cz","none"))</f>
        <v>cnot</v>
      </c>
      <c r="L68" t="str">
        <f>IF(ISNUMBER(SEARCH("none",I68)),"none",IF(ISNUMBER(SEARCH("linear",I68)),"linear",IF(ISNUMBER(SEARCH("circular",I68)),"circular",IF(ISNUMBER(SEARCH("full",I68)),"full",IF(ISNUMBER(SEARCH("staggered",I68)),"staggered","classical")))))</f>
        <v>linear</v>
      </c>
    </row>
    <row r="69" spans="1:12" hidden="1" x14ac:dyDescent="0.3">
      <c r="A69" t="s">
        <v>78</v>
      </c>
      <c r="B69" t="s">
        <v>10</v>
      </c>
      <c r="C69">
        <v>0.246</v>
      </c>
      <c r="D69">
        <v>0.25518053543929903</v>
      </c>
      <c r="E69">
        <v>0.248634117494097</v>
      </c>
      <c r="F69">
        <v>0.79007747487705204</v>
      </c>
      <c r="G69" t="s">
        <v>11</v>
      </c>
      <c r="H69">
        <v>0.107237383723258</v>
      </c>
      <c r="I69" t="str">
        <f>VLOOKUP(A69,Index!$A$2:$B$100,2,FALSE)</f>
        <v>HQCNN_cifar10_['fullz', 'fullz', 'fullz']</v>
      </c>
      <c r="J69" t="str">
        <f>IF(ISNUMBER(SEARCH("fmnist",I69)),"fmnist",IF(ISNUMBER(SEARCH("mnist",I69)),"mnist",IF(ISNUMBER(SEARCH("cifar10",I69)),"cifar10","N/A")))</f>
        <v>cifar10</v>
      </c>
      <c r="K69" t="str">
        <f>IF(ISNUMBER(SEARCH("x",I69)),"cnot",IF(ISNUMBER(SEARCH("z",I69)),"cz","none"))</f>
        <v>cz</v>
      </c>
      <c r="L69" t="str">
        <f>IF(ISNUMBER(SEARCH("none",I69)),"none",IF(ISNUMBER(SEARCH("linear",I69)),"linear",IF(ISNUMBER(SEARCH("circular",I69)),"circular",IF(ISNUMBER(SEARCH("full",I69)),"full",IF(ISNUMBER(SEARCH("staggered",I69)),"staggered","classical")))))</f>
        <v>full</v>
      </c>
    </row>
    <row r="70" spans="1:12" x14ac:dyDescent="0.3">
      <c r="A70" t="s">
        <v>70</v>
      </c>
      <c r="B70" t="s">
        <v>12</v>
      </c>
      <c r="C70">
        <v>0.16700000000000001</v>
      </c>
      <c r="D70">
        <v>0.17282812738320799</v>
      </c>
      <c r="E70">
        <v>0.16844263822101199</v>
      </c>
      <c r="F70">
        <v>0.713413497013204</v>
      </c>
      <c r="G70" t="s">
        <v>13</v>
      </c>
      <c r="H70">
        <v>0.503440260887146</v>
      </c>
      <c r="I70" t="str">
        <f>VLOOKUP(A70,Index!$A$2:$B$100,2,FALSE)</f>
        <v>HQCNN_cifar10_['linearz', 'linearz', 'linearz']</v>
      </c>
      <c r="J70" t="str">
        <f>IF(ISNUMBER(SEARCH("fmnist",I70)),"fmnist",IF(ISNUMBER(SEARCH("mnist",I70)),"mnist",IF(ISNUMBER(SEARCH("cifar10",I70)),"cifar10","N/A")))</f>
        <v>cifar10</v>
      </c>
      <c r="K70" t="str">
        <f>IF(ISNUMBER(SEARCH("x",I70)),"cnot",IF(ISNUMBER(SEARCH("z",I70)),"cz","none"))</f>
        <v>cz</v>
      </c>
      <c r="L70" t="str">
        <f>IF(ISNUMBER(SEARCH("none",I70)),"none",IF(ISNUMBER(SEARCH("linear",I70)),"linear",IF(ISNUMBER(SEARCH("circular",I70)),"circular",IF(ISNUMBER(SEARCH("full",I70)),"full",IF(ISNUMBER(SEARCH("staggered",I70)),"staggered","classical")))))</f>
        <v>linear</v>
      </c>
    </row>
    <row r="71" spans="1:12" hidden="1" x14ac:dyDescent="0.3">
      <c r="A71" t="s">
        <v>70</v>
      </c>
      <c r="B71" t="s">
        <v>8</v>
      </c>
      <c r="C71">
        <v>0.65700000000000003</v>
      </c>
      <c r="D71">
        <v>0.65576684318035905</v>
      </c>
      <c r="E71">
        <v>0.65516026845390196</v>
      </c>
      <c r="F71">
        <v>0.946097171399223</v>
      </c>
      <c r="G71" t="s">
        <v>9</v>
      </c>
      <c r="H71">
        <v>0</v>
      </c>
      <c r="I71" t="str">
        <f>VLOOKUP(A71,Index!$A$2:$B$100,2,FALSE)</f>
        <v>HQCNN_cifar10_['linearz', 'linearz', 'linearz']</v>
      </c>
      <c r="J71" t="str">
        <f>IF(ISNUMBER(SEARCH("fmnist",I71)),"fmnist",IF(ISNUMBER(SEARCH("mnist",I71)),"mnist",IF(ISNUMBER(SEARCH("cifar10",I71)),"cifar10","N/A")))</f>
        <v>cifar10</v>
      </c>
      <c r="K71" t="str">
        <f>IF(ISNUMBER(SEARCH("x",I71)),"cnot",IF(ISNUMBER(SEARCH("z",I71)),"cz","none"))</f>
        <v>cz</v>
      </c>
      <c r="L71" t="str">
        <f>IF(ISNUMBER(SEARCH("none",I71)),"none",IF(ISNUMBER(SEARCH("linear",I71)),"linear",IF(ISNUMBER(SEARCH("circular",I71)),"circular",IF(ISNUMBER(SEARCH("full",I71)),"full",IF(ISNUMBER(SEARCH("staggered",I71)),"staggered","classical")))))</f>
        <v>linear</v>
      </c>
    </row>
    <row r="72" spans="1:12" hidden="1" x14ac:dyDescent="0.3">
      <c r="A72" t="s">
        <v>82</v>
      </c>
      <c r="B72" t="s">
        <v>10</v>
      </c>
      <c r="C72">
        <v>0.23499999999999999</v>
      </c>
      <c r="D72">
        <v>0.23978224664375999</v>
      </c>
      <c r="E72">
        <v>0.23552346727336201</v>
      </c>
      <c r="F72">
        <v>0.78979056231604805</v>
      </c>
      <c r="G72" t="s">
        <v>11</v>
      </c>
      <c r="H72">
        <v>0.107106916606426</v>
      </c>
      <c r="I72" t="str">
        <f>VLOOKUP(A72,Index!$A$2:$B$100,2,FALSE)</f>
        <v>HQCNN_cifar10_['staggeredz', 'staggeredz', 'staggeredz']</v>
      </c>
      <c r="J72" t="str">
        <f>IF(ISNUMBER(SEARCH("fmnist",I72)),"fmnist",IF(ISNUMBER(SEARCH("mnist",I72)),"mnist",IF(ISNUMBER(SEARCH("cifar10",I72)),"cifar10","N/A")))</f>
        <v>cifar10</v>
      </c>
      <c r="K72" t="str">
        <f>IF(ISNUMBER(SEARCH("x",I72)),"cnot",IF(ISNUMBER(SEARCH("z",I72)),"cz","none"))</f>
        <v>cz</v>
      </c>
      <c r="L72" t="str">
        <f>IF(ISNUMBER(SEARCH("none",I72)),"none",IF(ISNUMBER(SEARCH("linear",I72)),"linear",IF(ISNUMBER(SEARCH("circular",I72)),"circular",IF(ISNUMBER(SEARCH("full",I72)),"full",IF(ISNUMBER(SEARCH("staggered",I72)),"staggered","classical")))))</f>
        <v>staggered</v>
      </c>
    </row>
    <row r="73" spans="1:12" x14ac:dyDescent="0.3">
      <c r="A73" t="s">
        <v>66</v>
      </c>
      <c r="B73" t="s">
        <v>12</v>
      </c>
      <c r="C73">
        <v>0.161</v>
      </c>
      <c r="D73">
        <v>0.16154226322970899</v>
      </c>
      <c r="E73">
        <v>0.15972104516083799</v>
      </c>
      <c r="F73">
        <v>0.72522672241637198</v>
      </c>
      <c r="G73" t="s">
        <v>13</v>
      </c>
      <c r="H73">
        <v>0.50198775529861395</v>
      </c>
      <c r="I73" t="str">
        <f>VLOOKUP(A73,Index!$A$2:$B$100,2,FALSE)</f>
        <v>HQCNN_cifar10_['none', 'none', 'none']</v>
      </c>
      <c r="J73" t="str">
        <f>IF(ISNUMBER(SEARCH("fmnist",I73)),"fmnist",IF(ISNUMBER(SEARCH("mnist",I73)),"mnist",IF(ISNUMBER(SEARCH("cifar10",I73)),"cifar10","N/A")))</f>
        <v>cifar10</v>
      </c>
      <c r="K73" t="str">
        <f>IF(ISNUMBER(SEARCH("x",I73)),"cnot",IF(ISNUMBER(SEARCH("z",I73)),"cz","none"))</f>
        <v>none</v>
      </c>
      <c r="L73" t="str">
        <f>IF(ISNUMBER(SEARCH("none",I73)),"none",IF(ISNUMBER(SEARCH("linear",I73)),"linear",IF(ISNUMBER(SEARCH("circular",I73)),"circular",IF(ISNUMBER(SEARCH("full",I73)),"full",IF(ISNUMBER(SEARCH("staggered",I73)),"staggered","classical")))))</f>
        <v>none</v>
      </c>
    </row>
    <row r="74" spans="1:12" hidden="1" x14ac:dyDescent="0.3">
      <c r="A74" t="s">
        <v>72</v>
      </c>
      <c r="B74" t="s">
        <v>8</v>
      </c>
      <c r="C74">
        <v>0.67500000000000004</v>
      </c>
      <c r="D74">
        <v>0.67218317407941996</v>
      </c>
      <c r="E74">
        <v>0.67216218730090904</v>
      </c>
      <c r="F74">
        <v>0.94950242039703703</v>
      </c>
      <c r="G74" t="s">
        <v>9</v>
      </c>
      <c r="H74">
        <v>0</v>
      </c>
      <c r="I74" t="str">
        <f>VLOOKUP(A74,Index!$A$2:$B$100,2,FALSE)</f>
        <v>HQCNN_cifar10_['circularx', 'circularx', 'circularx']</v>
      </c>
      <c r="J74" t="str">
        <f>IF(ISNUMBER(SEARCH("fmnist",I74)),"fmnist",IF(ISNUMBER(SEARCH("mnist",I74)),"mnist",IF(ISNUMBER(SEARCH("cifar10",I74)),"cifar10","N/A")))</f>
        <v>cifar10</v>
      </c>
      <c r="K74" t="str">
        <f>IF(ISNUMBER(SEARCH("x",I74)),"cnot",IF(ISNUMBER(SEARCH("z",I74)),"cz","none"))</f>
        <v>cnot</v>
      </c>
      <c r="L74" t="str">
        <f>IF(ISNUMBER(SEARCH("none",I74)),"none",IF(ISNUMBER(SEARCH("linear",I74)),"linear",IF(ISNUMBER(SEARCH("circular",I74)),"circular",IF(ISNUMBER(SEARCH("full",I74)),"full",IF(ISNUMBER(SEARCH("staggered",I74)),"staggered","classical")))))</f>
        <v>circular</v>
      </c>
    </row>
    <row r="75" spans="1:12" hidden="1" x14ac:dyDescent="0.3">
      <c r="A75" t="s">
        <v>70</v>
      </c>
      <c r="B75" t="s">
        <v>10</v>
      </c>
      <c r="C75">
        <v>0.23300000000000001</v>
      </c>
      <c r="D75">
        <v>0.23847917449535699</v>
      </c>
      <c r="E75">
        <v>0.23273665068709501</v>
      </c>
      <c r="F75">
        <v>0.77186118800862602</v>
      </c>
      <c r="G75" t="s">
        <v>11</v>
      </c>
      <c r="H75">
        <v>0.10726112127303999</v>
      </c>
      <c r="I75" t="str">
        <f>VLOOKUP(A75,Index!$A$2:$B$100,2,FALSE)</f>
        <v>HQCNN_cifar10_['linearz', 'linearz', 'linearz']</v>
      </c>
      <c r="J75" t="str">
        <f>IF(ISNUMBER(SEARCH("fmnist",I75)),"fmnist",IF(ISNUMBER(SEARCH("mnist",I75)),"mnist",IF(ISNUMBER(SEARCH("cifar10",I75)),"cifar10","N/A")))</f>
        <v>cifar10</v>
      </c>
      <c r="K75" t="str">
        <f>IF(ISNUMBER(SEARCH("x",I75)),"cnot",IF(ISNUMBER(SEARCH("z",I75)),"cz","none"))</f>
        <v>cz</v>
      </c>
      <c r="L75" t="str">
        <f>IF(ISNUMBER(SEARCH("none",I75)),"none",IF(ISNUMBER(SEARCH("linear",I75)),"linear",IF(ISNUMBER(SEARCH("circular",I75)),"circular",IF(ISNUMBER(SEARCH("full",I75)),"full",IF(ISNUMBER(SEARCH("staggered",I75)),"staggered","classical")))))</f>
        <v>linear</v>
      </c>
    </row>
    <row r="76" spans="1:12" x14ac:dyDescent="0.3">
      <c r="A76" t="s">
        <v>82</v>
      </c>
      <c r="B76" t="s">
        <v>12</v>
      </c>
      <c r="C76">
        <v>0.16</v>
      </c>
      <c r="D76">
        <v>0.16163920797967199</v>
      </c>
      <c r="E76">
        <v>0.15889974417819899</v>
      </c>
      <c r="F76">
        <v>0.74191393027957797</v>
      </c>
      <c r="G76" t="s">
        <v>13</v>
      </c>
      <c r="H76">
        <v>0.50503295660018899</v>
      </c>
      <c r="I76" t="str">
        <f>VLOOKUP(A76,Index!$A$2:$B$100,2,FALSE)</f>
        <v>HQCNN_cifar10_['staggeredz', 'staggeredz', 'staggeredz']</v>
      </c>
      <c r="J76" t="str">
        <f>IF(ISNUMBER(SEARCH("fmnist",I76)),"fmnist",IF(ISNUMBER(SEARCH("mnist",I76)),"mnist",IF(ISNUMBER(SEARCH("cifar10",I76)),"cifar10","N/A")))</f>
        <v>cifar10</v>
      </c>
      <c r="K76" t="str">
        <f>IF(ISNUMBER(SEARCH("x",I76)),"cnot",IF(ISNUMBER(SEARCH("z",I76)),"cz","none"))</f>
        <v>cz</v>
      </c>
      <c r="L76" t="str">
        <f>IF(ISNUMBER(SEARCH("none",I76)),"none",IF(ISNUMBER(SEARCH("linear",I76)),"linear",IF(ISNUMBER(SEARCH("circular",I76)),"circular",IF(ISNUMBER(SEARCH("full",I76)),"full",IF(ISNUMBER(SEARCH("staggered",I76)),"staggered","classical")))))</f>
        <v>staggered</v>
      </c>
    </row>
    <row r="77" spans="1:12" hidden="1" x14ac:dyDescent="0.3">
      <c r="A77" t="s">
        <v>74</v>
      </c>
      <c r="B77" t="s">
        <v>8</v>
      </c>
      <c r="C77">
        <v>0.70199999999999996</v>
      </c>
      <c r="D77">
        <v>0.70341033510939999</v>
      </c>
      <c r="E77">
        <v>0.70205106827589503</v>
      </c>
      <c r="F77">
        <v>0.95295710600491301</v>
      </c>
      <c r="G77" t="s">
        <v>9</v>
      </c>
      <c r="H77">
        <v>0</v>
      </c>
      <c r="I77" t="str">
        <f>VLOOKUP(A77,Index!$A$2:$B$100,2,FALSE)</f>
        <v>HQCNN_cifar10_['circularz', 'circularz', 'circularz']</v>
      </c>
      <c r="J77" t="str">
        <f>IF(ISNUMBER(SEARCH("fmnist",I77)),"fmnist",IF(ISNUMBER(SEARCH("mnist",I77)),"mnist",IF(ISNUMBER(SEARCH("cifar10",I77)),"cifar10","N/A")))</f>
        <v>cifar10</v>
      </c>
      <c r="K77" t="str">
        <f>IF(ISNUMBER(SEARCH("x",I77)),"cnot",IF(ISNUMBER(SEARCH("z",I77)),"cz","none"))</f>
        <v>cz</v>
      </c>
      <c r="L77" t="str">
        <f>IF(ISNUMBER(SEARCH("none",I77)),"none",IF(ISNUMBER(SEARCH("linear",I77)),"linear",IF(ISNUMBER(SEARCH("circular",I77)),"circular",IF(ISNUMBER(SEARCH("full",I77)),"full",IF(ISNUMBER(SEARCH("staggered",I77)),"staggered","classical")))))</f>
        <v>circular</v>
      </c>
    </row>
    <row r="78" spans="1:12" hidden="1" x14ac:dyDescent="0.3">
      <c r="A78" t="s">
        <v>68</v>
      </c>
      <c r="B78" t="s">
        <v>10</v>
      </c>
      <c r="C78">
        <v>0.219</v>
      </c>
      <c r="D78">
        <v>0.227903359568599</v>
      </c>
      <c r="E78">
        <v>0.220774197908501</v>
      </c>
      <c r="F78">
        <v>0.73933239866100497</v>
      </c>
      <c r="G78" t="s">
        <v>11</v>
      </c>
      <c r="H78">
        <v>0.10697126388549801</v>
      </c>
      <c r="I78" t="str">
        <f>VLOOKUP(A78,Index!$A$2:$B$100,2,FALSE)</f>
        <v>HQCNN_cifar10_['linearx', 'linearx', 'linearx']</v>
      </c>
      <c r="J78" t="str">
        <f>IF(ISNUMBER(SEARCH("fmnist",I78)),"fmnist",IF(ISNUMBER(SEARCH("mnist",I78)),"mnist",IF(ISNUMBER(SEARCH("cifar10",I78)),"cifar10","N/A")))</f>
        <v>cifar10</v>
      </c>
      <c r="K78" t="str">
        <f>IF(ISNUMBER(SEARCH("x",I78)),"cnot",IF(ISNUMBER(SEARCH("z",I78)),"cz","none"))</f>
        <v>cnot</v>
      </c>
      <c r="L78" t="str">
        <f>IF(ISNUMBER(SEARCH("none",I78)),"none",IF(ISNUMBER(SEARCH("linear",I78)),"linear",IF(ISNUMBER(SEARCH("circular",I78)),"circular",IF(ISNUMBER(SEARCH("full",I78)),"full",IF(ISNUMBER(SEARCH("staggered",I78)),"staggered","classical")))))</f>
        <v>linear</v>
      </c>
    </row>
    <row r="79" spans="1:12" x14ac:dyDescent="0.3">
      <c r="A79" t="s">
        <v>72</v>
      </c>
      <c r="B79" t="s">
        <v>12</v>
      </c>
      <c r="C79">
        <v>0.14699999999999999</v>
      </c>
      <c r="D79">
        <v>0.14661512017337</v>
      </c>
      <c r="E79">
        <v>0.14418303760538401</v>
      </c>
      <c r="F79">
        <v>0.70250064532055301</v>
      </c>
      <c r="G79" t="s">
        <v>13</v>
      </c>
      <c r="H79">
        <v>0.49826091527938798</v>
      </c>
      <c r="I79" t="str">
        <f>VLOOKUP(A79,Index!$A$2:$B$100,2,FALSE)</f>
        <v>HQCNN_cifar10_['circularx', 'circularx', 'circularx']</v>
      </c>
      <c r="J79" t="str">
        <f>IF(ISNUMBER(SEARCH("fmnist",I79)),"fmnist",IF(ISNUMBER(SEARCH("mnist",I79)),"mnist",IF(ISNUMBER(SEARCH("cifar10",I79)),"cifar10","N/A")))</f>
        <v>cifar10</v>
      </c>
      <c r="K79" t="str">
        <f>IF(ISNUMBER(SEARCH("x",I79)),"cnot",IF(ISNUMBER(SEARCH("z",I79)),"cz","none"))</f>
        <v>cnot</v>
      </c>
      <c r="L79" t="str">
        <f>IF(ISNUMBER(SEARCH("none",I79)),"none",IF(ISNUMBER(SEARCH("linear",I79)),"linear",IF(ISNUMBER(SEARCH("circular",I79)),"circular",IF(ISNUMBER(SEARCH("full",I79)),"full",IF(ISNUMBER(SEARCH("staggered",I79)),"staggered","classical")))))</f>
        <v>circular</v>
      </c>
    </row>
    <row r="80" spans="1:12" hidden="1" x14ac:dyDescent="0.3">
      <c r="A80" t="s">
        <v>76</v>
      </c>
      <c r="B80" t="s">
        <v>8</v>
      </c>
      <c r="C80">
        <v>0.65900000000000003</v>
      </c>
      <c r="D80">
        <v>0.65361715365185802</v>
      </c>
      <c r="E80">
        <v>0.65497636688730398</v>
      </c>
      <c r="F80">
        <v>0.94431737980727704</v>
      </c>
      <c r="G80" t="s">
        <v>9</v>
      </c>
      <c r="H80">
        <v>0</v>
      </c>
      <c r="I80" t="str">
        <f>VLOOKUP(A80,Index!$A$2:$B$100,2,FALSE)</f>
        <v>HQCNN_cifar10_['fullx', 'fullx', 'fullx']</v>
      </c>
      <c r="J80" t="str">
        <f>IF(ISNUMBER(SEARCH("fmnist",I80)),"fmnist",IF(ISNUMBER(SEARCH("mnist",I80)),"mnist",IF(ISNUMBER(SEARCH("cifar10",I80)),"cifar10","N/A")))</f>
        <v>cifar10</v>
      </c>
      <c r="K80" t="str">
        <f>IF(ISNUMBER(SEARCH("x",I80)),"cnot",IF(ISNUMBER(SEARCH("z",I80)),"cz","none"))</f>
        <v>cnot</v>
      </c>
      <c r="L80" t="str">
        <f>IF(ISNUMBER(SEARCH("none",I80)),"none",IF(ISNUMBER(SEARCH("linear",I80)),"linear",IF(ISNUMBER(SEARCH("circular",I80)),"circular",IF(ISNUMBER(SEARCH("full",I80)),"full",IF(ISNUMBER(SEARCH("staggered",I80)),"staggered","classical")))))</f>
        <v>full</v>
      </c>
    </row>
    <row r="81" spans="1:12" hidden="1" x14ac:dyDescent="0.3">
      <c r="A81" t="s">
        <v>66</v>
      </c>
      <c r="B81" t="s">
        <v>10</v>
      </c>
      <c r="C81">
        <v>0.215</v>
      </c>
      <c r="D81">
        <v>0.22012462658326901</v>
      </c>
      <c r="E81">
        <v>0.215233027892579</v>
      </c>
      <c r="F81">
        <v>0.77703041833847297</v>
      </c>
      <c r="G81" t="s">
        <v>11</v>
      </c>
      <c r="H81">
        <v>0.10706752538681</v>
      </c>
      <c r="I81" t="str">
        <f>VLOOKUP(A81,Index!$A$2:$B$100,2,FALSE)</f>
        <v>HQCNN_cifar10_['none', 'none', 'none']</v>
      </c>
      <c r="J81" t="str">
        <f>IF(ISNUMBER(SEARCH("fmnist",I81)),"fmnist",IF(ISNUMBER(SEARCH("mnist",I81)),"mnist",IF(ISNUMBER(SEARCH("cifar10",I81)),"cifar10","N/A")))</f>
        <v>cifar10</v>
      </c>
      <c r="K81" t="str">
        <f>IF(ISNUMBER(SEARCH("x",I81)),"cnot",IF(ISNUMBER(SEARCH("z",I81)),"cz","none"))</f>
        <v>none</v>
      </c>
      <c r="L81" t="str">
        <f>IF(ISNUMBER(SEARCH("none",I81)),"none",IF(ISNUMBER(SEARCH("linear",I81)),"linear",IF(ISNUMBER(SEARCH("circular",I81)),"circular",IF(ISNUMBER(SEARCH("full",I81)),"full",IF(ISNUMBER(SEARCH("staggered",I81)),"staggered","classical")))))</f>
        <v>none</v>
      </c>
    </row>
    <row r="82" spans="1:12" x14ac:dyDescent="0.3">
      <c r="A82" t="s">
        <v>68</v>
      </c>
      <c r="B82" t="s">
        <v>12</v>
      </c>
      <c r="C82">
        <v>0.14099999999999999</v>
      </c>
      <c r="D82">
        <v>0.142784589148232</v>
      </c>
      <c r="E82">
        <v>0.139840972840345</v>
      </c>
      <c r="F82">
        <v>0.67640448354704197</v>
      </c>
      <c r="G82" t="s">
        <v>13</v>
      </c>
      <c r="H82">
        <v>0.49257123470306302</v>
      </c>
      <c r="I82" t="str">
        <f>VLOOKUP(A82,Index!$A$2:$B$100,2,FALSE)</f>
        <v>HQCNN_cifar10_['linearx', 'linearx', 'linearx']</v>
      </c>
      <c r="J82" t="str">
        <f>IF(ISNUMBER(SEARCH("fmnist",I82)),"fmnist",IF(ISNUMBER(SEARCH("mnist",I82)),"mnist",IF(ISNUMBER(SEARCH("cifar10",I82)),"cifar10","N/A")))</f>
        <v>cifar10</v>
      </c>
      <c r="K82" t="str">
        <f>IF(ISNUMBER(SEARCH("x",I82)),"cnot",IF(ISNUMBER(SEARCH("z",I82)),"cz","none"))</f>
        <v>cnot</v>
      </c>
      <c r="L82" t="str">
        <f>IF(ISNUMBER(SEARCH("none",I82)),"none",IF(ISNUMBER(SEARCH("linear",I82)),"linear",IF(ISNUMBER(SEARCH("circular",I82)),"circular",IF(ISNUMBER(SEARCH("full",I82)),"full",IF(ISNUMBER(SEARCH("staggered",I82)),"staggered","classical")))))</f>
        <v>linear</v>
      </c>
    </row>
    <row r="83" spans="1:12" hidden="1" x14ac:dyDescent="0.3">
      <c r="A83" t="s">
        <v>78</v>
      </c>
      <c r="B83" t="s">
        <v>8</v>
      </c>
      <c r="C83">
        <v>0.69</v>
      </c>
      <c r="D83">
        <v>0.68897010249707502</v>
      </c>
      <c r="E83">
        <v>0.68925190836627503</v>
      </c>
      <c r="F83">
        <v>0.95469673052015602</v>
      </c>
      <c r="G83" t="s">
        <v>9</v>
      </c>
      <c r="H83">
        <v>0</v>
      </c>
      <c r="I83" t="str">
        <f>VLOOKUP(A83,Index!$A$2:$B$100,2,FALSE)</f>
        <v>HQCNN_cifar10_['fullz', 'fullz', 'fullz']</v>
      </c>
      <c r="J83" t="str">
        <f>IF(ISNUMBER(SEARCH("fmnist",I83)),"fmnist",IF(ISNUMBER(SEARCH("mnist",I83)),"mnist",IF(ISNUMBER(SEARCH("cifar10",I83)),"cifar10","N/A")))</f>
        <v>cifar10</v>
      </c>
      <c r="K83" t="str">
        <f>IF(ISNUMBER(SEARCH("x",I83)),"cnot",IF(ISNUMBER(SEARCH("z",I83)),"cz","none"))</f>
        <v>cz</v>
      </c>
      <c r="L83" t="str">
        <f>IF(ISNUMBER(SEARCH("none",I83)),"none",IF(ISNUMBER(SEARCH("linear",I83)),"linear",IF(ISNUMBER(SEARCH("circular",I83)),"circular",IF(ISNUMBER(SEARCH("full",I83)),"full",IF(ISNUMBER(SEARCH("staggered",I83)),"staggered","classical")))))</f>
        <v>full</v>
      </c>
    </row>
    <row r="84" spans="1:12" hidden="1" x14ac:dyDescent="0.3">
      <c r="A84" t="s">
        <v>80</v>
      </c>
      <c r="B84" t="s">
        <v>10</v>
      </c>
      <c r="C84">
        <v>0.192</v>
      </c>
      <c r="D84">
        <v>0.196284843369018</v>
      </c>
      <c r="E84">
        <v>0.19314406540291701</v>
      </c>
      <c r="F84">
        <v>0.73846136087530301</v>
      </c>
      <c r="G84" t="s">
        <v>11</v>
      </c>
      <c r="H84">
        <v>0.107302360236644</v>
      </c>
      <c r="I84" t="str">
        <f>VLOOKUP(A84,Index!$A$2:$B$100,2,FALSE)</f>
        <v>HQCNN_cifar10_['staggeredx', 'staggeredx', 'staggeredx']</v>
      </c>
      <c r="J84" t="str">
        <f>IF(ISNUMBER(SEARCH("fmnist",I84)),"fmnist",IF(ISNUMBER(SEARCH("mnist",I84)),"mnist",IF(ISNUMBER(SEARCH("cifar10",I84)),"cifar10","N/A")))</f>
        <v>cifar10</v>
      </c>
      <c r="K84" t="str">
        <f>IF(ISNUMBER(SEARCH("x",I84)),"cnot",IF(ISNUMBER(SEARCH("z",I84)),"cz","none"))</f>
        <v>cnot</v>
      </c>
      <c r="L84" t="str">
        <f>IF(ISNUMBER(SEARCH("none",I84)),"none",IF(ISNUMBER(SEARCH("linear",I84)),"linear",IF(ISNUMBER(SEARCH("circular",I84)),"circular",IF(ISNUMBER(SEARCH("full",I84)),"full",IF(ISNUMBER(SEARCH("staggered",I84)),"staggered","classical")))))</f>
        <v>staggered</v>
      </c>
    </row>
    <row r="85" spans="1:12" x14ac:dyDescent="0.3">
      <c r="A85" t="s">
        <v>80</v>
      </c>
      <c r="B85" t="s">
        <v>12</v>
      </c>
      <c r="C85">
        <v>0.14099999999999999</v>
      </c>
      <c r="D85">
        <v>0.14809242876414799</v>
      </c>
      <c r="E85">
        <v>0.14230505294356299</v>
      </c>
      <c r="F85">
        <v>0.67441866548044704</v>
      </c>
      <c r="G85" t="s">
        <v>13</v>
      </c>
      <c r="H85">
        <v>0.49247246980667098</v>
      </c>
      <c r="I85" t="str">
        <f>VLOOKUP(A85,Index!$A$2:$B$100,2,FALSE)</f>
        <v>HQCNN_cifar10_['staggeredx', 'staggeredx', 'staggeredx']</v>
      </c>
      <c r="J85" t="str">
        <f>IF(ISNUMBER(SEARCH("fmnist",I85)),"fmnist",IF(ISNUMBER(SEARCH("mnist",I85)),"mnist",IF(ISNUMBER(SEARCH("cifar10",I85)),"cifar10","N/A")))</f>
        <v>cifar10</v>
      </c>
      <c r="K85" t="str">
        <f>IF(ISNUMBER(SEARCH("x",I85)),"cnot",IF(ISNUMBER(SEARCH("z",I85)),"cz","none"))</f>
        <v>cnot</v>
      </c>
      <c r="L85" t="str">
        <f>IF(ISNUMBER(SEARCH("none",I85)),"none",IF(ISNUMBER(SEARCH("linear",I85)),"linear",IF(ISNUMBER(SEARCH("circular",I85)),"circular",IF(ISNUMBER(SEARCH("full",I85)),"full",IF(ISNUMBER(SEARCH("staggered",I85)),"staggered","classical")))))</f>
        <v>staggered</v>
      </c>
    </row>
    <row r="86" spans="1:12" hidden="1" x14ac:dyDescent="0.3">
      <c r="A86" t="s">
        <v>80</v>
      </c>
      <c r="B86" t="s">
        <v>8</v>
      </c>
      <c r="C86">
        <v>0.70099999999999996</v>
      </c>
      <c r="D86">
        <v>0.703302193095799</v>
      </c>
      <c r="E86">
        <v>0.70179926777191404</v>
      </c>
      <c r="F86">
        <v>0.952579545724901</v>
      </c>
      <c r="G86" t="s">
        <v>9</v>
      </c>
      <c r="H86">
        <v>0</v>
      </c>
      <c r="I86" t="str">
        <f>VLOOKUP(A86,Index!$A$2:$B$100,2,FALSE)</f>
        <v>HQCNN_cifar10_['staggeredx', 'staggeredx', 'staggeredx']</v>
      </c>
      <c r="J86" t="str">
        <f>IF(ISNUMBER(SEARCH("fmnist",I86)),"fmnist",IF(ISNUMBER(SEARCH("mnist",I86)),"mnist",IF(ISNUMBER(SEARCH("cifar10",I86)),"cifar10","N/A")))</f>
        <v>cifar10</v>
      </c>
      <c r="K86" t="str">
        <f>IF(ISNUMBER(SEARCH("x",I86)),"cnot",IF(ISNUMBER(SEARCH("z",I86)),"cz","none"))</f>
        <v>cnot</v>
      </c>
      <c r="L86" t="str">
        <f>IF(ISNUMBER(SEARCH("none",I86)),"none",IF(ISNUMBER(SEARCH("linear",I86)),"linear",IF(ISNUMBER(SEARCH("circular",I86)),"circular",IF(ISNUMBER(SEARCH("full",I86)),"full",IF(ISNUMBER(SEARCH("staggered",I86)),"staggered","classical")))))</f>
        <v>staggered</v>
      </c>
    </row>
    <row r="87" spans="1:12" hidden="1" x14ac:dyDescent="0.3">
      <c r="A87" t="s">
        <v>74</v>
      </c>
      <c r="B87" t="s">
        <v>10</v>
      </c>
      <c r="C87">
        <v>0.184</v>
      </c>
      <c r="D87">
        <v>0.18532324201896899</v>
      </c>
      <c r="E87">
        <v>0.182645417844607</v>
      </c>
      <c r="F87">
        <v>0.74481682824228101</v>
      </c>
      <c r="G87" t="s">
        <v>11</v>
      </c>
      <c r="H87">
        <v>0.10718984901905</v>
      </c>
      <c r="I87" t="str">
        <f>VLOOKUP(A87,Index!$A$2:$B$100,2,FALSE)</f>
        <v>HQCNN_cifar10_['circularz', 'circularz', 'circularz']</v>
      </c>
      <c r="J87" t="str">
        <f>IF(ISNUMBER(SEARCH("fmnist",I87)),"fmnist",IF(ISNUMBER(SEARCH("mnist",I87)),"mnist",IF(ISNUMBER(SEARCH("cifar10",I87)),"cifar10","N/A")))</f>
        <v>cifar10</v>
      </c>
      <c r="K87" t="str">
        <f>IF(ISNUMBER(SEARCH("x",I87)),"cnot",IF(ISNUMBER(SEARCH("z",I87)),"cz","none"))</f>
        <v>cz</v>
      </c>
      <c r="L87" t="str">
        <f>IF(ISNUMBER(SEARCH("none",I87)),"none",IF(ISNUMBER(SEARCH("linear",I87)),"linear",IF(ISNUMBER(SEARCH("circular",I87)),"circular",IF(ISNUMBER(SEARCH("full",I87)),"full",IF(ISNUMBER(SEARCH("staggered",I87)),"staggered","classical")))))</f>
        <v>circular</v>
      </c>
    </row>
    <row r="88" spans="1:12" x14ac:dyDescent="0.3">
      <c r="A88" t="s">
        <v>74</v>
      </c>
      <c r="B88" t="s">
        <v>12</v>
      </c>
      <c r="C88">
        <v>0.125</v>
      </c>
      <c r="D88">
        <v>0.123587608209662</v>
      </c>
      <c r="E88">
        <v>0.122516295492359</v>
      </c>
      <c r="F88">
        <v>0.67444617575714105</v>
      </c>
      <c r="G88" t="s">
        <v>13</v>
      </c>
      <c r="H88">
        <v>0.49771195650100702</v>
      </c>
      <c r="I88" t="str">
        <f>VLOOKUP(A88,Index!$A$2:$B$100,2,FALSE)</f>
        <v>HQCNN_cifar10_['circularz', 'circularz', 'circularz']</v>
      </c>
      <c r="J88" t="str">
        <f>IF(ISNUMBER(SEARCH("fmnist",I88)),"fmnist",IF(ISNUMBER(SEARCH("mnist",I88)),"mnist",IF(ISNUMBER(SEARCH("cifar10",I88)),"cifar10","N/A")))</f>
        <v>cifar10</v>
      </c>
      <c r="K88" t="str">
        <f>IF(ISNUMBER(SEARCH("x",I88)),"cnot",IF(ISNUMBER(SEARCH("z",I88)),"cz","none"))</f>
        <v>cz</v>
      </c>
      <c r="L88" t="str">
        <f>IF(ISNUMBER(SEARCH("none",I88)),"none",IF(ISNUMBER(SEARCH("linear",I88)),"linear",IF(ISNUMBER(SEARCH("circular",I88)),"circular",IF(ISNUMBER(SEARCH("full",I88)),"full",IF(ISNUMBER(SEARCH("staggered",I88)),"staggered","classical")))))</f>
        <v>circular</v>
      </c>
    </row>
    <row r="89" spans="1:12" hidden="1" x14ac:dyDescent="0.3">
      <c r="A89" t="s">
        <v>82</v>
      </c>
      <c r="B89" t="s">
        <v>8</v>
      </c>
      <c r="C89">
        <v>0.67700000000000005</v>
      </c>
      <c r="D89">
        <v>0.67542759944508102</v>
      </c>
      <c r="E89">
        <v>0.67479744562377697</v>
      </c>
      <c r="F89">
        <v>0.95234065822577996</v>
      </c>
      <c r="G89" t="s">
        <v>9</v>
      </c>
      <c r="H89">
        <v>0</v>
      </c>
      <c r="I89" t="str">
        <f>VLOOKUP(A89,Index!$A$2:$B$100,2,FALSE)</f>
        <v>HQCNN_cifar10_['staggeredz', 'staggeredz', 'staggeredz']</v>
      </c>
      <c r="J89" t="str">
        <f>IF(ISNUMBER(SEARCH("fmnist",I89)),"fmnist",IF(ISNUMBER(SEARCH("mnist",I89)),"mnist",IF(ISNUMBER(SEARCH("cifar10",I89)),"cifar10","N/A")))</f>
        <v>cifar10</v>
      </c>
      <c r="K89" t="str">
        <f>IF(ISNUMBER(SEARCH("x",I89)),"cnot",IF(ISNUMBER(SEARCH("z",I89)),"cz","none"))</f>
        <v>cz</v>
      </c>
      <c r="L89" t="str">
        <f>IF(ISNUMBER(SEARCH("none",I89)),"none",IF(ISNUMBER(SEARCH("linear",I89)),"linear",IF(ISNUMBER(SEARCH("circular",I89)),"circular",IF(ISNUMBER(SEARCH("full",I89)),"full",IF(ISNUMBER(SEARCH("staggered",I89)),"staggered","classical")))))</f>
        <v>staggered</v>
      </c>
    </row>
    <row r="90" spans="1:12" hidden="1" x14ac:dyDescent="0.3">
      <c r="A90" t="s">
        <v>64</v>
      </c>
      <c r="B90" t="s">
        <v>10</v>
      </c>
      <c r="C90">
        <v>0.17299999999999999</v>
      </c>
      <c r="D90">
        <v>0.18000248400302901</v>
      </c>
      <c r="E90">
        <v>0.174056823811686</v>
      </c>
      <c r="F90">
        <v>0.72953997189844599</v>
      </c>
      <c r="G90" t="s">
        <v>11</v>
      </c>
      <c r="H90">
        <v>0.107119187712669</v>
      </c>
      <c r="I90" t="str">
        <f>VLOOKUP(A90,Index!$A$2:$B$100,2,FALSE)</f>
        <v>CNN_cifar10</v>
      </c>
      <c r="J90" t="str">
        <f>IF(ISNUMBER(SEARCH("fmnist",I90)),"fmnist",IF(ISNUMBER(SEARCH("mnist",I90)),"mnist",IF(ISNUMBER(SEARCH("cifar10",I90)),"cifar10","N/A")))</f>
        <v>cifar10</v>
      </c>
      <c r="K90" t="str">
        <f>IF(ISNUMBER(SEARCH("x",I90)),"cnot",IF(ISNUMBER(SEARCH("z",I90)),"cz","none"))</f>
        <v>none</v>
      </c>
      <c r="L90" t="str">
        <f>IF(ISNUMBER(SEARCH("none",I90)),"none",IF(ISNUMBER(SEARCH("linear",I90)),"linear",IF(ISNUMBER(SEARCH("circular",I90)),"circular",IF(ISNUMBER(SEARCH("full",I90)),"full",IF(ISNUMBER(SEARCH("staggered",I90)),"staggered","classical")))))</f>
        <v>classical</v>
      </c>
    </row>
    <row r="91" spans="1:12" x14ac:dyDescent="0.3">
      <c r="A91" t="s">
        <v>64</v>
      </c>
      <c r="B91" t="s">
        <v>12</v>
      </c>
      <c r="C91">
        <v>0.122</v>
      </c>
      <c r="D91">
        <v>0.124689771693356</v>
      </c>
      <c r="E91">
        <v>0.121619116050514</v>
      </c>
      <c r="F91">
        <v>0.66180547783311106</v>
      </c>
      <c r="G91" t="s">
        <v>13</v>
      </c>
      <c r="H91">
        <v>0.490664303302764</v>
      </c>
      <c r="I91" t="str">
        <f>VLOOKUP(A91,Index!$A$2:$B$100,2,FALSE)</f>
        <v>CNN_cifar10</v>
      </c>
      <c r="J91" t="str">
        <f>IF(ISNUMBER(SEARCH("fmnist",I91)),"fmnist",IF(ISNUMBER(SEARCH("mnist",I91)),"mnist",IF(ISNUMBER(SEARCH("cifar10",I91)),"cifar10","N/A")))</f>
        <v>cifar10</v>
      </c>
      <c r="K91" t="str">
        <f>IF(ISNUMBER(SEARCH("x",I91)),"cnot",IF(ISNUMBER(SEARCH("z",I91)),"cz","none"))</f>
        <v>none</v>
      </c>
      <c r="L91" t="str">
        <f>IF(ISNUMBER(SEARCH("none",I91)),"none",IF(ISNUMBER(SEARCH("linear",I91)),"linear",IF(ISNUMBER(SEARCH("circular",I91)),"circular",IF(ISNUMBER(SEARCH("full",I91)),"full",IF(ISNUMBER(SEARCH("staggered",I91)),"staggered","classical")))))</f>
        <v>classical</v>
      </c>
    </row>
  </sheetData>
  <autoFilter ref="B1:B91" xr:uid="{D6C2C9E6-C650-4BC7-A549-E52F2F661919}">
    <filterColumn colId="0">
      <filters>
        <filter val="pgd"/>
      </filters>
    </filterColumn>
  </autoFilter>
  <sortState xmlns:xlrd2="http://schemas.microsoft.com/office/spreadsheetml/2017/richdata2" ref="A4:L91">
    <sortCondition descending="1" ref="C1:C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6087-304F-481B-8A87-61821113BD85}">
  <sheetPr filterMode="1"/>
  <dimension ref="A1:L109"/>
  <sheetViews>
    <sheetView topLeftCell="A61" workbookViewId="0">
      <selection activeCell="D3" sqref="D3:E109"/>
    </sheetView>
  </sheetViews>
  <sheetFormatPr defaultRowHeight="14.4" x14ac:dyDescent="0.3"/>
  <cols>
    <col min="1" max="1" width="8.44140625" customWidth="1"/>
    <col min="2" max="2" width="11.33203125" customWidth="1"/>
    <col min="3" max="3" width="10.6640625" bestFit="1" customWidth="1"/>
    <col min="4" max="4" width="6" bestFit="1" customWidth="1"/>
    <col min="5" max="5" width="8.5546875" bestFit="1" customWidth="1"/>
    <col min="6" max="6" width="4.5546875" customWidth="1"/>
    <col min="7" max="7" width="6.6640625" customWidth="1"/>
    <col min="8" max="8" width="7.109375" bestFit="1" customWidth="1"/>
    <col min="9" max="9" width="15.33203125" bestFit="1" customWidth="1"/>
    <col min="10" max="10" width="17.6640625" bestFit="1" customWidth="1"/>
  </cols>
  <sheetData>
    <row r="1" spans="1:12" x14ac:dyDescent="0.3">
      <c r="A1" t="s">
        <v>14</v>
      </c>
      <c r="B1" t="s">
        <v>15</v>
      </c>
      <c r="C1" t="s">
        <v>1</v>
      </c>
      <c r="D1" t="s">
        <v>16</v>
      </c>
      <c r="E1" t="s">
        <v>17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 hidden="1" x14ac:dyDescent="0.3">
      <c r="A2" t="s">
        <v>24</v>
      </c>
      <c r="B2" t="s">
        <v>26</v>
      </c>
      <c r="C2" t="s">
        <v>10</v>
      </c>
      <c r="D2">
        <v>1.4E-2</v>
      </c>
      <c r="E2">
        <v>7.0000000000000001E-3</v>
      </c>
      <c r="F2" t="str">
        <f>VLOOKUP(A2,Index!$A$2:$B$100,2,FALSE)</f>
        <v>CNN_mnist</v>
      </c>
      <c r="G2" t="str">
        <f>VLOOKUP(B2,Index!$A$2:$B$100,2,FALSE)</f>
        <v>HQCNN_mnist_['none', 'none', 'none']</v>
      </c>
      <c r="H2" t="str">
        <f>IF(ISNUMBER(SEARCH("fmnist",F2)),"fmnist",IF(ISNUMBER(SEARCH("mnist",F2)),"mnist",IF(ISNUMBER(SEARCH("cifar10",F2)),"cifar10","N/A")))</f>
        <v>mnist</v>
      </c>
      <c r="I2" t="str">
        <f>IF(ISNUMBER(SEARCH("none",F2)),"none",IF(ISNUMBER(SEARCH("linear",F2)),"linear",IF(ISNUMBER(SEARCH("circular",F2)),"circular",IF(ISNUMBER(SEARCH("full",F2)),"full",IF(ISNUMBER(SEARCH("staggered",F2)),"staggered","classical")))))</f>
        <v>classical</v>
      </c>
      <c r="J2" t="str">
        <f t="shared" ref="J2:J65" si="0">IF(ISNUMBER(SEARCH("none",G2)),"none",IF(ISNUMBER(SEARCH("linear",G2)),"linear",IF(ISNUMBER(SEARCH("circular",G2)),"circular",IF(ISNUMBER(SEARCH("full",G2)),"full",IF(ISNUMBER(SEARCH("staggered",G2)),"staggered","classical")))))</f>
        <v>none</v>
      </c>
      <c r="K2" t="str">
        <f>IF(ISNUMBER(SEARCH("x",F2)),"cnot",IF(ISNUMBER(SEARCH("z",F2)),"cz","none"))</f>
        <v>none</v>
      </c>
      <c r="L2" t="str">
        <f t="shared" ref="L2:L65" si="1">IF(ISNUMBER(SEARCH("x",G2)),"cnot",IF(ISNUMBER(SEARCH("z",G2)),"cz","none"))</f>
        <v>none</v>
      </c>
    </row>
    <row r="3" spans="1:12" x14ac:dyDescent="0.3">
      <c r="A3" t="s">
        <v>26</v>
      </c>
      <c r="B3" t="s">
        <v>24</v>
      </c>
      <c r="C3" t="s">
        <v>10</v>
      </c>
      <c r="D3">
        <v>1.0999999999999999E-2</v>
      </c>
      <c r="E3">
        <v>3.0000000000000001E-3</v>
      </c>
      <c r="F3" t="str">
        <f>VLOOKUP(A3,Index!$A$2:$B$100,2,FALSE)</f>
        <v>HQCNN_mnist_['none', 'none', 'none']</v>
      </c>
      <c r="G3" t="str">
        <f>VLOOKUP(B3,Index!$A$2:$B$100,2,FALSE)</f>
        <v>CNN_mnist</v>
      </c>
      <c r="H3" t="str">
        <f t="shared" ref="H3:H66" si="2">IF(ISNUMBER(SEARCH("fmnist",F3)),"fmnist",IF(ISNUMBER(SEARCH("mnist",F3)),"mnist",IF(ISNUMBER(SEARCH("cifar10",F3)),"cifar10","N/A")))</f>
        <v>mnist</v>
      </c>
      <c r="I3" t="str">
        <f t="shared" ref="I3:I66" si="3">IF(ISNUMBER(SEARCH("none",F3)),"none",IF(ISNUMBER(SEARCH("linear",F3)),"linear",IF(ISNUMBER(SEARCH("circular",F3)),"circular",IF(ISNUMBER(SEARCH("full",F3)),"full",IF(ISNUMBER(SEARCH("staggered",F3)),"staggered","classical")))))</f>
        <v>none</v>
      </c>
      <c r="J3" t="str">
        <f t="shared" si="0"/>
        <v>classical</v>
      </c>
      <c r="K3" t="str">
        <f>IF(ISNUMBER(SEARCH("x",F3)),"cnot",IF(ISNUMBER(SEARCH("z",F3)),"cz","none"))</f>
        <v>none</v>
      </c>
      <c r="L3" t="str">
        <f t="shared" si="1"/>
        <v>none</v>
      </c>
    </row>
    <row r="4" spans="1:12" hidden="1" x14ac:dyDescent="0.3">
      <c r="A4" t="s">
        <v>24</v>
      </c>
      <c r="B4" t="s">
        <v>26</v>
      </c>
      <c r="C4" t="s">
        <v>12</v>
      </c>
      <c r="D4">
        <v>1.2999999999999999E-2</v>
      </c>
      <c r="E4">
        <v>8.0000000000000002E-3</v>
      </c>
      <c r="F4" t="str">
        <f>VLOOKUP(A4,Index!$A$2:$B$100,2,FALSE)</f>
        <v>CNN_mnist</v>
      </c>
      <c r="G4" t="str">
        <f>VLOOKUP(B4,Index!$A$2:$B$100,2,FALSE)</f>
        <v>HQCNN_mnist_['none', 'none', 'none']</v>
      </c>
      <c r="H4" t="str">
        <f t="shared" si="2"/>
        <v>mnist</v>
      </c>
      <c r="I4" t="str">
        <f t="shared" si="3"/>
        <v>classical</v>
      </c>
      <c r="J4" t="str">
        <f t="shared" si="0"/>
        <v>none</v>
      </c>
      <c r="K4" t="str">
        <f>IF(ISNUMBER(SEARCH("x",F4)),"cnot",IF(ISNUMBER(SEARCH("z",F4)),"cz","none"))</f>
        <v>none</v>
      </c>
      <c r="L4" t="str">
        <f t="shared" si="1"/>
        <v>none</v>
      </c>
    </row>
    <row r="5" spans="1:12" x14ac:dyDescent="0.3">
      <c r="A5" t="s">
        <v>26</v>
      </c>
      <c r="B5" t="s">
        <v>24</v>
      </c>
      <c r="C5" t="s">
        <v>12</v>
      </c>
      <c r="D5">
        <v>0.01</v>
      </c>
      <c r="E5">
        <v>3.0000000000000001E-3</v>
      </c>
      <c r="F5" t="str">
        <f>VLOOKUP(A5,Index!$A$2:$B$100,2,FALSE)</f>
        <v>HQCNN_mnist_['none', 'none', 'none']</v>
      </c>
      <c r="G5" t="str">
        <f>VLOOKUP(B5,Index!$A$2:$B$100,2,FALSE)</f>
        <v>CNN_mnist</v>
      </c>
      <c r="H5" t="str">
        <f t="shared" si="2"/>
        <v>mnist</v>
      </c>
      <c r="I5" t="str">
        <f t="shared" si="3"/>
        <v>none</v>
      </c>
      <c r="J5" t="str">
        <f t="shared" si="0"/>
        <v>classical</v>
      </c>
      <c r="K5" t="str">
        <f>IF(ISNUMBER(SEARCH("x",F5)),"cnot",IF(ISNUMBER(SEARCH("z",F5)),"cz","none"))</f>
        <v>none</v>
      </c>
      <c r="L5" t="str">
        <f t="shared" si="1"/>
        <v>none</v>
      </c>
    </row>
    <row r="6" spans="1:12" hidden="1" x14ac:dyDescent="0.3">
      <c r="A6" t="s">
        <v>24</v>
      </c>
      <c r="B6" t="s">
        <v>28</v>
      </c>
      <c r="C6" t="s">
        <v>10</v>
      </c>
      <c r="D6">
        <v>1.7000000000000001E-2</v>
      </c>
      <c r="E6">
        <v>1E-3</v>
      </c>
      <c r="F6" t="str">
        <f>VLOOKUP(A6,Index!$A$2:$B$100,2,FALSE)</f>
        <v>CNN_mnist</v>
      </c>
      <c r="G6" t="str">
        <f>VLOOKUP(B6,Index!$A$2:$B$100,2,FALSE)</f>
        <v>HQCNN_mnist_['linearx', 'linearx', 'linearx']</v>
      </c>
      <c r="H6" t="str">
        <f t="shared" si="2"/>
        <v>mnist</v>
      </c>
      <c r="I6" t="str">
        <f t="shared" si="3"/>
        <v>classical</v>
      </c>
      <c r="J6" t="str">
        <f t="shared" si="0"/>
        <v>linear</v>
      </c>
      <c r="K6" t="str">
        <f>IF(ISNUMBER(SEARCH("x",F6)),"cnot",IF(ISNUMBER(SEARCH("z",F6)),"cz","none"))</f>
        <v>none</v>
      </c>
      <c r="L6" t="str">
        <f t="shared" si="1"/>
        <v>cnot</v>
      </c>
    </row>
    <row r="7" spans="1:12" x14ac:dyDescent="0.3">
      <c r="A7" t="s">
        <v>28</v>
      </c>
      <c r="B7" t="s">
        <v>24</v>
      </c>
      <c r="C7" t="s">
        <v>10</v>
      </c>
      <c r="D7">
        <v>1.2E-2</v>
      </c>
      <c r="E7">
        <v>2E-3</v>
      </c>
      <c r="F7" t="str">
        <f>VLOOKUP(A7,Index!$A$2:$B$100,2,FALSE)</f>
        <v>HQCNN_mnist_['linearx', 'linearx', 'linearx']</v>
      </c>
      <c r="G7" t="str">
        <f>VLOOKUP(B7,Index!$A$2:$B$100,2,FALSE)</f>
        <v>CNN_mnist</v>
      </c>
      <c r="H7" t="str">
        <f t="shared" si="2"/>
        <v>mnist</v>
      </c>
      <c r="I7" t="str">
        <f t="shared" si="3"/>
        <v>linear</v>
      </c>
      <c r="J7" t="str">
        <f t="shared" si="0"/>
        <v>classical</v>
      </c>
      <c r="K7" t="str">
        <f>IF(ISNUMBER(SEARCH("x",F7)),"cnot",IF(ISNUMBER(SEARCH("z",F7)),"cz","none"))</f>
        <v>cnot</v>
      </c>
      <c r="L7" t="str">
        <f t="shared" si="1"/>
        <v>none</v>
      </c>
    </row>
    <row r="8" spans="1:12" hidden="1" x14ac:dyDescent="0.3">
      <c r="A8" t="s">
        <v>24</v>
      </c>
      <c r="B8" t="s">
        <v>28</v>
      </c>
      <c r="C8" t="s">
        <v>12</v>
      </c>
      <c r="D8">
        <v>1.7999999999999999E-2</v>
      </c>
      <c r="E8">
        <v>5.0000000000000001E-3</v>
      </c>
      <c r="F8" t="str">
        <f>VLOOKUP(A8,Index!$A$2:$B$100,2,FALSE)</f>
        <v>CNN_mnist</v>
      </c>
      <c r="G8" t="str">
        <f>VLOOKUP(B8,Index!$A$2:$B$100,2,FALSE)</f>
        <v>HQCNN_mnist_['linearx', 'linearx', 'linearx']</v>
      </c>
      <c r="H8" t="str">
        <f t="shared" si="2"/>
        <v>mnist</v>
      </c>
      <c r="I8" t="str">
        <f t="shared" si="3"/>
        <v>classical</v>
      </c>
      <c r="J8" t="str">
        <f t="shared" si="0"/>
        <v>linear</v>
      </c>
      <c r="K8" t="str">
        <f>IF(ISNUMBER(SEARCH("x",F8)),"cnot",IF(ISNUMBER(SEARCH("z",F8)),"cz","none"))</f>
        <v>none</v>
      </c>
      <c r="L8" t="str">
        <f t="shared" si="1"/>
        <v>cnot</v>
      </c>
    </row>
    <row r="9" spans="1:12" x14ac:dyDescent="0.3">
      <c r="A9" t="s">
        <v>28</v>
      </c>
      <c r="B9" t="s">
        <v>24</v>
      </c>
      <c r="C9" t="s">
        <v>12</v>
      </c>
      <c r="D9">
        <v>1.2E-2</v>
      </c>
      <c r="E9">
        <v>1E-3</v>
      </c>
      <c r="F9" t="str">
        <f>VLOOKUP(A9,Index!$A$2:$B$100,2,FALSE)</f>
        <v>HQCNN_mnist_['linearx', 'linearx', 'linearx']</v>
      </c>
      <c r="G9" t="str">
        <f>VLOOKUP(B9,Index!$A$2:$B$100,2,FALSE)</f>
        <v>CNN_mnist</v>
      </c>
      <c r="H9" t="str">
        <f t="shared" si="2"/>
        <v>mnist</v>
      </c>
      <c r="I9" t="str">
        <f t="shared" si="3"/>
        <v>linear</v>
      </c>
      <c r="J9" t="str">
        <f t="shared" si="0"/>
        <v>classical</v>
      </c>
      <c r="K9" t="str">
        <f>IF(ISNUMBER(SEARCH("x",F9)),"cnot",IF(ISNUMBER(SEARCH("z",F9)),"cz","none"))</f>
        <v>cnot</v>
      </c>
      <c r="L9" t="str">
        <f t="shared" si="1"/>
        <v>none</v>
      </c>
    </row>
    <row r="10" spans="1:12" hidden="1" x14ac:dyDescent="0.3">
      <c r="A10" t="s">
        <v>24</v>
      </c>
      <c r="B10" t="s">
        <v>30</v>
      </c>
      <c r="C10" t="s">
        <v>10</v>
      </c>
      <c r="D10">
        <v>1.2E-2</v>
      </c>
      <c r="E10">
        <v>2E-3</v>
      </c>
      <c r="F10" t="str">
        <f>VLOOKUP(A10,Index!$A$2:$B$100,2,FALSE)</f>
        <v>CNN_mnist</v>
      </c>
      <c r="G10" t="str">
        <f>VLOOKUP(B10,Index!$A$2:$B$100,2,FALSE)</f>
        <v>HQCNN_mnist_['linearz', 'linearz', 'linearz']</v>
      </c>
      <c r="H10" t="str">
        <f t="shared" si="2"/>
        <v>mnist</v>
      </c>
      <c r="I10" t="str">
        <f t="shared" si="3"/>
        <v>classical</v>
      </c>
      <c r="J10" t="str">
        <f t="shared" si="0"/>
        <v>linear</v>
      </c>
      <c r="K10" t="str">
        <f t="shared" ref="K10:K73" si="4">IF(ISNUMBER(SEARCH("x",F10)),"cnot",IF(ISNUMBER(SEARCH("z",F10)),"cz","none"))</f>
        <v>none</v>
      </c>
      <c r="L10" t="str">
        <f t="shared" si="1"/>
        <v>cz</v>
      </c>
    </row>
    <row r="11" spans="1:12" x14ac:dyDescent="0.3">
      <c r="A11" t="s">
        <v>30</v>
      </c>
      <c r="B11" t="s">
        <v>24</v>
      </c>
      <c r="C11" t="s">
        <v>10</v>
      </c>
      <c r="D11">
        <v>1.0999999999999999E-2</v>
      </c>
      <c r="E11">
        <v>3.0000000000000001E-3</v>
      </c>
      <c r="F11" t="str">
        <f>VLOOKUP(A11,Index!$A$2:$B$100,2,FALSE)</f>
        <v>HQCNN_mnist_['linearz', 'linearz', 'linearz']</v>
      </c>
      <c r="G11" t="str">
        <f>VLOOKUP(B11,Index!$A$2:$B$100,2,FALSE)</f>
        <v>CNN_mnist</v>
      </c>
      <c r="H11" t="str">
        <f t="shared" si="2"/>
        <v>mnist</v>
      </c>
      <c r="I11" t="str">
        <f t="shared" si="3"/>
        <v>linear</v>
      </c>
      <c r="J11" t="str">
        <f t="shared" si="0"/>
        <v>classical</v>
      </c>
      <c r="K11" t="str">
        <f t="shared" si="4"/>
        <v>cz</v>
      </c>
      <c r="L11" t="str">
        <f t="shared" si="1"/>
        <v>none</v>
      </c>
    </row>
    <row r="12" spans="1:12" hidden="1" x14ac:dyDescent="0.3">
      <c r="A12" t="s">
        <v>24</v>
      </c>
      <c r="B12" t="s">
        <v>30</v>
      </c>
      <c r="C12" t="s">
        <v>12</v>
      </c>
      <c r="D12">
        <v>1.2E-2</v>
      </c>
      <c r="E12">
        <v>7.0000000000000001E-3</v>
      </c>
      <c r="F12" t="str">
        <f>VLOOKUP(A12,Index!$A$2:$B$100,2,FALSE)</f>
        <v>CNN_mnist</v>
      </c>
      <c r="G12" t="str">
        <f>VLOOKUP(B12,Index!$A$2:$B$100,2,FALSE)</f>
        <v>HQCNN_mnist_['linearz', 'linearz', 'linearz']</v>
      </c>
      <c r="H12" t="str">
        <f t="shared" si="2"/>
        <v>mnist</v>
      </c>
      <c r="I12" t="str">
        <f t="shared" si="3"/>
        <v>classical</v>
      </c>
      <c r="J12" t="str">
        <f t="shared" si="0"/>
        <v>linear</v>
      </c>
      <c r="K12" t="str">
        <f t="shared" si="4"/>
        <v>none</v>
      </c>
      <c r="L12" t="str">
        <f t="shared" si="1"/>
        <v>cz</v>
      </c>
    </row>
    <row r="13" spans="1:12" x14ac:dyDescent="0.3">
      <c r="A13" t="s">
        <v>30</v>
      </c>
      <c r="B13" t="s">
        <v>24</v>
      </c>
      <c r="C13" t="s">
        <v>12</v>
      </c>
      <c r="D13">
        <v>1.2E-2</v>
      </c>
      <c r="E13">
        <v>1E-3</v>
      </c>
      <c r="F13" t="str">
        <f>VLOOKUP(A13,Index!$A$2:$B$100,2,FALSE)</f>
        <v>HQCNN_mnist_['linearz', 'linearz', 'linearz']</v>
      </c>
      <c r="G13" t="str">
        <f>VLOOKUP(B13,Index!$A$2:$B$100,2,FALSE)</f>
        <v>CNN_mnist</v>
      </c>
      <c r="H13" t="str">
        <f t="shared" si="2"/>
        <v>mnist</v>
      </c>
      <c r="I13" t="str">
        <f t="shared" si="3"/>
        <v>linear</v>
      </c>
      <c r="J13" t="str">
        <f t="shared" si="0"/>
        <v>classical</v>
      </c>
      <c r="K13" t="str">
        <f t="shared" si="4"/>
        <v>cz</v>
      </c>
      <c r="L13" t="str">
        <f t="shared" si="1"/>
        <v>none</v>
      </c>
    </row>
    <row r="14" spans="1:12" hidden="1" x14ac:dyDescent="0.3">
      <c r="A14" t="s">
        <v>24</v>
      </c>
      <c r="B14" t="s">
        <v>32</v>
      </c>
      <c r="C14" t="s">
        <v>10</v>
      </c>
      <c r="D14">
        <v>0.01</v>
      </c>
      <c r="E14">
        <v>1.2999999999999999E-2</v>
      </c>
      <c r="F14" t="str">
        <f>VLOOKUP(A14,Index!$A$2:$B$100,2,FALSE)</f>
        <v>CNN_mnist</v>
      </c>
      <c r="G14" t="str">
        <f>VLOOKUP(B14,Index!$A$2:$B$100,2,FALSE)</f>
        <v>HQCNN_mnist_['circularx', 'circularx', 'circularx']</v>
      </c>
      <c r="H14" t="str">
        <f t="shared" si="2"/>
        <v>mnist</v>
      </c>
      <c r="I14" t="str">
        <f t="shared" si="3"/>
        <v>classical</v>
      </c>
      <c r="J14" t="str">
        <f t="shared" si="0"/>
        <v>circular</v>
      </c>
      <c r="K14" t="str">
        <f t="shared" si="4"/>
        <v>none</v>
      </c>
      <c r="L14" t="str">
        <f t="shared" si="1"/>
        <v>cnot</v>
      </c>
    </row>
    <row r="15" spans="1:12" x14ac:dyDescent="0.3">
      <c r="A15" t="s">
        <v>32</v>
      </c>
      <c r="B15" t="s">
        <v>24</v>
      </c>
      <c r="C15" t="s">
        <v>10</v>
      </c>
      <c r="D15">
        <v>1.2E-2</v>
      </c>
      <c r="E15">
        <v>2E-3</v>
      </c>
      <c r="F15" t="str">
        <f>VLOOKUP(A15,Index!$A$2:$B$100,2,FALSE)</f>
        <v>HQCNN_mnist_['circularx', 'circularx', 'circularx']</v>
      </c>
      <c r="G15" t="str">
        <f>VLOOKUP(B15,Index!$A$2:$B$100,2,FALSE)</f>
        <v>CNN_mnist</v>
      </c>
      <c r="H15" t="str">
        <f t="shared" si="2"/>
        <v>mnist</v>
      </c>
      <c r="I15" t="str">
        <f t="shared" si="3"/>
        <v>circular</v>
      </c>
      <c r="J15" t="str">
        <f t="shared" si="0"/>
        <v>classical</v>
      </c>
      <c r="K15" t="str">
        <f t="shared" si="4"/>
        <v>cnot</v>
      </c>
      <c r="L15" t="str">
        <f t="shared" si="1"/>
        <v>none</v>
      </c>
    </row>
    <row r="16" spans="1:12" hidden="1" x14ac:dyDescent="0.3">
      <c r="A16" t="s">
        <v>24</v>
      </c>
      <c r="B16" t="s">
        <v>32</v>
      </c>
      <c r="C16" t="s">
        <v>12</v>
      </c>
      <c r="D16">
        <v>0.01</v>
      </c>
      <c r="E16">
        <v>1.6E-2</v>
      </c>
      <c r="F16" t="str">
        <f>VLOOKUP(A16,Index!$A$2:$B$100,2,FALSE)</f>
        <v>CNN_mnist</v>
      </c>
      <c r="G16" t="str">
        <f>VLOOKUP(B16,Index!$A$2:$B$100,2,FALSE)</f>
        <v>HQCNN_mnist_['circularx', 'circularx', 'circularx']</v>
      </c>
      <c r="H16" t="str">
        <f t="shared" si="2"/>
        <v>mnist</v>
      </c>
      <c r="I16" t="str">
        <f t="shared" si="3"/>
        <v>classical</v>
      </c>
      <c r="J16" t="str">
        <f t="shared" si="0"/>
        <v>circular</v>
      </c>
      <c r="K16" t="str">
        <f t="shared" si="4"/>
        <v>none</v>
      </c>
      <c r="L16" t="str">
        <f t="shared" si="1"/>
        <v>cnot</v>
      </c>
    </row>
    <row r="17" spans="1:12" x14ac:dyDescent="0.3">
      <c r="A17" t="s">
        <v>32</v>
      </c>
      <c r="B17" t="s">
        <v>24</v>
      </c>
      <c r="C17" t="s">
        <v>12</v>
      </c>
      <c r="D17">
        <v>1.0999999999999999E-2</v>
      </c>
      <c r="E17">
        <v>2E-3</v>
      </c>
      <c r="F17" t="str">
        <f>VLOOKUP(A17,Index!$A$2:$B$100,2,FALSE)</f>
        <v>HQCNN_mnist_['circularx', 'circularx', 'circularx']</v>
      </c>
      <c r="G17" t="str">
        <f>VLOOKUP(B17,Index!$A$2:$B$100,2,FALSE)</f>
        <v>CNN_mnist</v>
      </c>
      <c r="H17" t="str">
        <f t="shared" si="2"/>
        <v>mnist</v>
      </c>
      <c r="I17" t="str">
        <f t="shared" si="3"/>
        <v>circular</v>
      </c>
      <c r="J17" t="str">
        <f t="shared" si="0"/>
        <v>classical</v>
      </c>
      <c r="K17" t="str">
        <f t="shared" si="4"/>
        <v>cnot</v>
      </c>
      <c r="L17" t="str">
        <f t="shared" si="1"/>
        <v>none</v>
      </c>
    </row>
    <row r="18" spans="1:12" hidden="1" x14ac:dyDescent="0.3">
      <c r="A18" t="s">
        <v>24</v>
      </c>
      <c r="B18" t="s">
        <v>34</v>
      </c>
      <c r="C18" t="s">
        <v>10</v>
      </c>
      <c r="D18">
        <v>1.4999999999999999E-2</v>
      </c>
      <c r="E18">
        <v>3.0000000000000001E-3</v>
      </c>
      <c r="F18" t="str">
        <f>VLOOKUP(A18,Index!$A$2:$B$100,2,FALSE)</f>
        <v>CNN_mnist</v>
      </c>
      <c r="G18" t="str">
        <f>VLOOKUP(B18,Index!$A$2:$B$100,2,FALSE)</f>
        <v>HQCNN_mnist_['circularz', 'circularz', 'circularz']</v>
      </c>
      <c r="H18" t="str">
        <f t="shared" si="2"/>
        <v>mnist</v>
      </c>
      <c r="I18" t="str">
        <f t="shared" si="3"/>
        <v>classical</v>
      </c>
      <c r="J18" t="str">
        <f t="shared" si="0"/>
        <v>circular</v>
      </c>
      <c r="K18" t="str">
        <f t="shared" si="4"/>
        <v>none</v>
      </c>
      <c r="L18" t="str">
        <f t="shared" si="1"/>
        <v>cz</v>
      </c>
    </row>
    <row r="19" spans="1:12" x14ac:dyDescent="0.3">
      <c r="A19" t="s">
        <v>34</v>
      </c>
      <c r="B19" t="s">
        <v>24</v>
      </c>
      <c r="C19" t="s">
        <v>10</v>
      </c>
      <c r="D19">
        <v>1.2E-2</v>
      </c>
      <c r="E19">
        <v>2E-3</v>
      </c>
      <c r="F19" t="str">
        <f>VLOOKUP(A19,Index!$A$2:$B$100,2,FALSE)</f>
        <v>HQCNN_mnist_['circularz', 'circularz', 'circularz']</v>
      </c>
      <c r="G19" t="str">
        <f>VLOOKUP(B19,Index!$A$2:$B$100,2,FALSE)</f>
        <v>CNN_mnist</v>
      </c>
      <c r="H19" t="str">
        <f t="shared" si="2"/>
        <v>mnist</v>
      </c>
      <c r="I19" t="str">
        <f t="shared" si="3"/>
        <v>circular</v>
      </c>
      <c r="J19" t="str">
        <f t="shared" si="0"/>
        <v>classical</v>
      </c>
      <c r="K19" t="str">
        <f t="shared" si="4"/>
        <v>cz</v>
      </c>
      <c r="L19" t="str">
        <f t="shared" si="1"/>
        <v>none</v>
      </c>
    </row>
    <row r="20" spans="1:12" hidden="1" x14ac:dyDescent="0.3">
      <c r="A20" t="s">
        <v>24</v>
      </c>
      <c r="B20" t="s">
        <v>34</v>
      </c>
      <c r="C20" t="s">
        <v>12</v>
      </c>
      <c r="D20">
        <v>1.4999999999999999E-2</v>
      </c>
      <c r="E20">
        <v>8.9999999999999993E-3</v>
      </c>
      <c r="F20" t="str">
        <f>VLOOKUP(A20,Index!$A$2:$B$100,2,FALSE)</f>
        <v>CNN_mnist</v>
      </c>
      <c r="G20" t="str">
        <f>VLOOKUP(B20,Index!$A$2:$B$100,2,FALSE)</f>
        <v>HQCNN_mnist_['circularz', 'circularz', 'circularz']</v>
      </c>
      <c r="H20" t="str">
        <f t="shared" si="2"/>
        <v>mnist</v>
      </c>
      <c r="I20" t="str">
        <f t="shared" si="3"/>
        <v>classical</v>
      </c>
      <c r="J20" t="str">
        <f t="shared" si="0"/>
        <v>circular</v>
      </c>
      <c r="K20" t="str">
        <f t="shared" si="4"/>
        <v>none</v>
      </c>
      <c r="L20" t="str">
        <f t="shared" si="1"/>
        <v>cz</v>
      </c>
    </row>
    <row r="21" spans="1:12" x14ac:dyDescent="0.3">
      <c r="A21" t="s">
        <v>34</v>
      </c>
      <c r="B21" t="s">
        <v>24</v>
      </c>
      <c r="C21" t="s">
        <v>12</v>
      </c>
      <c r="D21">
        <v>1.2E-2</v>
      </c>
      <c r="E21">
        <v>1E-3</v>
      </c>
      <c r="F21" t="str">
        <f>VLOOKUP(A21,Index!$A$2:$B$100,2,FALSE)</f>
        <v>HQCNN_mnist_['circularz', 'circularz', 'circularz']</v>
      </c>
      <c r="G21" t="str">
        <f>VLOOKUP(B21,Index!$A$2:$B$100,2,FALSE)</f>
        <v>CNN_mnist</v>
      </c>
      <c r="H21" t="str">
        <f t="shared" si="2"/>
        <v>mnist</v>
      </c>
      <c r="I21" t="str">
        <f t="shared" si="3"/>
        <v>circular</v>
      </c>
      <c r="J21" t="str">
        <f t="shared" si="0"/>
        <v>classical</v>
      </c>
      <c r="K21" t="str">
        <f t="shared" si="4"/>
        <v>cz</v>
      </c>
      <c r="L21" t="str">
        <f t="shared" si="1"/>
        <v>none</v>
      </c>
    </row>
    <row r="22" spans="1:12" hidden="1" x14ac:dyDescent="0.3">
      <c r="A22" t="s">
        <v>24</v>
      </c>
      <c r="B22" t="s">
        <v>36</v>
      </c>
      <c r="C22" t="s">
        <v>10</v>
      </c>
      <c r="D22">
        <v>1.4E-2</v>
      </c>
      <c r="E22">
        <v>0.01</v>
      </c>
      <c r="F22" t="str">
        <f>VLOOKUP(A22,Index!$A$2:$B$100,2,FALSE)</f>
        <v>CNN_mnist</v>
      </c>
      <c r="G22" t="str">
        <f>VLOOKUP(B22,Index!$A$2:$B$100,2,FALSE)</f>
        <v>HQCNN_mnist_['fullx', 'fullx', 'fullx']</v>
      </c>
      <c r="H22" t="str">
        <f t="shared" si="2"/>
        <v>mnist</v>
      </c>
      <c r="I22" t="str">
        <f t="shared" si="3"/>
        <v>classical</v>
      </c>
      <c r="J22" t="str">
        <f t="shared" si="0"/>
        <v>full</v>
      </c>
      <c r="K22" t="str">
        <f t="shared" si="4"/>
        <v>none</v>
      </c>
      <c r="L22" t="str">
        <f t="shared" si="1"/>
        <v>cnot</v>
      </c>
    </row>
    <row r="23" spans="1:12" x14ac:dyDescent="0.3">
      <c r="A23" t="s">
        <v>36</v>
      </c>
      <c r="B23" t="s">
        <v>24</v>
      </c>
      <c r="C23" t="s">
        <v>10</v>
      </c>
      <c r="D23">
        <v>1.0999999999999999E-2</v>
      </c>
      <c r="E23">
        <v>3.0000000000000001E-3</v>
      </c>
      <c r="F23" t="str">
        <f>VLOOKUP(A23,Index!$A$2:$B$100,2,FALSE)</f>
        <v>HQCNN_mnist_['fullx', 'fullx', 'fullx']</v>
      </c>
      <c r="G23" t="str">
        <f>VLOOKUP(B23,Index!$A$2:$B$100,2,FALSE)</f>
        <v>CNN_mnist</v>
      </c>
      <c r="H23" t="str">
        <f t="shared" si="2"/>
        <v>mnist</v>
      </c>
      <c r="I23" t="str">
        <f t="shared" si="3"/>
        <v>full</v>
      </c>
      <c r="J23" t="str">
        <f t="shared" si="0"/>
        <v>classical</v>
      </c>
      <c r="K23" t="str">
        <f t="shared" si="4"/>
        <v>cnot</v>
      </c>
      <c r="L23" t="str">
        <f t="shared" si="1"/>
        <v>none</v>
      </c>
    </row>
    <row r="24" spans="1:12" hidden="1" x14ac:dyDescent="0.3">
      <c r="A24" t="s">
        <v>24</v>
      </c>
      <c r="B24" t="s">
        <v>36</v>
      </c>
      <c r="C24" t="s">
        <v>12</v>
      </c>
      <c r="D24">
        <v>1.2999999999999999E-2</v>
      </c>
      <c r="E24">
        <v>1.2E-2</v>
      </c>
      <c r="F24" t="str">
        <f>VLOOKUP(A24,Index!$A$2:$B$100,2,FALSE)</f>
        <v>CNN_mnist</v>
      </c>
      <c r="G24" t="str">
        <f>VLOOKUP(B24,Index!$A$2:$B$100,2,FALSE)</f>
        <v>HQCNN_mnist_['fullx', 'fullx', 'fullx']</v>
      </c>
      <c r="H24" t="str">
        <f t="shared" si="2"/>
        <v>mnist</v>
      </c>
      <c r="I24" t="str">
        <f t="shared" si="3"/>
        <v>classical</v>
      </c>
      <c r="J24" t="str">
        <f t="shared" si="0"/>
        <v>full</v>
      </c>
      <c r="K24" t="str">
        <f t="shared" si="4"/>
        <v>none</v>
      </c>
      <c r="L24" t="str">
        <f t="shared" si="1"/>
        <v>cnot</v>
      </c>
    </row>
    <row r="25" spans="1:12" x14ac:dyDescent="0.3">
      <c r="A25" t="s">
        <v>36</v>
      </c>
      <c r="B25" t="s">
        <v>24</v>
      </c>
      <c r="C25" t="s">
        <v>12</v>
      </c>
      <c r="D25">
        <v>1.0999999999999999E-2</v>
      </c>
      <c r="E25">
        <v>2E-3</v>
      </c>
      <c r="F25" t="str">
        <f>VLOOKUP(A25,Index!$A$2:$B$100,2,FALSE)</f>
        <v>HQCNN_mnist_['fullx', 'fullx', 'fullx']</v>
      </c>
      <c r="G25" t="str">
        <f>VLOOKUP(B25,Index!$A$2:$B$100,2,FALSE)</f>
        <v>CNN_mnist</v>
      </c>
      <c r="H25" t="str">
        <f t="shared" si="2"/>
        <v>mnist</v>
      </c>
      <c r="I25" t="str">
        <f t="shared" si="3"/>
        <v>full</v>
      </c>
      <c r="J25" t="str">
        <f t="shared" si="0"/>
        <v>classical</v>
      </c>
      <c r="K25" t="str">
        <f t="shared" si="4"/>
        <v>cnot</v>
      </c>
      <c r="L25" t="str">
        <f t="shared" si="1"/>
        <v>none</v>
      </c>
    </row>
    <row r="26" spans="1:12" hidden="1" x14ac:dyDescent="0.3">
      <c r="A26" t="s">
        <v>24</v>
      </c>
      <c r="B26" t="s">
        <v>38</v>
      </c>
      <c r="C26" t="s">
        <v>10</v>
      </c>
      <c r="D26">
        <v>1.0999999999999999E-2</v>
      </c>
      <c r="E26">
        <v>8.0000000000000002E-3</v>
      </c>
      <c r="F26" t="str">
        <f>VLOOKUP(A26,Index!$A$2:$B$100,2,FALSE)</f>
        <v>CNN_mnist</v>
      </c>
      <c r="G26" t="str">
        <f>VLOOKUP(B26,Index!$A$2:$B$100,2,FALSE)</f>
        <v>HQCNN_mnist_['fullz', 'fullz', 'fullz']</v>
      </c>
      <c r="H26" t="str">
        <f t="shared" si="2"/>
        <v>mnist</v>
      </c>
      <c r="I26" t="str">
        <f t="shared" si="3"/>
        <v>classical</v>
      </c>
      <c r="J26" t="str">
        <f t="shared" si="0"/>
        <v>full</v>
      </c>
      <c r="K26" t="str">
        <f t="shared" si="4"/>
        <v>none</v>
      </c>
      <c r="L26" t="str">
        <f t="shared" si="1"/>
        <v>cz</v>
      </c>
    </row>
    <row r="27" spans="1:12" x14ac:dyDescent="0.3">
      <c r="A27" t="s">
        <v>38</v>
      </c>
      <c r="B27" t="s">
        <v>24</v>
      </c>
      <c r="C27" t="s">
        <v>10</v>
      </c>
      <c r="D27">
        <v>1.2E-2</v>
      </c>
      <c r="E27">
        <v>2E-3</v>
      </c>
      <c r="F27" t="str">
        <f>VLOOKUP(A27,Index!$A$2:$B$100,2,FALSE)</f>
        <v>HQCNN_mnist_['fullz', 'fullz', 'fullz']</v>
      </c>
      <c r="G27" t="str">
        <f>VLOOKUP(B27,Index!$A$2:$B$100,2,FALSE)</f>
        <v>CNN_mnist</v>
      </c>
      <c r="H27" t="str">
        <f t="shared" si="2"/>
        <v>mnist</v>
      </c>
      <c r="I27" t="str">
        <f t="shared" si="3"/>
        <v>full</v>
      </c>
      <c r="J27" t="str">
        <f t="shared" si="0"/>
        <v>classical</v>
      </c>
      <c r="K27" t="str">
        <f t="shared" si="4"/>
        <v>cz</v>
      </c>
      <c r="L27" t="str">
        <f t="shared" si="1"/>
        <v>none</v>
      </c>
    </row>
    <row r="28" spans="1:12" hidden="1" x14ac:dyDescent="0.3">
      <c r="A28" t="s">
        <v>24</v>
      </c>
      <c r="B28" t="s">
        <v>38</v>
      </c>
      <c r="C28" t="s">
        <v>12</v>
      </c>
      <c r="D28">
        <v>1.0999999999999999E-2</v>
      </c>
      <c r="E28">
        <v>1.4E-2</v>
      </c>
      <c r="F28" t="str">
        <f>VLOOKUP(A28,Index!$A$2:$B$100,2,FALSE)</f>
        <v>CNN_mnist</v>
      </c>
      <c r="G28" t="str">
        <f>VLOOKUP(B28,Index!$A$2:$B$100,2,FALSE)</f>
        <v>HQCNN_mnist_['fullz', 'fullz', 'fullz']</v>
      </c>
      <c r="H28" t="str">
        <f t="shared" si="2"/>
        <v>mnist</v>
      </c>
      <c r="I28" t="str">
        <f t="shared" si="3"/>
        <v>classical</v>
      </c>
      <c r="J28" t="str">
        <f t="shared" si="0"/>
        <v>full</v>
      </c>
      <c r="K28" t="str">
        <f t="shared" si="4"/>
        <v>none</v>
      </c>
      <c r="L28" t="str">
        <f t="shared" si="1"/>
        <v>cz</v>
      </c>
    </row>
    <row r="29" spans="1:12" x14ac:dyDescent="0.3">
      <c r="A29" t="s">
        <v>38</v>
      </c>
      <c r="B29" t="s">
        <v>24</v>
      </c>
      <c r="C29" t="s">
        <v>12</v>
      </c>
      <c r="D29">
        <v>1.2E-2</v>
      </c>
      <c r="E29">
        <v>1E-3</v>
      </c>
      <c r="F29" t="str">
        <f>VLOOKUP(A29,Index!$A$2:$B$100,2,FALSE)</f>
        <v>HQCNN_mnist_['fullz', 'fullz', 'fullz']</v>
      </c>
      <c r="G29" t="str">
        <f>VLOOKUP(B29,Index!$A$2:$B$100,2,FALSE)</f>
        <v>CNN_mnist</v>
      </c>
      <c r="H29" t="str">
        <f t="shared" si="2"/>
        <v>mnist</v>
      </c>
      <c r="I29" t="str">
        <f t="shared" si="3"/>
        <v>full</v>
      </c>
      <c r="J29" t="str">
        <f t="shared" si="0"/>
        <v>classical</v>
      </c>
      <c r="K29" t="str">
        <f t="shared" si="4"/>
        <v>cz</v>
      </c>
      <c r="L29" t="str">
        <f t="shared" si="1"/>
        <v>none</v>
      </c>
    </row>
    <row r="30" spans="1:12" hidden="1" x14ac:dyDescent="0.3">
      <c r="A30" t="s">
        <v>24</v>
      </c>
      <c r="B30" t="s">
        <v>40</v>
      </c>
      <c r="C30" t="s">
        <v>10</v>
      </c>
      <c r="D30">
        <v>1.2E-2</v>
      </c>
      <c r="E30">
        <v>7.0000000000000001E-3</v>
      </c>
      <c r="F30" t="str">
        <f>VLOOKUP(A30,Index!$A$2:$B$100,2,FALSE)</f>
        <v>CNN_mnist</v>
      </c>
      <c r="G30" t="str">
        <f>VLOOKUP(B30,Index!$A$2:$B$100,2,FALSE)</f>
        <v>HQCNN_mnist_['staggeredx', 'staggeredx', 'staggeredx']</v>
      </c>
      <c r="H30" t="str">
        <f t="shared" si="2"/>
        <v>mnist</v>
      </c>
      <c r="I30" t="str">
        <f t="shared" si="3"/>
        <v>classical</v>
      </c>
      <c r="J30" t="str">
        <f t="shared" si="0"/>
        <v>staggered</v>
      </c>
      <c r="K30" t="str">
        <f t="shared" si="4"/>
        <v>none</v>
      </c>
      <c r="L30" t="str">
        <f t="shared" si="1"/>
        <v>cnot</v>
      </c>
    </row>
    <row r="31" spans="1:12" x14ac:dyDescent="0.3">
      <c r="A31" t="s">
        <v>40</v>
      </c>
      <c r="B31" t="s">
        <v>24</v>
      </c>
      <c r="C31" t="s">
        <v>10</v>
      </c>
      <c r="D31">
        <v>1.0999999999999999E-2</v>
      </c>
      <c r="E31">
        <v>3.0000000000000001E-3</v>
      </c>
      <c r="F31" t="str">
        <f>VLOOKUP(A31,Index!$A$2:$B$100,2,FALSE)</f>
        <v>HQCNN_mnist_['staggeredx', 'staggeredx', 'staggeredx']</v>
      </c>
      <c r="G31" t="str">
        <f>VLOOKUP(B31,Index!$A$2:$B$100,2,FALSE)</f>
        <v>CNN_mnist</v>
      </c>
      <c r="H31" t="str">
        <f t="shared" si="2"/>
        <v>mnist</v>
      </c>
      <c r="I31" t="str">
        <f t="shared" si="3"/>
        <v>staggered</v>
      </c>
      <c r="J31" t="str">
        <f t="shared" si="0"/>
        <v>classical</v>
      </c>
      <c r="K31" t="str">
        <f t="shared" si="4"/>
        <v>cnot</v>
      </c>
      <c r="L31" t="str">
        <f t="shared" si="1"/>
        <v>none</v>
      </c>
    </row>
    <row r="32" spans="1:12" hidden="1" x14ac:dyDescent="0.3">
      <c r="A32" t="s">
        <v>24</v>
      </c>
      <c r="B32" t="s">
        <v>40</v>
      </c>
      <c r="C32" t="s">
        <v>12</v>
      </c>
      <c r="D32">
        <v>1.2E-2</v>
      </c>
      <c r="E32">
        <v>1.4E-2</v>
      </c>
      <c r="F32" t="str">
        <f>VLOOKUP(A32,Index!$A$2:$B$100,2,FALSE)</f>
        <v>CNN_mnist</v>
      </c>
      <c r="G32" t="str">
        <f>VLOOKUP(B32,Index!$A$2:$B$100,2,FALSE)</f>
        <v>HQCNN_mnist_['staggeredx', 'staggeredx', 'staggeredx']</v>
      </c>
      <c r="H32" t="str">
        <f t="shared" si="2"/>
        <v>mnist</v>
      </c>
      <c r="I32" t="str">
        <f t="shared" si="3"/>
        <v>classical</v>
      </c>
      <c r="J32" t="str">
        <f t="shared" si="0"/>
        <v>staggered</v>
      </c>
      <c r="K32" t="str">
        <f t="shared" si="4"/>
        <v>none</v>
      </c>
      <c r="L32" t="str">
        <f t="shared" si="1"/>
        <v>cnot</v>
      </c>
    </row>
    <row r="33" spans="1:12" x14ac:dyDescent="0.3">
      <c r="A33" t="s">
        <v>40</v>
      </c>
      <c r="B33" t="s">
        <v>24</v>
      </c>
      <c r="C33" t="s">
        <v>12</v>
      </c>
      <c r="D33">
        <v>1.0999999999999999E-2</v>
      </c>
      <c r="E33">
        <v>2E-3</v>
      </c>
      <c r="F33" t="str">
        <f>VLOOKUP(A33,Index!$A$2:$B$100,2,FALSE)</f>
        <v>HQCNN_mnist_['staggeredx', 'staggeredx', 'staggeredx']</v>
      </c>
      <c r="G33" t="str">
        <f>VLOOKUP(B33,Index!$A$2:$B$100,2,FALSE)</f>
        <v>CNN_mnist</v>
      </c>
      <c r="H33" t="str">
        <f t="shared" si="2"/>
        <v>mnist</v>
      </c>
      <c r="I33" t="str">
        <f t="shared" si="3"/>
        <v>staggered</v>
      </c>
      <c r="J33" t="str">
        <f t="shared" si="0"/>
        <v>classical</v>
      </c>
      <c r="K33" t="str">
        <f t="shared" si="4"/>
        <v>cnot</v>
      </c>
      <c r="L33" t="str">
        <f t="shared" si="1"/>
        <v>none</v>
      </c>
    </row>
    <row r="34" spans="1:12" hidden="1" x14ac:dyDescent="0.3">
      <c r="A34" t="s">
        <v>24</v>
      </c>
      <c r="B34" t="s">
        <v>42</v>
      </c>
      <c r="C34" t="s">
        <v>10</v>
      </c>
      <c r="D34">
        <v>1.2E-2</v>
      </c>
      <c r="E34">
        <v>0.02</v>
      </c>
      <c r="F34" t="str">
        <f>VLOOKUP(A34,Index!$A$2:$B$100,2,FALSE)</f>
        <v>CNN_mnist</v>
      </c>
      <c r="G34" t="str">
        <f>VLOOKUP(B34,Index!$A$2:$B$100,2,FALSE)</f>
        <v>HQCNN_mnist_['staggeredz', 'staggeredz', 'staggeredz']</v>
      </c>
      <c r="H34" t="str">
        <f t="shared" si="2"/>
        <v>mnist</v>
      </c>
      <c r="I34" t="str">
        <f t="shared" si="3"/>
        <v>classical</v>
      </c>
      <c r="J34" t="str">
        <f t="shared" si="0"/>
        <v>staggered</v>
      </c>
      <c r="K34" t="str">
        <f t="shared" si="4"/>
        <v>none</v>
      </c>
      <c r="L34" t="str">
        <f t="shared" si="1"/>
        <v>cz</v>
      </c>
    </row>
    <row r="35" spans="1:12" x14ac:dyDescent="0.3">
      <c r="A35" t="s">
        <v>42</v>
      </c>
      <c r="B35" t="s">
        <v>24</v>
      </c>
      <c r="C35" t="s">
        <v>10</v>
      </c>
      <c r="D35">
        <v>1.0999999999999999E-2</v>
      </c>
      <c r="E35">
        <v>3.0000000000000001E-3</v>
      </c>
      <c r="F35" t="str">
        <f>VLOOKUP(A35,Index!$A$2:$B$100,2,FALSE)</f>
        <v>HQCNN_mnist_['staggeredz', 'staggeredz', 'staggeredz']</v>
      </c>
      <c r="G35" t="str">
        <f>VLOOKUP(B35,Index!$A$2:$B$100,2,FALSE)</f>
        <v>CNN_mnist</v>
      </c>
      <c r="H35" t="str">
        <f t="shared" si="2"/>
        <v>mnist</v>
      </c>
      <c r="I35" t="str">
        <f t="shared" si="3"/>
        <v>staggered</v>
      </c>
      <c r="J35" t="str">
        <f t="shared" si="0"/>
        <v>classical</v>
      </c>
      <c r="K35" t="str">
        <f t="shared" si="4"/>
        <v>cz</v>
      </c>
      <c r="L35" t="str">
        <f t="shared" si="1"/>
        <v>none</v>
      </c>
    </row>
    <row r="36" spans="1:12" hidden="1" x14ac:dyDescent="0.3">
      <c r="A36" t="s">
        <v>24</v>
      </c>
      <c r="B36" t="s">
        <v>42</v>
      </c>
      <c r="C36" t="s">
        <v>12</v>
      </c>
      <c r="D36">
        <v>1.2E-2</v>
      </c>
      <c r="E36">
        <v>2.5000000000000001E-2</v>
      </c>
      <c r="F36" t="str">
        <f>VLOOKUP(A36,Index!$A$2:$B$100,2,FALSE)</f>
        <v>CNN_mnist</v>
      </c>
      <c r="G36" t="str">
        <f>VLOOKUP(B36,Index!$A$2:$B$100,2,FALSE)</f>
        <v>HQCNN_mnist_['staggeredz', 'staggeredz', 'staggeredz']</v>
      </c>
      <c r="H36" t="str">
        <f t="shared" si="2"/>
        <v>mnist</v>
      </c>
      <c r="I36" t="str">
        <f t="shared" si="3"/>
        <v>classical</v>
      </c>
      <c r="J36" t="str">
        <f t="shared" si="0"/>
        <v>staggered</v>
      </c>
      <c r="K36" t="str">
        <f t="shared" si="4"/>
        <v>none</v>
      </c>
      <c r="L36" t="str">
        <f t="shared" si="1"/>
        <v>cz</v>
      </c>
    </row>
    <row r="37" spans="1:12" x14ac:dyDescent="0.3">
      <c r="A37" t="s">
        <v>42</v>
      </c>
      <c r="B37" t="s">
        <v>24</v>
      </c>
      <c r="C37" t="s">
        <v>12</v>
      </c>
      <c r="D37">
        <v>1.0999999999999999E-2</v>
      </c>
      <c r="E37">
        <v>2E-3</v>
      </c>
      <c r="F37" t="str">
        <f>VLOOKUP(A37,Index!$A$2:$B$100,2,FALSE)</f>
        <v>HQCNN_mnist_['staggeredz', 'staggeredz', 'staggeredz']</v>
      </c>
      <c r="G37" t="str">
        <f>VLOOKUP(B37,Index!$A$2:$B$100,2,FALSE)</f>
        <v>CNN_mnist</v>
      </c>
      <c r="H37" t="str">
        <f t="shared" si="2"/>
        <v>mnist</v>
      </c>
      <c r="I37" t="str">
        <f t="shared" si="3"/>
        <v>staggered</v>
      </c>
      <c r="J37" t="str">
        <f t="shared" si="0"/>
        <v>classical</v>
      </c>
      <c r="K37" t="str">
        <f t="shared" si="4"/>
        <v>cz</v>
      </c>
      <c r="L37" t="str">
        <f t="shared" si="1"/>
        <v>none</v>
      </c>
    </row>
    <row r="38" spans="1:12" hidden="1" x14ac:dyDescent="0.3">
      <c r="A38" t="s">
        <v>44</v>
      </c>
      <c r="B38" t="s">
        <v>46</v>
      </c>
      <c r="C38" t="s">
        <v>10</v>
      </c>
      <c r="D38">
        <v>9.09999999999999E-2</v>
      </c>
      <c r="E38">
        <v>0.14599999999999999</v>
      </c>
      <c r="F38" t="str">
        <f>VLOOKUP(A38,Index!$A$2:$B$100,2,FALSE)</f>
        <v>CNN_fmnist</v>
      </c>
      <c r="G38" t="str">
        <f>VLOOKUP(B38,Index!$A$2:$B$100,2,FALSE)</f>
        <v>HQCNN_fmnist_['none', 'none', 'none']</v>
      </c>
      <c r="H38" t="str">
        <f t="shared" si="2"/>
        <v>fmnist</v>
      </c>
      <c r="I38" t="str">
        <f t="shared" si="3"/>
        <v>classical</v>
      </c>
      <c r="J38" t="str">
        <f t="shared" si="0"/>
        <v>none</v>
      </c>
      <c r="K38" t="str">
        <f t="shared" si="4"/>
        <v>none</v>
      </c>
      <c r="L38" t="str">
        <f t="shared" si="1"/>
        <v>none</v>
      </c>
    </row>
    <row r="39" spans="1:12" x14ac:dyDescent="0.3">
      <c r="A39" t="s">
        <v>46</v>
      </c>
      <c r="B39" t="s">
        <v>44</v>
      </c>
      <c r="C39" t="s">
        <v>10</v>
      </c>
      <c r="D39">
        <v>9.1999999999999901E-2</v>
      </c>
      <c r="E39">
        <v>0.16</v>
      </c>
      <c r="F39" t="str">
        <f>VLOOKUP(A39,Index!$A$2:$B$100,2,FALSE)</f>
        <v>HQCNN_fmnist_['none', 'none', 'none']</v>
      </c>
      <c r="G39" t="str">
        <f>VLOOKUP(B39,Index!$A$2:$B$100,2,FALSE)</f>
        <v>CNN_fmnist</v>
      </c>
      <c r="H39" t="str">
        <f t="shared" si="2"/>
        <v>fmnist</v>
      </c>
      <c r="I39" t="str">
        <f t="shared" si="3"/>
        <v>none</v>
      </c>
      <c r="J39" t="str">
        <f t="shared" si="0"/>
        <v>classical</v>
      </c>
      <c r="K39" t="str">
        <f t="shared" si="4"/>
        <v>none</v>
      </c>
      <c r="L39" t="str">
        <f t="shared" si="1"/>
        <v>none</v>
      </c>
    </row>
    <row r="40" spans="1:12" hidden="1" x14ac:dyDescent="0.3">
      <c r="A40" t="s">
        <v>44</v>
      </c>
      <c r="B40" t="s">
        <v>46</v>
      </c>
      <c r="C40" t="s">
        <v>12</v>
      </c>
      <c r="D40">
        <v>9.1999999999999901E-2</v>
      </c>
      <c r="E40">
        <v>0.20499999999999999</v>
      </c>
      <c r="F40" t="str">
        <f>VLOOKUP(A40,Index!$A$2:$B$100,2,FALSE)</f>
        <v>CNN_fmnist</v>
      </c>
      <c r="G40" t="str">
        <f>VLOOKUP(B40,Index!$A$2:$B$100,2,FALSE)</f>
        <v>HQCNN_fmnist_['none', 'none', 'none']</v>
      </c>
      <c r="H40" t="str">
        <f t="shared" si="2"/>
        <v>fmnist</v>
      </c>
      <c r="I40" t="str">
        <f t="shared" si="3"/>
        <v>classical</v>
      </c>
      <c r="J40" t="str">
        <f t="shared" si="0"/>
        <v>none</v>
      </c>
      <c r="K40" t="str">
        <f t="shared" si="4"/>
        <v>none</v>
      </c>
      <c r="L40" t="str">
        <f t="shared" si="1"/>
        <v>none</v>
      </c>
    </row>
    <row r="41" spans="1:12" x14ac:dyDescent="0.3">
      <c r="A41" t="s">
        <v>46</v>
      </c>
      <c r="B41" t="s">
        <v>44</v>
      </c>
      <c r="C41" t="s">
        <v>12</v>
      </c>
      <c r="D41">
        <v>9.09999999999999E-2</v>
      </c>
      <c r="E41">
        <v>0.2</v>
      </c>
      <c r="F41" t="str">
        <f>VLOOKUP(A41,Index!$A$2:$B$100,2,FALSE)</f>
        <v>HQCNN_fmnist_['none', 'none', 'none']</v>
      </c>
      <c r="G41" t="str">
        <f>VLOOKUP(B41,Index!$A$2:$B$100,2,FALSE)</f>
        <v>CNN_fmnist</v>
      </c>
      <c r="H41" t="str">
        <f t="shared" si="2"/>
        <v>fmnist</v>
      </c>
      <c r="I41" t="str">
        <f t="shared" si="3"/>
        <v>none</v>
      </c>
      <c r="J41" t="str">
        <f t="shared" si="0"/>
        <v>classical</v>
      </c>
      <c r="K41" t="str">
        <f t="shared" si="4"/>
        <v>none</v>
      </c>
      <c r="L41" t="str">
        <f t="shared" si="1"/>
        <v>none</v>
      </c>
    </row>
    <row r="42" spans="1:12" hidden="1" x14ac:dyDescent="0.3">
      <c r="A42" t="s">
        <v>44</v>
      </c>
      <c r="B42" t="s">
        <v>48</v>
      </c>
      <c r="C42" t="s">
        <v>10</v>
      </c>
      <c r="D42">
        <v>0.10099999999999899</v>
      </c>
      <c r="E42">
        <v>0.11599999999999901</v>
      </c>
      <c r="F42" t="str">
        <f>VLOOKUP(A42,Index!$A$2:$B$100,2,FALSE)</f>
        <v>CNN_fmnist</v>
      </c>
      <c r="G42" t="str">
        <f>VLOOKUP(B42,Index!$A$2:$B$100,2,FALSE)</f>
        <v>HQCNN_fmnist_['linearx', 'linearx', 'linearx']</v>
      </c>
      <c r="H42" t="str">
        <f t="shared" si="2"/>
        <v>fmnist</v>
      </c>
      <c r="I42" t="str">
        <f t="shared" si="3"/>
        <v>classical</v>
      </c>
      <c r="J42" t="str">
        <f t="shared" si="0"/>
        <v>linear</v>
      </c>
      <c r="K42" t="str">
        <f t="shared" si="4"/>
        <v>none</v>
      </c>
      <c r="L42" t="str">
        <f t="shared" si="1"/>
        <v>cnot</v>
      </c>
    </row>
    <row r="43" spans="1:12" x14ac:dyDescent="0.3">
      <c r="A43" t="s">
        <v>48</v>
      </c>
      <c r="B43" t="s">
        <v>44</v>
      </c>
      <c r="C43" t="s">
        <v>10</v>
      </c>
      <c r="D43">
        <v>9.09999999999999E-2</v>
      </c>
      <c r="E43">
        <v>0.161</v>
      </c>
      <c r="F43" t="str">
        <f>VLOOKUP(A43,Index!$A$2:$B$100,2,FALSE)</f>
        <v>HQCNN_fmnist_['linearx', 'linearx', 'linearx']</v>
      </c>
      <c r="G43" t="str">
        <f>VLOOKUP(B43,Index!$A$2:$B$100,2,FALSE)</f>
        <v>CNN_fmnist</v>
      </c>
      <c r="H43" t="str">
        <f t="shared" si="2"/>
        <v>fmnist</v>
      </c>
      <c r="I43" t="str">
        <f t="shared" si="3"/>
        <v>linear</v>
      </c>
      <c r="J43" t="str">
        <f t="shared" si="0"/>
        <v>classical</v>
      </c>
      <c r="K43" t="str">
        <f t="shared" si="4"/>
        <v>cnot</v>
      </c>
      <c r="L43" t="str">
        <f t="shared" si="1"/>
        <v>none</v>
      </c>
    </row>
    <row r="44" spans="1:12" hidden="1" x14ac:dyDescent="0.3">
      <c r="A44" t="s">
        <v>44</v>
      </c>
      <c r="B44" t="s">
        <v>48</v>
      </c>
      <c r="C44" t="s">
        <v>12</v>
      </c>
      <c r="D44">
        <v>0.10099999999999899</v>
      </c>
      <c r="E44">
        <v>0.17899999999999999</v>
      </c>
      <c r="F44" t="str">
        <f>VLOOKUP(A44,Index!$A$2:$B$100,2,FALSE)</f>
        <v>CNN_fmnist</v>
      </c>
      <c r="G44" t="str">
        <f>VLOOKUP(B44,Index!$A$2:$B$100,2,FALSE)</f>
        <v>HQCNN_fmnist_['linearx', 'linearx', 'linearx']</v>
      </c>
      <c r="H44" t="str">
        <f t="shared" si="2"/>
        <v>fmnist</v>
      </c>
      <c r="I44" t="str">
        <f t="shared" si="3"/>
        <v>classical</v>
      </c>
      <c r="J44" t="str">
        <f t="shared" si="0"/>
        <v>linear</v>
      </c>
      <c r="K44" t="str">
        <f t="shared" si="4"/>
        <v>none</v>
      </c>
      <c r="L44" t="str">
        <f t="shared" si="1"/>
        <v>cnot</v>
      </c>
    </row>
    <row r="45" spans="1:12" x14ac:dyDescent="0.3">
      <c r="A45" t="s">
        <v>48</v>
      </c>
      <c r="B45" t="s">
        <v>44</v>
      </c>
      <c r="C45" t="s">
        <v>12</v>
      </c>
      <c r="D45">
        <v>9.1999999999999901E-2</v>
      </c>
      <c r="E45">
        <v>0.19900000000000001</v>
      </c>
      <c r="F45" t="str">
        <f>VLOOKUP(A45,Index!$A$2:$B$100,2,FALSE)</f>
        <v>HQCNN_fmnist_['linearx', 'linearx', 'linearx']</v>
      </c>
      <c r="G45" t="str">
        <f>VLOOKUP(B45,Index!$A$2:$B$100,2,FALSE)</f>
        <v>CNN_fmnist</v>
      </c>
      <c r="H45" t="str">
        <f t="shared" si="2"/>
        <v>fmnist</v>
      </c>
      <c r="I45" t="str">
        <f t="shared" si="3"/>
        <v>linear</v>
      </c>
      <c r="J45" t="str">
        <f t="shared" si="0"/>
        <v>classical</v>
      </c>
      <c r="K45" t="str">
        <f t="shared" si="4"/>
        <v>cnot</v>
      </c>
      <c r="L45" t="str">
        <f t="shared" si="1"/>
        <v>none</v>
      </c>
    </row>
    <row r="46" spans="1:12" hidden="1" x14ac:dyDescent="0.3">
      <c r="A46" t="s">
        <v>44</v>
      </c>
      <c r="B46" t="s">
        <v>50</v>
      </c>
      <c r="C46" t="s">
        <v>10</v>
      </c>
      <c r="D46">
        <v>8.1999999999999906E-2</v>
      </c>
      <c r="E46">
        <v>0.151</v>
      </c>
      <c r="F46" t="str">
        <f>VLOOKUP(A46,Index!$A$2:$B$100,2,FALSE)</f>
        <v>CNN_fmnist</v>
      </c>
      <c r="G46" t="str">
        <f>VLOOKUP(B46,Index!$A$2:$B$100,2,FALSE)</f>
        <v>HQCNN_fmnist_['linearz', 'linearz', 'linearz']</v>
      </c>
      <c r="H46" t="str">
        <f t="shared" si="2"/>
        <v>fmnist</v>
      </c>
      <c r="I46" t="str">
        <f t="shared" si="3"/>
        <v>classical</v>
      </c>
      <c r="J46" t="str">
        <f t="shared" si="0"/>
        <v>linear</v>
      </c>
      <c r="K46" t="str">
        <f t="shared" si="4"/>
        <v>none</v>
      </c>
      <c r="L46" t="str">
        <f t="shared" si="1"/>
        <v>cz</v>
      </c>
    </row>
    <row r="47" spans="1:12" x14ac:dyDescent="0.3">
      <c r="A47" t="s">
        <v>50</v>
      </c>
      <c r="B47" t="s">
        <v>44</v>
      </c>
      <c r="C47" t="s">
        <v>10</v>
      </c>
      <c r="D47">
        <v>9.6999999999999906E-2</v>
      </c>
      <c r="E47">
        <v>0.155</v>
      </c>
      <c r="F47" t="str">
        <f>VLOOKUP(A47,Index!$A$2:$B$100,2,FALSE)</f>
        <v>HQCNN_fmnist_['linearz', 'linearz', 'linearz']</v>
      </c>
      <c r="G47" t="str">
        <f>VLOOKUP(B47,Index!$A$2:$B$100,2,FALSE)</f>
        <v>CNN_fmnist</v>
      </c>
      <c r="H47" t="str">
        <f t="shared" si="2"/>
        <v>fmnist</v>
      </c>
      <c r="I47" t="str">
        <f t="shared" si="3"/>
        <v>linear</v>
      </c>
      <c r="J47" t="str">
        <f t="shared" si="0"/>
        <v>classical</v>
      </c>
      <c r="K47" t="str">
        <f t="shared" si="4"/>
        <v>cz</v>
      </c>
      <c r="L47" t="str">
        <f t="shared" si="1"/>
        <v>none</v>
      </c>
    </row>
    <row r="48" spans="1:12" hidden="1" x14ac:dyDescent="0.3">
      <c r="A48" t="s">
        <v>44</v>
      </c>
      <c r="B48" t="s">
        <v>50</v>
      </c>
      <c r="C48" t="s">
        <v>12</v>
      </c>
      <c r="D48">
        <v>7.9999999999999905E-2</v>
      </c>
      <c r="E48">
        <v>0.22800000000000001</v>
      </c>
      <c r="F48" t="str">
        <f>VLOOKUP(A48,Index!$A$2:$B$100,2,FALSE)</f>
        <v>CNN_fmnist</v>
      </c>
      <c r="G48" t="str">
        <f>VLOOKUP(B48,Index!$A$2:$B$100,2,FALSE)</f>
        <v>HQCNN_fmnist_['linearz', 'linearz', 'linearz']</v>
      </c>
      <c r="H48" t="str">
        <f t="shared" si="2"/>
        <v>fmnist</v>
      </c>
      <c r="I48" t="str">
        <f t="shared" si="3"/>
        <v>classical</v>
      </c>
      <c r="J48" t="str">
        <f t="shared" si="0"/>
        <v>linear</v>
      </c>
      <c r="K48" t="str">
        <f t="shared" si="4"/>
        <v>none</v>
      </c>
      <c r="L48" t="str">
        <f t="shared" si="1"/>
        <v>cz</v>
      </c>
    </row>
    <row r="49" spans="1:12" x14ac:dyDescent="0.3">
      <c r="A49" t="s">
        <v>50</v>
      </c>
      <c r="B49" t="s">
        <v>44</v>
      </c>
      <c r="C49" t="s">
        <v>12</v>
      </c>
      <c r="D49">
        <v>9.4999999999999904E-2</v>
      </c>
      <c r="E49">
        <v>0.19600000000000001</v>
      </c>
      <c r="F49" t="str">
        <f>VLOOKUP(A49,Index!$A$2:$B$100,2,FALSE)</f>
        <v>HQCNN_fmnist_['linearz', 'linearz', 'linearz']</v>
      </c>
      <c r="G49" t="str">
        <f>VLOOKUP(B49,Index!$A$2:$B$100,2,FALSE)</f>
        <v>CNN_fmnist</v>
      </c>
      <c r="H49" t="str">
        <f t="shared" si="2"/>
        <v>fmnist</v>
      </c>
      <c r="I49" t="str">
        <f t="shared" si="3"/>
        <v>linear</v>
      </c>
      <c r="J49" t="str">
        <f t="shared" si="0"/>
        <v>classical</v>
      </c>
      <c r="K49" t="str">
        <f t="shared" si="4"/>
        <v>cz</v>
      </c>
      <c r="L49" t="str">
        <f t="shared" si="1"/>
        <v>none</v>
      </c>
    </row>
    <row r="50" spans="1:12" hidden="1" x14ac:dyDescent="0.3">
      <c r="A50" t="s">
        <v>44</v>
      </c>
      <c r="B50" t="s">
        <v>52</v>
      </c>
      <c r="C50" t="s">
        <v>10</v>
      </c>
      <c r="D50">
        <v>9.09999999999999E-2</v>
      </c>
      <c r="E50">
        <v>0.14099999999999999</v>
      </c>
      <c r="F50" t="str">
        <f>VLOOKUP(A50,Index!$A$2:$B$100,2,FALSE)</f>
        <v>CNN_fmnist</v>
      </c>
      <c r="G50" t="str">
        <f>VLOOKUP(B50,Index!$A$2:$B$100,2,FALSE)</f>
        <v>HQCNN_fmnist_['circularx', 'circularx', 'circularx']</v>
      </c>
      <c r="H50" t="str">
        <f t="shared" si="2"/>
        <v>fmnist</v>
      </c>
      <c r="I50" t="str">
        <f t="shared" si="3"/>
        <v>classical</v>
      </c>
      <c r="J50" t="str">
        <f t="shared" si="0"/>
        <v>circular</v>
      </c>
      <c r="K50" t="str">
        <f t="shared" si="4"/>
        <v>none</v>
      </c>
      <c r="L50" t="str">
        <f t="shared" si="1"/>
        <v>cnot</v>
      </c>
    </row>
    <row r="51" spans="1:12" x14ac:dyDescent="0.3">
      <c r="A51" t="s">
        <v>52</v>
      </c>
      <c r="B51" t="s">
        <v>44</v>
      </c>
      <c r="C51" t="s">
        <v>10</v>
      </c>
      <c r="D51">
        <v>9.7999999999999907E-2</v>
      </c>
      <c r="E51">
        <v>0.154</v>
      </c>
      <c r="F51" t="str">
        <f>VLOOKUP(A51,Index!$A$2:$B$100,2,FALSE)</f>
        <v>HQCNN_fmnist_['circularx', 'circularx', 'circularx']</v>
      </c>
      <c r="G51" t="str">
        <f>VLOOKUP(B51,Index!$A$2:$B$100,2,FALSE)</f>
        <v>CNN_fmnist</v>
      </c>
      <c r="H51" t="str">
        <f t="shared" si="2"/>
        <v>fmnist</v>
      </c>
      <c r="I51" t="str">
        <f t="shared" si="3"/>
        <v>circular</v>
      </c>
      <c r="J51" t="str">
        <f t="shared" si="0"/>
        <v>classical</v>
      </c>
      <c r="K51" t="str">
        <f t="shared" si="4"/>
        <v>cnot</v>
      </c>
      <c r="L51" t="str">
        <f t="shared" si="1"/>
        <v>none</v>
      </c>
    </row>
    <row r="52" spans="1:12" hidden="1" x14ac:dyDescent="0.3">
      <c r="A52" t="s">
        <v>44</v>
      </c>
      <c r="B52" t="s">
        <v>52</v>
      </c>
      <c r="C52" t="s">
        <v>12</v>
      </c>
      <c r="D52">
        <v>9.2999999999999902E-2</v>
      </c>
      <c r="E52">
        <v>0.19800000000000001</v>
      </c>
      <c r="F52" t="str">
        <f>VLOOKUP(A52,Index!$A$2:$B$100,2,FALSE)</f>
        <v>CNN_fmnist</v>
      </c>
      <c r="G52" t="str">
        <f>VLOOKUP(B52,Index!$A$2:$B$100,2,FALSE)</f>
        <v>HQCNN_fmnist_['circularx', 'circularx', 'circularx']</v>
      </c>
      <c r="H52" t="str">
        <f t="shared" si="2"/>
        <v>fmnist</v>
      </c>
      <c r="I52" t="str">
        <f t="shared" si="3"/>
        <v>classical</v>
      </c>
      <c r="J52" t="str">
        <f t="shared" si="0"/>
        <v>circular</v>
      </c>
      <c r="K52" t="str">
        <f t="shared" si="4"/>
        <v>none</v>
      </c>
      <c r="L52" t="str">
        <f t="shared" si="1"/>
        <v>cnot</v>
      </c>
    </row>
    <row r="53" spans="1:12" x14ac:dyDescent="0.3">
      <c r="A53" t="s">
        <v>52</v>
      </c>
      <c r="B53" t="s">
        <v>44</v>
      </c>
      <c r="C53" t="s">
        <v>12</v>
      </c>
      <c r="D53">
        <v>0.10099999999999899</v>
      </c>
      <c r="E53">
        <v>0.19</v>
      </c>
      <c r="F53" t="str">
        <f>VLOOKUP(A53,Index!$A$2:$B$100,2,FALSE)</f>
        <v>HQCNN_fmnist_['circularx', 'circularx', 'circularx']</v>
      </c>
      <c r="G53" t="str">
        <f>VLOOKUP(B53,Index!$A$2:$B$100,2,FALSE)</f>
        <v>CNN_fmnist</v>
      </c>
      <c r="H53" t="str">
        <f t="shared" si="2"/>
        <v>fmnist</v>
      </c>
      <c r="I53" t="str">
        <f t="shared" si="3"/>
        <v>circular</v>
      </c>
      <c r="J53" t="str">
        <f t="shared" si="0"/>
        <v>classical</v>
      </c>
      <c r="K53" t="str">
        <f t="shared" si="4"/>
        <v>cnot</v>
      </c>
      <c r="L53" t="str">
        <f t="shared" si="1"/>
        <v>none</v>
      </c>
    </row>
    <row r="54" spans="1:12" hidden="1" x14ac:dyDescent="0.3">
      <c r="A54" t="s">
        <v>44</v>
      </c>
      <c r="B54" t="s">
        <v>54</v>
      </c>
      <c r="C54" t="s">
        <v>10</v>
      </c>
      <c r="D54">
        <v>0.103999999999999</v>
      </c>
      <c r="E54">
        <v>9.4999999999999904E-2</v>
      </c>
      <c r="F54" t="str">
        <f>VLOOKUP(A54,Index!$A$2:$B$100,2,FALSE)</f>
        <v>CNN_fmnist</v>
      </c>
      <c r="G54" t="str">
        <f>VLOOKUP(B54,Index!$A$2:$B$100,2,FALSE)</f>
        <v>HQCNN_fmnist_['circularz', 'circularz', 'circularz']</v>
      </c>
      <c r="H54" t="str">
        <f t="shared" si="2"/>
        <v>fmnist</v>
      </c>
      <c r="I54" t="str">
        <f t="shared" si="3"/>
        <v>classical</v>
      </c>
      <c r="J54" t="str">
        <f t="shared" si="0"/>
        <v>circular</v>
      </c>
      <c r="K54" t="str">
        <f t="shared" si="4"/>
        <v>none</v>
      </c>
      <c r="L54" t="str">
        <f t="shared" si="1"/>
        <v>cz</v>
      </c>
    </row>
    <row r="55" spans="1:12" x14ac:dyDescent="0.3">
      <c r="A55" t="s">
        <v>54</v>
      </c>
      <c r="B55" t="s">
        <v>44</v>
      </c>
      <c r="C55" t="s">
        <v>10</v>
      </c>
      <c r="D55">
        <v>9.4999999999999904E-2</v>
      </c>
      <c r="E55">
        <v>0.157</v>
      </c>
      <c r="F55" t="str">
        <f>VLOOKUP(A55,Index!$A$2:$B$100,2,FALSE)</f>
        <v>HQCNN_fmnist_['circularz', 'circularz', 'circularz']</v>
      </c>
      <c r="G55" t="str">
        <f>VLOOKUP(B55,Index!$A$2:$B$100,2,FALSE)</f>
        <v>CNN_fmnist</v>
      </c>
      <c r="H55" t="str">
        <f t="shared" si="2"/>
        <v>fmnist</v>
      </c>
      <c r="I55" t="str">
        <f t="shared" si="3"/>
        <v>circular</v>
      </c>
      <c r="J55" t="str">
        <f t="shared" si="0"/>
        <v>classical</v>
      </c>
      <c r="K55" t="str">
        <f t="shared" si="4"/>
        <v>cz</v>
      </c>
      <c r="L55" t="str">
        <f t="shared" si="1"/>
        <v>none</v>
      </c>
    </row>
    <row r="56" spans="1:12" hidden="1" x14ac:dyDescent="0.3">
      <c r="A56" t="s">
        <v>44</v>
      </c>
      <c r="B56" t="s">
        <v>54</v>
      </c>
      <c r="C56" t="s">
        <v>12</v>
      </c>
      <c r="D56">
        <v>0.105999999999999</v>
      </c>
      <c r="E56">
        <v>0.14399999999999999</v>
      </c>
      <c r="F56" t="str">
        <f>VLOOKUP(A56,Index!$A$2:$B$100,2,FALSE)</f>
        <v>CNN_fmnist</v>
      </c>
      <c r="G56" t="str">
        <f>VLOOKUP(B56,Index!$A$2:$B$100,2,FALSE)</f>
        <v>HQCNN_fmnist_['circularz', 'circularz', 'circularz']</v>
      </c>
      <c r="H56" t="str">
        <f t="shared" si="2"/>
        <v>fmnist</v>
      </c>
      <c r="I56" t="str">
        <f t="shared" si="3"/>
        <v>classical</v>
      </c>
      <c r="J56" t="str">
        <f t="shared" si="0"/>
        <v>circular</v>
      </c>
      <c r="K56" t="str">
        <f t="shared" si="4"/>
        <v>none</v>
      </c>
      <c r="L56" t="str">
        <f t="shared" si="1"/>
        <v>cz</v>
      </c>
    </row>
    <row r="57" spans="1:12" x14ac:dyDescent="0.3">
      <c r="A57" t="s">
        <v>54</v>
      </c>
      <c r="B57" t="s">
        <v>44</v>
      </c>
      <c r="C57" t="s">
        <v>12</v>
      </c>
      <c r="D57">
        <v>9.7999999999999907E-2</v>
      </c>
      <c r="E57">
        <v>0.193</v>
      </c>
      <c r="F57" t="str">
        <f>VLOOKUP(A57,Index!$A$2:$B$100,2,FALSE)</f>
        <v>HQCNN_fmnist_['circularz', 'circularz', 'circularz']</v>
      </c>
      <c r="G57" t="str">
        <f>VLOOKUP(B57,Index!$A$2:$B$100,2,FALSE)</f>
        <v>CNN_fmnist</v>
      </c>
      <c r="H57" t="str">
        <f t="shared" si="2"/>
        <v>fmnist</v>
      </c>
      <c r="I57" t="str">
        <f t="shared" si="3"/>
        <v>circular</v>
      </c>
      <c r="J57" t="str">
        <f t="shared" si="0"/>
        <v>classical</v>
      </c>
      <c r="K57" t="str">
        <f t="shared" si="4"/>
        <v>cz</v>
      </c>
      <c r="L57" t="str">
        <f t="shared" si="1"/>
        <v>none</v>
      </c>
    </row>
    <row r="58" spans="1:12" hidden="1" x14ac:dyDescent="0.3">
      <c r="A58" t="s">
        <v>44</v>
      </c>
      <c r="B58" t="s">
        <v>56</v>
      </c>
      <c r="C58" t="s">
        <v>10</v>
      </c>
      <c r="D58">
        <v>9.09999999999999E-2</v>
      </c>
      <c r="E58">
        <v>0.14599999999999999</v>
      </c>
      <c r="F58" t="str">
        <f>VLOOKUP(A58,Index!$A$2:$B$100,2,FALSE)</f>
        <v>CNN_fmnist</v>
      </c>
      <c r="G58" t="str">
        <f>VLOOKUP(B58,Index!$A$2:$B$100,2,FALSE)</f>
        <v>HQCNN_fmnist_['fullx', 'fullx', 'fullx']</v>
      </c>
      <c r="H58" t="str">
        <f t="shared" si="2"/>
        <v>fmnist</v>
      </c>
      <c r="I58" t="str">
        <f t="shared" si="3"/>
        <v>classical</v>
      </c>
      <c r="J58" t="str">
        <f t="shared" si="0"/>
        <v>full</v>
      </c>
      <c r="K58" t="str">
        <f t="shared" si="4"/>
        <v>none</v>
      </c>
      <c r="L58" t="str">
        <f t="shared" si="1"/>
        <v>cnot</v>
      </c>
    </row>
    <row r="59" spans="1:12" x14ac:dyDescent="0.3">
      <c r="A59" t="s">
        <v>56</v>
      </c>
      <c r="B59" t="s">
        <v>44</v>
      </c>
      <c r="C59" t="s">
        <v>10</v>
      </c>
      <c r="D59">
        <v>9.4999999999999904E-2</v>
      </c>
      <c r="E59">
        <v>0.157</v>
      </c>
      <c r="F59" t="str">
        <f>VLOOKUP(A59,Index!$A$2:$B$100,2,FALSE)</f>
        <v>HQCNN_fmnist_['fullx', 'fullx', 'fullx']</v>
      </c>
      <c r="G59" t="str">
        <f>VLOOKUP(B59,Index!$A$2:$B$100,2,FALSE)</f>
        <v>CNN_fmnist</v>
      </c>
      <c r="H59" t="str">
        <f t="shared" si="2"/>
        <v>fmnist</v>
      </c>
      <c r="I59" t="str">
        <f t="shared" si="3"/>
        <v>full</v>
      </c>
      <c r="J59" t="str">
        <f t="shared" si="0"/>
        <v>classical</v>
      </c>
      <c r="K59" t="str">
        <f t="shared" si="4"/>
        <v>cnot</v>
      </c>
      <c r="L59" t="str">
        <f t="shared" si="1"/>
        <v>none</v>
      </c>
    </row>
    <row r="60" spans="1:12" hidden="1" x14ac:dyDescent="0.3">
      <c r="A60" t="s">
        <v>44</v>
      </c>
      <c r="B60" t="s">
        <v>56</v>
      </c>
      <c r="C60" t="s">
        <v>12</v>
      </c>
      <c r="D60">
        <v>9.09999999999999E-2</v>
      </c>
      <c r="E60">
        <v>0.20599999999999999</v>
      </c>
      <c r="F60" t="str">
        <f>VLOOKUP(A60,Index!$A$2:$B$100,2,FALSE)</f>
        <v>CNN_fmnist</v>
      </c>
      <c r="G60" t="str">
        <f>VLOOKUP(B60,Index!$A$2:$B$100,2,FALSE)</f>
        <v>HQCNN_fmnist_['fullx', 'fullx', 'fullx']</v>
      </c>
      <c r="H60" t="str">
        <f t="shared" si="2"/>
        <v>fmnist</v>
      </c>
      <c r="I60" t="str">
        <f t="shared" si="3"/>
        <v>classical</v>
      </c>
      <c r="J60" t="str">
        <f t="shared" si="0"/>
        <v>full</v>
      </c>
      <c r="K60" t="str">
        <f t="shared" si="4"/>
        <v>none</v>
      </c>
      <c r="L60" t="str">
        <f t="shared" si="1"/>
        <v>cnot</v>
      </c>
    </row>
    <row r="61" spans="1:12" x14ac:dyDescent="0.3">
      <c r="A61" t="s">
        <v>56</v>
      </c>
      <c r="B61" t="s">
        <v>44</v>
      </c>
      <c r="C61" t="s">
        <v>12</v>
      </c>
      <c r="D61">
        <v>9.4999999999999904E-2</v>
      </c>
      <c r="E61">
        <v>0.19600000000000001</v>
      </c>
      <c r="F61" t="str">
        <f>VLOOKUP(A61,Index!$A$2:$B$100,2,FALSE)</f>
        <v>HQCNN_fmnist_['fullx', 'fullx', 'fullx']</v>
      </c>
      <c r="G61" t="str">
        <f>VLOOKUP(B61,Index!$A$2:$B$100,2,FALSE)</f>
        <v>CNN_fmnist</v>
      </c>
      <c r="H61" t="str">
        <f t="shared" si="2"/>
        <v>fmnist</v>
      </c>
      <c r="I61" t="str">
        <f t="shared" si="3"/>
        <v>full</v>
      </c>
      <c r="J61" t="str">
        <f t="shared" si="0"/>
        <v>classical</v>
      </c>
      <c r="K61" t="str">
        <f t="shared" si="4"/>
        <v>cnot</v>
      </c>
      <c r="L61" t="str">
        <f t="shared" si="1"/>
        <v>none</v>
      </c>
    </row>
    <row r="62" spans="1:12" hidden="1" x14ac:dyDescent="0.3">
      <c r="A62" t="s">
        <v>44</v>
      </c>
      <c r="B62" t="s">
        <v>58</v>
      </c>
      <c r="C62" t="s">
        <v>10</v>
      </c>
      <c r="D62">
        <v>0.10199999999999899</v>
      </c>
      <c r="E62">
        <v>0.110999999999999</v>
      </c>
      <c r="F62" t="str">
        <f>VLOOKUP(A62,Index!$A$2:$B$100,2,FALSE)</f>
        <v>CNN_fmnist</v>
      </c>
      <c r="G62" t="str">
        <f>VLOOKUP(B62,Index!$A$2:$B$100,2,FALSE)</f>
        <v>HQCNN_fmnist_['fullz', 'fullz', 'fullz']</v>
      </c>
      <c r="H62" t="str">
        <f t="shared" si="2"/>
        <v>fmnist</v>
      </c>
      <c r="I62" t="str">
        <f t="shared" si="3"/>
        <v>classical</v>
      </c>
      <c r="J62" t="str">
        <f t="shared" si="0"/>
        <v>full</v>
      </c>
      <c r="K62" t="str">
        <f t="shared" si="4"/>
        <v>none</v>
      </c>
      <c r="L62" t="str">
        <f t="shared" si="1"/>
        <v>cz</v>
      </c>
    </row>
    <row r="63" spans="1:12" x14ac:dyDescent="0.3">
      <c r="A63" t="s">
        <v>58</v>
      </c>
      <c r="B63" t="s">
        <v>44</v>
      </c>
      <c r="C63" t="s">
        <v>10</v>
      </c>
      <c r="D63">
        <v>9.2999999999999902E-2</v>
      </c>
      <c r="E63">
        <v>0.159</v>
      </c>
      <c r="F63" t="str">
        <f>VLOOKUP(A63,Index!$A$2:$B$100,2,FALSE)</f>
        <v>HQCNN_fmnist_['fullz', 'fullz', 'fullz']</v>
      </c>
      <c r="G63" t="str">
        <f>VLOOKUP(B63,Index!$A$2:$B$100,2,FALSE)</f>
        <v>CNN_fmnist</v>
      </c>
      <c r="H63" t="str">
        <f t="shared" si="2"/>
        <v>fmnist</v>
      </c>
      <c r="I63" t="str">
        <f t="shared" si="3"/>
        <v>full</v>
      </c>
      <c r="J63" t="str">
        <f t="shared" si="0"/>
        <v>classical</v>
      </c>
      <c r="K63" t="str">
        <f t="shared" si="4"/>
        <v>cz</v>
      </c>
      <c r="L63" t="str">
        <f t="shared" si="1"/>
        <v>none</v>
      </c>
    </row>
    <row r="64" spans="1:12" hidden="1" x14ac:dyDescent="0.3">
      <c r="A64" t="s">
        <v>44</v>
      </c>
      <c r="B64" t="s">
        <v>58</v>
      </c>
      <c r="C64" t="s">
        <v>12</v>
      </c>
      <c r="D64">
        <v>0.104999999999999</v>
      </c>
      <c r="E64">
        <v>0.14899999999999999</v>
      </c>
      <c r="F64" t="str">
        <f>VLOOKUP(A64,Index!$A$2:$B$100,2,FALSE)</f>
        <v>CNN_fmnist</v>
      </c>
      <c r="G64" t="str">
        <f>VLOOKUP(B64,Index!$A$2:$B$100,2,FALSE)</f>
        <v>HQCNN_fmnist_['fullz', 'fullz', 'fullz']</v>
      </c>
      <c r="H64" t="str">
        <f t="shared" si="2"/>
        <v>fmnist</v>
      </c>
      <c r="I64" t="str">
        <f t="shared" si="3"/>
        <v>classical</v>
      </c>
      <c r="J64" t="str">
        <f t="shared" si="0"/>
        <v>full</v>
      </c>
      <c r="K64" t="str">
        <f t="shared" si="4"/>
        <v>none</v>
      </c>
      <c r="L64" t="str">
        <f t="shared" si="1"/>
        <v>cz</v>
      </c>
    </row>
    <row r="65" spans="1:12" x14ac:dyDescent="0.3">
      <c r="A65" t="s">
        <v>58</v>
      </c>
      <c r="B65" t="s">
        <v>44</v>
      </c>
      <c r="C65" t="s">
        <v>12</v>
      </c>
      <c r="D65">
        <v>9.3999999999999903E-2</v>
      </c>
      <c r="E65">
        <v>0.19700000000000001</v>
      </c>
      <c r="F65" t="str">
        <f>VLOOKUP(A65,Index!$A$2:$B$100,2,FALSE)</f>
        <v>HQCNN_fmnist_['fullz', 'fullz', 'fullz']</v>
      </c>
      <c r="G65" t="str">
        <f>VLOOKUP(B65,Index!$A$2:$B$100,2,FALSE)</f>
        <v>CNN_fmnist</v>
      </c>
      <c r="H65" t="str">
        <f t="shared" si="2"/>
        <v>fmnist</v>
      </c>
      <c r="I65" t="str">
        <f t="shared" si="3"/>
        <v>full</v>
      </c>
      <c r="J65" t="str">
        <f t="shared" si="0"/>
        <v>classical</v>
      </c>
      <c r="K65" t="str">
        <f t="shared" si="4"/>
        <v>cz</v>
      </c>
      <c r="L65" t="str">
        <f t="shared" si="1"/>
        <v>none</v>
      </c>
    </row>
    <row r="66" spans="1:12" hidden="1" x14ac:dyDescent="0.3">
      <c r="A66" t="s">
        <v>44</v>
      </c>
      <c r="B66" t="s">
        <v>60</v>
      </c>
      <c r="C66" t="s">
        <v>10</v>
      </c>
      <c r="D66">
        <v>8.8999999999999899E-2</v>
      </c>
      <c r="E66">
        <v>0.13600000000000001</v>
      </c>
      <c r="F66" t="str">
        <f>VLOOKUP(A66,Index!$A$2:$B$100,2,FALSE)</f>
        <v>CNN_fmnist</v>
      </c>
      <c r="G66" t="str">
        <f>VLOOKUP(B66,Index!$A$2:$B$100,2,FALSE)</f>
        <v>HQCNN_fmnist_['staggeredx', 'staggeredx', 'staggeredx']</v>
      </c>
      <c r="H66" t="str">
        <f t="shared" si="2"/>
        <v>fmnist</v>
      </c>
      <c r="I66" t="str">
        <f t="shared" si="3"/>
        <v>classical</v>
      </c>
      <c r="J66" t="str">
        <f t="shared" ref="J66:J109" si="5">IF(ISNUMBER(SEARCH("none",G66)),"none",IF(ISNUMBER(SEARCH("linear",G66)),"linear",IF(ISNUMBER(SEARCH("circular",G66)),"circular",IF(ISNUMBER(SEARCH("full",G66)),"full",IF(ISNUMBER(SEARCH("staggered",G66)),"staggered","classical")))))</f>
        <v>staggered</v>
      </c>
      <c r="K66" t="str">
        <f t="shared" si="4"/>
        <v>none</v>
      </c>
      <c r="L66" t="str">
        <f t="shared" ref="L66:L109" si="6">IF(ISNUMBER(SEARCH("x",G66)),"cnot",IF(ISNUMBER(SEARCH("z",G66)),"cz","none"))</f>
        <v>cnot</v>
      </c>
    </row>
    <row r="67" spans="1:12" x14ac:dyDescent="0.3">
      <c r="A67" t="s">
        <v>60</v>
      </c>
      <c r="B67" t="s">
        <v>44</v>
      </c>
      <c r="C67" t="s">
        <v>10</v>
      </c>
      <c r="D67">
        <v>9.4999999999999904E-2</v>
      </c>
      <c r="E67">
        <v>0.157</v>
      </c>
      <c r="F67" t="str">
        <f>VLOOKUP(A67,Index!$A$2:$B$100,2,FALSE)</f>
        <v>HQCNN_fmnist_['staggeredx', 'staggeredx', 'staggeredx']</v>
      </c>
      <c r="G67" t="str">
        <f>VLOOKUP(B67,Index!$A$2:$B$100,2,FALSE)</f>
        <v>CNN_fmnist</v>
      </c>
      <c r="H67" t="str">
        <f t="shared" ref="H67:H109" si="7">IF(ISNUMBER(SEARCH("fmnist",F67)),"fmnist",IF(ISNUMBER(SEARCH("mnist",F67)),"mnist",IF(ISNUMBER(SEARCH("cifar10",F67)),"cifar10","N/A")))</f>
        <v>fmnist</v>
      </c>
      <c r="I67" t="str">
        <f t="shared" ref="I67:I109" si="8">IF(ISNUMBER(SEARCH("none",F67)),"none",IF(ISNUMBER(SEARCH("linear",F67)),"linear",IF(ISNUMBER(SEARCH("circular",F67)),"circular",IF(ISNUMBER(SEARCH("full",F67)),"full",IF(ISNUMBER(SEARCH("staggered",F67)),"staggered","classical")))))</f>
        <v>staggered</v>
      </c>
      <c r="J67" t="str">
        <f t="shared" si="5"/>
        <v>classical</v>
      </c>
      <c r="K67" t="str">
        <f t="shared" si="4"/>
        <v>cnot</v>
      </c>
      <c r="L67" t="str">
        <f t="shared" si="6"/>
        <v>none</v>
      </c>
    </row>
    <row r="68" spans="1:12" hidden="1" x14ac:dyDescent="0.3">
      <c r="A68" t="s">
        <v>44</v>
      </c>
      <c r="B68" t="s">
        <v>60</v>
      </c>
      <c r="C68" t="s">
        <v>12</v>
      </c>
      <c r="D68">
        <v>9.3999999999999903E-2</v>
      </c>
      <c r="E68">
        <v>0.183</v>
      </c>
      <c r="F68" t="str">
        <f>VLOOKUP(A68,Index!$A$2:$B$100,2,FALSE)</f>
        <v>CNN_fmnist</v>
      </c>
      <c r="G68" t="str">
        <f>VLOOKUP(B68,Index!$A$2:$B$100,2,FALSE)</f>
        <v>HQCNN_fmnist_['staggeredx', 'staggeredx', 'staggeredx']</v>
      </c>
      <c r="H68" t="str">
        <f t="shared" si="7"/>
        <v>fmnist</v>
      </c>
      <c r="I68" t="str">
        <f t="shared" si="8"/>
        <v>classical</v>
      </c>
      <c r="J68" t="str">
        <f t="shared" si="5"/>
        <v>staggered</v>
      </c>
      <c r="K68" t="str">
        <f t="shared" si="4"/>
        <v>none</v>
      </c>
      <c r="L68" t="str">
        <f t="shared" si="6"/>
        <v>cnot</v>
      </c>
    </row>
    <row r="69" spans="1:12" x14ac:dyDescent="0.3">
      <c r="A69" t="s">
        <v>60</v>
      </c>
      <c r="B69" t="s">
        <v>44</v>
      </c>
      <c r="C69" t="s">
        <v>12</v>
      </c>
      <c r="D69">
        <v>9.6999999999999906E-2</v>
      </c>
      <c r="E69">
        <v>0.19400000000000001</v>
      </c>
      <c r="F69" t="str">
        <f>VLOOKUP(A69,Index!$A$2:$B$100,2,FALSE)</f>
        <v>HQCNN_fmnist_['staggeredx', 'staggeredx', 'staggeredx']</v>
      </c>
      <c r="G69" t="str">
        <f>VLOOKUP(B69,Index!$A$2:$B$100,2,FALSE)</f>
        <v>CNN_fmnist</v>
      </c>
      <c r="H69" t="str">
        <f t="shared" si="7"/>
        <v>fmnist</v>
      </c>
      <c r="I69" t="str">
        <f t="shared" si="8"/>
        <v>staggered</v>
      </c>
      <c r="J69" t="str">
        <f t="shared" si="5"/>
        <v>classical</v>
      </c>
      <c r="K69" t="str">
        <f t="shared" si="4"/>
        <v>cnot</v>
      </c>
      <c r="L69" t="str">
        <f t="shared" si="6"/>
        <v>none</v>
      </c>
    </row>
    <row r="70" spans="1:12" hidden="1" x14ac:dyDescent="0.3">
      <c r="A70" t="s">
        <v>44</v>
      </c>
      <c r="B70" t="s">
        <v>62</v>
      </c>
      <c r="C70" t="s">
        <v>10</v>
      </c>
      <c r="D70">
        <v>9.5999999999999905E-2</v>
      </c>
      <c r="E70">
        <v>0.17399999999999999</v>
      </c>
      <c r="F70" t="str">
        <f>VLOOKUP(A70,Index!$A$2:$B$100,2,FALSE)</f>
        <v>CNN_fmnist</v>
      </c>
      <c r="G70" t="str">
        <f>VLOOKUP(B70,Index!$A$2:$B$100,2,FALSE)</f>
        <v>HQCNN_fmnist_['staggeredz', 'staggeredz', 'staggeredz']</v>
      </c>
      <c r="H70" t="str">
        <f t="shared" si="7"/>
        <v>fmnist</v>
      </c>
      <c r="I70" t="str">
        <f t="shared" si="8"/>
        <v>classical</v>
      </c>
      <c r="J70" t="str">
        <f t="shared" si="5"/>
        <v>staggered</v>
      </c>
      <c r="K70" t="str">
        <f t="shared" si="4"/>
        <v>none</v>
      </c>
      <c r="L70" t="str">
        <f t="shared" si="6"/>
        <v>cz</v>
      </c>
    </row>
    <row r="71" spans="1:12" x14ac:dyDescent="0.3">
      <c r="A71" t="s">
        <v>62</v>
      </c>
      <c r="B71" t="s">
        <v>44</v>
      </c>
      <c r="C71" t="s">
        <v>10</v>
      </c>
      <c r="D71">
        <v>9.5999999999999905E-2</v>
      </c>
      <c r="E71">
        <v>0.156</v>
      </c>
      <c r="F71" t="str">
        <f>VLOOKUP(A71,Index!$A$2:$B$100,2,FALSE)</f>
        <v>HQCNN_fmnist_['staggeredz', 'staggeredz', 'staggeredz']</v>
      </c>
      <c r="G71" t="str">
        <f>VLOOKUP(B71,Index!$A$2:$B$100,2,FALSE)</f>
        <v>CNN_fmnist</v>
      </c>
      <c r="H71" t="str">
        <f t="shared" si="7"/>
        <v>fmnist</v>
      </c>
      <c r="I71" t="str">
        <f t="shared" si="8"/>
        <v>staggered</v>
      </c>
      <c r="J71" t="str">
        <f t="shared" si="5"/>
        <v>classical</v>
      </c>
      <c r="K71" t="str">
        <f t="shared" si="4"/>
        <v>cz</v>
      </c>
      <c r="L71" t="str">
        <f t="shared" si="6"/>
        <v>none</v>
      </c>
    </row>
    <row r="72" spans="1:12" hidden="1" x14ac:dyDescent="0.3">
      <c r="A72" t="s">
        <v>44</v>
      </c>
      <c r="B72" t="s">
        <v>62</v>
      </c>
      <c r="C72" t="s">
        <v>12</v>
      </c>
      <c r="D72">
        <v>9.8999999999999894E-2</v>
      </c>
      <c r="E72">
        <v>0.23699999999999999</v>
      </c>
      <c r="F72" t="str">
        <f>VLOOKUP(A72,Index!$A$2:$B$100,2,FALSE)</f>
        <v>CNN_fmnist</v>
      </c>
      <c r="G72" t="str">
        <f>VLOOKUP(B72,Index!$A$2:$B$100,2,FALSE)</f>
        <v>HQCNN_fmnist_['staggeredz', 'staggeredz', 'staggeredz']</v>
      </c>
      <c r="H72" t="str">
        <f t="shared" si="7"/>
        <v>fmnist</v>
      </c>
      <c r="I72" t="str">
        <f t="shared" si="8"/>
        <v>classical</v>
      </c>
      <c r="J72" t="str">
        <f t="shared" si="5"/>
        <v>staggered</v>
      </c>
      <c r="K72" t="str">
        <f t="shared" si="4"/>
        <v>none</v>
      </c>
      <c r="L72" t="str">
        <f t="shared" si="6"/>
        <v>cz</v>
      </c>
    </row>
    <row r="73" spans="1:12" x14ac:dyDescent="0.3">
      <c r="A73" t="s">
        <v>62</v>
      </c>
      <c r="B73" t="s">
        <v>44</v>
      </c>
      <c r="C73" t="s">
        <v>12</v>
      </c>
      <c r="D73">
        <v>9.8999999999999894E-2</v>
      </c>
      <c r="E73">
        <v>0.192</v>
      </c>
      <c r="F73" t="str">
        <f>VLOOKUP(A73,Index!$A$2:$B$100,2,FALSE)</f>
        <v>HQCNN_fmnist_['staggeredz', 'staggeredz', 'staggeredz']</v>
      </c>
      <c r="G73" t="str">
        <f>VLOOKUP(B73,Index!$A$2:$B$100,2,FALSE)</f>
        <v>CNN_fmnist</v>
      </c>
      <c r="H73" t="str">
        <f t="shared" si="7"/>
        <v>fmnist</v>
      </c>
      <c r="I73" t="str">
        <f t="shared" si="8"/>
        <v>staggered</v>
      </c>
      <c r="J73" t="str">
        <f t="shared" si="5"/>
        <v>classical</v>
      </c>
      <c r="K73" t="str">
        <f t="shared" si="4"/>
        <v>cz</v>
      </c>
      <c r="L73" t="str">
        <f t="shared" si="6"/>
        <v>none</v>
      </c>
    </row>
    <row r="74" spans="1:12" hidden="1" x14ac:dyDescent="0.3">
      <c r="A74" t="s">
        <v>64</v>
      </c>
      <c r="B74" t="s">
        <v>66</v>
      </c>
      <c r="C74" t="s">
        <v>10</v>
      </c>
      <c r="D74">
        <v>0.373</v>
      </c>
      <c r="E74">
        <v>0.41199999999999998</v>
      </c>
      <c r="F74" t="str">
        <f>VLOOKUP(A74,Index!$A$2:$B$100,2,FALSE)</f>
        <v>CNN_cifar10</v>
      </c>
      <c r="G74" t="str">
        <f>VLOOKUP(B74,Index!$A$2:$B$100,2,FALSE)</f>
        <v>HQCNN_cifar10_['none', 'none', 'none']</v>
      </c>
      <c r="H74" t="str">
        <f t="shared" si="7"/>
        <v>cifar10</v>
      </c>
      <c r="I74" t="str">
        <f t="shared" si="8"/>
        <v>classical</v>
      </c>
      <c r="J74" t="str">
        <f t="shared" si="5"/>
        <v>none</v>
      </c>
      <c r="K74" t="str">
        <f t="shared" ref="K74:K109" si="9">IF(ISNUMBER(SEARCH("x",F74)),"cnot",IF(ISNUMBER(SEARCH("z",F74)),"cz","none"))</f>
        <v>none</v>
      </c>
      <c r="L74" t="str">
        <f t="shared" si="6"/>
        <v>none</v>
      </c>
    </row>
    <row r="75" spans="1:12" x14ac:dyDescent="0.3">
      <c r="A75" t="s">
        <v>66</v>
      </c>
      <c r="B75" t="s">
        <v>64</v>
      </c>
      <c r="C75" t="s">
        <v>10</v>
      </c>
      <c r="D75">
        <v>0.36</v>
      </c>
      <c r="E75">
        <v>0.46700000000000003</v>
      </c>
      <c r="F75" t="str">
        <f>VLOOKUP(A75,Index!$A$2:$B$100,2,FALSE)</f>
        <v>HQCNN_cifar10_['none', 'none', 'none']</v>
      </c>
      <c r="G75" t="str">
        <f>VLOOKUP(B75,Index!$A$2:$B$100,2,FALSE)</f>
        <v>CNN_cifar10</v>
      </c>
      <c r="H75" t="str">
        <f t="shared" si="7"/>
        <v>cifar10</v>
      </c>
      <c r="I75" t="str">
        <f t="shared" si="8"/>
        <v>none</v>
      </c>
      <c r="J75" t="str">
        <f t="shared" si="5"/>
        <v>classical</v>
      </c>
      <c r="K75" t="str">
        <f t="shared" si="9"/>
        <v>none</v>
      </c>
      <c r="L75" t="str">
        <f t="shared" si="6"/>
        <v>none</v>
      </c>
    </row>
    <row r="76" spans="1:12" hidden="1" x14ac:dyDescent="0.3">
      <c r="A76" t="s">
        <v>64</v>
      </c>
      <c r="B76" t="s">
        <v>66</v>
      </c>
      <c r="C76" t="s">
        <v>12</v>
      </c>
      <c r="D76">
        <v>0.378</v>
      </c>
      <c r="E76">
        <v>0.46099999999999902</v>
      </c>
      <c r="F76" t="str">
        <f>VLOOKUP(A76,Index!$A$2:$B$100,2,FALSE)</f>
        <v>CNN_cifar10</v>
      </c>
      <c r="G76" t="str">
        <f>VLOOKUP(B76,Index!$A$2:$B$100,2,FALSE)</f>
        <v>HQCNN_cifar10_['none', 'none', 'none']</v>
      </c>
      <c r="H76" t="str">
        <f t="shared" si="7"/>
        <v>cifar10</v>
      </c>
      <c r="I76" t="str">
        <f t="shared" si="8"/>
        <v>classical</v>
      </c>
      <c r="J76" t="str">
        <f t="shared" si="5"/>
        <v>none</v>
      </c>
      <c r="K76" t="str">
        <f t="shared" si="9"/>
        <v>none</v>
      </c>
      <c r="L76" t="str">
        <f t="shared" si="6"/>
        <v>none</v>
      </c>
    </row>
    <row r="77" spans="1:12" x14ac:dyDescent="0.3">
      <c r="A77" t="s">
        <v>66</v>
      </c>
      <c r="B77" t="s">
        <v>64</v>
      </c>
      <c r="C77" t="s">
        <v>12</v>
      </c>
      <c r="D77">
        <v>0.36399999999999999</v>
      </c>
      <c r="E77">
        <v>0.51400000000000001</v>
      </c>
      <c r="F77" t="str">
        <f>VLOOKUP(A77,Index!$A$2:$B$100,2,FALSE)</f>
        <v>HQCNN_cifar10_['none', 'none', 'none']</v>
      </c>
      <c r="G77" t="str">
        <f>VLOOKUP(B77,Index!$A$2:$B$100,2,FALSE)</f>
        <v>CNN_cifar10</v>
      </c>
      <c r="H77" t="str">
        <f t="shared" si="7"/>
        <v>cifar10</v>
      </c>
      <c r="I77" t="str">
        <f t="shared" si="8"/>
        <v>none</v>
      </c>
      <c r="J77" t="str">
        <f t="shared" si="5"/>
        <v>classical</v>
      </c>
      <c r="K77" t="str">
        <f t="shared" si="9"/>
        <v>none</v>
      </c>
      <c r="L77" t="str">
        <f t="shared" si="6"/>
        <v>none</v>
      </c>
    </row>
    <row r="78" spans="1:12" hidden="1" x14ac:dyDescent="0.3">
      <c r="A78" t="s">
        <v>64</v>
      </c>
      <c r="B78" t="s">
        <v>68</v>
      </c>
      <c r="C78" t="s">
        <v>10</v>
      </c>
      <c r="D78">
        <v>0.38</v>
      </c>
      <c r="E78">
        <v>0.40100000000000002</v>
      </c>
      <c r="F78" t="str">
        <f>VLOOKUP(A78,Index!$A$2:$B$100,2,FALSE)</f>
        <v>CNN_cifar10</v>
      </c>
      <c r="G78" t="str">
        <f>VLOOKUP(B78,Index!$A$2:$B$100,2,FALSE)</f>
        <v>HQCNN_cifar10_['linearx', 'linearx', 'linearx']</v>
      </c>
      <c r="H78" t="str">
        <f t="shared" si="7"/>
        <v>cifar10</v>
      </c>
      <c r="I78" t="str">
        <f t="shared" si="8"/>
        <v>classical</v>
      </c>
      <c r="J78" t="str">
        <f t="shared" si="5"/>
        <v>linear</v>
      </c>
      <c r="K78" t="str">
        <f t="shared" si="9"/>
        <v>none</v>
      </c>
      <c r="L78" t="str">
        <f t="shared" si="6"/>
        <v>cnot</v>
      </c>
    </row>
    <row r="79" spans="1:12" x14ac:dyDescent="0.3">
      <c r="A79" t="s">
        <v>68</v>
      </c>
      <c r="B79" t="s">
        <v>64</v>
      </c>
      <c r="C79" t="s">
        <v>10</v>
      </c>
      <c r="D79">
        <v>0.36899999999999999</v>
      </c>
      <c r="E79">
        <v>0.45800000000000002</v>
      </c>
      <c r="F79" t="str">
        <f>VLOOKUP(A79,Index!$A$2:$B$100,2,FALSE)</f>
        <v>HQCNN_cifar10_['linearx', 'linearx', 'linearx']</v>
      </c>
      <c r="G79" t="str">
        <f>VLOOKUP(B79,Index!$A$2:$B$100,2,FALSE)</f>
        <v>CNN_cifar10</v>
      </c>
      <c r="H79" t="str">
        <f t="shared" si="7"/>
        <v>cifar10</v>
      </c>
      <c r="I79" t="str">
        <f t="shared" si="8"/>
        <v>linear</v>
      </c>
      <c r="J79" t="str">
        <f t="shared" si="5"/>
        <v>classical</v>
      </c>
      <c r="K79" t="str">
        <f t="shared" si="9"/>
        <v>cnot</v>
      </c>
      <c r="L79" t="str">
        <f t="shared" si="6"/>
        <v>none</v>
      </c>
    </row>
    <row r="80" spans="1:12" hidden="1" x14ac:dyDescent="0.3">
      <c r="A80" t="s">
        <v>64</v>
      </c>
      <c r="B80" t="s">
        <v>68</v>
      </c>
      <c r="C80" t="s">
        <v>12</v>
      </c>
      <c r="D80">
        <v>0.38600000000000001</v>
      </c>
      <c r="E80">
        <v>0.47299999999999998</v>
      </c>
      <c r="F80" t="str">
        <f>VLOOKUP(A80,Index!$A$2:$B$100,2,FALSE)</f>
        <v>CNN_cifar10</v>
      </c>
      <c r="G80" t="str">
        <f>VLOOKUP(B80,Index!$A$2:$B$100,2,FALSE)</f>
        <v>HQCNN_cifar10_['linearx', 'linearx', 'linearx']</v>
      </c>
      <c r="H80" t="str">
        <f t="shared" si="7"/>
        <v>cifar10</v>
      </c>
      <c r="I80" t="str">
        <f t="shared" si="8"/>
        <v>classical</v>
      </c>
      <c r="J80" t="str">
        <f t="shared" si="5"/>
        <v>linear</v>
      </c>
      <c r="K80" t="str">
        <f t="shared" si="9"/>
        <v>none</v>
      </c>
      <c r="L80" t="str">
        <f t="shared" si="6"/>
        <v>cnot</v>
      </c>
    </row>
    <row r="81" spans="1:12" x14ac:dyDescent="0.3">
      <c r="A81" t="s">
        <v>68</v>
      </c>
      <c r="B81" t="s">
        <v>64</v>
      </c>
      <c r="C81" t="s">
        <v>12</v>
      </c>
      <c r="D81">
        <v>0.35699999999999998</v>
      </c>
      <c r="E81">
        <v>0.52100000000000002</v>
      </c>
      <c r="F81" t="str">
        <f>VLOOKUP(A81,Index!$A$2:$B$100,2,FALSE)</f>
        <v>HQCNN_cifar10_['linearx', 'linearx', 'linearx']</v>
      </c>
      <c r="G81" t="str">
        <f>VLOOKUP(B81,Index!$A$2:$B$100,2,FALSE)</f>
        <v>CNN_cifar10</v>
      </c>
      <c r="H81" t="str">
        <f t="shared" si="7"/>
        <v>cifar10</v>
      </c>
      <c r="I81" t="str">
        <f t="shared" si="8"/>
        <v>linear</v>
      </c>
      <c r="J81" t="str">
        <f t="shared" si="5"/>
        <v>classical</v>
      </c>
      <c r="K81" t="str">
        <f t="shared" si="9"/>
        <v>cnot</v>
      </c>
      <c r="L81" t="str">
        <f t="shared" si="6"/>
        <v>none</v>
      </c>
    </row>
    <row r="82" spans="1:12" hidden="1" x14ac:dyDescent="0.3">
      <c r="A82" t="s">
        <v>64</v>
      </c>
      <c r="B82" t="s">
        <v>70</v>
      </c>
      <c r="C82" t="s">
        <v>10</v>
      </c>
      <c r="D82">
        <v>0.38800000000000001</v>
      </c>
      <c r="E82">
        <v>0.379</v>
      </c>
      <c r="F82" t="str">
        <f>VLOOKUP(A82,Index!$A$2:$B$100,2,FALSE)</f>
        <v>CNN_cifar10</v>
      </c>
      <c r="G82" t="str">
        <f>VLOOKUP(B82,Index!$A$2:$B$100,2,FALSE)</f>
        <v>HQCNN_cifar10_['linearz', 'linearz', 'linearz']</v>
      </c>
      <c r="H82" t="str">
        <f t="shared" si="7"/>
        <v>cifar10</v>
      </c>
      <c r="I82" t="str">
        <f t="shared" si="8"/>
        <v>classical</v>
      </c>
      <c r="J82" t="str">
        <f t="shared" si="5"/>
        <v>linear</v>
      </c>
      <c r="K82" t="str">
        <f t="shared" si="9"/>
        <v>none</v>
      </c>
      <c r="L82" t="str">
        <f t="shared" si="6"/>
        <v>cz</v>
      </c>
    </row>
    <row r="83" spans="1:12" x14ac:dyDescent="0.3">
      <c r="A83" t="s">
        <v>70</v>
      </c>
      <c r="B83" t="s">
        <v>64</v>
      </c>
      <c r="C83" t="s">
        <v>10</v>
      </c>
      <c r="D83">
        <v>0.34399999999999997</v>
      </c>
      <c r="E83">
        <v>0.48299999999999998</v>
      </c>
      <c r="F83" t="str">
        <f>VLOOKUP(A83,Index!$A$2:$B$100,2,FALSE)</f>
        <v>HQCNN_cifar10_['linearz', 'linearz', 'linearz']</v>
      </c>
      <c r="G83" t="str">
        <f>VLOOKUP(B83,Index!$A$2:$B$100,2,FALSE)</f>
        <v>CNN_cifar10</v>
      </c>
      <c r="H83" t="str">
        <f t="shared" si="7"/>
        <v>cifar10</v>
      </c>
      <c r="I83" t="str">
        <f t="shared" si="8"/>
        <v>linear</v>
      </c>
      <c r="J83" t="str">
        <f t="shared" si="5"/>
        <v>classical</v>
      </c>
      <c r="K83" t="str">
        <f t="shared" si="9"/>
        <v>cz</v>
      </c>
      <c r="L83" t="str">
        <f t="shared" si="6"/>
        <v>none</v>
      </c>
    </row>
    <row r="84" spans="1:12" hidden="1" x14ac:dyDescent="0.3">
      <c r="A84" t="s">
        <v>64</v>
      </c>
      <c r="B84" t="s">
        <v>70</v>
      </c>
      <c r="C84" t="s">
        <v>12</v>
      </c>
      <c r="D84">
        <v>0.39300000000000002</v>
      </c>
      <c r="E84">
        <v>0.439999999999999</v>
      </c>
      <c r="F84" t="str">
        <f>VLOOKUP(A84,Index!$A$2:$B$100,2,FALSE)</f>
        <v>CNN_cifar10</v>
      </c>
      <c r="G84" t="str">
        <f>VLOOKUP(B84,Index!$A$2:$B$100,2,FALSE)</f>
        <v>HQCNN_cifar10_['linearz', 'linearz', 'linearz']</v>
      </c>
      <c r="H84" t="str">
        <f t="shared" si="7"/>
        <v>cifar10</v>
      </c>
      <c r="I84" t="str">
        <f t="shared" si="8"/>
        <v>classical</v>
      </c>
      <c r="J84" t="str">
        <f t="shared" si="5"/>
        <v>linear</v>
      </c>
      <c r="K84" t="str">
        <f t="shared" si="9"/>
        <v>none</v>
      </c>
      <c r="L84" t="str">
        <f t="shared" si="6"/>
        <v>cz</v>
      </c>
    </row>
    <row r="85" spans="1:12" x14ac:dyDescent="0.3">
      <c r="A85" t="s">
        <v>70</v>
      </c>
      <c r="B85" t="s">
        <v>64</v>
      </c>
      <c r="C85" t="s">
        <v>12</v>
      </c>
      <c r="D85">
        <v>0.35399999999999998</v>
      </c>
      <c r="E85">
        <v>0.52400000000000002</v>
      </c>
      <c r="F85" t="str">
        <f>VLOOKUP(A85,Index!$A$2:$B$100,2,FALSE)</f>
        <v>HQCNN_cifar10_['linearz', 'linearz', 'linearz']</v>
      </c>
      <c r="G85" t="str">
        <f>VLOOKUP(B85,Index!$A$2:$B$100,2,FALSE)</f>
        <v>CNN_cifar10</v>
      </c>
      <c r="H85" t="str">
        <f t="shared" si="7"/>
        <v>cifar10</v>
      </c>
      <c r="I85" t="str">
        <f t="shared" si="8"/>
        <v>linear</v>
      </c>
      <c r="J85" t="str">
        <f t="shared" si="5"/>
        <v>classical</v>
      </c>
      <c r="K85" t="str">
        <f t="shared" si="9"/>
        <v>cz</v>
      </c>
      <c r="L85" t="str">
        <f t="shared" si="6"/>
        <v>none</v>
      </c>
    </row>
    <row r="86" spans="1:12" hidden="1" x14ac:dyDescent="0.3">
      <c r="A86" t="s">
        <v>64</v>
      </c>
      <c r="B86" t="s">
        <v>72</v>
      </c>
      <c r="C86" t="s">
        <v>10</v>
      </c>
      <c r="D86">
        <v>0.36699999999999999</v>
      </c>
      <c r="E86">
        <v>0.38100000000000001</v>
      </c>
      <c r="F86" t="str">
        <f>VLOOKUP(A86,Index!$A$2:$B$100,2,FALSE)</f>
        <v>CNN_cifar10</v>
      </c>
      <c r="G86" t="str">
        <f>VLOOKUP(B86,Index!$A$2:$B$100,2,FALSE)</f>
        <v>HQCNN_cifar10_['circularx', 'circularx', 'circularx']</v>
      </c>
      <c r="H86" t="str">
        <f t="shared" si="7"/>
        <v>cifar10</v>
      </c>
      <c r="I86" t="str">
        <f t="shared" si="8"/>
        <v>classical</v>
      </c>
      <c r="J86" t="str">
        <f t="shared" si="5"/>
        <v>circular</v>
      </c>
      <c r="K86" t="str">
        <f t="shared" si="9"/>
        <v>none</v>
      </c>
      <c r="L86" t="str">
        <f t="shared" si="6"/>
        <v>cnot</v>
      </c>
    </row>
    <row r="87" spans="1:12" x14ac:dyDescent="0.3">
      <c r="A87" t="s">
        <v>72</v>
      </c>
      <c r="B87" t="s">
        <v>64</v>
      </c>
      <c r="C87" t="s">
        <v>10</v>
      </c>
      <c r="D87">
        <v>0.34499999999999997</v>
      </c>
      <c r="E87">
        <v>0.48199999999999998</v>
      </c>
      <c r="F87" t="str">
        <f>VLOOKUP(A87,Index!$A$2:$B$100,2,FALSE)</f>
        <v>HQCNN_cifar10_['circularx', 'circularx', 'circularx']</v>
      </c>
      <c r="G87" t="str">
        <f>VLOOKUP(B87,Index!$A$2:$B$100,2,FALSE)</f>
        <v>CNN_cifar10</v>
      </c>
      <c r="H87" t="str">
        <f t="shared" si="7"/>
        <v>cifar10</v>
      </c>
      <c r="I87" t="str">
        <f t="shared" si="8"/>
        <v>circular</v>
      </c>
      <c r="J87" t="str">
        <f t="shared" si="5"/>
        <v>classical</v>
      </c>
      <c r="K87" t="str">
        <f t="shared" si="9"/>
        <v>cnot</v>
      </c>
      <c r="L87" t="str">
        <f t="shared" si="6"/>
        <v>none</v>
      </c>
    </row>
    <row r="88" spans="1:12" hidden="1" x14ac:dyDescent="0.3">
      <c r="A88" t="s">
        <v>64</v>
      </c>
      <c r="B88" t="s">
        <v>72</v>
      </c>
      <c r="C88" t="s">
        <v>12</v>
      </c>
      <c r="D88">
        <v>0.36099999999999999</v>
      </c>
      <c r="E88">
        <v>0.49199999999999999</v>
      </c>
      <c r="F88" t="str">
        <f>VLOOKUP(A88,Index!$A$2:$B$100,2,FALSE)</f>
        <v>CNN_cifar10</v>
      </c>
      <c r="G88" t="str">
        <f>VLOOKUP(B88,Index!$A$2:$B$100,2,FALSE)</f>
        <v>HQCNN_cifar10_['circularx', 'circularx', 'circularx']</v>
      </c>
      <c r="H88" t="str">
        <f t="shared" si="7"/>
        <v>cifar10</v>
      </c>
      <c r="I88" t="str">
        <f t="shared" si="8"/>
        <v>classical</v>
      </c>
      <c r="J88" t="str">
        <f t="shared" si="5"/>
        <v>circular</v>
      </c>
      <c r="K88" t="str">
        <f t="shared" si="9"/>
        <v>none</v>
      </c>
      <c r="L88" t="str">
        <f t="shared" si="6"/>
        <v>cnot</v>
      </c>
    </row>
    <row r="89" spans="1:12" x14ac:dyDescent="0.3">
      <c r="A89" t="s">
        <v>72</v>
      </c>
      <c r="B89" t="s">
        <v>64</v>
      </c>
      <c r="C89" t="s">
        <v>12</v>
      </c>
      <c r="D89">
        <v>0.36</v>
      </c>
      <c r="E89">
        <v>0.51800000000000002</v>
      </c>
      <c r="F89" t="str">
        <f>VLOOKUP(A89,Index!$A$2:$B$100,2,FALSE)</f>
        <v>HQCNN_cifar10_['circularx', 'circularx', 'circularx']</v>
      </c>
      <c r="G89" t="str">
        <f>VLOOKUP(B89,Index!$A$2:$B$100,2,FALSE)</f>
        <v>CNN_cifar10</v>
      </c>
      <c r="H89" t="str">
        <f t="shared" si="7"/>
        <v>cifar10</v>
      </c>
      <c r="I89" t="str">
        <f t="shared" si="8"/>
        <v>circular</v>
      </c>
      <c r="J89" t="str">
        <f t="shared" si="5"/>
        <v>classical</v>
      </c>
      <c r="K89" t="str">
        <f t="shared" si="9"/>
        <v>cnot</v>
      </c>
      <c r="L89" t="str">
        <f t="shared" si="6"/>
        <v>none</v>
      </c>
    </row>
    <row r="90" spans="1:12" hidden="1" x14ac:dyDescent="0.3">
      <c r="A90" t="s">
        <v>64</v>
      </c>
      <c r="B90" t="s">
        <v>74</v>
      </c>
      <c r="C90" t="s">
        <v>10</v>
      </c>
      <c r="D90">
        <v>0.38300000000000001</v>
      </c>
      <c r="E90">
        <v>0.433</v>
      </c>
      <c r="F90" t="str">
        <f>VLOOKUP(A90,Index!$A$2:$B$100,2,FALSE)</f>
        <v>CNN_cifar10</v>
      </c>
      <c r="G90" t="str">
        <f>VLOOKUP(B90,Index!$A$2:$B$100,2,FALSE)</f>
        <v>HQCNN_cifar10_['circularz', 'circularz', 'circularz']</v>
      </c>
      <c r="H90" t="str">
        <f t="shared" si="7"/>
        <v>cifar10</v>
      </c>
      <c r="I90" t="str">
        <f t="shared" si="8"/>
        <v>classical</v>
      </c>
      <c r="J90" t="str">
        <f t="shared" si="5"/>
        <v>circular</v>
      </c>
      <c r="K90" t="str">
        <f t="shared" si="9"/>
        <v>none</v>
      </c>
      <c r="L90" t="str">
        <f t="shared" si="6"/>
        <v>cz</v>
      </c>
    </row>
    <row r="91" spans="1:12" x14ac:dyDescent="0.3">
      <c r="A91" t="s">
        <v>74</v>
      </c>
      <c r="B91" t="s">
        <v>64</v>
      </c>
      <c r="C91" t="s">
        <v>10</v>
      </c>
      <c r="D91">
        <v>0.379</v>
      </c>
      <c r="E91">
        <v>0.44800000000000001</v>
      </c>
      <c r="F91" t="str">
        <f>VLOOKUP(A91,Index!$A$2:$B$100,2,FALSE)</f>
        <v>HQCNN_cifar10_['circularz', 'circularz', 'circularz']</v>
      </c>
      <c r="G91" t="str">
        <f>VLOOKUP(B91,Index!$A$2:$B$100,2,FALSE)</f>
        <v>CNN_cifar10</v>
      </c>
      <c r="H91" t="str">
        <f t="shared" si="7"/>
        <v>cifar10</v>
      </c>
      <c r="I91" t="str">
        <f t="shared" si="8"/>
        <v>circular</v>
      </c>
      <c r="J91" t="str">
        <f t="shared" si="5"/>
        <v>classical</v>
      </c>
      <c r="K91" t="str">
        <f t="shared" si="9"/>
        <v>cz</v>
      </c>
      <c r="L91" t="str">
        <f t="shared" si="6"/>
        <v>none</v>
      </c>
    </row>
    <row r="92" spans="1:12" hidden="1" x14ac:dyDescent="0.3">
      <c r="A92" t="s">
        <v>64</v>
      </c>
      <c r="B92" t="s">
        <v>74</v>
      </c>
      <c r="C92" t="s">
        <v>12</v>
      </c>
      <c r="D92">
        <v>0.38600000000000001</v>
      </c>
      <c r="E92">
        <v>0.48899999999999999</v>
      </c>
      <c r="F92" t="str">
        <f>VLOOKUP(A92,Index!$A$2:$B$100,2,FALSE)</f>
        <v>CNN_cifar10</v>
      </c>
      <c r="G92" t="str">
        <f>VLOOKUP(B92,Index!$A$2:$B$100,2,FALSE)</f>
        <v>HQCNN_cifar10_['circularz', 'circularz', 'circularz']</v>
      </c>
      <c r="H92" t="str">
        <f t="shared" si="7"/>
        <v>cifar10</v>
      </c>
      <c r="I92" t="str">
        <f t="shared" si="8"/>
        <v>classical</v>
      </c>
      <c r="J92" t="str">
        <f t="shared" si="5"/>
        <v>circular</v>
      </c>
      <c r="K92" t="str">
        <f t="shared" si="9"/>
        <v>none</v>
      </c>
      <c r="L92" t="str">
        <f t="shared" si="6"/>
        <v>cz</v>
      </c>
    </row>
    <row r="93" spans="1:12" x14ac:dyDescent="0.3">
      <c r="A93" t="s">
        <v>74</v>
      </c>
      <c r="B93" t="s">
        <v>64</v>
      </c>
      <c r="C93" t="s">
        <v>12</v>
      </c>
      <c r="D93">
        <v>0.38100000000000001</v>
      </c>
      <c r="E93">
        <v>0.497</v>
      </c>
      <c r="F93" t="str">
        <f>VLOOKUP(A93,Index!$A$2:$B$100,2,FALSE)</f>
        <v>HQCNN_cifar10_['circularz', 'circularz', 'circularz']</v>
      </c>
      <c r="G93" t="str">
        <f>VLOOKUP(B93,Index!$A$2:$B$100,2,FALSE)</f>
        <v>CNN_cifar10</v>
      </c>
      <c r="H93" t="str">
        <f t="shared" si="7"/>
        <v>cifar10</v>
      </c>
      <c r="I93" t="str">
        <f t="shared" si="8"/>
        <v>circular</v>
      </c>
      <c r="J93" t="str">
        <f t="shared" si="5"/>
        <v>classical</v>
      </c>
      <c r="K93" t="str">
        <f t="shared" si="9"/>
        <v>cz</v>
      </c>
      <c r="L93" t="str">
        <f t="shared" si="6"/>
        <v>none</v>
      </c>
    </row>
    <row r="94" spans="1:12" hidden="1" x14ac:dyDescent="0.3">
      <c r="A94" t="s">
        <v>64</v>
      </c>
      <c r="B94" t="s">
        <v>76</v>
      </c>
      <c r="C94" t="s">
        <v>10</v>
      </c>
      <c r="D94">
        <v>0.38</v>
      </c>
      <c r="E94">
        <v>0.36199999999999999</v>
      </c>
      <c r="F94" t="str">
        <f>VLOOKUP(A94,Index!$A$2:$B$100,2,FALSE)</f>
        <v>CNN_cifar10</v>
      </c>
      <c r="G94" t="str">
        <f>VLOOKUP(B94,Index!$A$2:$B$100,2,FALSE)</f>
        <v>HQCNN_cifar10_['fullx', 'fullx', 'fullx']</v>
      </c>
      <c r="H94" t="str">
        <f t="shared" si="7"/>
        <v>cifar10</v>
      </c>
      <c r="I94" t="str">
        <f t="shared" si="8"/>
        <v>classical</v>
      </c>
      <c r="J94" t="str">
        <f t="shared" si="5"/>
        <v>full</v>
      </c>
      <c r="K94" t="str">
        <f t="shared" si="9"/>
        <v>none</v>
      </c>
      <c r="L94" t="str">
        <f t="shared" si="6"/>
        <v>cnot</v>
      </c>
    </row>
    <row r="95" spans="1:12" x14ac:dyDescent="0.3">
      <c r="A95" t="s">
        <v>76</v>
      </c>
      <c r="B95" t="s">
        <v>64</v>
      </c>
      <c r="C95" t="s">
        <v>10</v>
      </c>
      <c r="D95">
        <v>0.34099999999999903</v>
      </c>
      <c r="E95">
        <v>0.48599999999999999</v>
      </c>
      <c r="F95" t="str">
        <f>VLOOKUP(A95,Index!$A$2:$B$100,2,FALSE)</f>
        <v>HQCNN_cifar10_['fullx', 'fullx', 'fullx']</v>
      </c>
      <c r="G95" t="str">
        <f>VLOOKUP(B95,Index!$A$2:$B$100,2,FALSE)</f>
        <v>CNN_cifar10</v>
      </c>
      <c r="H95" t="str">
        <f t="shared" si="7"/>
        <v>cifar10</v>
      </c>
      <c r="I95" t="str">
        <f t="shared" si="8"/>
        <v>full</v>
      </c>
      <c r="J95" t="str">
        <f t="shared" si="5"/>
        <v>classical</v>
      </c>
      <c r="K95" t="str">
        <f t="shared" si="9"/>
        <v>cnot</v>
      </c>
      <c r="L95" t="str">
        <f t="shared" si="6"/>
        <v>none</v>
      </c>
    </row>
    <row r="96" spans="1:12" hidden="1" x14ac:dyDescent="0.3">
      <c r="A96" t="s">
        <v>64</v>
      </c>
      <c r="B96" t="s">
        <v>76</v>
      </c>
      <c r="C96" t="s">
        <v>12</v>
      </c>
      <c r="D96">
        <v>0.38100000000000001</v>
      </c>
      <c r="E96">
        <v>0.42799999999999999</v>
      </c>
      <c r="F96" t="str">
        <f>VLOOKUP(A96,Index!$A$2:$B$100,2,FALSE)</f>
        <v>CNN_cifar10</v>
      </c>
      <c r="G96" t="str">
        <f>VLOOKUP(B96,Index!$A$2:$B$100,2,FALSE)</f>
        <v>HQCNN_cifar10_['fullx', 'fullx', 'fullx']</v>
      </c>
      <c r="H96" t="str">
        <f t="shared" si="7"/>
        <v>cifar10</v>
      </c>
      <c r="I96" t="str">
        <f t="shared" si="8"/>
        <v>classical</v>
      </c>
      <c r="J96" t="str">
        <f t="shared" si="5"/>
        <v>full</v>
      </c>
      <c r="K96" t="str">
        <f t="shared" si="9"/>
        <v>none</v>
      </c>
      <c r="L96" t="str">
        <f t="shared" si="6"/>
        <v>cnot</v>
      </c>
    </row>
    <row r="97" spans="1:12" x14ac:dyDescent="0.3">
      <c r="A97" t="s">
        <v>76</v>
      </c>
      <c r="B97" t="s">
        <v>64</v>
      </c>
      <c r="C97" t="s">
        <v>12</v>
      </c>
      <c r="D97">
        <v>0.35199999999999998</v>
      </c>
      <c r="E97">
        <v>0.52600000000000002</v>
      </c>
      <c r="F97" t="str">
        <f>VLOOKUP(A97,Index!$A$2:$B$100,2,FALSE)</f>
        <v>HQCNN_cifar10_['fullx', 'fullx', 'fullx']</v>
      </c>
      <c r="G97" t="str">
        <f>VLOOKUP(B97,Index!$A$2:$B$100,2,FALSE)</f>
        <v>CNN_cifar10</v>
      </c>
      <c r="H97" t="str">
        <f t="shared" si="7"/>
        <v>cifar10</v>
      </c>
      <c r="I97" t="str">
        <f t="shared" si="8"/>
        <v>full</v>
      </c>
      <c r="J97" t="str">
        <f t="shared" si="5"/>
        <v>classical</v>
      </c>
      <c r="K97" t="str">
        <f t="shared" si="9"/>
        <v>cnot</v>
      </c>
      <c r="L97" t="str">
        <f t="shared" si="6"/>
        <v>none</v>
      </c>
    </row>
    <row r="98" spans="1:12" hidden="1" x14ac:dyDescent="0.3">
      <c r="A98" t="s">
        <v>64</v>
      </c>
      <c r="B98" t="s">
        <v>78</v>
      </c>
      <c r="C98" t="s">
        <v>10</v>
      </c>
      <c r="D98">
        <v>0.35399999999999998</v>
      </c>
      <c r="E98">
        <v>0.4</v>
      </c>
      <c r="F98" t="str">
        <f>VLOOKUP(A98,Index!$A$2:$B$100,2,FALSE)</f>
        <v>CNN_cifar10</v>
      </c>
      <c r="G98" t="str">
        <f>VLOOKUP(B98,Index!$A$2:$B$100,2,FALSE)</f>
        <v>HQCNN_cifar10_['fullz', 'fullz', 'fullz']</v>
      </c>
      <c r="H98" t="str">
        <f t="shared" si="7"/>
        <v>cifar10</v>
      </c>
      <c r="I98" t="str">
        <f t="shared" si="8"/>
        <v>classical</v>
      </c>
      <c r="J98" t="str">
        <f t="shared" si="5"/>
        <v>full</v>
      </c>
      <c r="K98" t="str">
        <f t="shared" si="9"/>
        <v>none</v>
      </c>
      <c r="L98" t="str">
        <f t="shared" si="6"/>
        <v>cz</v>
      </c>
    </row>
    <row r="99" spans="1:12" x14ac:dyDescent="0.3">
      <c r="A99" t="s">
        <v>78</v>
      </c>
      <c r="B99" t="s">
        <v>64</v>
      </c>
      <c r="C99" t="s">
        <v>10</v>
      </c>
      <c r="D99">
        <v>0.36899999999999999</v>
      </c>
      <c r="E99">
        <v>0.45800000000000002</v>
      </c>
      <c r="F99" t="str">
        <f>VLOOKUP(A99,Index!$A$2:$B$100,2,FALSE)</f>
        <v>HQCNN_cifar10_['fullz', 'fullz', 'fullz']</v>
      </c>
      <c r="G99" t="str">
        <f>VLOOKUP(B99,Index!$A$2:$B$100,2,FALSE)</f>
        <v>CNN_cifar10</v>
      </c>
      <c r="H99" t="str">
        <f t="shared" si="7"/>
        <v>cifar10</v>
      </c>
      <c r="I99" t="str">
        <f t="shared" si="8"/>
        <v>full</v>
      </c>
      <c r="J99" t="str">
        <f t="shared" si="5"/>
        <v>classical</v>
      </c>
      <c r="K99" t="str">
        <f t="shared" si="9"/>
        <v>cz</v>
      </c>
      <c r="L99" t="str">
        <f t="shared" si="6"/>
        <v>none</v>
      </c>
    </row>
    <row r="100" spans="1:12" hidden="1" x14ac:dyDescent="0.3">
      <c r="A100" t="s">
        <v>64</v>
      </c>
      <c r="B100" t="s">
        <v>78</v>
      </c>
      <c r="C100" t="s">
        <v>12</v>
      </c>
      <c r="D100">
        <v>0.36</v>
      </c>
      <c r="E100">
        <v>0.47099999999999997</v>
      </c>
      <c r="F100" t="str">
        <f>VLOOKUP(A100,Index!$A$2:$B$100,2,FALSE)</f>
        <v>CNN_cifar10</v>
      </c>
      <c r="G100" t="str">
        <f>VLOOKUP(B100,Index!$A$2:$B$100,2,FALSE)</f>
        <v>HQCNN_cifar10_['fullz', 'fullz', 'fullz']</v>
      </c>
      <c r="H100" t="str">
        <f t="shared" si="7"/>
        <v>cifar10</v>
      </c>
      <c r="I100" t="str">
        <f t="shared" si="8"/>
        <v>classical</v>
      </c>
      <c r="J100" t="str">
        <f t="shared" si="5"/>
        <v>full</v>
      </c>
      <c r="K100" t="str">
        <f t="shared" si="9"/>
        <v>none</v>
      </c>
      <c r="L100" t="str">
        <f t="shared" si="6"/>
        <v>cz</v>
      </c>
    </row>
    <row r="101" spans="1:12" x14ac:dyDescent="0.3">
      <c r="A101" t="s">
        <v>78</v>
      </c>
      <c r="B101" t="s">
        <v>64</v>
      </c>
      <c r="C101" t="s">
        <v>12</v>
      </c>
      <c r="D101">
        <v>0.377</v>
      </c>
      <c r="E101">
        <v>0.501</v>
      </c>
      <c r="F101" t="str">
        <f>VLOOKUP(A101,Index!$A$2:$B$100,2,FALSE)</f>
        <v>HQCNN_cifar10_['fullz', 'fullz', 'fullz']</v>
      </c>
      <c r="G101" t="str">
        <f>VLOOKUP(B101,Index!$A$2:$B$100,2,FALSE)</f>
        <v>CNN_cifar10</v>
      </c>
      <c r="H101" t="str">
        <f t="shared" si="7"/>
        <v>cifar10</v>
      </c>
      <c r="I101" t="str">
        <f t="shared" si="8"/>
        <v>full</v>
      </c>
      <c r="J101" t="str">
        <f t="shared" si="5"/>
        <v>classical</v>
      </c>
      <c r="K101" t="str">
        <f t="shared" si="9"/>
        <v>cz</v>
      </c>
      <c r="L101" t="str">
        <f t="shared" si="6"/>
        <v>none</v>
      </c>
    </row>
    <row r="102" spans="1:12" hidden="1" x14ac:dyDescent="0.3">
      <c r="A102" t="s">
        <v>64</v>
      </c>
      <c r="B102" t="s">
        <v>80</v>
      </c>
      <c r="C102" t="s">
        <v>10</v>
      </c>
      <c r="D102">
        <v>0.36299999999999999</v>
      </c>
      <c r="E102">
        <v>0.44500000000000001</v>
      </c>
      <c r="F102" t="str">
        <f>VLOOKUP(A102,Index!$A$2:$B$100,2,FALSE)</f>
        <v>CNN_cifar10</v>
      </c>
      <c r="G102" t="str">
        <f>VLOOKUP(B102,Index!$A$2:$B$100,2,FALSE)</f>
        <v>HQCNN_cifar10_['staggeredx', 'staggeredx', 'staggeredx']</v>
      </c>
      <c r="H102" t="str">
        <f t="shared" si="7"/>
        <v>cifar10</v>
      </c>
      <c r="I102" t="str">
        <f t="shared" si="8"/>
        <v>classical</v>
      </c>
      <c r="J102" t="str">
        <f t="shared" si="5"/>
        <v>staggered</v>
      </c>
      <c r="K102" t="str">
        <f t="shared" si="9"/>
        <v>none</v>
      </c>
      <c r="L102" t="str">
        <f t="shared" si="6"/>
        <v>cnot</v>
      </c>
    </row>
    <row r="103" spans="1:12" x14ac:dyDescent="0.3">
      <c r="A103" t="s">
        <v>80</v>
      </c>
      <c r="B103" t="s">
        <v>64</v>
      </c>
      <c r="C103" t="s">
        <v>10</v>
      </c>
      <c r="D103">
        <v>0.371</v>
      </c>
      <c r="E103">
        <v>0.45600000000000002</v>
      </c>
      <c r="F103" t="str">
        <f>VLOOKUP(A103,Index!$A$2:$B$100,2,FALSE)</f>
        <v>HQCNN_cifar10_['staggeredx', 'staggeredx', 'staggeredx']</v>
      </c>
      <c r="G103" t="str">
        <f>VLOOKUP(B103,Index!$A$2:$B$100,2,FALSE)</f>
        <v>CNN_cifar10</v>
      </c>
      <c r="H103" t="str">
        <f t="shared" si="7"/>
        <v>cifar10</v>
      </c>
      <c r="I103" t="str">
        <f t="shared" si="8"/>
        <v>staggered</v>
      </c>
      <c r="J103" t="str">
        <f t="shared" si="5"/>
        <v>classical</v>
      </c>
      <c r="K103" t="str">
        <f t="shared" si="9"/>
        <v>cnot</v>
      </c>
      <c r="L103" t="str">
        <f t="shared" si="6"/>
        <v>none</v>
      </c>
    </row>
    <row r="104" spans="1:12" hidden="1" x14ac:dyDescent="0.3">
      <c r="A104" t="s">
        <v>64</v>
      </c>
      <c r="B104" t="s">
        <v>80</v>
      </c>
      <c r="C104" t="s">
        <v>12</v>
      </c>
      <c r="D104">
        <v>0.36099999999999999</v>
      </c>
      <c r="E104">
        <v>0.498</v>
      </c>
      <c r="F104" t="str">
        <f>VLOOKUP(A104,Index!$A$2:$B$100,2,FALSE)</f>
        <v>CNN_cifar10</v>
      </c>
      <c r="G104" t="str">
        <f>VLOOKUP(B104,Index!$A$2:$B$100,2,FALSE)</f>
        <v>HQCNN_cifar10_['staggeredx', 'staggeredx', 'staggeredx']</v>
      </c>
      <c r="H104" t="str">
        <f t="shared" si="7"/>
        <v>cifar10</v>
      </c>
      <c r="I104" t="str">
        <f t="shared" si="8"/>
        <v>classical</v>
      </c>
      <c r="J104" t="str">
        <f t="shared" si="5"/>
        <v>staggered</v>
      </c>
      <c r="K104" t="str">
        <f t="shared" si="9"/>
        <v>none</v>
      </c>
      <c r="L104" t="str">
        <f t="shared" si="6"/>
        <v>cnot</v>
      </c>
    </row>
    <row r="105" spans="1:12" x14ac:dyDescent="0.3">
      <c r="A105" t="s">
        <v>80</v>
      </c>
      <c r="B105" t="s">
        <v>64</v>
      </c>
      <c r="C105" t="s">
        <v>12</v>
      </c>
      <c r="D105">
        <v>0.375</v>
      </c>
      <c r="E105">
        <v>0.503</v>
      </c>
      <c r="F105" t="str">
        <f>VLOOKUP(A105,Index!$A$2:$B$100,2,FALSE)</f>
        <v>HQCNN_cifar10_['staggeredx', 'staggeredx', 'staggeredx']</v>
      </c>
      <c r="G105" t="str">
        <f>VLOOKUP(B105,Index!$A$2:$B$100,2,FALSE)</f>
        <v>CNN_cifar10</v>
      </c>
      <c r="H105" t="str">
        <f t="shared" si="7"/>
        <v>cifar10</v>
      </c>
      <c r="I105" t="str">
        <f t="shared" si="8"/>
        <v>staggered</v>
      </c>
      <c r="J105" t="str">
        <f t="shared" si="5"/>
        <v>classical</v>
      </c>
      <c r="K105" t="str">
        <f t="shared" si="9"/>
        <v>cnot</v>
      </c>
      <c r="L105" t="str">
        <f t="shared" si="6"/>
        <v>none</v>
      </c>
    </row>
    <row r="106" spans="1:12" hidden="1" x14ac:dyDescent="0.3">
      <c r="A106" t="s">
        <v>64</v>
      </c>
      <c r="B106" t="s">
        <v>82</v>
      </c>
      <c r="C106" t="s">
        <v>10</v>
      </c>
      <c r="D106">
        <v>0.38100000000000001</v>
      </c>
      <c r="E106">
        <v>0.38400000000000001</v>
      </c>
      <c r="F106" t="str">
        <f>VLOOKUP(A106,Index!$A$2:$B$100,2,FALSE)</f>
        <v>CNN_cifar10</v>
      </c>
      <c r="G106" t="str">
        <f>VLOOKUP(B106,Index!$A$2:$B$100,2,FALSE)</f>
        <v>HQCNN_cifar10_['staggeredz', 'staggeredz', 'staggeredz']</v>
      </c>
      <c r="H106" t="str">
        <f t="shared" si="7"/>
        <v>cifar10</v>
      </c>
      <c r="I106" t="str">
        <f t="shared" si="8"/>
        <v>classical</v>
      </c>
      <c r="J106" t="str">
        <f t="shared" si="5"/>
        <v>staggered</v>
      </c>
      <c r="K106" t="str">
        <f t="shared" si="9"/>
        <v>none</v>
      </c>
      <c r="L106" t="str">
        <f t="shared" si="6"/>
        <v>cz</v>
      </c>
    </row>
    <row r="107" spans="1:12" x14ac:dyDescent="0.3">
      <c r="A107" t="s">
        <v>82</v>
      </c>
      <c r="B107" t="s">
        <v>64</v>
      </c>
      <c r="C107" t="s">
        <v>10</v>
      </c>
      <c r="D107">
        <v>0.376</v>
      </c>
      <c r="E107">
        <v>0.45100000000000001</v>
      </c>
      <c r="F107" t="str">
        <f>VLOOKUP(A107,Index!$A$2:$B$100,2,FALSE)</f>
        <v>HQCNN_cifar10_['staggeredz', 'staggeredz', 'staggeredz']</v>
      </c>
      <c r="G107" t="str">
        <f>VLOOKUP(B107,Index!$A$2:$B$100,2,FALSE)</f>
        <v>CNN_cifar10</v>
      </c>
      <c r="H107" t="str">
        <f t="shared" si="7"/>
        <v>cifar10</v>
      </c>
      <c r="I107" t="str">
        <f t="shared" si="8"/>
        <v>staggered</v>
      </c>
      <c r="J107" t="str">
        <f t="shared" si="5"/>
        <v>classical</v>
      </c>
      <c r="K107" t="str">
        <f t="shared" si="9"/>
        <v>cz</v>
      </c>
      <c r="L107" t="str">
        <f t="shared" si="6"/>
        <v>none</v>
      </c>
    </row>
    <row r="108" spans="1:12" hidden="1" x14ac:dyDescent="0.3">
      <c r="A108" t="s">
        <v>64</v>
      </c>
      <c r="B108" t="s">
        <v>82</v>
      </c>
      <c r="C108" t="s">
        <v>12</v>
      </c>
      <c r="D108">
        <v>0.38</v>
      </c>
      <c r="E108">
        <v>0.45999999999999902</v>
      </c>
      <c r="F108" t="str">
        <f>VLOOKUP(A108,Index!$A$2:$B$100,2,FALSE)</f>
        <v>CNN_cifar10</v>
      </c>
      <c r="G108" t="str">
        <f>VLOOKUP(B108,Index!$A$2:$B$100,2,FALSE)</f>
        <v>HQCNN_cifar10_['staggeredz', 'staggeredz', 'staggeredz']</v>
      </c>
      <c r="H108" t="str">
        <f t="shared" si="7"/>
        <v>cifar10</v>
      </c>
      <c r="I108" t="str">
        <f t="shared" si="8"/>
        <v>classical</v>
      </c>
      <c r="J108" t="str">
        <f t="shared" si="5"/>
        <v>staggered</v>
      </c>
      <c r="K108" t="str">
        <f t="shared" si="9"/>
        <v>none</v>
      </c>
      <c r="L108" t="str">
        <f t="shared" si="6"/>
        <v>cz</v>
      </c>
    </row>
    <row r="109" spans="1:12" x14ac:dyDescent="0.3">
      <c r="A109" t="s">
        <v>82</v>
      </c>
      <c r="B109" t="s">
        <v>64</v>
      </c>
      <c r="C109" t="s">
        <v>12</v>
      </c>
      <c r="D109">
        <v>0.38500000000000001</v>
      </c>
      <c r="E109">
        <v>0.49299999999999999</v>
      </c>
      <c r="F109" t="str">
        <f>VLOOKUP(A109,Index!$A$2:$B$100,2,FALSE)</f>
        <v>HQCNN_cifar10_['staggeredz', 'staggeredz', 'staggeredz']</v>
      </c>
      <c r="G109" t="str">
        <f>VLOOKUP(B109,Index!$A$2:$B$100,2,FALSE)</f>
        <v>CNN_cifar10</v>
      </c>
      <c r="H109" t="str">
        <f t="shared" si="7"/>
        <v>cifar10</v>
      </c>
      <c r="I109" t="str">
        <f t="shared" si="8"/>
        <v>staggered</v>
      </c>
      <c r="J109" t="str">
        <f t="shared" si="5"/>
        <v>classical</v>
      </c>
      <c r="K109" t="str">
        <f t="shared" si="9"/>
        <v>cz</v>
      </c>
      <c r="L109" t="str">
        <f t="shared" si="6"/>
        <v>none</v>
      </c>
    </row>
  </sheetData>
  <autoFilter ref="J1:J109" xr:uid="{18F46087-304F-481B-8A87-61821113BD85}">
    <filterColumn colId="0">
      <filters>
        <filter val="classic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1F5F-F6CA-48EA-9AF8-34E0B5FCDE6A}">
  <sheetPr filterMode="1"/>
  <dimension ref="A1:W157"/>
  <sheetViews>
    <sheetView tabSelected="1" topLeftCell="E1" zoomScale="84" zoomScaleNormal="84" workbookViewId="0">
      <selection activeCell="Q5" sqref="Q5"/>
    </sheetView>
  </sheetViews>
  <sheetFormatPr defaultRowHeight="14.4" x14ac:dyDescent="0.3"/>
  <cols>
    <col min="1" max="1" width="7.33203125" bestFit="1" customWidth="1"/>
    <col min="2" max="2" width="9.109375" bestFit="1" customWidth="1"/>
    <col min="3" max="3" width="9.33203125" bestFit="1" customWidth="1"/>
    <col min="4" max="4" width="12.6640625" bestFit="1" customWidth="1"/>
    <col min="5" max="6" width="12" bestFit="1" customWidth="1"/>
    <col min="7" max="7" width="12.6640625" bestFit="1" customWidth="1"/>
    <col min="8" max="8" width="18.88671875" bestFit="1" customWidth="1"/>
    <col min="9" max="9" width="12.6640625" bestFit="1" customWidth="1"/>
    <col min="10" max="10" width="9" bestFit="1" customWidth="1"/>
    <col min="11" max="11" width="5.109375" bestFit="1" customWidth="1"/>
    <col min="12" max="13" width="12" bestFit="1" customWidth="1"/>
    <col min="14" max="14" width="6.5546875" bestFit="1" customWidth="1"/>
    <col min="15" max="15" width="12.6640625" bestFit="1" customWidth="1"/>
    <col min="16" max="16" width="18.88671875" bestFit="1" customWidth="1"/>
  </cols>
  <sheetData>
    <row r="1" spans="1:17" x14ac:dyDescent="0.3">
      <c r="A1" s="3" t="s">
        <v>19</v>
      </c>
      <c r="B1" s="3"/>
      <c r="C1" s="3"/>
      <c r="D1" s="3"/>
      <c r="E1" s="3"/>
      <c r="F1" s="3"/>
      <c r="G1" s="3"/>
      <c r="H1" s="3"/>
    </row>
    <row r="2" spans="1:17" x14ac:dyDescent="0.3">
      <c r="A2" s="1" t="s">
        <v>20</v>
      </c>
      <c r="B2" s="1" t="s">
        <v>84</v>
      </c>
      <c r="C2" s="1" t="s">
        <v>85</v>
      </c>
      <c r="D2" s="1" t="s">
        <v>103</v>
      </c>
      <c r="E2" s="1" t="s">
        <v>2</v>
      </c>
      <c r="F2" s="1" t="s">
        <v>3</v>
      </c>
      <c r="G2" s="1" t="s">
        <v>4</v>
      </c>
      <c r="H2" s="1" t="s">
        <v>5</v>
      </c>
      <c r="Q2" t="s">
        <v>116</v>
      </c>
    </row>
    <row r="3" spans="1:17" x14ac:dyDescent="0.3">
      <c r="A3" s="4" t="s">
        <v>93</v>
      </c>
      <c r="B3" s="4" t="s">
        <v>95</v>
      </c>
      <c r="C3" s="4" t="s">
        <v>98</v>
      </c>
      <c r="D3" s="6">
        <f>((E3-$E$6) + (F3-$F$6) + (G3-$G$6))/3</f>
        <v>2.989606965001057E-3</v>
      </c>
      <c r="E3" s="4">
        <v>0.99199999999999999</v>
      </c>
      <c r="F3" s="4">
        <v>0.99204642149617905</v>
      </c>
      <c r="G3" s="4">
        <v>0.99200007026165604</v>
      </c>
      <c r="H3" s="4">
        <v>0.99980972393521395</v>
      </c>
      <c r="Q3" t="s">
        <v>115</v>
      </c>
    </row>
    <row r="4" spans="1:17" x14ac:dyDescent="0.3">
      <c r="A4" s="4" t="s">
        <v>93</v>
      </c>
      <c r="B4" s="4" t="s">
        <v>97</v>
      </c>
      <c r="C4" s="4" t="s">
        <v>99</v>
      </c>
      <c r="D4" s="6">
        <f>((E4-$E$6) + (F4-$F$6) + (G4-$G$6))/3</f>
        <v>1.9895445489706751E-3</v>
      </c>
      <c r="E4" s="4">
        <v>0.99099999999999999</v>
      </c>
      <c r="F4" s="4">
        <v>0.99105550404545895</v>
      </c>
      <c r="G4" s="4">
        <v>0.990990800464285</v>
      </c>
      <c r="H4" s="4">
        <v>0.99997080410521499</v>
      </c>
      <c r="Q4" t="s">
        <v>117</v>
      </c>
    </row>
    <row r="5" spans="1:17" x14ac:dyDescent="0.3">
      <c r="A5" s="4" t="s">
        <v>93</v>
      </c>
      <c r="B5" s="4" t="s">
        <v>95</v>
      </c>
      <c r="C5" s="4" t="s">
        <v>100</v>
      </c>
      <c r="D5" s="6">
        <f>((E5-$E$6) + (F5-$F$6) + (G5-$G$6))/3</f>
        <v>1.0178119992536965E-3</v>
      </c>
      <c r="E5" s="4">
        <v>0.99</v>
      </c>
      <c r="F5" s="4">
        <v>0.99012529077319</v>
      </c>
      <c r="G5" s="4">
        <v>0.99000581608740301</v>
      </c>
      <c r="H5" s="4">
        <v>0.99996556809325399</v>
      </c>
    </row>
    <row r="6" spans="1:17" x14ac:dyDescent="0.3">
      <c r="A6" s="2" t="s">
        <v>93</v>
      </c>
      <c r="B6" s="2" t="s">
        <v>9</v>
      </c>
      <c r="C6" s="2" t="s">
        <v>94</v>
      </c>
      <c r="D6" s="6">
        <f>((E6-$E$6) + (F6-$F$6) + (G6-$G$6))/3</f>
        <v>0</v>
      </c>
      <c r="E6" s="2">
        <v>0.98899999999999999</v>
      </c>
      <c r="F6" s="2">
        <v>0.98910197505098996</v>
      </c>
      <c r="G6" s="2">
        <v>0.98897569581184197</v>
      </c>
      <c r="H6" s="2">
        <v>0.99997658673711098</v>
      </c>
    </row>
    <row r="7" spans="1:17" x14ac:dyDescent="0.3">
      <c r="A7" s="5" t="s">
        <v>93</v>
      </c>
      <c r="B7" s="5" t="s">
        <v>97</v>
      </c>
      <c r="C7" s="5" t="s">
        <v>100</v>
      </c>
      <c r="D7" s="6">
        <f t="shared" ref="D7:D13" si="0">((E7-$E$6) + (F7-$F$6) + (G7-$G$6))/3</f>
        <v>-4.1659954556442598E-6</v>
      </c>
      <c r="E7" s="5">
        <v>0.98899999999999999</v>
      </c>
      <c r="F7" s="5">
        <v>0.98907700348151395</v>
      </c>
      <c r="G7" s="5">
        <v>0.98898816939495104</v>
      </c>
      <c r="H7" s="5">
        <v>0.99989436976805002</v>
      </c>
    </row>
    <row r="8" spans="1:17" x14ac:dyDescent="0.3">
      <c r="A8" s="5" t="s">
        <v>93</v>
      </c>
      <c r="B8" s="5" t="s">
        <v>9</v>
      </c>
      <c r="C8" s="5" t="s">
        <v>9</v>
      </c>
      <c r="D8" s="6">
        <f t="shared" si="0"/>
        <v>-9.904939349249704E-4</v>
      </c>
      <c r="E8" s="5">
        <v>0.98799999999999999</v>
      </c>
      <c r="F8" s="5">
        <v>0.98809827205176304</v>
      </c>
      <c r="G8" s="5">
        <v>0.98800791700629398</v>
      </c>
      <c r="H8" s="5">
        <v>0.99980943741308204</v>
      </c>
    </row>
    <row r="9" spans="1:17" x14ac:dyDescent="0.3">
      <c r="A9" s="5" t="s">
        <v>93</v>
      </c>
      <c r="B9" s="5" t="s">
        <v>97</v>
      </c>
      <c r="C9" s="5" t="s">
        <v>98</v>
      </c>
      <c r="D9" s="6">
        <f t="shared" si="0"/>
        <v>-9.8961464040799485E-4</v>
      </c>
      <c r="E9" s="5">
        <v>0.98799999999999999</v>
      </c>
      <c r="F9" s="5">
        <v>0.98812053375904696</v>
      </c>
      <c r="G9" s="5">
        <v>0.98798829318256098</v>
      </c>
      <c r="H9" s="5">
        <v>0.99994780348743995</v>
      </c>
    </row>
    <row r="10" spans="1:17" x14ac:dyDescent="0.3">
      <c r="A10" s="5" t="s">
        <v>93</v>
      </c>
      <c r="B10" s="5" t="s">
        <v>97</v>
      </c>
      <c r="C10" s="5" t="s">
        <v>96</v>
      </c>
      <c r="D10" s="6">
        <f t="shared" si="0"/>
        <v>-1.9999199863806418E-3</v>
      </c>
      <c r="E10" s="5">
        <v>0.98699999999999999</v>
      </c>
      <c r="F10" s="5">
        <v>0.98708530629926305</v>
      </c>
      <c r="G10" s="5">
        <v>0.98699260460442695</v>
      </c>
      <c r="H10" s="5">
        <v>0.99991971617583597</v>
      </c>
    </row>
    <row r="11" spans="1:17" x14ac:dyDescent="0.3">
      <c r="A11" s="5" t="s">
        <v>93</v>
      </c>
      <c r="B11" s="5" t="s">
        <v>95</v>
      </c>
      <c r="C11" s="5" t="s">
        <v>99</v>
      </c>
      <c r="D11" s="6">
        <f t="shared" si="0"/>
        <v>-2.0216567990543055E-3</v>
      </c>
      <c r="E11" s="5">
        <v>0.98699999999999999</v>
      </c>
      <c r="F11" s="5">
        <v>0.98705394551348002</v>
      </c>
      <c r="G11" s="5">
        <v>0.98695875495218899</v>
      </c>
      <c r="H11" s="5">
        <v>0.99993022468746995</v>
      </c>
    </row>
    <row r="12" spans="1:17" x14ac:dyDescent="0.3">
      <c r="A12" s="5" t="s">
        <v>93</v>
      </c>
      <c r="B12" s="5" t="s">
        <v>95</v>
      </c>
      <c r="C12" s="5" t="s">
        <v>96</v>
      </c>
      <c r="D12" s="6">
        <f t="shared" si="0"/>
        <v>-5.9324095881693184E-3</v>
      </c>
      <c r="E12" s="5">
        <v>0.98299999999999998</v>
      </c>
      <c r="F12" s="5">
        <v>0.98328308711811896</v>
      </c>
      <c r="G12" s="5">
        <v>0.98299735498020502</v>
      </c>
      <c r="H12" s="5">
        <v>0.99992860491308</v>
      </c>
    </row>
    <row r="13" spans="1:17" x14ac:dyDescent="0.3">
      <c r="A13" s="4" t="s">
        <v>101</v>
      </c>
      <c r="B13" s="4" t="s">
        <v>97</v>
      </c>
      <c r="C13" s="4" t="s">
        <v>96</v>
      </c>
      <c r="D13" s="6">
        <f>((E13-$E$19) + (F13-$F$19) + (G13-$G$19))/3</f>
        <v>8.0142054522643526E-3</v>
      </c>
      <c r="E13" s="4">
        <v>0.92200000000000004</v>
      </c>
      <c r="F13" s="4">
        <v>0.92378308136857301</v>
      </c>
      <c r="G13" s="4">
        <v>0.92259715666879605</v>
      </c>
      <c r="H13" s="4">
        <v>0.99506774565622103</v>
      </c>
    </row>
    <row r="14" spans="1:17" x14ac:dyDescent="0.3">
      <c r="A14" s="4" t="s">
        <v>101</v>
      </c>
      <c r="B14" s="4" t="s">
        <v>95</v>
      </c>
      <c r="C14" s="4" t="s">
        <v>100</v>
      </c>
      <c r="D14" s="6">
        <f t="shared" ref="D14:D23" si="1">((E14-$E$19) + (F14-$F$19) + (G14-$G$19))/3</f>
        <v>6.7113906043659854E-3</v>
      </c>
      <c r="E14" s="4">
        <v>0.92100000000000004</v>
      </c>
      <c r="F14" s="4">
        <v>0.92208038558663497</v>
      </c>
      <c r="G14" s="4">
        <v>0.921391407907039</v>
      </c>
      <c r="H14" s="4">
        <v>0.99295950471010097</v>
      </c>
    </row>
    <row r="15" spans="1:17" x14ac:dyDescent="0.3">
      <c r="A15" s="4" t="s">
        <v>101</v>
      </c>
      <c r="B15" s="4" t="s">
        <v>97</v>
      </c>
      <c r="C15" s="4" t="s">
        <v>100</v>
      </c>
      <c r="D15" s="6">
        <f t="shared" si="1"/>
        <v>5.1820499659040271E-3</v>
      </c>
      <c r="E15" s="4">
        <v>0.92</v>
      </c>
      <c r="F15" s="4">
        <v>0.91995796847965805</v>
      </c>
      <c r="G15" s="4">
        <v>0.91992580309863003</v>
      </c>
      <c r="H15" s="4">
        <v>0.99361107798161796</v>
      </c>
    </row>
    <row r="16" spans="1:17" x14ac:dyDescent="0.3">
      <c r="A16" s="4" t="s">
        <v>101</v>
      </c>
      <c r="B16" s="4" t="s">
        <v>95</v>
      </c>
      <c r="C16" s="4" t="s">
        <v>99</v>
      </c>
      <c r="D16" s="6">
        <f t="shared" si="1"/>
        <v>4.0365241816063451E-3</v>
      </c>
      <c r="E16" s="4">
        <v>0.91900000000000004</v>
      </c>
      <c r="F16" s="4">
        <v>0.91885761633393204</v>
      </c>
      <c r="G16" s="4">
        <v>0.918589577891463</v>
      </c>
      <c r="H16" s="4">
        <v>0.993499810248332</v>
      </c>
    </row>
    <row r="17" spans="1:8" x14ac:dyDescent="0.3">
      <c r="A17" s="4" t="s">
        <v>101</v>
      </c>
      <c r="B17" s="4" t="s">
        <v>9</v>
      </c>
      <c r="C17" s="4" t="s">
        <v>9</v>
      </c>
      <c r="D17" s="6">
        <f t="shared" si="1"/>
        <v>1.6279300166546589E-3</v>
      </c>
      <c r="E17" s="4">
        <v>0.91600000000000004</v>
      </c>
      <c r="F17" s="4">
        <v>0.91703448224135897</v>
      </c>
      <c r="G17" s="4">
        <v>0.91618692948918101</v>
      </c>
      <c r="H17" s="4">
        <v>0.99321903491171704</v>
      </c>
    </row>
    <row r="18" spans="1:8" x14ac:dyDescent="0.3">
      <c r="A18" s="4" t="s">
        <v>101</v>
      </c>
      <c r="B18" s="4" t="s">
        <v>95</v>
      </c>
      <c r="C18" s="4" t="s">
        <v>98</v>
      </c>
      <c r="D18" s="6">
        <f t="shared" si="1"/>
        <v>1.7972309713762957E-3</v>
      </c>
      <c r="E18" s="4">
        <v>0.91600000000000004</v>
      </c>
      <c r="F18" s="4">
        <v>0.91749993880940695</v>
      </c>
      <c r="G18" s="4">
        <v>0.91622937578529795</v>
      </c>
      <c r="H18" s="4">
        <v>0.99445880786961105</v>
      </c>
    </row>
    <row r="19" spans="1:8" x14ac:dyDescent="0.3">
      <c r="A19" s="2" t="s">
        <v>101</v>
      </c>
      <c r="B19" s="2" t="s">
        <v>9</v>
      </c>
      <c r="C19" s="2" t="s">
        <v>94</v>
      </c>
      <c r="D19" s="6">
        <f t="shared" si="1"/>
        <v>0</v>
      </c>
      <c r="E19" s="2">
        <v>0.91500000000000004</v>
      </c>
      <c r="F19" s="2">
        <v>0.91502258908350498</v>
      </c>
      <c r="G19" s="2">
        <v>0.91431503259707103</v>
      </c>
      <c r="H19" s="2">
        <v>0.99474246564557101</v>
      </c>
    </row>
    <row r="20" spans="1:8" x14ac:dyDescent="0.3">
      <c r="A20" s="5" t="s">
        <v>101</v>
      </c>
      <c r="B20" s="5" t="s">
        <v>97</v>
      </c>
      <c r="C20" s="5" t="s">
        <v>99</v>
      </c>
      <c r="D20" s="6">
        <f t="shared" si="1"/>
        <v>1.2302038450939801E-3</v>
      </c>
      <c r="E20" s="5">
        <v>0.91500000000000004</v>
      </c>
      <c r="F20" s="5">
        <v>0.91750952403419395</v>
      </c>
      <c r="G20" s="5">
        <v>0.915518709181664</v>
      </c>
      <c r="H20" s="5">
        <v>0.99435928083670799</v>
      </c>
    </row>
    <row r="21" spans="1:8" x14ac:dyDescent="0.3">
      <c r="A21" s="5" t="s">
        <v>101</v>
      </c>
      <c r="B21" s="5" t="s">
        <v>97</v>
      </c>
      <c r="C21" s="5" t="s">
        <v>98</v>
      </c>
      <c r="D21" s="6">
        <f t="shared" si="1"/>
        <v>-2.1997412401183469E-3</v>
      </c>
      <c r="E21" s="5">
        <v>0.91200000000000003</v>
      </c>
      <c r="F21" s="5">
        <v>0.91368604064089898</v>
      </c>
      <c r="G21" s="5">
        <v>0.91205235731932199</v>
      </c>
      <c r="H21" s="5">
        <v>0.99465256692719906</v>
      </c>
    </row>
    <row r="22" spans="1:8" x14ac:dyDescent="0.3">
      <c r="A22" s="5" t="s">
        <v>101</v>
      </c>
      <c r="B22" s="5" t="s">
        <v>95</v>
      </c>
      <c r="C22" s="5" t="s">
        <v>96</v>
      </c>
      <c r="D22" s="6">
        <f t="shared" si="1"/>
        <v>-1.1576198264094653E-2</v>
      </c>
      <c r="E22" s="5">
        <v>0.90300000000000002</v>
      </c>
      <c r="F22" s="5">
        <v>0.90362670695610503</v>
      </c>
      <c r="G22" s="5">
        <v>0.90298231993218703</v>
      </c>
      <c r="H22" s="5">
        <v>0.99379036837075696</v>
      </c>
    </row>
    <row r="23" spans="1:8" x14ac:dyDescent="0.3">
      <c r="A23" s="2" t="s">
        <v>102</v>
      </c>
      <c r="B23" s="2" t="s">
        <v>9</v>
      </c>
      <c r="C23" s="2" t="s">
        <v>94</v>
      </c>
      <c r="D23" s="6">
        <f>((E23-$E$23) + (F23-$F$23) + (G23-$G$23))/3</f>
        <v>0</v>
      </c>
      <c r="E23" s="2">
        <v>0.71299999999999997</v>
      </c>
      <c r="F23" s="2">
        <v>0.71381990739050305</v>
      </c>
      <c r="G23" s="2">
        <v>0.71203397948867597</v>
      </c>
      <c r="H23" s="2">
        <v>0.95555158072801705</v>
      </c>
    </row>
    <row r="24" spans="1:8" x14ac:dyDescent="0.3">
      <c r="A24" s="5" t="s">
        <v>102</v>
      </c>
      <c r="B24" s="5" t="s">
        <v>97</v>
      </c>
      <c r="C24" s="5" t="s">
        <v>98</v>
      </c>
      <c r="D24" s="6">
        <f t="shared" ref="D24:D32" si="2">((E24-$E$23) + (F24-$F$23) + (G24-$G$23))/3</f>
        <v>-1.0464161164628005E-2</v>
      </c>
      <c r="E24" s="5">
        <v>0.70199999999999996</v>
      </c>
      <c r="F24" s="5">
        <v>0.70341033510939999</v>
      </c>
      <c r="G24" s="5">
        <v>0.70205106827589503</v>
      </c>
      <c r="H24" s="5">
        <v>0.95295710600491301</v>
      </c>
    </row>
    <row r="25" spans="1:8" x14ac:dyDescent="0.3">
      <c r="A25" s="5" t="s">
        <v>102</v>
      </c>
      <c r="B25" s="5" t="s">
        <v>95</v>
      </c>
      <c r="C25" s="5" t="s">
        <v>100</v>
      </c>
      <c r="D25" s="6">
        <f t="shared" si="2"/>
        <v>-1.0917475337155333E-2</v>
      </c>
      <c r="E25" s="5">
        <v>0.70099999999999996</v>
      </c>
      <c r="F25" s="5">
        <v>0.703302193095799</v>
      </c>
      <c r="G25" s="5">
        <v>0.70179926777191404</v>
      </c>
      <c r="H25" s="5">
        <v>0.952579545724901</v>
      </c>
    </row>
    <row r="26" spans="1:8" x14ac:dyDescent="0.3">
      <c r="A26" s="5" t="s">
        <v>102</v>
      </c>
      <c r="B26" s="5" t="s">
        <v>97</v>
      </c>
      <c r="C26" s="5" t="s">
        <v>99</v>
      </c>
      <c r="D26" s="6">
        <f t="shared" si="2"/>
        <v>-2.3543958671942995E-2</v>
      </c>
      <c r="E26" s="5">
        <v>0.69</v>
      </c>
      <c r="F26" s="5">
        <v>0.68897010249707502</v>
      </c>
      <c r="G26" s="5">
        <v>0.68925190836627503</v>
      </c>
      <c r="H26" s="5">
        <v>0.95469673052015602</v>
      </c>
    </row>
    <row r="27" spans="1:8" x14ac:dyDescent="0.3">
      <c r="A27" s="5" t="s">
        <v>102</v>
      </c>
      <c r="B27" s="5" t="s">
        <v>95</v>
      </c>
      <c r="C27" s="5" t="s">
        <v>96</v>
      </c>
      <c r="D27" s="6">
        <f t="shared" si="2"/>
        <v>-2.5488277325540709E-2</v>
      </c>
      <c r="E27" s="5">
        <v>0.68899999999999995</v>
      </c>
      <c r="F27" s="5">
        <v>0.68650086702452595</v>
      </c>
      <c r="G27" s="5">
        <v>0.68688818787803096</v>
      </c>
      <c r="H27" s="5">
        <v>0.95205527570381798</v>
      </c>
    </row>
    <row r="28" spans="1:8" x14ac:dyDescent="0.3">
      <c r="A28" s="5" t="s">
        <v>102</v>
      </c>
      <c r="B28" s="5" t="s">
        <v>9</v>
      </c>
      <c r="C28" s="5" t="s">
        <v>9</v>
      </c>
      <c r="D28" s="6">
        <f t="shared" si="2"/>
        <v>-2.5708520159366682E-2</v>
      </c>
      <c r="E28" s="5">
        <v>0.68799999999999994</v>
      </c>
      <c r="F28" s="5">
        <v>0.68753063772782497</v>
      </c>
      <c r="G28" s="5">
        <v>0.68619768867325404</v>
      </c>
      <c r="H28" s="5">
        <v>0.946462581331458</v>
      </c>
    </row>
    <row r="29" spans="1:8" x14ac:dyDescent="0.3">
      <c r="A29" s="5" t="s">
        <v>102</v>
      </c>
      <c r="B29" s="5" t="s">
        <v>97</v>
      </c>
      <c r="C29" s="5" t="s">
        <v>100</v>
      </c>
      <c r="D29" s="6">
        <f t="shared" si="2"/>
        <v>-3.7209613936773654E-2</v>
      </c>
      <c r="E29" s="5">
        <v>0.67700000000000005</v>
      </c>
      <c r="F29" s="5">
        <v>0.67542759944508102</v>
      </c>
      <c r="G29" s="5">
        <v>0.67479744562377697</v>
      </c>
      <c r="H29" s="5">
        <v>0.95234065822577996</v>
      </c>
    </row>
    <row r="30" spans="1:8" x14ac:dyDescent="0.3">
      <c r="A30" s="5" t="s">
        <v>102</v>
      </c>
      <c r="B30" s="5" t="s">
        <v>95</v>
      </c>
      <c r="C30" s="5" t="s">
        <v>98</v>
      </c>
      <c r="D30" s="6">
        <f t="shared" si="2"/>
        <v>-3.9836175166283315E-2</v>
      </c>
      <c r="E30" s="5">
        <v>0.67500000000000004</v>
      </c>
      <c r="F30" s="5">
        <v>0.67218317407941996</v>
      </c>
      <c r="G30" s="5">
        <v>0.67216218730090904</v>
      </c>
      <c r="H30" s="5">
        <v>0.94950242039703703</v>
      </c>
    </row>
    <row r="31" spans="1:8" x14ac:dyDescent="0.3">
      <c r="A31" s="5" t="s">
        <v>102</v>
      </c>
      <c r="B31" s="5" t="s">
        <v>95</v>
      </c>
      <c r="C31" s="5" t="s">
        <v>99</v>
      </c>
      <c r="D31" s="6">
        <f t="shared" si="2"/>
        <v>-5.708678878000565E-2</v>
      </c>
      <c r="E31" s="5">
        <v>0.65900000000000003</v>
      </c>
      <c r="F31" s="5">
        <v>0.65361715365185802</v>
      </c>
      <c r="G31" s="5">
        <v>0.65497636688730398</v>
      </c>
      <c r="H31" s="5">
        <v>0.94431737980727704</v>
      </c>
    </row>
    <row r="32" spans="1:8" x14ac:dyDescent="0.3">
      <c r="A32" s="5" t="s">
        <v>102</v>
      </c>
      <c r="B32" s="5" t="s">
        <v>97</v>
      </c>
      <c r="C32" s="5" t="s">
        <v>96</v>
      </c>
      <c r="D32" s="6">
        <f t="shared" si="2"/>
        <v>-5.6975591748305986E-2</v>
      </c>
      <c r="E32" s="5">
        <v>0.65700000000000003</v>
      </c>
      <c r="F32" s="5">
        <v>0.65576684318035905</v>
      </c>
      <c r="G32" s="5">
        <v>0.65516026845390196</v>
      </c>
      <c r="H32" s="5">
        <v>0.946097171399223</v>
      </c>
    </row>
    <row r="33" spans="1:9" x14ac:dyDescent="0.3">
      <c r="A33" s="3" t="s">
        <v>104</v>
      </c>
      <c r="B33" s="3"/>
      <c r="C33" s="3"/>
      <c r="D33" s="3"/>
      <c r="E33" s="3"/>
      <c r="F33" s="3"/>
      <c r="G33" s="3"/>
      <c r="H33" s="3"/>
    </row>
    <row r="34" spans="1:9" x14ac:dyDescent="0.3">
      <c r="A34" s="1" t="s">
        <v>20</v>
      </c>
      <c r="B34" s="1" t="s">
        <v>84</v>
      </c>
      <c r="C34" s="1" t="s">
        <v>85</v>
      </c>
      <c r="D34" s="1" t="s">
        <v>105</v>
      </c>
      <c r="E34" s="1" t="s">
        <v>2</v>
      </c>
      <c r="F34" s="1" t="s">
        <v>3</v>
      </c>
      <c r="G34" s="1" t="s">
        <v>4</v>
      </c>
      <c r="H34" s="1" t="s">
        <v>18</v>
      </c>
      <c r="I34" s="1" t="s">
        <v>103</v>
      </c>
    </row>
    <row r="35" spans="1:9" x14ac:dyDescent="0.3">
      <c r="A35" s="2" t="s">
        <v>93</v>
      </c>
      <c r="B35" s="2" t="s">
        <v>9</v>
      </c>
      <c r="C35" s="2" t="s">
        <v>94</v>
      </c>
      <c r="D35" s="6">
        <f>H35-$H$35</f>
        <v>0</v>
      </c>
      <c r="E35" s="2">
        <v>0.98599999999999999</v>
      </c>
      <c r="F35" s="2">
        <v>0.98621638881514895</v>
      </c>
      <c r="G35" s="2">
        <v>0.98601135215989399</v>
      </c>
      <c r="H35" s="2">
        <v>0.100043229758739</v>
      </c>
      <c r="I35" s="6">
        <f>((E35-$E$35) +(F35-$F$35) + (G35 - $G$35))/3</f>
        <v>0</v>
      </c>
    </row>
    <row r="36" spans="1:9" x14ac:dyDescent="0.3">
      <c r="A36" s="5" t="s">
        <v>93</v>
      </c>
      <c r="B36" s="5" t="s">
        <v>97</v>
      </c>
      <c r="C36" s="5" t="s">
        <v>96</v>
      </c>
      <c r="D36" s="6">
        <f>H36-$H$35</f>
        <v>2.3841857900441799E-7</v>
      </c>
      <c r="E36" s="5">
        <v>0.98599999999999999</v>
      </c>
      <c r="F36" s="5">
        <v>0.98612695409071305</v>
      </c>
      <c r="G36" s="5">
        <v>0.98601622041825299</v>
      </c>
      <c r="H36" s="5">
        <v>0.100043468177318</v>
      </c>
      <c r="I36" s="6">
        <f>((E36-$E$35) +(F36-$F$35) + (G36 - $G$35))/3</f>
        <v>-2.8188822025635812E-5</v>
      </c>
    </row>
    <row r="37" spans="1:9" x14ac:dyDescent="0.3">
      <c r="A37" s="5" t="s">
        <v>93</v>
      </c>
      <c r="B37" s="5" t="s">
        <v>95</v>
      </c>
      <c r="C37" s="5" t="s">
        <v>96</v>
      </c>
      <c r="D37" s="6">
        <f>H37-$H$35</f>
        <v>-1.2516975400056474E-6</v>
      </c>
      <c r="E37" s="5">
        <v>0.98199999999999998</v>
      </c>
      <c r="F37" s="5">
        <v>0.98209232633146504</v>
      </c>
      <c r="G37" s="5">
        <v>0.98197483028155796</v>
      </c>
      <c r="H37" s="4">
        <v>0.10004197806119899</v>
      </c>
      <c r="I37" s="6">
        <f>((E37-$E$35) +(F37-$F$35) + (G37 - $G$35))/3</f>
        <v>-4.0535281206733149E-3</v>
      </c>
    </row>
    <row r="38" spans="1:9" x14ac:dyDescent="0.3">
      <c r="A38" s="5" t="s">
        <v>93</v>
      </c>
      <c r="B38" s="5" t="s">
        <v>97</v>
      </c>
      <c r="C38" s="5" t="s">
        <v>98</v>
      </c>
      <c r="D38" s="6">
        <f>H38-$H$35</f>
        <v>1.1846423149941554E-6</v>
      </c>
      <c r="E38" s="5">
        <v>0.98199999999999998</v>
      </c>
      <c r="F38" s="5">
        <v>0.98219198024888899</v>
      </c>
      <c r="G38" s="5">
        <v>0.98198963199462297</v>
      </c>
      <c r="H38" s="5">
        <v>0.10004441440105399</v>
      </c>
      <c r="I38" s="6">
        <f>((E38-$E$35) +(F38-$F$35) + (G38 - $G$35))/3</f>
        <v>-4.0153762438436642E-3</v>
      </c>
    </row>
    <row r="39" spans="1:9" x14ac:dyDescent="0.3">
      <c r="A39" s="5" t="s">
        <v>93</v>
      </c>
      <c r="B39" s="5" t="s">
        <v>97</v>
      </c>
      <c r="C39" s="5" t="s">
        <v>99</v>
      </c>
      <c r="D39" s="6">
        <f>H39-$H$35</f>
        <v>1.7583370209989235E-6</v>
      </c>
      <c r="E39" s="5">
        <v>0.98099999999999998</v>
      </c>
      <c r="F39" s="5">
        <v>0.98149104714439594</v>
      </c>
      <c r="G39" s="5">
        <v>0.98104769191211605</v>
      </c>
      <c r="H39" s="5">
        <v>0.10004498809576</v>
      </c>
      <c r="I39" s="6">
        <f>((E39-$E$35) +(F39-$F$35) + (G39 - $G$35))/3</f>
        <v>-4.8963339728436512E-3</v>
      </c>
    </row>
    <row r="40" spans="1:9" x14ac:dyDescent="0.3">
      <c r="A40" s="5" t="s">
        <v>93</v>
      </c>
      <c r="B40" s="5" t="s">
        <v>95</v>
      </c>
      <c r="C40" s="5" t="s">
        <v>100</v>
      </c>
      <c r="D40" s="6">
        <f>H40-$H$35</f>
        <v>-1.7359852789999852E-6</v>
      </c>
      <c r="E40" s="5">
        <v>0.98099999999999998</v>
      </c>
      <c r="F40" s="5">
        <v>0.98111120339294899</v>
      </c>
      <c r="G40" s="5">
        <v>0.98098122881032201</v>
      </c>
      <c r="H40" s="4">
        <v>0.10004149377346</v>
      </c>
      <c r="I40" s="6">
        <f>((E40-$E$35) +(F40-$F$35) + (G40 - $G$35))/3</f>
        <v>-5.0451029239239791E-3</v>
      </c>
    </row>
    <row r="41" spans="1:9" x14ac:dyDescent="0.3">
      <c r="A41" s="5" t="s">
        <v>93</v>
      </c>
      <c r="B41" s="5" t="s">
        <v>9</v>
      </c>
      <c r="C41" s="5" t="s">
        <v>9</v>
      </c>
      <c r="D41" s="6">
        <f>H41-$H$35</f>
        <v>-5.0663948099327616E-7</v>
      </c>
      <c r="E41" s="5">
        <v>0.97899999999999998</v>
      </c>
      <c r="F41" s="5">
        <v>0.97917951224339805</v>
      </c>
      <c r="G41" s="5">
        <v>0.97900353991114497</v>
      </c>
      <c r="H41" s="4">
        <v>0.10004272311925801</v>
      </c>
      <c r="I41" s="6">
        <f>((E41-$E$35) +(F41-$F$35) + (G41 - $G$35))/3</f>
        <v>-7.0148962734999749E-3</v>
      </c>
    </row>
    <row r="42" spans="1:9" x14ac:dyDescent="0.3">
      <c r="A42" s="5" t="s">
        <v>93</v>
      </c>
      <c r="B42" s="5" t="s">
        <v>95</v>
      </c>
      <c r="C42" s="5" t="s">
        <v>98</v>
      </c>
      <c r="D42" s="6">
        <f>H42-$H$35</f>
        <v>-8.5681676899318493E-7</v>
      </c>
      <c r="E42" s="5">
        <v>0.97699999999999998</v>
      </c>
      <c r="F42" s="5">
        <v>0.977300941514198</v>
      </c>
      <c r="G42" s="5">
        <v>0.97705132827202001</v>
      </c>
      <c r="H42" s="4">
        <v>0.10004237294197001</v>
      </c>
      <c r="I42" s="6">
        <f>((E42-$E$35) +(F42-$F$35) + (G42 - $G$35))/3</f>
        <v>-8.9584903962749794E-3</v>
      </c>
    </row>
    <row r="43" spans="1:9" x14ac:dyDescent="0.3">
      <c r="A43" s="5" t="s">
        <v>93</v>
      </c>
      <c r="B43" s="5" t="s">
        <v>95</v>
      </c>
      <c r="C43" s="5" t="s">
        <v>99</v>
      </c>
      <c r="D43" s="6">
        <f>H43-$H$35</f>
        <v>-2.0042061810027212E-6</v>
      </c>
      <c r="E43" s="5">
        <v>0.97599999999999998</v>
      </c>
      <c r="F43" s="5">
        <v>0.97633794287842102</v>
      </c>
      <c r="G43" s="5">
        <v>0.97603549767850095</v>
      </c>
      <c r="H43" s="4">
        <v>0.100041225552558</v>
      </c>
      <c r="I43" s="6">
        <f>((E43-$E$35) +(F43-$F$35) + (G43 - $G$35))/3</f>
        <v>-9.9514334727069942E-3</v>
      </c>
    </row>
    <row r="44" spans="1:9" x14ac:dyDescent="0.3">
      <c r="A44" s="5" t="s">
        <v>93</v>
      </c>
      <c r="B44" s="5" t="s">
        <v>97</v>
      </c>
      <c r="C44" s="5" t="s">
        <v>100</v>
      </c>
      <c r="D44" s="6">
        <f>H44-$H$35</f>
        <v>7.6740980099743172E-7</v>
      </c>
      <c r="E44" s="5">
        <v>0.96799999999999997</v>
      </c>
      <c r="F44" s="5">
        <v>0.96854087630111696</v>
      </c>
      <c r="G44" s="5">
        <v>0.96803016225019101</v>
      </c>
      <c r="H44" s="5">
        <v>0.10004399716854</v>
      </c>
      <c r="I44" s="6">
        <f>((E44-$E$35) +(F44-$F$35) + (G44 - $G$35))/3</f>
        <v>-1.788556747457833E-2</v>
      </c>
    </row>
    <row r="45" spans="1:9" x14ac:dyDescent="0.3">
      <c r="A45" s="4" t="s">
        <v>101</v>
      </c>
      <c r="B45" s="4" t="s">
        <v>97</v>
      </c>
      <c r="C45" s="4" t="s">
        <v>98</v>
      </c>
      <c r="D45" s="6">
        <f>H45-$H$53</f>
        <v>3.427267070005291E-7</v>
      </c>
      <c r="E45" s="4">
        <v>0.80100000000000005</v>
      </c>
      <c r="F45" s="4">
        <v>0.80721936080730905</v>
      </c>
      <c r="G45" s="4">
        <v>0.80296767590099505</v>
      </c>
      <c r="H45" s="5">
        <v>0.10003197193145701</v>
      </c>
      <c r="I45" s="6">
        <f>((E45-$E$53) +(F45-$F$53) + (G45 - $G$53))/3</f>
        <v>5.4863326926348398E-2</v>
      </c>
    </row>
    <row r="46" spans="1:9" x14ac:dyDescent="0.3">
      <c r="A46" s="4" t="s">
        <v>101</v>
      </c>
      <c r="B46" s="4" t="s">
        <v>97</v>
      </c>
      <c r="C46" s="4" t="s">
        <v>99</v>
      </c>
      <c r="D46" s="6">
        <f>H46-$H$53</f>
        <v>4.6193599699539956E-7</v>
      </c>
      <c r="E46" s="4">
        <v>0.78700000000000003</v>
      </c>
      <c r="F46" s="4">
        <v>0.79381189927065599</v>
      </c>
      <c r="G46" s="4">
        <v>0.789651426498165</v>
      </c>
      <c r="H46" s="5">
        <v>0.100032091140747</v>
      </c>
      <c r="I46" s="6">
        <f>((E46-$E$53) +(F46-$F$53) + (G46 - $G$53))/3</f>
        <v>4.1288756613187351E-2</v>
      </c>
    </row>
    <row r="47" spans="1:9" x14ac:dyDescent="0.3">
      <c r="A47" s="4" t="s">
        <v>101</v>
      </c>
      <c r="B47" s="4" t="s">
        <v>95</v>
      </c>
      <c r="C47" s="4" t="s">
        <v>96</v>
      </c>
      <c r="D47" s="6">
        <f>H47-$H$53</f>
        <v>7.6740980099743172E-7</v>
      </c>
      <c r="E47" s="4">
        <v>0.78300000000000003</v>
      </c>
      <c r="F47" s="4">
        <v>0.78701298307939105</v>
      </c>
      <c r="G47" s="4">
        <v>0.78388825249239902</v>
      </c>
      <c r="H47" s="5">
        <v>0.100032396614551</v>
      </c>
      <c r="I47" s="6">
        <f>((E47-$E$53) +(F47-$F$53) + (G47 - $G$53))/3</f>
        <v>3.5768059880843715E-2</v>
      </c>
    </row>
    <row r="48" spans="1:9" x14ac:dyDescent="0.3">
      <c r="A48" s="4" t="s">
        <v>101</v>
      </c>
      <c r="B48" s="4" t="s">
        <v>95</v>
      </c>
      <c r="C48" s="4" t="s">
        <v>100</v>
      </c>
      <c r="D48" s="6">
        <f>H48-$H$53</f>
        <v>2.6077031999027778E-7</v>
      </c>
      <c r="E48" s="4">
        <v>0.77500000000000002</v>
      </c>
      <c r="F48" s="4">
        <v>0.77902136678760403</v>
      </c>
      <c r="G48" s="4">
        <v>0.77600200009617804</v>
      </c>
      <c r="H48" s="5">
        <v>0.10003188997507</v>
      </c>
      <c r="I48" s="6">
        <f>((E48-$E$53) +(F48-$F$53) + (G48 - $G$53))/3</f>
        <v>2.7808770318174376E-2</v>
      </c>
    </row>
    <row r="49" spans="1:9" x14ac:dyDescent="0.3">
      <c r="A49" s="4" t="s">
        <v>101</v>
      </c>
      <c r="B49" s="4" t="s">
        <v>95</v>
      </c>
      <c r="C49" s="4" t="s">
        <v>98</v>
      </c>
      <c r="D49" s="6">
        <f>H49-$H$53</f>
        <v>-2.3841858000361871E-7</v>
      </c>
      <c r="E49" s="4">
        <v>0.76800000000000002</v>
      </c>
      <c r="F49" s="4">
        <v>0.76889343388087705</v>
      </c>
      <c r="G49" s="4">
        <v>0.76668209419927702</v>
      </c>
      <c r="H49" s="4">
        <v>0.10003139078617</v>
      </c>
      <c r="I49" s="6">
        <f>((E49-$E$53) +(F49-$F$53) + (G49 - $G$53))/3</f>
        <v>1.8992824050298378E-2</v>
      </c>
    </row>
    <row r="50" spans="1:9" x14ac:dyDescent="0.3">
      <c r="A50" s="4" t="s">
        <v>101</v>
      </c>
      <c r="B50" s="4" t="s">
        <v>97</v>
      </c>
      <c r="C50" s="4" t="s">
        <v>96</v>
      </c>
      <c r="D50" s="6">
        <f>H50-$H$53</f>
        <v>-2.5331974100317733E-7</v>
      </c>
      <c r="E50" s="4">
        <v>0.76700000000000002</v>
      </c>
      <c r="F50" s="4">
        <v>0.77260557901635996</v>
      </c>
      <c r="G50" s="4">
        <v>0.76892296265184101</v>
      </c>
      <c r="H50" s="4">
        <v>0.100031375885009</v>
      </c>
      <c r="I50" s="6">
        <f>((E50-$E$53) +(F50-$F$53) + (G50 - $G$53))/3</f>
        <v>2.0643828579647343E-2</v>
      </c>
    </row>
    <row r="51" spans="1:9" x14ac:dyDescent="0.3">
      <c r="A51" s="4" t="s">
        <v>101</v>
      </c>
      <c r="B51" s="4" t="s">
        <v>9</v>
      </c>
      <c r="C51" s="4" t="s">
        <v>9</v>
      </c>
      <c r="D51" s="6">
        <f>H51-$H$53</f>
        <v>-1.0207295420006091E-6</v>
      </c>
      <c r="E51" s="4">
        <v>0.76300000000000001</v>
      </c>
      <c r="F51" s="4">
        <v>0.766115708356641</v>
      </c>
      <c r="G51" s="4">
        <v>0.76317112106575602</v>
      </c>
      <c r="H51" s="4">
        <v>0.100030608475208</v>
      </c>
      <c r="I51" s="6">
        <f>((E51-$E$53) +(F51-$F$53) + (G51 - $G$53))/3</f>
        <v>1.5229924497712691E-2</v>
      </c>
    </row>
    <row r="52" spans="1:9" x14ac:dyDescent="0.3">
      <c r="A52" s="4" t="s">
        <v>101</v>
      </c>
      <c r="B52" s="4" t="s">
        <v>95</v>
      </c>
      <c r="C52" s="4" t="s">
        <v>99</v>
      </c>
      <c r="D52" s="6">
        <f>H52-$H$53</f>
        <v>1.3858079910000765E-6</v>
      </c>
      <c r="E52" s="4">
        <v>0.76300000000000001</v>
      </c>
      <c r="F52" s="4">
        <v>0.76421488675335403</v>
      </c>
      <c r="G52" s="4">
        <v>0.76266586928590197</v>
      </c>
      <c r="H52" s="5">
        <v>0.10003301501274101</v>
      </c>
      <c r="I52" s="6">
        <f>((E52-$E$53) +(F52-$F$53) + (G52 - $G$53))/3</f>
        <v>1.4427900036665683E-2</v>
      </c>
    </row>
    <row r="53" spans="1:9" x14ac:dyDescent="0.3">
      <c r="A53" s="2" t="s">
        <v>101</v>
      </c>
      <c r="B53" s="2" t="s">
        <v>9</v>
      </c>
      <c r="C53" s="2" t="s">
        <v>94</v>
      </c>
      <c r="D53" s="6">
        <f>H53-$H$53</f>
        <v>0</v>
      </c>
      <c r="E53" s="2">
        <v>0.748</v>
      </c>
      <c r="F53" s="2">
        <v>0.75063195393871496</v>
      </c>
      <c r="G53" s="2">
        <v>0.747965101990544</v>
      </c>
      <c r="H53" s="2">
        <v>0.10003162920475001</v>
      </c>
      <c r="I53" s="6">
        <f>((E53-$E$53) +(F53-$F$53) + (G53 - $G$53))/3</f>
        <v>0</v>
      </c>
    </row>
    <row r="54" spans="1:9" x14ac:dyDescent="0.3">
      <c r="A54" s="5" t="s">
        <v>101</v>
      </c>
      <c r="B54" s="5" t="s">
        <v>97</v>
      </c>
      <c r="C54" s="5" t="s">
        <v>100</v>
      </c>
      <c r="D54" s="6">
        <f>H54-$H$53</f>
        <v>-1.4156103200768655E-7</v>
      </c>
      <c r="E54" s="5">
        <v>0.73</v>
      </c>
      <c r="F54" s="5">
        <v>0.73548572026872105</v>
      </c>
      <c r="G54" s="5">
        <v>0.73176232632333504</v>
      </c>
      <c r="H54" s="4">
        <v>0.100031487643718</v>
      </c>
      <c r="I54" s="6">
        <f>((E54-$E$53) +(F54-$F$53) + (G54 - $G$53))/3</f>
        <v>-1.6449669779067626E-2</v>
      </c>
    </row>
    <row r="55" spans="1:9" x14ac:dyDescent="0.3">
      <c r="A55" s="4" t="s">
        <v>102</v>
      </c>
      <c r="B55" s="4" t="s">
        <v>95</v>
      </c>
      <c r="C55" s="4" t="s">
        <v>99</v>
      </c>
      <c r="D55" s="6">
        <f>H55-$H$64</f>
        <v>3.8966536522008766E-5</v>
      </c>
      <c r="E55" s="4">
        <v>0.25800000000000001</v>
      </c>
      <c r="F55" s="4">
        <v>0.26273217111921399</v>
      </c>
      <c r="G55" s="4">
        <v>0.25724853462974601</v>
      </c>
      <c r="H55" s="5">
        <v>0.10715815424919101</v>
      </c>
      <c r="I55" s="6">
        <f>((E55-$E$64) +(F55-$F$64) + (G55 - $G$64))/3</f>
        <v>8.3640465978081668E-2</v>
      </c>
    </row>
    <row r="56" spans="1:9" x14ac:dyDescent="0.3">
      <c r="A56" s="4" t="s">
        <v>102</v>
      </c>
      <c r="B56" s="4" t="s">
        <v>95</v>
      </c>
      <c r="C56" s="4" t="s">
        <v>98</v>
      </c>
      <c r="D56" s="6">
        <f>H56-$H$64</f>
        <v>6.9610774517003815E-5</v>
      </c>
      <c r="E56" s="4">
        <v>0.252</v>
      </c>
      <c r="F56" s="4">
        <v>0.256537388030178</v>
      </c>
      <c r="G56" s="4">
        <v>0.25181980553216998</v>
      </c>
      <c r="H56" s="5">
        <v>0.107188798487186</v>
      </c>
      <c r="I56" s="6">
        <f>((E56-$E$64) +(F56-$F$64) + (G56 - $G$64))/3</f>
        <v>7.776596191587766E-2</v>
      </c>
    </row>
    <row r="57" spans="1:9" x14ac:dyDescent="0.3">
      <c r="A57" s="4" t="s">
        <v>102</v>
      </c>
      <c r="B57" s="4" t="s">
        <v>97</v>
      </c>
      <c r="C57" s="4" t="s">
        <v>99</v>
      </c>
      <c r="D57" s="6">
        <f>H57-$H$64</f>
        <v>1.1819601058900286E-4</v>
      </c>
      <c r="E57" s="4">
        <v>0.246</v>
      </c>
      <c r="F57" s="4">
        <v>0.25518053543929903</v>
      </c>
      <c r="G57" s="4">
        <v>0.248634117494097</v>
      </c>
      <c r="H57" s="5">
        <v>0.107237383723258</v>
      </c>
      <c r="I57" s="6">
        <f>((E57-$E$64) +(F57-$F$64) + (G57 - $G$64))/3</f>
        <v>7.425178170622701E-2</v>
      </c>
    </row>
    <row r="58" spans="1:9" x14ac:dyDescent="0.3">
      <c r="A58" s="4" t="s">
        <v>102</v>
      </c>
      <c r="B58" s="4" t="s">
        <v>97</v>
      </c>
      <c r="C58" s="4" t="s">
        <v>100</v>
      </c>
      <c r="D58" s="6">
        <f>H58-$H$64</f>
        <v>-1.2271106242994767E-5</v>
      </c>
      <c r="E58" s="4">
        <v>0.23499999999999999</v>
      </c>
      <c r="F58" s="4">
        <v>0.23978224664375999</v>
      </c>
      <c r="G58" s="4">
        <v>0.23552346727336201</v>
      </c>
      <c r="H58" s="4">
        <v>0.107106916606426</v>
      </c>
      <c r="I58" s="6">
        <f>((E58-$E$64) +(F58-$F$64) + (G58 - $G$64))/3</f>
        <v>6.1082135367469002E-2</v>
      </c>
    </row>
    <row r="59" spans="1:9" x14ac:dyDescent="0.3">
      <c r="A59" s="4" t="s">
        <v>102</v>
      </c>
      <c r="B59" s="4" t="s">
        <v>97</v>
      </c>
      <c r="C59" s="4" t="s">
        <v>96</v>
      </c>
      <c r="D59" s="6">
        <f>H59-$H$64</f>
        <v>1.4193356037099647E-4</v>
      </c>
      <c r="E59" s="4">
        <v>0.23300000000000001</v>
      </c>
      <c r="F59" s="4">
        <v>0.23847917449535699</v>
      </c>
      <c r="G59" s="4">
        <v>0.23273665068709501</v>
      </c>
      <c r="H59" s="5">
        <v>0.10726112127303999</v>
      </c>
      <c r="I59" s="6">
        <f>((E59-$E$64) +(F59-$F$64) + (G59 - $G$64))/3</f>
        <v>5.9052172455912343E-2</v>
      </c>
    </row>
    <row r="60" spans="1:9" x14ac:dyDescent="0.3">
      <c r="A60" s="4" t="s">
        <v>102</v>
      </c>
      <c r="B60" s="4" t="s">
        <v>95</v>
      </c>
      <c r="C60" s="4" t="s">
        <v>96</v>
      </c>
      <c r="D60" s="6">
        <f>H60-$H$64</f>
        <v>-1.4792382717099262E-4</v>
      </c>
      <c r="E60" s="4">
        <v>0.219</v>
      </c>
      <c r="F60" s="4">
        <v>0.227903359568599</v>
      </c>
      <c r="G60" s="4">
        <v>0.220774197908501</v>
      </c>
      <c r="H60" s="4">
        <v>0.10697126388549801</v>
      </c>
      <c r="I60" s="6">
        <f>((E60-$E$64) +(F60-$F$64) + (G60 - $G$64))/3</f>
        <v>4.6872749887461672E-2</v>
      </c>
    </row>
    <row r="61" spans="1:9" x14ac:dyDescent="0.3">
      <c r="A61" s="4" t="s">
        <v>102</v>
      </c>
      <c r="B61" s="4" t="s">
        <v>9</v>
      </c>
      <c r="C61" s="4" t="s">
        <v>9</v>
      </c>
      <c r="D61" s="6">
        <f>H61-$H$64</f>
        <v>-5.1662325859000435E-5</v>
      </c>
      <c r="E61" s="4">
        <v>0.215</v>
      </c>
      <c r="F61" s="4">
        <v>0.22012462658326901</v>
      </c>
      <c r="G61" s="4">
        <v>0.215233027892579</v>
      </c>
      <c r="H61" s="4">
        <v>0.10706752538681</v>
      </c>
      <c r="I61" s="6">
        <f>((E61-$E$64) +(F61-$F$64) + (G61 - $G$64))/3</f>
        <v>4.1099448887044338E-2</v>
      </c>
    </row>
    <row r="62" spans="1:9" x14ac:dyDescent="0.3">
      <c r="A62" s="4" t="s">
        <v>102</v>
      </c>
      <c r="B62" s="4" t="s">
        <v>95</v>
      </c>
      <c r="C62" s="4" t="s">
        <v>100</v>
      </c>
      <c r="D62" s="6">
        <f>H62-$H$64</f>
        <v>1.8317252397499761E-4</v>
      </c>
      <c r="E62" s="4">
        <v>0.192</v>
      </c>
      <c r="F62" s="4">
        <v>0.196284843369018</v>
      </c>
      <c r="G62" s="4">
        <v>0.19314406540291701</v>
      </c>
      <c r="H62" s="5">
        <v>0.107302360236644</v>
      </c>
      <c r="I62" s="6">
        <f>((E62-$E$64) +(F62-$F$64) + (G62 - $G$64))/3</f>
        <v>1.812320031907334E-2</v>
      </c>
    </row>
    <row r="63" spans="1:9" x14ac:dyDescent="0.3">
      <c r="A63" s="4" t="s">
        <v>102</v>
      </c>
      <c r="B63" s="4" t="s">
        <v>97</v>
      </c>
      <c r="C63" s="4" t="s">
        <v>98</v>
      </c>
      <c r="D63" s="6">
        <f>H63-$H$64</f>
        <v>7.0661306381003541E-5</v>
      </c>
      <c r="E63" s="4">
        <v>0.184</v>
      </c>
      <c r="F63" s="4">
        <v>0.18532324201896899</v>
      </c>
      <c r="G63" s="4">
        <v>0.182645417844607</v>
      </c>
      <c r="H63" s="5">
        <v>0.10718984901905</v>
      </c>
      <c r="I63" s="6">
        <f>((E63-$E$64) +(F63-$F$64) + (G63 - $G$64))/3</f>
        <v>8.3031173496203314E-3</v>
      </c>
    </row>
    <row r="64" spans="1:9" x14ac:dyDescent="0.3">
      <c r="A64" s="2" t="s">
        <v>102</v>
      </c>
      <c r="B64" s="2" t="s">
        <v>9</v>
      </c>
      <c r="C64" s="2" t="s">
        <v>94</v>
      </c>
      <c r="D64" s="6">
        <f>H64-$H$64</f>
        <v>0</v>
      </c>
      <c r="E64" s="2">
        <v>0.17299999999999999</v>
      </c>
      <c r="F64" s="2">
        <v>0.18000248400302901</v>
      </c>
      <c r="G64" s="2">
        <v>0.174056823811686</v>
      </c>
      <c r="H64" s="2">
        <v>0.107119187712669</v>
      </c>
      <c r="I64" s="6">
        <f>((E64-$E$64) +(F64-$F$64) + (G64 - $G$64))/3</f>
        <v>0</v>
      </c>
    </row>
    <row r="65" spans="1:9" x14ac:dyDescent="0.3">
      <c r="A65" s="3" t="s">
        <v>106</v>
      </c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1" t="s">
        <v>20</v>
      </c>
      <c r="B66" s="1" t="s">
        <v>84</v>
      </c>
      <c r="C66" s="1" t="s">
        <v>85</v>
      </c>
      <c r="D66" s="1" t="s">
        <v>103</v>
      </c>
      <c r="E66" s="1" t="s">
        <v>2</v>
      </c>
      <c r="F66" s="1" t="s">
        <v>3</v>
      </c>
      <c r="G66" s="1" t="s">
        <v>4</v>
      </c>
      <c r="H66" s="1" t="s">
        <v>107</v>
      </c>
      <c r="I66" s="1" t="s">
        <v>105</v>
      </c>
    </row>
    <row r="67" spans="1:9" x14ac:dyDescent="0.3">
      <c r="A67" s="2" t="s">
        <v>93</v>
      </c>
      <c r="B67" s="2" t="s">
        <v>9</v>
      </c>
      <c r="C67" s="2" t="s">
        <v>94</v>
      </c>
      <c r="D67" s="6">
        <f>((E67-$E$67) +(F67-$F$67) + (G67 - $G$67))/3</f>
        <v>0</v>
      </c>
      <c r="E67" s="2">
        <v>0.98699999999999999</v>
      </c>
      <c r="F67" s="2">
        <v>0.98710675040678197</v>
      </c>
      <c r="G67" s="2">
        <v>0.98700026920721495</v>
      </c>
      <c r="H67" s="2">
        <v>0.19875419139861999</v>
      </c>
      <c r="I67" s="6">
        <f>H67-$H$67</f>
        <v>0</v>
      </c>
    </row>
    <row r="68" spans="1:9" x14ac:dyDescent="0.3">
      <c r="A68" s="5" t="s">
        <v>93</v>
      </c>
      <c r="B68" s="5" t="s">
        <v>97</v>
      </c>
      <c r="C68" s="5" t="s">
        <v>96</v>
      </c>
      <c r="D68" s="6">
        <f t="shared" ref="D68:D77" si="3">((E68-$E$67) +(F68-$F$67) + (G68 - $G$67))/3</f>
        <v>-5.9677240793809911E-3</v>
      </c>
      <c r="E68" s="5">
        <v>0.98099999999999998</v>
      </c>
      <c r="F68" s="5">
        <v>0.98119586988315599</v>
      </c>
      <c r="G68" s="5">
        <v>0.98100797749269797</v>
      </c>
      <c r="H68" s="5">
        <v>0.20393130183219901</v>
      </c>
      <c r="I68" s="6">
        <f t="shared" ref="I68:I77" si="4">H68-$H$67</f>
        <v>5.1771104335790186E-3</v>
      </c>
    </row>
    <row r="69" spans="1:9" x14ac:dyDescent="0.3">
      <c r="A69" s="5" t="s">
        <v>93</v>
      </c>
      <c r="B69" s="5" t="s">
        <v>9</v>
      </c>
      <c r="C69" s="5" t="s">
        <v>9</v>
      </c>
      <c r="D69" s="6">
        <f t="shared" si="3"/>
        <v>-7.9464319584379908E-3</v>
      </c>
      <c r="E69" s="5">
        <v>0.97899999999999998</v>
      </c>
      <c r="F69" s="5">
        <v>0.97924537096966702</v>
      </c>
      <c r="G69" s="5">
        <v>0.97902235276901595</v>
      </c>
      <c r="H69" s="5">
        <v>0.21071247756481101</v>
      </c>
      <c r="I69" s="6">
        <f t="shared" si="4"/>
        <v>1.1958286166191018E-2</v>
      </c>
    </row>
    <row r="70" spans="1:9" x14ac:dyDescent="0.3">
      <c r="A70" s="5" t="s">
        <v>93</v>
      </c>
      <c r="B70" s="5" t="s">
        <v>95</v>
      </c>
      <c r="C70" s="5" t="s">
        <v>96</v>
      </c>
      <c r="D70" s="6">
        <f t="shared" si="3"/>
        <v>-1.0003667934682622E-2</v>
      </c>
      <c r="E70" s="5">
        <v>0.97699999999999998</v>
      </c>
      <c r="F70" s="5">
        <v>0.97712358629881402</v>
      </c>
      <c r="G70" s="5">
        <v>0.97697242951113505</v>
      </c>
      <c r="H70" s="5">
        <v>0.203169345855712</v>
      </c>
      <c r="I70" s="6">
        <f t="shared" si="4"/>
        <v>4.4151544570920076E-3</v>
      </c>
    </row>
    <row r="71" spans="1:9" x14ac:dyDescent="0.3">
      <c r="A71" s="5" t="s">
        <v>93</v>
      </c>
      <c r="B71" s="5" t="s">
        <v>97</v>
      </c>
      <c r="C71" s="5" t="s">
        <v>98</v>
      </c>
      <c r="D71" s="6">
        <f t="shared" si="3"/>
        <v>-1.0960185737650971E-2</v>
      </c>
      <c r="E71" s="5">
        <v>0.97599999999999998</v>
      </c>
      <c r="F71" s="5">
        <v>0.97623677486850702</v>
      </c>
      <c r="G71" s="5">
        <v>0.97598968753253701</v>
      </c>
      <c r="H71" s="5">
        <v>0.20017367601394601</v>
      </c>
      <c r="I71" s="6">
        <f t="shared" si="4"/>
        <v>1.419484615326011E-3</v>
      </c>
    </row>
    <row r="72" spans="1:9" x14ac:dyDescent="0.3">
      <c r="A72" s="5" t="s">
        <v>93</v>
      </c>
      <c r="B72" s="5" t="s">
        <v>95</v>
      </c>
      <c r="C72" s="5" t="s">
        <v>99</v>
      </c>
      <c r="D72" s="6">
        <f t="shared" si="3"/>
        <v>-1.1941158751106981E-2</v>
      </c>
      <c r="E72" s="5">
        <v>0.97499999999999998</v>
      </c>
      <c r="F72" s="5">
        <v>0.97528013007801395</v>
      </c>
      <c r="G72" s="5">
        <v>0.97500341328266205</v>
      </c>
      <c r="H72" s="4">
        <v>0.19591675698757099</v>
      </c>
      <c r="I72" s="6">
        <f t="shared" si="4"/>
        <v>-2.8374344110490002E-3</v>
      </c>
    </row>
    <row r="73" spans="1:9" x14ac:dyDescent="0.3">
      <c r="A73" s="5" t="s">
        <v>93</v>
      </c>
      <c r="B73" s="5" t="s">
        <v>97</v>
      </c>
      <c r="C73" s="5" t="s">
        <v>99</v>
      </c>
      <c r="D73" s="6">
        <f t="shared" si="3"/>
        <v>-1.1818988488844292E-2</v>
      </c>
      <c r="E73" s="5">
        <v>0.97499999999999998</v>
      </c>
      <c r="F73" s="5">
        <v>0.97554843077259501</v>
      </c>
      <c r="G73" s="5">
        <v>0.97510162337486905</v>
      </c>
      <c r="H73" s="5">
        <v>0.20539113879203699</v>
      </c>
      <c r="I73" s="6">
        <f t="shared" si="4"/>
        <v>6.6369473934169976E-3</v>
      </c>
    </row>
    <row r="74" spans="1:9" x14ac:dyDescent="0.3">
      <c r="A74" s="5" t="s">
        <v>93</v>
      </c>
      <c r="B74" s="5" t="s">
        <v>95</v>
      </c>
      <c r="C74" s="5" t="s">
        <v>98</v>
      </c>
      <c r="D74" s="6">
        <f t="shared" si="3"/>
        <v>-1.2864195742623319E-2</v>
      </c>
      <c r="E74" s="5">
        <v>0.97399999999999998</v>
      </c>
      <c r="F74" s="5">
        <v>0.97443992414050495</v>
      </c>
      <c r="G74" s="5">
        <v>0.97407450824562203</v>
      </c>
      <c r="H74" s="5">
        <v>0.19921013712882901</v>
      </c>
      <c r="I74" s="6">
        <f t="shared" si="4"/>
        <v>4.5594573020901752E-4</v>
      </c>
    </row>
    <row r="75" spans="1:9" x14ac:dyDescent="0.3">
      <c r="A75" s="5" t="s">
        <v>93</v>
      </c>
      <c r="B75" s="5" t="s">
        <v>95</v>
      </c>
      <c r="C75" s="5" t="s">
        <v>100</v>
      </c>
      <c r="D75" s="6">
        <f t="shared" si="3"/>
        <v>-1.2993815319389332E-2</v>
      </c>
      <c r="E75" s="5">
        <v>0.97399999999999998</v>
      </c>
      <c r="F75" s="5">
        <v>0.97415329054375299</v>
      </c>
      <c r="G75" s="5">
        <v>0.97397228311207595</v>
      </c>
      <c r="H75" s="5">
        <v>0.20690451562404599</v>
      </c>
      <c r="I75" s="6">
        <f t="shared" si="4"/>
        <v>8.1503242254259978E-3</v>
      </c>
    </row>
    <row r="76" spans="1:9" x14ac:dyDescent="0.3">
      <c r="A76" s="5" t="s">
        <v>93</v>
      </c>
      <c r="B76" s="5" t="s">
        <v>97</v>
      </c>
      <c r="C76" s="5" t="s">
        <v>100</v>
      </c>
      <c r="D76" s="6">
        <f t="shared" si="3"/>
        <v>-2.3726734439119324E-2</v>
      </c>
      <c r="E76" s="5">
        <v>0.96299999999999997</v>
      </c>
      <c r="F76" s="5">
        <v>0.96384788542345801</v>
      </c>
      <c r="G76" s="5">
        <v>0.96307893087318097</v>
      </c>
      <c r="H76" s="5">
        <v>0.20212595164775801</v>
      </c>
      <c r="I76" s="6">
        <f t="shared" si="4"/>
        <v>3.3717602491380172E-3</v>
      </c>
    </row>
    <row r="77" spans="1:9" x14ac:dyDescent="0.3">
      <c r="A77" s="4" t="s">
        <v>101</v>
      </c>
      <c r="B77" s="4" t="s">
        <v>97</v>
      </c>
      <c r="C77" s="4" t="s">
        <v>98</v>
      </c>
      <c r="D77" s="6">
        <f>((E77-$E$81) +(F77-$F$81) + (G77 - $G$81))/3</f>
        <v>4.3095210145824701E-2</v>
      </c>
      <c r="E77" s="4">
        <v>0.75</v>
      </c>
      <c r="F77" s="4">
        <v>0.75543722085287501</v>
      </c>
      <c r="G77" s="4">
        <v>0.75163618989959702</v>
      </c>
      <c r="H77" s="5">
        <v>0.229020506143569</v>
      </c>
      <c r="I77" s="6">
        <f>H77-$H$81</f>
        <v>3.7828385829919986E-3</v>
      </c>
    </row>
    <row r="78" spans="1:9" x14ac:dyDescent="0.3">
      <c r="A78" s="4" t="s">
        <v>101</v>
      </c>
      <c r="B78" s="4" t="s">
        <v>97</v>
      </c>
      <c r="C78" s="4" t="s">
        <v>99</v>
      </c>
      <c r="D78" s="6">
        <f t="shared" ref="D78:D87" si="5">((E78-$E$81) +(F78-$F$81) + (G78 - $G$81))/3</f>
        <v>4.0120967483340042E-2</v>
      </c>
      <c r="E78" s="4">
        <v>0.746</v>
      </c>
      <c r="F78" s="4">
        <v>0.75320671558062102</v>
      </c>
      <c r="G78" s="4">
        <v>0.74894396718439704</v>
      </c>
      <c r="H78" s="5">
        <v>0.226949512958526</v>
      </c>
      <c r="I78" s="6">
        <f t="shared" ref="I78:I87" si="6">H78-$H$81</f>
        <v>1.7118453979489967E-3</v>
      </c>
    </row>
    <row r="79" spans="1:9" x14ac:dyDescent="0.3">
      <c r="A79" s="4" t="s">
        <v>101</v>
      </c>
      <c r="B79" s="4" t="s">
        <v>95</v>
      </c>
      <c r="C79" s="4" t="s">
        <v>100</v>
      </c>
      <c r="D79" s="6">
        <f t="shared" si="5"/>
        <v>1.5564815090880368E-2</v>
      </c>
      <c r="E79" s="4">
        <v>0.72299999999999998</v>
      </c>
      <c r="F79" s="4">
        <v>0.72720879835992402</v>
      </c>
      <c r="G79" s="4">
        <v>0.72427342722771504</v>
      </c>
      <c r="H79" s="5">
        <v>0.22690917551517401</v>
      </c>
      <c r="I79" s="6">
        <f t="shared" si="6"/>
        <v>1.6715079545970013E-3</v>
      </c>
    </row>
    <row r="80" spans="1:9" x14ac:dyDescent="0.3">
      <c r="A80" s="4" t="s">
        <v>101</v>
      </c>
      <c r="B80" s="4" t="s">
        <v>95</v>
      </c>
      <c r="C80" s="4" t="s">
        <v>96</v>
      </c>
      <c r="D80" s="6">
        <f t="shared" si="5"/>
        <v>1.238796498233404E-2</v>
      </c>
      <c r="E80" s="4">
        <v>0.72</v>
      </c>
      <c r="F80" s="4">
        <v>0.72416087762153103</v>
      </c>
      <c r="G80" s="4">
        <v>0.72079079764046905</v>
      </c>
      <c r="H80" s="4">
        <v>0.22261214256286599</v>
      </c>
      <c r="I80" s="6">
        <f t="shared" si="6"/>
        <v>-2.6255249977110151E-3</v>
      </c>
    </row>
    <row r="81" spans="1:9" x14ac:dyDescent="0.3">
      <c r="A81" s="2" t="s">
        <v>101</v>
      </c>
      <c r="B81" s="2" t="s">
        <v>9</v>
      </c>
      <c r="C81" s="2" t="s">
        <v>94</v>
      </c>
      <c r="D81" s="6">
        <f t="shared" si="5"/>
        <v>0</v>
      </c>
      <c r="E81" s="2">
        <v>0.70899999999999996</v>
      </c>
      <c r="F81" s="2">
        <v>0.710581597888988</v>
      </c>
      <c r="G81" s="2">
        <v>0.70820618242600997</v>
      </c>
      <c r="H81" s="2">
        <v>0.225237667560577</v>
      </c>
      <c r="I81" s="6">
        <f t="shared" si="6"/>
        <v>0</v>
      </c>
    </row>
    <row r="82" spans="1:9" x14ac:dyDescent="0.3">
      <c r="A82" s="5" t="s">
        <v>101</v>
      </c>
      <c r="B82" s="5" t="s">
        <v>95</v>
      </c>
      <c r="C82" s="5" t="s">
        <v>98</v>
      </c>
      <c r="D82" s="6">
        <f t="shared" si="5"/>
        <v>6.1787459933348998E-5</v>
      </c>
      <c r="E82" s="5">
        <v>0.70899999999999996</v>
      </c>
      <c r="F82" s="5">
        <v>0.71147048560944803</v>
      </c>
      <c r="G82" s="5">
        <v>0.70750265708534998</v>
      </c>
      <c r="H82" s="5">
        <v>0.226854458451271</v>
      </c>
      <c r="I82" s="6">
        <f t="shared" si="6"/>
        <v>1.6167908906939976E-3</v>
      </c>
    </row>
    <row r="83" spans="1:9" x14ac:dyDescent="0.3">
      <c r="A83" s="5" t="s">
        <v>101</v>
      </c>
      <c r="B83" s="5" t="s">
        <v>9</v>
      </c>
      <c r="C83" s="5" t="s">
        <v>9</v>
      </c>
      <c r="D83" s="6">
        <f t="shared" si="5"/>
        <v>-4.9593156223179946E-3</v>
      </c>
      <c r="E83" s="5">
        <v>0.70299999999999996</v>
      </c>
      <c r="F83" s="5">
        <v>0.70747154180817795</v>
      </c>
      <c r="G83" s="5">
        <v>0.70243829163986604</v>
      </c>
      <c r="H83" s="5">
        <v>0.225343108177185</v>
      </c>
      <c r="I83" s="6">
        <f t="shared" si="6"/>
        <v>1.0544061660799908E-4</v>
      </c>
    </row>
    <row r="84" spans="1:9" x14ac:dyDescent="0.3">
      <c r="A84" s="5" t="s">
        <v>101</v>
      </c>
      <c r="B84" s="5" t="s">
        <v>95</v>
      </c>
      <c r="C84" s="5" t="s">
        <v>99</v>
      </c>
      <c r="D84" s="6">
        <f t="shared" si="5"/>
        <v>-7.4021924778179633E-3</v>
      </c>
      <c r="E84" s="5">
        <v>0.70299999999999996</v>
      </c>
      <c r="F84" s="5">
        <v>0.70143926741615004</v>
      </c>
      <c r="G84" s="5">
        <v>0.70114193546539405</v>
      </c>
      <c r="H84" s="5">
        <v>0.226872533559799</v>
      </c>
      <c r="I84" s="6">
        <f t="shared" si="6"/>
        <v>1.634865999221996E-3</v>
      </c>
    </row>
    <row r="85" spans="1:9" x14ac:dyDescent="0.3">
      <c r="A85" s="5" t="s">
        <v>101</v>
      </c>
      <c r="B85" s="5" t="s">
        <v>97</v>
      </c>
      <c r="C85" s="5" t="s">
        <v>96</v>
      </c>
      <c r="D85" s="6">
        <f t="shared" si="5"/>
        <v>-1.4676755517159005E-2</v>
      </c>
      <c r="E85" s="5">
        <v>0.69199999999999995</v>
      </c>
      <c r="F85" s="5">
        <v>0.69790425123796895</v>
      </c>
      <c r="G85" s="5">
        <v>0.69385326252555202</v>
      </c>
      <c r="H85" s="4">
        <v>0.22495657205581601</v>
      </c>
      <c r="I85" s="6">
        <f t="shared" si="6"/>
        <v>-2.8109550476099199E-4</v>
      </c>
    </row>
    <row r="86" spans="1:9" x14ac:dyDescent="0.3">
      <c r="A86" s="5" t="s">
        <v>101</v>
      </c>
      <c r="B86" s="5" t="s">
        <v>97</v>
      </c>
      <c r="C86" s="5" t="s">
        <v>100</v>
      </c>
      <c r="D86" s="6">
        <f t="shared" si="5"/>
        <v>-4.1613289432051968E-2</v>
      </c>
      <c r="E86" s="5">
        <v>0.66400000000000003</v>
      </c>
      <c r="F86" s="5">
        <v>0.67272117093427997</v>
      </c>
      <c r="G86" s="5">
        <v>0.66622674108456204</v>
      </c>
      <c r="H86" s="5">
        <v>0.22661548852920499</v>
      </c>
      <c r="I86" s="6">
        <f t="shared" si="6"/>
        <v>1.3778209686279852E-3</v>
      </c>
    </row>
    <row r="87" spans="1:9" x14ac:dyDescent="0.3">
      <c r="A87" s="4" t="s">
        <v>102</v>
      </c>
      <c r="B87" s="4" t="s">
        <v>95</v>
      </c>
      <c r="C87" s="4" t="s">
        <v>99</v>
      </c>
      <c r="D87" s="6">
        <f>((E87-$E$96) +(F87-$F$96) + (G87 - $G$96))/3</f>
        <v>6.857948853223067E-2</v>
      </c>
      <c r="E87" s="4">
        <v>0.191</v>
      </c>
      <c r="F87" s="4">
        <v>0.193499648215434</v>
      </c>
      <c r="G87" s="4">
        <v>0.189547705125128</v>
      </c>
      <c r="H87" s="5">
        <v>0.50655484199523904</v>
      </c>
      <c r="I87" s="6">
        <f>H87-$H$96</f>
        <v>1.5890538692475031E-2</v>
      </c>
    </row>
    <row r="88" spans="1:9" x14ac:dyDescent="0.3">
      <c r="A88" s="4" t="s">
        <v>102</v>
      </c>
      <c r="B88" s="4" t="s">
        <v>97</v>
      </c>
      <c r="C88" s="4" t="s">
        <v>99</v>
      </c>
      <c r="D88" s="6">
        <f t="shared" ref="D88:D96" si="7">((E88-$E$96) +(F88-$F$96) + (G88 - $G$96))/3</f>
        <v>4.7017038714257671E-2</v>
      </c>
      <c r="E88" s="4">
        <v>0.16900000000000001</v>
      </c>
      <c r="F88" s="4">
        <v>0.17229572537865501</v>
      </c>
      <c r="G88" s="4">
        <v>0.168064278507988</v>
      </c>
      <c r="H88" s="5">
        <v>0.50523960590362504</v>
      </c>
      <c r="I88" s="6">
        <f t="shared" ref="I88:I96" si="8">H88-$H$96</f>
        <v>1.457530260086104E-2</v>
      </c>
    </row>
    <row r="89" spans="1:9" x14ac:dyDescent="0.3">
      <c r="A89" s="4" t="s">
        <v>102</v>
      </c>
      <c r="B89" s="4" t="s">
        <v>97</v>
      </c>
      <c r="C89" s="4" t="s">
        <v>96</v>
      </c>
      <c r="D89" s="6">
        <f t="shared" si="7"/>
        <v>4.6653959286783335E-2</v>
      </c>
      <c r="E89" s="4">
        <v>0.16700000000000001</v>
      </c>
      <c r="F89" s="4">
        <v>0.17282812738320799</v>
      </c>
      <c r="G89" s="4">
        <v>0.16844263822101199</v>
      </c>
      <c r="H89" s="5">
        <v>0.503440260887146</v>
      </c>
      <c r="I89" s="6">
        <f t="shared" si="8"/>
        <v>1.2775957584381992E-2</v>
      </c>
    </row>
    <row r="90" spans="1:9" x14ac:dyDescent="0.3">
      <c r="A90" s="4" t="s">
        <v>102</v>
      </c>
      <c r="B90" s="4" t="s">
        <v>9</v>
      </c>
      <c r="C90" s="4" t="s">
        <v>9</v>
      </c>
      <c r="D90" s="6">
        <f t="shared" si="7"/>
        <v>3.7984806882225663E-2</v>
      </c>
      <c r="E90" s="4">
        <v>0.161</v>
      </c>
      <c r="F90" s="4">
        <v>0.16154226322970899</v>
      </c>
      <c r="G90" s="4">
        <v>0.15972104516083799</v>
      </c>
      <c r="H90" s="5">
        <v>0.50198775529861395</v>
      </c>
      <c r="I90" s="6">
        <f t="shared" si="8"/>
        <v>1.1323451995849942E-2</v>
      </c>
    </row>
    <row r="91" spans="1:9" x14ac:dyDescent="0.3">
      <c r="A91" s="4" t="s">
        <v>102</v>
      </c>
      <c r="B91" s="4" t="s">
        <v>97</v>
      </c>
      <c r="C91" s="4" t="s">
        <v>100</v>
      </c>
      <c r="D91" s="6">
        <f t="shared" si="7"/>
        <v>3.7410021471333661E-2</v>
      </c>
      <c r="E91" s="4">
        <v>0.16</v>
      </c>
      <c r="F91" s="4">
        <v>0.16163920797967199</v>
      </c>
      <c r="G91" s="4">
        <v>0.15889974417819899</v>
      </c>
      <c r="H91" s="5">
        <v>0.50503295660018899</v>
      </c>
      <c r="I91" s="6">
        <f t="shared" si="8"/>
        <v>1.4368653297424983E-2</v>
      </c>
    </row>
    <row r="92" spans="1:9" x14ac:dyDescent="0.3">
      <c r="A92" s="4" t="s">
        <v>102</v>
      </c>
      <c r="B92" s="4" t="s">
        <v>95</v>
      </c>
      <c r="C92" s="4" t="s">
        <v>98</v>
      </c>
      <c r="D92" s="6">
        <f t="shared" si="7"/>
        <v>2.3163090011628001E-2</v>
      </c>
      <c r="E92" s="4">
        <v>0.14699999999999999</v>
      </c>
      <c r="F92" s="4">
        <v>0.14661512017337</v>
      </c>
      <c r="G92" s="4">
        <v>0.14418303760538401</v>
      </c>
      <c r="H92" s="5">
        <v>0.49826091527938798</v>
      </c>
      <c r="I92" s="6">
        <f t="shared" si="8"/>
        <v>7.5966119766239792E-3</v>
      </c>
    </row>
    <row r="93" spans="1:9" x14ac:dyDescent="0.3">
      <c r="A93" s="4" t="s">
        <v>102</v>
      </c>
      <c r="B93" s="4" t="s">
        <v>95</v>
      </c>
      <c r="C93" s="4" t="s">
        <v>96</v>
      </c>
      <c r="D93" s="6">
        <f t="shared" si="7"/>
        <v>1.843889141490233E-2</v>
      </c>
      <c r="E93" s="4">
        <v>0.14099999999999999</v>
      </c>
      <c r="F93" s="4">
        <v>0.142784589148232</v>
      </c>
      <c r="G93" s="4">
        <v>0.139840972840345</v>
      </c>
      <c r="H93" s="5">
        <v>0.49257123470306302</v>
      </c>
      <c r="I93" s="6">
        <f t="shared" si="8"/>
        <v>1.9069314002990168E-3</v>
      </c>
    </row>
    <row r="94" spans="1:9" x14ac:dyDescent="0.3">
      <c r="A94" s="4" t="s">
        <v>102</v>
      </c>
      <c r="B94" s="4" t="s">
        <v>95</v>
      </c>
      <c r="C94" s="4" t="s">
        <v>100</v>
      </c>
      <c r="D94" s="6">
        <f t="shared" si="7"/>
        <v>2.1029531321280326E-2</v>
      </c>
      <c r="E94" s="4">
        <v>0.14099999999999999</v>
      </c>
      <c r="F94" s="4">
        <v>0.14809242876414799</v>
      </c>
      <c r="G94" s="4">
        <v>0.14230505294356299</v>
      </c>
      <c r="H94" s="5">
        <v>0.49247246980667098</v>
      </c>
      <c r="I94" s="6">
        <f t="shared" si="8"/>
        <v>1.8081665039069716E-3</v>
      </c>
    </row>
    <row r="95" spans="1:9" x14ac:dyDescent="0.3">
      <c r="A95" s="4" t="s">
        <v>102</v>
      </c>
      <c r="B95" s="4" t="s">
        <v>97</v>
      </c>
      <c r="C95" s="4" t="s">
        <v>98</v>
      </c>
      <c r="D95" s="6">
        <f t="shared" si="7"/>
        <v>9.3167198605033363E-4</v>
      </c>
      <c r="E95" s="4">
        <v>0.125</v>
      </c>
      <c r="F95" s="4">
        <v>0.123587608209662</v>
      </c>
      <c r="G95" s="4">
        <v>0.122516295492359</v>
      </c>
      <c r="H95" s="5">
        <v>0.49771195650100702</v>
      </c>
      <c r="I95" s="6">
        <f t="shared" si="8"/>
        <v>7.0476531982430202E-3</v>
      </c>
    </row>
    <row r="96" spans="1:9" x14ac:dyDescent="0.3">
      <c r="A96" s="2" t="s">
        <v>102</v>
      </c>
      <c r="B96" s="2" t="s">
        <v>9</v>
      </c>
      <c r="C96" s="2" t="s">
        <v>94</v>
      </c>
      <c r="D96" s="6">
        <f t="shared" si="7"/>
        <v>0</v>
      </c>
      <c r="E96" s="2">
        <v>0.122</v>
      </c>
      <c r="F96" s="2">
        <v>0.124689771693356</v>
      </c>
      <c r="G96" s="2">
        <v>0.121619116050514</v>
      </c>
      <c r="H96" s="2">
        <v>0.490664303302764</v>
      </c>
      <c r="I96" s="6">
        <f t="shared" si="8"/>
        <v>0</v>
      </c>
    </row>
    <row r="97" spans="1:23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3">
      <c r="A99" s="3" t="s">
        <v>113</v>
      </c>
      <c r="B99" s="3"/>
      <c r="C99" s="3"/>
      <c r="D99" s="3"/>
      <c r="E99" s="3"/>
      <c r="F99" s="3"/>
      <c r="G99" s="6"/>
      <c r="I99" s="3" t="s">
        <v>114</v>
      </c>
      <c r="J99" s="3"/>
      <c r="K99" s="3"/>
      <c r="L99" s="3"/>
      <c r="M99" s="3"/>
      <c r="N99" s="3"/>
      <c r="O99" s="3"/>
    </row>
    <row r="100" spans="1:23" x14ac:dyDescent="0.3">
      <c r="A100" s="1" t="s">
        <v>88</v>
      </c>
      <c r="B100" s="1" t="s">
        <v>108</v>
      </c>
      <c r="C100" s="1" t="s">
        <v>109</v>
      </c>
      <c r="D100" s="1" t="s">
        <v>16</v>
      </c>
      <c r="E100" s="1" t="s">
        <v>110</v>
      </c>
      <c r="F100" s="1" t="s">
        <v>111</v>
      </c>
      <c r="G100" s="6"/>
      <c r="I100" s="1" t="s">
        <v>88</v>
      </c>
      <c r="J100" s="1" t="s">
        <v>108</v>
      </c>
      <c r="K100" s="1" t="s">
        <v>109</v>
      </c>
      <c r="L100" s="1" t="s">
        <v>16</v>
      </c>
      <c r="M100" s="1" t="s">
        <v>110</v>
      </c>
      <c r="N100" s="1" t="s">
        <v>111</v>
      </c>
      <c r="O100" s="6"/>
    </row>
    <row r="101" spans="1:23" x14ac:dyDescent="0.3">
      <c r="A101" s="5" t="s">
        <v>93</v>
      </c>
      <c r="B101" s="5" t="s">
        <v>96</v>
      </c>
      <c r="C101" s="5" t="s">
        <v>95</v>
      </c>
      <c r="D101" s="5">
        <v>1.7999999999999999E-2</v>
      </c>
      <c r="E101" s="5">
        <v>5.0000000000000001E-3</v>
      </c>
      <c r="F101" s="5" t="s">
        <v>12</v>
      </c>
      <c r="G101" s="6">
        <f>D101-$D$119</f>
        <v>5.0555555555555493E-3</v>
      </c>
      <c r="I101" s="4" t="s">
        <v>93</v>
      </c>
      <c r="J101" s="4" t="s">
        <v>96</v>
      </c>
      <c r="K101" s="4" t="s">
        <v>95</v>
      </c>
      <c r="L101" s="4">
        <v>1.2E-2</v>
      </c>
      <c r="M101" s="4">
        <v>2E-3</v>
      </c>
      <c r="N101" s="4" t="s">
        <v>10</v>
      </c>
      <c r="O101" s="6">
        <f>L101-$L$119</f>
        <v>6.1111111111110915E-4</v>
      </c>
    </row>
    <row r="102" spans="1:23" hidden="1" x14ac:dyDescent="0.3">
      <c r="A102" s="5" t="s">
        <v>93</v>
      </c>
      <c r="B102" s="5" t="s">
        <v>96</v>
      </c>
      <c r="C102" s="5" t="s">
        <v>95</v>
      </c>
      <c r="D102" s="5">
        <v>1.7000000000000001E-2</v>
      </c>
      <c r="E102" s="5">
        <v>1E-3</v>
      </c>
      <c r="F102" s="5" t="s">
        <v>10</v>
      </c>
      <c r="G102" s="6">
        <f t="shared" ref="G102:G120" si="9">D102-$D$119</f>
        <v>4.0555555555555518E-3</v>
      </c>
      <c r="I102" s="4" t="s">
        <v>93</v>
      </c>
      <c r="J102" s="4" t="s">
        <v>96</v>
      </c>
      <c r="K102" s="4" t="s">
        <v>95</v>
      </c>
      <c r="L102" s="4">
        <v>1.2E-2</v>
      </c>
      <c r="M102" s="4">
        <v>1E-3</v>
      </c>
      <c r="N102" s="4" t="s">
        <v>12</v>
      </c>
      <c r="O102" s="6">
        <f>L102-$L$119</f>
        <v>6.1111111111110915E-4</v>
      </c>
      <c r="Q102" s="5" t="s">
        <v>93</v>
      </c>
      <c r="R102" s="5" t="s">
        <v>98</v>
      </c>
      <c r="S102" s="5" t="s">
        <v>97</v>
      </c>
      <c r="T102" s="5">
        <v>1.4999999999999999E-2</v>
      </c>
      <c r="U102" s="5">
        <v>8.9999999999999993E-3</v>
      </c>
      <c r="V102" s="5" t="s">
        <v>12</v>
      </c>
      <c r="W102" s="6">
        <v>2.0555555555555501E-3</v>
      </c>
    </row>
    <row r="103" spans="1:23" hidden="1" x14ac:dyDescent="0.3">
      <c r="A103" s="5" t="s">
        <v>93</v>
      </c>
      <c r="B103" s="5" t="s">
        <v>98</v>
      </c>
      <c r="C103" s="5" t="s">
        <v>97</v>
      </c>
      <c r="D103" s="5">
        <v>1.4999999999999999E-2</v>
      </c>
      <c r="E103" s="5">
        <v>3.0000000000000001E-3</v>
      </c>
      <c r="F103" s="5" t="s">
        <v>10</v>
      </c>
      <c r="G103" s="6">
        <f t="shared" si="9"/>
        <v>2.0555555555555501E-3</v>
      </c>
      <c r="I103" s="4" t="s">
        <v>93</v>
      </c>
      <c r="J103" s="4" t="s">
        <v>96</v>
      </c>
      <c r="K103" s="4" t="s">
        <v>97</v>
      </c>
      <c r="L103" s="4">
        <v>1.2E-2</v>
      </c>
      <c r="M103" s="4">
        <v>1E-3</v>
      </c>
      <c r="N103" s="4" t="s">
        <v>12</v>
      </c>
      <c r="O103" s="6">
        <f>L103-$L$119</f>
        <v>6.1111111111110915E-4</v>
      </c>
      <c r="Q103" s="5" t="s">
        <v>93</v>
      </c>
      <c r="R103" s="5" t="s">
        <v>9</v>
      </c>
      <c r="S103" s="5" t="s">
        <v>9</v>
      </c>
      <c r="T103" s="5">
        <v>1.2999999999999999E-2</v>
      </c>
      <c r="U103" s="5">
        <v>8.0000000000000002E-3</v>
      </c>
      <c r="V103" s="5" t="s">
        <v>12</v>
      </c>
      <c r="W103" s="6">
        <v>5.5555555555550015E-5</v>
      </c>
    </row>
    <row r="104" spans="1:23" x14ac:dyDescent="0.3">
      <c r="A104" s="5" t="s">
        <v>93</v>
      </c>
      <c r="B104" s="5" t="s">
        <v>98</v>
      </c>
      <c r="C104" s="5" t="s">
        <v>97</v>
      </c>
      <c r="D104" s="5">
        <v>1.4999999999999999E-2</v>
      </c>
      <c r="E104" s="5">
        <v>8.9999999999999993E-3</v>
      </c>
      <c r="F104" s="5" t="s">
        <v>12</v>
      </c>
      <c r="G104" s="6">
        <f t="shared" si="9"/>
        <v>2.0555555555555501E-3</v>
      </c>
      <c r="I104" s="4" t="s">
        <v>93</v>
      </c>
      <c r="J104" s="4" t="s">
        <v>98</v>
      </c>
      <c r="K104" s="4" t="s">
        <v>95</v>
      </c>
      <c r="L104" s="4">
        <v>1.2E-2</v>
      </c>
      <c r="M104" s="4">
        <v>2E-3</v>
      </c>
      <c r="N104" s="4" t="s">
        <v>10</v>
      </c>
      <c r="O104" s="6">
        <f>L104-$L$119</f>
        <v>6.1111111111110915E-4</v>
      </c>
    </row>
    <row r="105" spans="1:23" hidden="1" x14ac:dyDescent="0.3">
      <c r="A105" s="5" t="s">
        <v>93</v>
      </c>
      <c r="B105" s="5" t="s">
        <v>9</v>
      </c>
      <c r="C105" s="5" t="s">
        <v>9</v>
      </c>
      <c r="D105" s="5">
        <v>1.4E-2</v>
      </c>
      <c r="E105" s="5">
        <v>7.0000000000000001E-3</v>
      </c>
      <c r="F105" s="5" t="s">
        <v>10</v>
      </c>
      <c r="G105" s="6">
        <f t="shared" si="9"/>
        <v>1.0555555555555509E-3</v>
      </c>
      <c r="I105" s="4" t="s">
        <v>93</v>
      </c>
      <c r="J105" s="4" t="s">
        <v>98</v>
      </c>
      <c r="K105" s="4" t="s">
        <v>97</v>
      </c>
      <c r="L105" s="4">
        <v>1.2E-2</v>
      </c>
      <c r="M105" s="4">
        <v>2E-3</v>
      </c>
      <c r="N105" s="4" t="s">
        <v>10</v>
      </c>
      <c r="O105" s="6">
        <f>L105-$L$119</f>
        <v>6.1111111111110915E-4</v>
      </c>
      <c r="Q105" s="4" t="s">
        <v>93</v>
      </c>
      <c r="R105" s="4" t="s">
        <v>96</v>
      </c>
      <c r="S105" s="4" t="s">
        <v>97</v>
      </c>
      <c r="T105" s="4">
        <v>1.2E-2</v>
      </c>
      <c r="U105" s="4">
        <v>7.0000000000000001E-3</v>
      </c>
      <c r="V105" s="4" t="s">
        <v>12</v>
      </c>
      <c r="W105" s="6">
        <v>-9.4444444444444914E-4</v>
      </c>
    </row>
    <row r="106" spans="1:23" hidden="1" x14ac:dyDescent="0.3">
      <c r="A106" s="5" t="s">
        <v>93</v>
      </c>
      <c r="B106" s="5" t="s">
        <v>99</v>
      </c>
      <c r="C106" s="5" t="s">
        <v>95</v>
      </c>
      <c r="D106" s="5">
        <v>1.4E-2</v>
      </c>
      <c r="E106" s="5">
        <v>0.01</v>
      </c>
      <c r="F106" s="5" t="s">
        <v>10</v>
      </c>
      <c r="G106" s="6">
        <f t="shared" si="9"/>
        <v>1.0555555555555509E-3</v>
      </c>
      <c r="I106" s="4" t="s">
        <v>93</v>
      </c>
      <c r="J106" s="4" t="s">
        <v>98</v>
      </c>
      <c r="K106" s="4" t="s">
        <v>97</v>
      </c>
      <c r="L106" s="4">
        <v>1.2E-2</v>
      </c>
      <c r="M106" s="4">
        <v>1E-3</v>
      </c>
      <c r="N106" s="4" t="s">
        <v>12</v>
      </c>
      <c r="O106" s="6">
        <f>L106-$L$119</f>
        <v>6.1111111111110915E-4</v>
      </c>
      <c r="Q106" s="4" t="s">
        <v>93</v>
      </c>
      <c r="R106" s="4" t="s">
        <v>100</v>
      </c>
      <c r="S106" s="4" t="s">
        <v>95</v>
      </c>
      <c r="T106" s="4">
        <v>1.2E-2</v>
      </c>
      <c r="U106" s="4">
        <v>1.4E-2</v>
      </c>
      <c r="V106" s="4" t="s">
        <v>12</v>
      </c>
      <c r="W106" s="6">
        <v>-9.4444444444444914E-4</v>
      </c>
    </row>
    <row r="107" spans="1:23" x14ac:dyDescent="0.3">
      <c r="A107" s="5" t="s">
        <v>93</v>
      </c>
      <c r="B107" s="5" t="s">
        <v>9</v>
      </c>
      <c r="C107" s="5" t="s">
        <v>9</v>
      </c>
      <c r="D107" s="5">
        <v>1.2999999999999999E-2</v>
      </c>
      <c r="E107" s="5">
        <v>8.0000000000000002E-3</v>
      </c>
      <c r="F107" s="5" t="s">
        <v>12</v>
      </c>
      <c r="G107" s="6">
        <f t="shared" si="9"/>
        <v>5.5555555555550015E-5</v>
      </c>
      <c r="I107" s="4" t="s">
        <v>93</v>
      </c>
      <c r="J107" s="4" t="s">
        <v>99</v>
      </c>
      <c r="K107" s="4" t="s">
        <v>97</v>
      </c>
      <c r="L107" s="4">
        <v>1.2E-2</v>
      </c>
      <c r="M107" s="4">
        <v>2E-3</v>
      </c>
      <c r="N107" s="4" t="s">
        <v>10</v>
      </c>
      <c r="O107" s="6">
        <f>L107-$L$119</f>
        <v>6.1111111111110915E-4</v>
      </c>
    </row>
    <row r="108" spans="1:23" x14ac:dyDescent="0.3">
      <c r="A108" s="5" t="s">
        <v>93</v>
      </c>
      <c r="B108" s="5" t="s">
        <v>99</v>
      </c>
      <c r="C108" s="5" t="s">
        <v>95</v>
      </c>
      <c r="D108" s="5">
        <v>1.2999999999999999E-2</v>
      </c>
      <c r="E108" s="5">
        <v>1.2E-2</v>
      </c>
      <c r="F108" s="5" t="s">
        <v>12</v>
      </c>
      <c r="G108" s="6">
        <f t="shared" si="9"/>
        <v>5.5555555555550015E-5</v>
      </c>
      <c r="I108" s="4" t="s">
        <v>93</v>
      </c>
      <c r="J108" s="4" t="s">
        <v>99</v>
      </c>
      <c r="K108" s="4" t="s">
        <v>97</v>
      </c>
      <c r="L108" s="4">
        <v>1.2E-2</v>
      </c>
      <c r="M108" s="4">
        <v>1E-3</v>
      </c>
      <c r="N108" s="4" t="s">
        <v>12</v>
      </c>
      <c r="O108" s="6">
        <f>L108-$L$119</f>
        <v>6.1111111111110915E-4</v>
      </c>
    </row>
    <row r="109" spans="1:23" hidden="1" x14ac:dyDescent="0.3">
      <c r="A109" s="4" t="s">
        <v>93</v>
      </c>
      <c r="B109" s="4" t="s">
        <v>96</v>
      </c>
      <c r="C109" s="4" t="s">
        <v>97</v>
      </c>
      <c r="D109" s="4">
        <v>1.2E-2</v>
      </c>
      <c r="E109" s="4">
        <v>2E-3</v>
      </c>
      <c r="F109" s="4" t="s">
        <v>10</v>
      </c>
      <c r="G109" s="6">
        <f t="shared" si="9"/>
        <v>-9.4444444444444914E-4</v>
      </c>
      <c r="I109" s="5" t="s">
        <v>93</v>
      </c>
      <c r="J109" s="5" t="s">
        <v>9</v>
      </c>
      <c r="K109" s="5" t="s">
        <v>9</v>
      </c>
      <c r="L109" s="5">
        <v>1.0999999999999999E-2</v>
      </c>
      <c r="M109" s="5">
        <v>3.0000000000000001E-3</v>
      </c>
      <c r="N109" s="5" t="s">
        <v>10</v>
      </c>
      <c r="O109" s="6">
        <f>L109-$L$119</f>
        <v>-3.8888888888889174E-4</v>
      </c>
      <c r="Q109" s="4" t="s">
        <v>93</v>
      </c>
      <c r="R109" s="4" t="s">
        <v>98</v>
      </c>
      <c r="S109" s="4" t="s">
        <v>95</v>
      </c>
      <c r="T109" s="4">
        <v>0.01</v>
      </c>
      <c r="U109" s="4">
        <v>1.6E-2</v>
      </c>
      <c r="V109" s="4" t="s">
        <v>12</v>
      </c>
      <c r="W109" s="6">
        <v>-2.9444444444444492E-3</v>
      </c>
    </row>
    <row r="110" spans="1:23" x14ac:dyDescent="0.3">
      <c r="A110" s="4" t="s">
        <v>93</v>
      </c>
      <c r="B110" s="4" t="s">
        <v>96</v>
      </c>
      <c r="C110" s="4" t="s">
        <v>97</v>
      </c>
      <c r="D110" s="4">
        <v>1.2E-2</v>
      </c>
      <c r="E110" s="4">
        <v>7.0000000000000001E-3</v>
      </c>
      <c r="F110" s="4" t="s">
        <v>12</v>
      </c>
      <c r="G110" s="6">
        <f t="shared" si="9"/>
        <v>-9.4444444444444914E-4</v>
      </c>
      <c r="I110" s="5" t="s">
        <v>93</v>
      </c>
      <c r="J110" s="5" t="s">
        <v>96</v>
      </c>
      <c r="K110" s="5" t="s">
        <v>97</v>
      </c>
      <c r="L110" s="5">
        <v>1.0999999999999999E-2</v>
      </c>
      <c r="M110" s="5">
        <v>3.0000000000000001E-3</v>
      </c>
      <c r="N110" s="5" t="s">
        <v>10</v>
      </c>
      <c r="O110" s="6">
        <f>L110-$L$119</f>
        <v>-3.8888888888889174E-4</v>
      </c>
    </row>
    <row r="111" spans="1:23" hidden="1" x14ac:dyDescent="0.3">
      <c r="A111" s="4" t="s">
        <v>93</v>
      </c>
      <c r="B111" s="4" t="s">
        <v>100</v>
      </c>
      <c r="C111" s="4" t="s">
        <v>95</v>
      </c>
      <c r="D111" s="4">
        <v>1.2E-2</v>
      </c>
      <c r="E111" s="4">
        <v>7.0000000000000001E-3</v>
      </c>
      <c r="F111" s="4" t="s">
        <v>10</v>
      </c>
      <c r="G111" s="6">
        <f t="shared" si="9"/>
        <v>-9.4444444444444914E-4</v>
      </c>
      <c r="I111" s="5" t="s">
        <v>93</v>
      </c>
      <c r="J111" s="5" t="s">
        <v>98</v>
      </c>
      <c r="K111" s="5" t="s">
        <v>95</v>
      </c>
      <c r="L111" s="5">
        <v>1.0999999999999999E-2</v>
      </c>
      <c r="M111" s="5">
        <v>2E-3</v>
      </c>
      <c r="N111" s="5" t="s">
        <v>12</v>
      </c>
      <c r="O111" s="6">
        <f>L111-$L$119</f>
        <v>-3.8888888888889174E-4</v>
      </c>
      <c r="Q111" s="5" t="s">
        <v>101</v>
      </c>
      <c r="R111" s="5" t="s">
        <v>98</v>
      </c>
      <c r="S111" s="5" t="s">
        <v>97</v>
      </c>
      <c r="T111" s="5">
        <v>0.105999999999999</v>
      </c>
      <c r="U111" s="5">
        <v>0.14399999999999999</v>
      </c>
      <c r="V111" s="5" t="s">
        <v>12</v>
      </c>
      <c r="W111" s="6">
        <v>1.1111111111110503E-2</v>
      </c>
    </row>
    <row r="112" spans="1:23" x14ac:dyDescent="0.3">
      <c r="A112" s="4" t="s">
        <v>93</v>
      </c>
      <c r="B112" s="4" t="s">
        <v>100</v>
      </c>
      <c r="C112" s="4" t="s">
        <v>95</v>
      </c>
      <c r="D112" s="4">
        <v>1.2E-2</v>
      </c>
      <c r="E112" s="4">
        <v>1.4E-2</v>
      </c>
      <c r="F112" s="4" t="s">
        <v>12</v>
      </c>
      <c r="G112" s="6">
        <f t="shared" si="9"/>
        <v>-9.4444444444444914E-4</v>
      </c>
      <c r="I112" s="5" t="s">
        <v>93</v>
      </c>
      <c r="J112" s="5" t="s">
        <v>99</v>
      </c>
      <c r="K112" s="5" t="s">
        <v>95</v>
      </c>
      <c r="L112" s="5">
        <v>1.0999999999999999E-2</v>
      </c>
      <c r="M112" s="5">
        <v>3.0000000000000001E-3</v>
      </c>
      <c r="N112" s="5" t="s">
        <v>10</v>
      </c>
      <c r="O112" s="6">
        <f>L112-$L$119</f>
        <v>-3.8888888888889174E-4</v>
      </c>
    </row>
    <row r="113" spans="1:23" hidden="1" x14ac:dyDescent="0.3">
      <c r="A113" s="4" t="s">
        <v>93</v>
      </c>
      <c r="B113" s="4" t="s">
        <v>100</v>
      </c>
      <c r="C113" s="4" t="s">
        <v>97</v>
      </c>
      <c r="D113" s="4">
        <v>1.2E-2</v>
      </c>
      <c r="E113" s="4">
        <v>0.02</v>
      </c>
      <c r="F113" s="4" t="s">
        <v>10</v>
      </c>
      <c r="G113" s="6">
        <f t="shared" si="9"/>
        <v>-9.4444444444444914E-4</v>
      </c>
      <c r="I113" s="5" t="s">
        <v>93</v>
      </c>
      <c r="J113" s="5" t="s">
        <v>99</v>
      </c>
      <c r="K113" s="5" t="s">
        <v>95</v>
      </c>
      <c r="L113" s="5">
        <v>1.0999999999999999E-2</v>
      </c>
      <c r="M113" s="5">
        <v>2E-3</v>
      </c>
      <c r="N113" s="5" t="s">
        <v>12</v>
      </c>
      <c r="O113" s="6">
        <f>L113-$L$119</f>
        <v>-3.8888888888889174E-4</v>
      </c>
      <c r="Q113" s="5" t="s">
        <v>101</v>
      </c>
      <c r="R113" s="5" t="s">
        <v>96</v>
      </c>
      <c r="S113" s="5" t="s">
        <v>95</v>
      </c>
      <c r="T113" s="5">
        <v>0.10099999999999899</v>
      </c>
      <c r="U113" s="5">
        <v>0.17899999999999999</v>
      </c>
      <c r="V113" s="5" t="s">
        <v>12</v>
      </c>
      <c r="W113" s="6">
        <v>6.1111111111104982E-3</v>
      </c>
    </row>
    <row r="114" spans="1:23" x14ac:dyDescent="0.3">
      <c r="A114" s="4" t="s">
        <v>93</v>
      </c>
      <c r="B114" s="4" t="s">
        <v>100</v>
      </c>
      <c r="C114" s="4" t="s">
        <v>97</v>
      </c>
      <c r="D114" s="4">
        <v>1.2E-2</v>
      </c>
      <c r="E114" s="4">
        <v>2.5000000000000001E-2</v>
      </c>
      <c r="F114" s="4" t="s">
        <v>12</v>
      </c>
      <c r="G114" s="6">
        <f t="shared" si="9"/>
        <v>-9.4444444444444914E-4</v>
      </c>
      <c r="I114" s="5" t="s">
        <v>93</v>
      </c>
      <c r="J114" s="5" t="s">
        <v>100</v>
      </c>
      <c r="K114" s="5" t="s">
        <v>95</v>
      </c>
      <c r="L114" s="5">
        <v>1.0999999999999999E-2</v>
      </c>
      <c r="M114" s="5">
        <v>3.0000000000000001E-3</v>
      </c>
      <c r="N114" s="5" t="s">
        <v>10</v>
      </c>
      <c r="O114" s="6">
        <f>L114-$L$119</f>
        <v>-3.8888888888889174E-4</v>
      </c>
    </row>
    <row r="115" spans="1:23" hidden="1" x14ac:dyDescent="0.3">
      <c r="A115" s="4" t="s">
        <v>93</v>
      </c>
      <c r="B115" s="4" t="s">
        <v>99</v>
      </c>
      <c r="C115" s="4" t="s">
        <v>97</v>
      </c>
      <c r="D115" s="4">
        <v>1.0999999999999999E-2</v>
      </c>
      <c r="E115" s="4">
        <v>8.0000000000000002E-3</v>
      </c>
      <c r="F115" s="4" t="s">
        <v>10</v>
      </c>
      <c r="G115" s="6">
        <f t="shared" si="9"/>
        <v>-1.94444444444445E-3</v>
      </c>
      <c r="I115" s="5" t="s">
        <v>93</v>
      </c>
      <c r="J115" s="5" t="s">
        <v>100</v>
      </c>
      <c r="K115" s="5" t="s">
        <v>95</v>
      </c>
      <c r="L115" s="5">
        <v>1.0999999999999999E-2</v>
      </c>
      <c r="M115" s="5">
        <v>2E-3</v>
      </c>
      <c r="N115" s="5" t="s">
        <v>12</v>
      </c>
      <c r="O115" s="6">
        <f>L115-$L$119</f>
        <v>-3.8888888888889174E-4</v>
      </c>
      <c r="Q115" s="4" t="s">
        <v>101</v>
      </c>
      <c r="R115" s="4" t="s">
        <v>100</v>
      </c>
      <c r="S115" s="4" t="s">
        <v>95</v>
      </c>
      <c r="T115" s="4">
        <v>9.3999999999999903E-2</v>
      </c>
      <c r="U115" s="4">
        <v>0.183</v>
      </c>
      <c r="V115" s="4" t="s">
        <v>12</v>
      </c>
      <c r="W115" s="6">
        <v>-8.8888888888859208E-4</v>
      </c>
    </row>
    <row r="116" spans="1:23" x14ac:dyDescent="0.3">
      <c r="A116" s="4" t="s">
        <v>93</v>
      </c>
      <c r="B116" s="4" t="s">
        <v>99</v>
      </c>
      <c r="C116" s="4" t="s">
        <v>97</v>
      </c>
      <c r="D116" s="4">
        <v>1.0999999999999999E-2</v>
      </c>
      <c r="E116" s="4">
        <v>1.4E-2</v>
      </c>
      <c r="F116" s="4" t="s">
        <v>12</v>
      </c>
      <c r="G116" s="6">
        <f t="shared" si="9"/>
        <v>-1.94444444444445E-3</v>
      </c>
      <c r="I116" s="5" t="s">
        <v>93</v>
      </c>
      <c r="J116" s="5" t="s">
        <v>100</v>
      </c>
      <c r="K116" s="5" t="s">
        <v>97</v>
      </c>
      <c r="L116" s="5">
        <v>1.0999999999999999E-2</v>
      </c>
      <c r="M116" s="5">
        <v>3.0000000000000001E-3</v>
      </c>
      <c r="N116" s="5" t="s">
        <v>10</v>
      </c>
      <c r="O116" s="6">
        <f>L116-$L$119</f>
        <v>-3.8888888888889174E-4</v>
      </c>
    </row>
    <row r="117" spans="1:23" hidden="1" x14ac:dyDescent="0.3">
      <c r="A117" s="4" t="s">
        <v>93</v>
      </c>
      <c r="B117" s="4" t="s">
        <v>98</v>
      </c>
      <c r="C117" s="4" t="s">
        <v>95</v>
      </c>
      <c r="D117" s="4">
        <v>0.01</v>
      </c>
      <c r="E117" s="4">
        <v>1.2999999999999999E-2</v>
      </c>
      <c r="F117" s="4" t="s">
        <v>10</v>
      </c>
      <c r="G117" s="6">
        <f t="shared" si="9"/>
        <v>-2.9444444444444492E-3</v>
      </c>
      <c r="I117" s="5" t="s">
        <v>93</v>
      </c>
      <c r="J117" s="5" t="s">
        <v>100</v>
      </c>
      <c r="K117" s="5" t="s">
        <v>97</v>
      </c>
      <c r="L117" s="5">
        <v>1.0999999999999999E-2</v>
      </c>
      <c r="M117" s="5">
        <v>2E-3</v>
      </c>
      <c r="N117" s="5" t="s">
        <v>12</v>
      </c>
      <c r="O117" s="6">
        <f>L117-$L$119</f>
        <v>-3.8888888888889174E-4</v>
      </c>
      <c r="Q117" s="4" t="s">
        <v>101</v>
      </c>
      <c r="R117" s="4" t="s">
        <v>9</v>
      </c>
      <c r="S117" s="4" t="s">
        <v>9</v>
      </c>
      <c r="T117" s="4">
        <v>9.1999999999999901E-2</v>
      </c>
      <c r="U117" s="4">
        <v>0.20499999999999999</v>
      </c>
      <c r="V117" s="4" t="s">
        <v>12</v>
      </c>
      <c r="W117" s="6">
        <v>-2.8888888888885939E-3</v>
      </c>
    </row>
    <row r="118" spans="1:23" x14ac:dyDescent="0.3">
      <c r="A118" s="4" t="s">
        <v>93</v>
      </c>
      <c r="B118" s="4" t="s">
        <v>98</v>
      </c>
      <c r="C118" s="4" t="s">
        <v>95</v>
      </c>
      <c r="D118" s="4">
        <v>0.01</v>
      </c>
      <c r="E118" s="4">
        <v>1.6E-2</v>
      </c>
      <c r="F118" s="4" t="s">
        <v>12</v>
      </c>
      <c r="G118" s="6">
        <f t="shared" si="9"/>
        <v>-2.9444444444444492E-3</v>
      </c>
      <c r="I118" s="5" t="s">
        <v>93</v>
      </c>
      <c r="J118" s="5" t="s">
        <v>9</v>
      </c>
      <c r="K118" s="5" t="s">
        <v>9</v>
      </c>
      <c r="L118" s="5">
        <v>0.01</v>
      </c>
      <c r="M118" s="5">
        <v>3.0000000000000001E-3</v>
      </c>
      <c r="N118" s="5" t="s">
        <v>12</v>
      </c>
      <c r="O118" s="6">
        <f>L118-$L$119</f>
        <v>-1.3888888888888909E-3</v>
      </c>
    </row>
    <row r="119" spans="1:23" x14ac:dyDescent="0.3">
      <c r="A119" s="4"/>
      <c r="B119" s="4"/>
      <c r="C119" s="4" t="s">
        <v>112</v>
      </c>
      <c r="D119" s="4">
        <f>AVERAGE(D101:D118)</f>
        <v>1.2944444444444449E-2</v>
      </c>
      <c r="E119" s="4">
        <f>AVERAGE(E101:E118)</f>
        <v>1.0055555555555559E-2</v>
      </c>
      <c r="F119" s="4"/>
      <c r="G119" s="6">
        <f t="shared" si="9"/>
        <v>0</v>
      </c>
      <c r="I119" s="5"/>
      <c r="J119" s="5"/>
      <c r="K119" s="5" t="s">
        <v>112</v>
      </c>
      <c r="L119" s="5">
        <f>AVERAGE(L101:L118)</f>
        <v>1.1388888888888891E-2</v>
      </c>
      <c r="M119" s="5">
        <f>AVERAGE(M101:M118)</f>
        <v>2.1111111111111109E-3</v>
      </c>
      <c r="N119" s="5"/>
      <c r="O119" s="6">
        <f>L119-$L$119</f>
        <v>0</v>
      </c>
    </row>
    <row r="120" spans="1:23" x14ac:dyDescent="0.3">
      <c r="A120" s="5" t="s">
        <v>101</v>
      </c>
      <c r="B120" s="5" t="s">
        <v>98</v>
      </c>
      <c r="C120" s="5" t="s">
        <v>97</v>
      </c>
      <c r="D120" s="5">
        <v>0.105999999999999</v>
      </c>
      <c r="E120" s="5">
        <v>0.14399999999999999</v>
      </c>
      <c r="F120" s="5" t="s">
        <v>12</v>
      </c>
      <c r="G120" s="6">
        <f>D120-$D$138</f>
        <v>1.1111111111110503E-2</v>
      </c>
      <c r="I120" s="4" t="s">
        <v>101</v>
      </c>
      <c r="J120" s="4" t="s">
        <v>98</v>
      </c>
      <c r="K120" s="4" t="s">
        <v>95</v>
      </c>
      <c r="L120" s="4">
        <v>0.10099999999999899</v>
      </c>
      <c r="M120" s="4">
        <v>0.19</v>
      </c>
      <c r="N120" s="4" t="s">
        <v>12</v>
      </c>
      <c r="O120" s="6">
        <f>L120-$L$138</f>
        <v>5.777777777776924E-3</v>
      </c>
    </row>
    <row r="121" spans="1:23" x14ac:dyDescent="0.3">
      <c r="A121" s="5" t="s">
        <v>101</v>
      </c>
      <c r="B121" s="5" t="s">
        <v>99</v>
      </c>
      <c r="C121" s="5" t="s">
        <v>97</v>
      </c>
      <c r="D121" s="5">
        <v>0.104999999999999</v>
      </c>
      <c r="E121" s="5">
        <v>0.14899999999999999</v>
      </c>
      <c r="F121" s="5" t="s">
        <v>12</v>
      </c>
      <c r="G121" s="6">
        <f t="shared" ref="G121:G139" si="10">D121-$D$138</f>
        <v>1.0111111111110502E-2</v>
      </c>
      <c r="I121" s="4" t="s">
        <v>101</v>
      </c>
      <c r="J121" s="4" t="s">
        <v>100</v>
      </c>
      <c r="K121" s="4" t="s">
        <v>97</v>
      </c>
      <c r="L121" s="4">
        <v>9.8999999999999894E-2</v>
      </c>
      <c r="M121" s="4">
        <v>0.192</v>
      </c>
      <c r="N121" s="4" t="s">
        <v>12</v>
      </c>
      <c r="O121" s="6">
        <f>L121-$L$138</f>
        <v>3.7777777777778243E-3</v>
      </c>
    </row>
    <row r="122" spans="1:23" hidden="1" x14ac:dyDescent="0.3">
      <c r="A122" s="5" t="s">
        <v>101</v>
      </c>
      <c r="B122" s="5" t="s">
        <v>98</v>
      </c>
      <c r="C122" s="5" t="s">
        <v>97</v>
      </c>
      <c r="D122" s="5">
        <v>0.103999999999999</v>
      </c>
      <c r="E122" s="5">
        <v>9.4999999999999904E-2</v>
      </c>
      <c r="F122" s="5" t="s">
        <v>10</v>
      </c>
      <c r="G122" s="6">
        <f t="shared" si="10"/>
        <v>9.1111111111105009E-3</v>
      </c>
      <c r="I122" s="4" t="s">
        <v>101</v>
      </c>
      <c r="J122" s="4" t="s">
        <v>98</v>
      </c>
      <c r="K122" s="4" t="s">
        <v>95</v>
      </c>
      <c r="L122" s="4">
        <v>9.7999999999999907E-2</v>
      </c>
      <c r="M122" s="4">
        <v>0.154</v>
      </c>
      <c r="N122" s="4" t="s">
        <v>10</v>
      </c>
      <c r="O122" s="6">
        <f>L122-$L$138</f>
        <v>2.7777777777778373E-3</v>
      </c>
      <c r="Q122" s="5" t="s">
        <v>102</v>
      </c>
      <c r="R122" s="5" t="s">
        <v>96</v>
      </c>
      <c r="S122" s="5" t="s">
        <v>95</v>
      </c>
      <c r="T122" s="5">
        <v>0.38600000000000001</v>
      </c>
      <c r="U122" s="5">
        <v>0.47299999999999998</v>
      </c>
      <c r="V122" s="5" t="s">
        <v>12</v>
      </c>
      <c r="W122" s="6">
        <v>1.0722222222222189E-2</v>
      </c>
    </row>
    <row r="123" spans="1:23" hidden="1" x14ac:dyDescent="0.3">
      <c r="A123" s="5" t="s">
        <v>101</v>
      </c>
      <c r="B123" s="5" t="s">
        <v>99</v>
      </c>
      <c r="C123" s="5" t="s">
        <v>97</v>
      </c>
      <c r="D123" s="5">
        <v>0.10199999999999899</v>
      </c>
      <c r="E123" s="5">
        <v>0.110999999999999</v>
      </c>
      <c r="F123" s="5" t="s">
        <v>10</v>
      </c>
      <c r="G123" s="6">
        <f t="shared" si="10"/>
        <v>7.1111111111104991E-3</v>
      </c>
      <c r="I123" s="4" t="s">
        <v>101</v>
      </c>
      <c r="J123" s="4" t="s">
        <v>98</v>
      </c>
      <c r="K123" s="4" t="s">
        <v>97</v>
      </c>
      <c r="L123" s="4">
        <v>9.7999999999999907E-2</v>
      </c>
      <c r="M123" s="4">
        <v>0.193</v>
      </c>
      <c r="N123" s="4" t="s">
        <v>12</v>
      </c>
      <c r="O123" s="6">
        <f>L123-$L$138</f>
        <v>2.7777777777778373E-3</v>
      </c>
      <c r="Q123" s="5" t="s">
        <v>102</v>
      </c>
      <c r="R123" s="5" t="s">
        <v>98</v>
      </c>
      <c r="S123" s="5" t="s">
        <v>97</v>
      </c>
      <c r="T123" s="5">
        <v>0.38600000000000001</v>
      </c>
      <c r="U123" s="5">
        <v>0.48899999999999999</v>
      </c>
      <c r="V123" s="5" t="s">
        <v>12</v>
      </c>
      <c r="W123" s="6">
        <v>1.0722222222222189E-2</v>
      </c>
    </row>
    <row r="124" spans="1:23" hidden="1" x14ac:dyDescent="0.3">
      <c r="A124" s="5" t="s">
        <v>101</v>
      </c>
      <c r="B124" s="5" t="s">
        <v>96</v>
      </c>
      <c r="C124" s="5" t="s">
        <v>95</v>
      </c>
      <c r="D124" s="5">
        <v>0.10099999999999899</v>
      </c>
      <c r="E124" s="5">
        <v>0.11599999999999901</v>
      </c>
      <c r="F124" s="5" t="s">
        <v>10</v>
      </c>
      <c r="G124" s="6">
        <f t="shared" si="10"/>
        <v>6.1111111111104982E-3</v>
      </c>
      <c r="I124" s="4" t="s">
        <v>101</v>
      </c>
      <c r="J124" s="4" t="s">
        <v>96</v>
      </c>
      <c r="K124" s="4" t="s">
        <v>97</v>
      </c>
      <c r="L124" s="4">
        <v>9.6999999999999906E-2</v>
      </c>
      <c r="M124" s="4">
        <v>0.155</v>
      </c>
      <c r="N124" s="4" t="s">
        <v>10</v>
      </c>
      <c r="O124" s="6">
        <f>L124-$L$138</f>
        <v>1.7777777777778364E-3</v>
      </c>
      <c r="Q124" s="5" t="s">
        <v>102</v>
      </c>
      <c r="R124" s="5" t="s">
        <v>99</v>
      </c>
      <c r="S124" s="5" t="s">
        <v>95</v>
      </c>
      <c r="T124" s="5">
        <v>0.38100000000000001</v>
      </c>
      <c r="U124" s="5">
        <v>0.42799999999999999</v>
      </c>
      <c r="V124" s="5" t="s">
        <v>12</v>
      </c>
      <c r="W124" s="6">
        <v>5.7222222222221841E-3</v>
      </c>
    </row>
    <row r="125" spans="1:23" x14ac:dyDescent="0.3">
      <c r="A125" s="5" t="s">
        <v>101</v>
      </c>
      <c r="B125" s="5" t="s">
        <v>96</v>
      </c>
      <c r="C125" s="5" t="s">
        <v>95</v>
      </c>
      <c r="D125" s="5">
        <v>0.10099999999999899</v>
      </c>
      <c r="E125" s="5">
        <v>0.17899999999999999</v>
      </c>
      <c r="F125" s="5" t="s">
        <v>12</v>
      </c>
      <c r="G125" s="6">
        <f t="shared" si="10"/>
        <v>6.1111111111104982E-3</v>
      </c>
      <c r="I125" s="4" t="s">
        <v>101</v>
      </c>
      <c r="J125" s="4" t="s">
        <v>100</v>
      </c>
      <c r="K125" s="4" t="s">
        <v>95</v>
      </c>
      <c r="L125" s="4">
        <v>9.6999999999999906E-2</v>
      </c>
      <c r="M125" s="4">
        <v>0.19400000000000001</v>
      </c>
      <c r="N125" s="4" t="s">
        <v>12</v>
      </c>
      <c r="O125" s="6">
        <f>L125-$L$138</f>
        <v>1.7777777777778364E-3</v>
      </c>
    </row>
    <row r="126" spans="1:23" x14ac:dyDescent="0.3">
      <c r="A126" s="5" t="s">
        <v>101</v>
      </c>
      <c r="B126" s="5" t="s">
        <v>100</v>
      </c>
      <c r="C126" s="5" t="s">
        <v>97</v>
      </c>
      <c r="D126" s="5">
        <v>9.8999999999999894E-2</v>
      </c>
      <c r="E126" s="5">
        <v>0.23699999999999999</v>
      </c>
      <c r="F126" s="5" t="s">
        <v>12</v>
      </c>
      <c r="G126" s="6">
        <f t="shared" si="10"/>
        <v>4.1111111111113985E-3</v>
      </c>
      <c r="I126" s="4" t="s">
        <v>101</v>
      </c>
      <c r="J126" s="4" t="s">
        <v>100</v>
      </c>
      <c r="K126" s="4" t="s">
        <v>97</v>
      </c>
      <c r="L126" s="4">
        <v>9.5999999999999905E-2</v>
      </c>
      <c r="M126" s="4">
        <v>0.156</v>
      </c>
      <c r="N126" s="4" t="s">
        <v>10</v>
      </c>
      <c r="O126" s="6">
        <f>L126-$L$138</f>
        <v>7.7777777777783552E-4</v>
      </c>
    </row>
    <row r="127" spans="1:23" hidden="1" x14ac:dyDescent="0.3">
      <c r="A127" s="5" t="s">
        <v>101</v>
      </c>
      <c r="B127" s="5" t="s">
        <v>100</v>
      </c>
      <c r="C127" s="5" t="s">
        <v>97</v>
      </c>
      <c r="D127" s="5">
        <v>9.5999999999999905E-2</v>
      </c>
      <c r="E127" s="5">
        <v>0.17399999999999999</v>
      </c>
      <c r="F127" s="5" t="s">
        <v>10</v>
      </c>
      <c r="G127" s="6">
        <f t="shared" si="10"/>
        <v>1.1111111111114097E-3</v>
      </c>
      <c r="I127" s="5" t="s">
        <v>101</v>
      </c>
      <c r="J127" s="5" t="s">
        <v>96</v>
      </c>
      <c r="K127" s="5" t="s">
        <v>97</v>
      </c>
      <c r="L127" s="5">
        <v>9.4999999999999904E-2</v>
      </c>
      <c r="M127" s="5">
        <v>0.19600000000000001</v>
      </c>
      <c r="N127" s="5" t="s">
        <v>12</v>
      </c>
      <c r="O127" s="6">
        <f>L127-$L$138</f>
        <v>-2.2222222222216537E-4</v>
      </c>
      <c r="Q127" s="4" t="s">
        <v>102</v>
      </c>
      <c r="R127" s="4" t="s">
        <v>98</v>
      </c>
      <c r="S127" s="4" t="s">
        <v>95</v>
      </c>
      <c r="T127" s="4">
        <v>0.36099999999999999</v>
      </c>
      <c r="U127" s="4">
        <v>0.49199999999999999</v>
      </c>
      <c r="V127" s="4" t="s">
        <v>12</v>
      </c>
      <c r="W127" s="6">
        <v>-1.4277777777777834E-2</v>
      </c>
    </row>
    <row r="128" spans="1:23" x14ac:dyDescent="0.3">
      <c r="A128" s="4" t="s">
        <v>101</v>
      </c>
      <c r="B128" s="4" t="s">
        <v>100</v>
      </c>
      <c r="C128" s="4" t="s">
        <v>95</v>
      </c>
      <c r="D128" s="4">
        <v>9.3999999999999903E-2</v>
      </c>
      <c r="E128" s="4">
        <v>0.183</v>
      </c>
      <c r="F128" s="4" t="s">
        <v>12</v>
      </c>
      <c r="G128" s="6">
        <f t="shared" si="10"/>
        <v>-8.8888888888859208E-4</v>
      </c>
      <c r="I128" s="5" t="s">
        <v>101</v>
      </c>
      <c r="J128" s="5" t="s">
        <v>98</v>
      </c>
      <c r="K128" s="5" t="s">
        <v>97</v>
      </c>
      <c r="L128" s="5">
        <v>9.4999999999999904E-2</v>
      </c>
      <c r="M128" s="5">
        <v>0.157</v>
      </c>
      <c r="N128" s="5" t="s">
        <v>10</v>
      </c>
      <c r="O128" s="6">
        <f>L128-$L$138</f>
        <v>-2.2222222222216537E-4</v>
      </c>
    </row>
    <row r="129" spans="1:15" x14ac:dyDescent="0.3">
      <c r="A129" s="4" t="s">
        <v>101</v>
      </c>
      <c r="B129" s="4" t="s">
        <v>98</v>
      </c>
      <c r="C129" s="4" t="s">
        <v>95</v>
      </c>
      <c r="D129" s="4">
        <v>9.2999999999999902E-2</v>
      </c>
      <c r="E129" s="4">
        <v>0.19800000000000001</v>
      </c>
      <c r="F129" s="4" t="s">
        <v>12</v>
      </c>
      <c r="G129" s="6">
        <f t="shared" si="10"/>
        <v>-1.888888888888593E-3</v>
      </c>
      <c r="I129" s="5" t="s">
        <v>101</v>
      </c>
      <c r="J129" s="5" t="s">
        <v>99</v>
      </c>
      <c r="K129" s="5" t="s">
        <v>95</v>
      </c>
      <c r="L129" s="5">
        <v>9.4999999999999904E-2</v>
      </c>
      <c r="M129" s="5">
        <v>0.157</v>
      </c>
      <c r="N129" s="5" t="s">
        <v>10</v>
      </c>
      <c r="O129" s="6">
        <f>L129-$L$138</f>
        <v>-2.2222222222216537E-4</v>
      </c>
    </row>
    <row r="130" spans="1:15" x14ac:dyDescent="0.3">
      <c r="A130" s="4" t="s">
        <v>101</v>
      </c>
      <c r="B130" s="4" t="s">
        <v>9</v>
      </c>
      <c r="C130" s="4" t="s">
        <v>9</v>
      </c>
      <c r="D130" s="4">
        <v>9.1999999999999901E-2</v>
      </c>
      <c r="E130" s="4">
        <v>0.20499999999999999</v>
      </c>
      <c r="F130" s="4" t="s">
        <v>12</v>
      </c>
      <c r="G130" s="6">
        <f t="shared" si="10"/>
        <v>-2.8888888888885939E-3</v>
      </c>
      <c r="I130" s="5" t="s">
        <v>101</v>
      </c>
      <c r="J130" s="5" t="s">
        <v>99</v>
      </c>
      <c r="K130" s="5" t="s">
        <v>95</v>
      </c>
      <c r="L130" s="5">
        <v>9.4999999999999904E-2</v>
      </c>
      <c r="M130" s="5">
        <v>0.19600000000000001</v>
      </c>
      <c r="N130" s="5" t="s">
        <v>12</v>
      </c>
      <c r="O130" s="6">
        <f>L130-$L$138</f>
        <v>-2.2222222222216537E-4</v>
      </c>
    </row>
    <row r="131" spans="1:15" hidden="1" x14ac:dyDescent="0.3">
      <c r="A131" s="4" t="s">
        <v>101</v>
      </c>
      <c r="B131" s="4" t="s">
        <v>9</v>
      </c>
      <c r="C131" s="4" t="s">
        <v>9</v>
      </c>
      <c r="D131" s="4">
        <v>9.09999999999999E-2</v>
      </c>
      <c r="E131" s="4">
        <v>0.14599999999999999</v>
      </c>
      <c r="F131" s="4" t="s">
        <v>10</v>
      </c>
      <c r="G131" s="6">
        <f t="shared" si="10"/>
        <v>-3.8888888888885947E-3</v>
      </c>
      <c r="I131" s="5" t="s">
        <v>101</v>
      </c>
      <c r="J131" s="5" t="s">
        <v>100</v>
      </c>
      <c r="K131" s="5" t="s">
        <v>95</v>
      </c>
      <c r="L131" s="5">
        <v>9.4999999999999904E-2</v>
      </c>
      <c r="M131" s="5">
        <v>0.157</v>
      </c>
      <c r="N131" s="5" t="s">
        <v>10</v>
      </c>
      <c r="O131" s="6">
        <f>L131-$L$138</f>
        <v>-2.2222222222216537E-4</v>
      </c>
    </row>
    <row r="132" spans="1:15" hidden="1" x14ac:dyDescent="0.3">
      <c r="A132" s="4" t="s">
        <v>101</v>
      </c>
      <c r="B132" s="4" t="s">
        <v>98</v>
      </c>
      <c r="C132" s="4" t="s">
        <v>95</v>
      </c>
      <c r="D132" s="4">
        <v>9.09999999999999E-2</v>
      </c>
      <c r="E132" s="4">
        <v>0.14099999999999999</v>
      </c>
      <c r="F132" s="4" t="s">
        <v>10</v>
      </c>
      <c r="G132" s="6">
        <f t="shared" si="10"/>
        <v>-3.8888888888885947E-3</v>
      </c>
      <c r="I132" s="5" t="s">
        <v>101</v>
      </c>
      <c r="J132" s="5" t="s">
        <v>99</v>
      </c>
      <c r="K132" s="5" t="s">
        <v>97</v>
      </c>
      <c r="L132" s="5">
        <v>9.3999999999999903E-2</v>
      </c>
      <c r="M132" s="5">
        <v>0.19700000000000001</v>
      </c>
      <c r="N132" s="5" t="s">
        <v>12</v>
      </c>
      <c r="O132" s="6">
        <f>L132-$L$138</f>
        <v>-1.2222222222221663E-3</v>
      </c>
    </row>
    <row r="133" spans="1:15" hidden="1" x14ac:dyDescent="0.3">
      <c r="A133" s="4" t="s">
        <v>101</v>
      </c>
      <c r="B133" s="4" t="s">
        <v>99</v>
      </c>
      <c r="C133" s="4" t="s">
        <v>95</v>
      </c>
      <c r="D133" s="4">
        <v>9.09999999999999E-2</v>
      </c>
      <c r="E133" s="4">
        <v>0.14599999999999999</v>
      </c>
      <c r="F133" s="4" t="s">
        <v>10</v>
      </c>
      <c r="G133" s="6">
        <f t="shared" si="10"/>
        <v>-3.8888888888885947E-3</v>
      </c>
      <c r="I133" s="5" t="s">
        <v>101</v>
      </c>
      <c r="J133" s="5" t="s">
        <v>99</v>
      </c>
      <c r="K133" s="5" t="s">
        <v>97</v>
      </c>
      <c r="L133" s="5">
        <v>9.2999999999999902E-2</v>
      </c>
      <c r="M133" s="5">
        <v>0.159</v>
      </c>
      <c r="N133" s="5" t="s">
        <v>10</v>
      </c>
      <c r="O133" s="6">
        <f>L133-$L$138</f>
        <v>-2.2222222222221671E-3</v>
      </c>
    </row>
    <row r="134" spans="1:15" x14ac:dyDescent="0.3">
      <c r="A134" s="4" t="s">
        <v>101</v>
      </c>
      <c r="B134" s="4" t="s">
        <v>99</v>
      </c>
      <c r="C134" s="4" t="s">
        <v>95</v>
      </c>
      <c r="D134" s="4">
        <v>9.09999999999999E-2</v>
      </c>
      <c r="E134" s="4">
        <v>0.20599999999999999</v>
      </c>
      <c r="F134" s="4" t="s">
        <v>12</v>
      </c>
      <c r="G134" s="6">
        <f t="shared" si="10"/>
        <v>-3.8888888888885947E-3</v>
      </c>
      <c r="I134" s="5" t="s">
        <v>101</v>
      </c>
      <c r="J134" s="5" t="s">
        <v>9</v>
      </c>
      <c r="K134" s="5" t="s">
        <v>9</v>
      </c>
      <c r="L134" s="5">
        <v>9.1999999999999901E-2</v>
      </c>
      <c r="M134" s="5">
        <v>0.16</v>
      </c>
      <c r="N134" s="5" t="s">
        <v>10</v>
      </c>
      <c r="O134" s="6">
        <f>L134-$L$138</f>
        <v>-3.222222222222168E-3</v>
      </c>
    </row>
    <row r="135" spans="1:15" hidden="1" x14ac:dyDescent="0.3">
      <c r="A135" s="4" t="s">
        <v>101</v>
      </c>
      <c r="B135" s="4" t="s">
        <v>100</v>
      </c>
      <c r="C135" s="4" t="s">
        <v>95</v>
      </c>
      <c r="D135" s="4">
        <v>8.8999999999999899E-2</v>
      </c>
      <c r="E135" s="4">
        <v>0.13600000000000001</v>
      </c>
      <c r="F135" s="4" t="s">
        <v>10</v>
      </c>
      <c r="G135" s="6">
        <f t="shared" si="10"/>
        <v>-5.8888888888885965E-3</v>
      </c>
      <c r="I135" s="5" t="s">
        <v>101</v>
      </c>
      <c r="J135" s="5" t="s">
        <v>96</v>
      </c>
      <c r="K135" s="5" t="s">
        <v>95</v>
      </c>
      <c r="L135" s="5">
        <v>9.1999999999999901E-2</v>
      </c>
      <c r="M135" s="5">
        <v>0.19900000000000001</v>
      </c>
      <c r="N135" s="5" t="s">
        <v>12</v>
      </c>
      <c r="O135" s="6">
        <f>L135-$L$138</f>
        <v>-3.222222222222168E-3</v>
      </c>
    </row>
    <row r="136" spans="1:15" hidden="1" x14ac:dyDescent="0.3">
      <c r="A136" s="4" t="s">
        <v>101</v>
      </c>
      <c r="B136" s="4" t="s">
        <v>96</v>
      </c>
      <c r="C136" s="4" t="s">
        <v>97</v>
      </c>
      <c r="D136" s="4">
        <v>8.1999999999999906E-2</v>
      </c>
      <c r="E136" s="4">
        <v>0.151</v>
      </c>
      <c r="F136" s="4" t="s">
        <v>10</v>
      </c>
      <c r="G136" s="6">
        <f t="shared" si="10"/>
        <v>-1.2888888888888589E-2</v>
      </c>
      <c r="I136" s="5" t="s">
        <v>101</v>
      </c>
      <c r="J136" s="5" t="s">
        <v>9</v>
      </c>
      <c r="K136" s="5" t="s">
        <v>9</v>
      </c>
      <c r="L136" s="5">
        <v>9.09999999999999E-2</v>
      </c>
      <c r="M136" s="5">
        <v>0.2</v>
      </c>
      <c r="N136" s="5" t="s">
        <v>12</v>
      </c>
      <c r="O136" s="6">
        <f>L136-$L$138</f>
        <v>-4.2222222222221689E-3</v>
      </c>
    </row>
    <row r="137" spans="1:15" x14ac:dyDescent="0.3">
      <c r="A137" s="4" t="s">
        <v>101</v>
      </c>
      <c r="B137" s="4" t="s">
        <v>96</v>
      </c>
      <c r="C137" s="4" t="s">
        <v>97</v>
      </c>
      <c r="D137" s="4">
        <v>7.9999999999999905E-2</v>
      </c>
      <c r="E137" s="4">
        <v>0.22800000000000001</v>
      </c>
      <c r="F137" s="4" t="s">
        <v>12</v>
      </c>
      <c r="G137" s="6">
        <f t="shared" si="10"/>
        <v>-1.4888888888888591E-2</v>
      </c>
      <c r="I137" s="5" t="s">
        <v>101</v>
      </c>
      <c r="J137" s="5" t="s">
        <v>96</v>
      </c>
      <c r="K137" s="5" t="s">
        <v>95</v>
      </c>
      <c r="L137" s="5">
        <v>9.09999999999999E-2</v>
      </c>
      <c r="M137" s="5">
        <v>0.161</v>
      </c>
      <c r="N137" s="5" t="s">
        <v>10</v>
      </c>
      <c r="O137" s="6">
        <f>L137-$L$138</f>
        <v>-4.2222222222221689E-3</v>
      </c>
    </row>
    <row r="138" spans="1:15" x14ac:dyDescent="0.3">
      <c r="A138" s="5"/>
      <c r="B138" s="5"/>
      <c r="C138" s="5" t="s">
        <v>112</v>
      </c>
      <c r="D138" s="5">
        <f>AVERAGE(D120:D137)</f>
        <v>9.4888888888888495E-2</v>
      </c>
      <c r="E138" s="5">
        <f>AVERAGE(E120:E137)</f>
        <v>0.16361111111111099</v>
      </c>
      <c r="F138" s="5"/>
      <c r="G138" s="6">
        <f t="shared" si="10"/>
        <v>0</v>
      </c>
      <c r="I138" s="4"/>
      <c r="J138" s="4"/>
      <c r="K138" s="4" t="s">
        <v>112</v>
      </c>
      <c r="L138" s="4">
        <f>AVERAGE(L120:L137)</f>
        <v>9.5222222222222069E-2</v>
      </c>
      <c r="M138" s="4">
        <f>AVERAGE(M120:M137)</f>
        <v>0.17627777777777778</v>
      </c>
      <c r="N138" s="4"/>
      <c r="O138" s="6">
        <f>L138-$L$138</f>
        <v>0</v>
      </c>
    </row>
    <row r="139" spans="1:15" x14ac:dyDescent="0.3">
      <c r="A139" s="5" t="s">
        <v>102</v>
      </c>
      <c r="B139" s="5" t="s">
        <v>96</v>
      </c>
      <c r="C139" s="5" t="s">
        <v>97</v>
      </c>
      <c r="D139" s="5">
        <v>0.39300000000000002</v>
      </c>
      <c r="E139" s="5">
        <v>0.439999999999999</v>
      </c>
      <c r="F139" s="5" t="s">
        <v>12</v>
      </c>
      <c r="G139" s="6">
        <f>D139-$D$157</f>
        <v>1.7722222222222195E-2</v>
      </c>
      <c r="I139" s="4" t="s">
        <v>102</v>
      </c>
      <c r="J139" s="4" t="s">
        <v>100</v>
      </c>
      <c r="K139" s="4" t="s">
        <v>97</v>
      </c>
      <c r="L139" s="4">
        <v>0.38500000000000001</v>
      </c>
      <c r="M139" s="4">
        <v>0.49299999999999999</v>
      </c>
      <c r="N139" s="4" t="s">
        <v>12</v>
      </c>
      <c r="O139" s="6">
        <f>L139-$L$157</f>
        <v>2.0611111111111136E-2</v>
      </c>
    </row>
    <row r="140" spans="1:15" hidden="1" x14ac:dyDescent="0.3">
      <c r="A140" s="5" t="s">
        <v>102</v>
      </c>
      <c r="B140" s="5" t="s">
        <v>96</v>
      </c>
      <c r="C140" s="5" t="s">
        <v>97</v>
      </c>
      <c r="D140" s="5">
        <v>0.38800000000000001</v>
      </c>
      <c r="E140" s="5">
        <v>0.379</v>
      </c>
      <c r="F140" s="5" t="s">
        <v>10</v>
      </c>
      <c r="G140" s="6">
        <f t="shared" ref="G140:G157" si="11">D140-$D$157</f>
        <v>1.272222222222219E-2</v>
      </c>
      <c r="I140" s="4" t="s">
        <v>102</v>
      </c>
      <c r="J140" s="4" t="s">
        <v>98</v>
      </c>
      <c r="K140" s="4" t="s">
        <v>97</v>
      </c>
      <c r="L140" s="4">
        <v>0.38100000000000001</v>
      </c>
      <c r="M140" s="4">
        <v>0.497</v>
      </c>
      <c r="N140" s="4" t="s">
        <v>12</v>
      </c>
      <c r="O140" s="6">
        <f>L140-$L$157</f>
        <v>1.6611111111111132E-2</v>
      </c>
    </row>
    <row r="141" spans="1:15" x14ac:dyDescent="0.3">
      <c r="A141" s="5" t="s">
        <v>102</v>
      </c>
      <c r="B141" s="5" t="s">
        <v>96</v>
      </c>
      <c r="C141" s="5" t="s">
        <v>95</v>
      </c>
      <c r="D141" s="5">
        <v>0.38600000000000001</v>
      </c>
      <c r="E141" s="5">
        <v>0.47299999999999998</v>
      </c>
      <c r="F141" s="5" t="s">
        <v>12</v>
      </c>
      <c r="G141" s="6">
        <f t="shared" si="11"/>
        <v>1.0722222222222189E-2</v>
      </c>
      <c r="I141" s="4" t="s">
        <v>102</v>
      </c>
      <c r="J141" s="4" t="s">
        <v>98</v>
      </c>
      <c r="K141" s="4" t="s">
        <v>97</v>
      </c>
      <c r="L141" s="4">
        <v>0.379</v>
      </c>
      <c r="M141" s="4">
        <v>0.44800000000000001</v>
      </c>
      <c r="N141" s="4" t="s">
        <v>10</v>
      </c>
      <c r="O141" s="6">
        <f>L141-$L$157</f>
        <v>1.461111111111113E-2</v>
      </c>
    </row>
    <row r="142" spans="1:15" x14ac:dyDescent="0.3">
      <c r="A142" s="5" t="s">
        <v>102</v>
      </c>
      <c r="B142" s="5" t="s">
        <v>98</v>
      </c>
      <c r="C142" s="5" t="s">
        <v>97</v>
      </c>
      <c r="D142" s="5">
        <v>0.38600000000000001</v>
      </c>
      <c r="E142" s="5">
        <v>0.48899999999999999</v>
      </c>
      <c r="F142" s="5" t="s">
        <v>12</v>
      </c>
      <c r="G142" s="6">
        <f t="shared" si="11"/>
        <v>1.0722222222222189E-2</v>
      </c>
      <c r="I142" s="4" t="s">
        <v>102</v>
      </c>
      <c r="J142" s="4" t="s">
        <v>99</v>
      </c>
      <c r="K142" s="4" t="s">
        <v>97</v>
      </c>
      <c r="L142" s="4">
        <v>0.377</v>
      </c>
      <c r="M142" s="4">
        <v>0.501</v>
      </c>
      <c r="N142" s="4" t="s">
        <v>12</v>
      </c>
      <c r="O142" s="6">
        <f>L142-$L$157</f>
        <v>1.2611111111111128E-2</v>
      </c>
    </row>
    <row r="143" spans="1:15" hidden="1" x14ac:dyDescent="0.3">
      <c r="A143" s="5" t="s">
        <v>102</v>
      </c>
      <c r="B143" s="5" t="s">
        <v>98</v>
      </c>
      <c r="C143" s="5" t="s">
        <v>97</v>
      </c>
      <c r="D143" s="5">
        <v>0.38300000000000001</v>
      </c>
      <c r="E143" s="5">
        <v>0.433</v>
      </c>
      <c r="F143" s="5" t="s">
        <v>10</v>
      </c>
      <c r="G143" s="6">
        <f t="shared" si="11"/>
        <v>7.7222222222221859E-3</v>
      </c>
      <c r="I143" s="4" t="s">
        <v>102</v>
      </c>
      <c r="J143" s="4" t="s">
        <v>100</v>
      </c>
      <c r="K143" s="4" t="s">
        <v>97</v>
      </c>
      <c r="L143" s="4">
        <v>0.376</v>
      </c>
      <c r="M143" s="4">
        <v>0.45100000000000001</v>
      </c>
      <c r="N143" s="4" t="s">
        <v>10</v>
      </c>
      <c r="O143" s="6">
        <f>L143-$L$157</f>
        <v>1.1611111111111128E-2</v>
      </c>
    </row>
    <row r="144" spans="1:15" x14ac:dyDescent="0.3">
      <c r="A144" s="5" t="s">
        <v>102</v>
      </c>
      <c r="B144" s="5" t="s">
        <v>99</v>
      </c>
      <c r="C144" s="5" t="s">
        <v>95</v>
      </c>
      <c r="D144" s="5">
        <v>0.38100000000000001</v>
      </c>
      <c r="E144" s="5">
        <v>0.42799999999999999</v>
      </c>
      <c r="F144" s="5" t="s">
        <v>12</v>
      </c>
      <c r="G144" s="6">
        <f t="shared" si="11"/>
        <v>5.7222222222221841E-3</v>
      </c>
      <c r="I144" s="4" t="s">
        <v>102</v>
      </c>
      <c r="J144" s="4" t="s">
        <v>100</v>
      </c>
      <c r="K144" s="4" t="s">
        <v>95</v>
      </c>
      <c r="L144" s="4">
        <v>0.375</v>
      </c>
      <c r="M144" s="4">
        <v>0.503</v>
      </c>
      <c r="N144" s="4" t="s">
        <v>12</v>
      </c>
      <c r="O144" s="6">
        <f>L144-$L$157</f>
        <v>1.0611111111111127E-2</v>
      </c>
    </row>
    <row r="145" spans="1:15" hidden="1" x14ac:dyDescent="0.3">
      <c r="A145" s="5" t="s">
        <v>102</v>
      </c>
      <c r="B145" s="5" t="s">
        <v>100</v>
      </c>
      <c r="C145" s="5" t="s">
        <v>97</v>
      </c>
      <c r="D145" s="5">
        <v>0.38100000000000001</v>
      </c>
      <c r="E145" s="5">
        <v>0.38400000000000001</v>
      </c>
      <c r="F145" s="5" t="s">
        <v>10</v>
      </c>
      <c r="G145" s="6">
        <f t="shared" si="11"/>
        <v>5.7222222222221841E-3</v>
      </c>
      <c r="I145" s="4" t="s">
        <v>102</v>
      </c>
      <c r="J145" s="4" t="s">
        <v>100</v>
      </c>
      <c r="K145" s="4" t="s">
        <v>95</v>
      </c>
      <c r="L145" s="4">
        <v>0.371</v>
      </c>
      <c r="M145" s="4">
        <v>0.45600000000000002</v>
      </c>
      <c r="N145" s="4" t="s">
        <v>10</v>
      </c>
      <c r="O145" s="6">
        <f>L145-$L$157</f>
        <v>6.6111111111111232E-3</v>
      </c>
    </row>
    <row r="146" spans="1:15" hidden="1" x14ac:dyDescent="0.3">
      <c r="A146" s="5" t="s">
        <v>102</v>
      </c>
      <c r="B146" s="5" t="s">
        <v>96</v>
      </c>
      <c r="C146" s="5" t="s">
        <v>95</v>
      </c>
      <c r="D146" s="5">
        <v>0.38</v>
      </c>
      <c r="E146" s="5">
        <v>0.40100000000000002</v>
      </c>
      <c r="F146" s="5" t="s">
        <v>10</v>
      </c>
      <c r="G146" s="6">
        <f t="shared" si="11"/>
        <v>4.7222222222221832E-3</v>
      </c>
      <c r="I146" s="4" t="s">
        <v>102</v>
      </c>
      <c r="J146" s="4" t="s">
        <v>96</v>
      </c>
      <c r="K146" s="4" t="s">
        <v>95</v>
      </c>
      <c r="L146" s="4">
        <v>0.36899999999999999</v>
      </c>
      <c r="M146" s="4">
        <v>0.45800000000000002</v>
      </c>
      <c r="N146" s="4" t="s">
        <v>10</v>
      </c>
      <c r="O146" s="6">
        <f>L146-$L$157</f>
        <v>4.6111111111111214E-3</v>
      </c>
    </row>
    <row r="147" spans="1:15" hidden="1" x14ac:dyDescent="0.3">
      <c r="A147" s="5" t="s">
        <v>102</v>
      </c>
      <c r="B147" s="5" t="s">
        <v>99</v>
      </c>
      <c r="C147" s="5" t="s">
        <v>95</v>
      </c>
      <c r="D147" s="5">
        <v>0.38</v>
      </c>
      <c r="E147" s="5">
        <v>0.36199999999999999</v>
      </c>
      <c r="F147" s="5" t="s">
        <v>10</v>
      </c>
      <c r="G147" s="6">
        <f t="shared" si="11"/>
        <v>4.7222222222221832E-3</v>
      </c>
      <c r="I147" s="4" t="s">
        <v>102</v>
      </c>
      <c r="J147" s="4" t="s">
        <v>99</v>
      </c>
      <c r="K147" s="4" t="s">
        <v>97</v>
      </c>
      <c r="L147" s="4">
        <v>0.36899999999999999</v>
      </c>
      <c r="M147" s="4">
        <v>0.45800000000000002</v>
      </c>
      <c r="N147" s="4" t="s">
        <v>10</v>
      </c>
      <c r="O147" s="6">
        <f>L147-$L$157</f>
        <v>4.6111111111111214E-3</v>
      </c>
    </row>
    <row r="148" spans="1:15" x14ac:dyDescent="0.3">
      <c r="A148" s="5" t="s">
        <v>102</v>
      </c>
      <c r="B148" s="5" t="s">
        <v>100</v>
      </c>
      <c r="C148" s="5" t="s">
        <v>97</v>
      </c>
      <c r="D148" s="5">
        <v>0.38</v>
      </c>
      <c r="E148" s="5">
        <v>0.45999999999999902</v>
      </c>
      <c r="F148" s="5" t="s">
        <v>12</v>
      </c>
      <c r="G148" s="6">
        <f t="shared" si="11"/>
        <v>4.7222222222221832E-3</v>
      </c>
      <c r="I148" s="5" t="s">
        <v>102</v>
      </c>
      <c r="J148" s="5" t="s">
        <v>9</v>
      </c>
      <c r="K148" s="5" t="s">
        <v>9</v>
      </c>
      <c r="L148" s="5">
        <v>0.36399999999999999</v>
      </c>
      <c r="M148" s="5">
        <v>0.51400000000000001</v>
      </c>
      <c r="N148" s="5" t="s">
        <v>12</v>
      </c>
      <c r="O148" s="6">
        <f>L148-$L$157</f>
        <v>-3.8888888888888307E-4</v>
      </c>
    </row>
    <row r="149" spans="1:15" x14ac:dyDescent="0.3">
      <c r="A149" s="5" t="s">
        <v>102</v>
      </c>
      <c r="B149" s="5" t="s">
        <v>9</v>
      </c>
      <c r="C149" s="5" t="s">
        <v>9</v>
      </c>
      <c r="D149" s="5">
        <v>0.378</v>
      </c>
      <c r="E149" s="5">
        <v>0.46099999999999902</v>
      </c>
      <c r="F149" s="5" t="s">
        <v>12</v>
      </c>
      <c r="G149" s="6">
        <f t="shared" si="11"/>
        <v>2.7222222222221815E-3</v>
      </c>
      <c r="I149" s="5" t="s">
        <v>102</v>
      </c>
      <c r="J149" s="5" t="s">
        <v>9</v>
      </c>
      <c r="K149" s="5" t="s">
        <v>9</v>
      </c>
      <c r="L149" s="5">
        <v>0.36</v>
      </c>
      <c r="M149" s="5">
        <v>0.46700000000000003</v>
      </c>
      <c r="N149" s="5" t="s">
        <v>10</v>
      </c>
      <c r="O149" s="6">
        <f>L149-$L$157</f>
        <v>-4.3888888888888866E-3</v>
      </c>
    </row>
    <row r="150" spans="1:15" hidden="1" x14ac:dyDescent="0.3">
      <c r="A150" s="4" t="s">
        <v>102</v>
      </c>
      <c r="B150" s="4" t="s">
        <v>9</v>
      </c>
      <c r="C150" s="4" t="s">
        <v>9</v>
      </c>
      <c r="D150" s="4">
        <v>0.373</v>
      </c>
      <c r="E150" s="4">
        <v>0.41199999999999998</v>
      </c>
      <c r="F150" s="4" t="s">
        <v>10</v>
      </c>
      <c r="G150" s="6">
        <f t="shared" si="11"/>
        <v>-2.277777777777823E-3</v>
      </c>
      <c r="I150" s="5" t="s">
        <v>102</v>
      </c>
      <c r="J150" s="5" t="s">
        <v>98</v>
      </c>
      <c r="K150" s="5" t="s">
        <v>95</v>
      </c>
      <c r="L150" s="5">
        <v>0.36</v>
      </c>
      <c r="M150" s="5">
        <v>0.51800000000000002</v>
      </c>
      <c r="N150" s="5" t="s">
        <v>12</v>
      </c>
      <c r="O150" s="6">
        <f>L150-$L$157</f>
        <v>-4.3888888888888866E-3</v>
      </c>
    </row>
    <row r="151" spans="1:15" hidden="1" x14ac:dyDescent="0.3">
      <c r="A151" s="4" t="s">
        <v>102</v>
      </c>
      <c r="B151" s="4" t="s">
        <v>98</v>
      </c>
      <c r="C151" s="4" t="s">
        <v>95</v>
      </c>
      <c r="D151" s="4">
        <v>0.36699999999999999</v>
      </c>
      <c r="E151" s="4">
        <v>0.38100000000000001</v>
      </c>
      <c r="F151" s="4" t="s">
        <v>10</v>
      </c>
      <c r="G151" s="6">
        <f t="shared" si="11"/>
        <v>-8.2777777777778283E-3</v>
      </c>
      <c r="I151" s="5" t="s">
        <v>102</v>
      </c>
      <c r="J151" s="5" t="s">
        <v>96</v>
      </c>
      <c r="K151" s="5" t="s">
        <v>95</v>
      </c>
      <c r="L151" s="5">
        <v>0.35699999999999998</v>
      </c>
      <c r="M151" s="5">
        <v>0.52100000000000002</v>
      </c>
      <c r="N151" s="5" t="s">
        <v>12</v>
      </c>
      <c r="O151" s="6">
        <f>L151-$L$157</f>
        <v>-7.3888888888888893E-3</v>
      </c>
    </row>
    <row r="152" spans="1:15" hidden="1" x14ac:dyDescent="0.3">
      <c r="A152" s="4" t="s">
        <v>102</v>
      </c>
      <c r="B152" s="4" t="s">
        <v>100</v>
      </c>
      <c r="C152" s="4" t="s">
        <v>95</v>
      </c>
      <c r="D152" s="4">
        <v>0.36299999999999999</v>
      </c>
      <c r="E152" s="4">
        <v>0.44500000000000001</v>
      </c>
      <c r="F152" s="4" t="s">
        <v>10</v>
      </c>
      <c r="G152" s="6">
        <f t="shared" si="11"/>
        <v>-1.2277777777777832E-2</v>
      </c>
      <c r="I152" s="5" t="s">
        <v>102</v>
      </c>
      <c r="J152" s="5" t="s">
        <v>96</v>
      </c>
      <c r="K152" s="5" t="s">
        <v>97</v>
      </c>
      <c r="L152" s="5">
        <v>0.35399999999999998</v>
      </c>
      <c r="M152" s="5">
        <v>0.52400000000000002</v>
      </c>
      <c r="N152" s="5" t="s">
        <v>12</v>
      </c>
      <c r="O152" s="6">
        <f>L152-$L$157</f>
        <v>-1.0388888888888892E-2</v>
      </c>
    </row>
    <row r="153" spans="1:15" x14ac:dyDescent="0.3">
      <c r="A153" s="4" t="s">
        <v>102</v>
      </c>
      <c r="B153" s="4" t="s">
        <v>98</v>
      </c>
      <c r="C153" s="4" t="s">
        <v>95</v>
      </c>
      <c r="D153" s="4">
        <v>0.36099999999999999</v>
      </c>
      <c r="E153" s="4">
        <v>0.49199999999999999</v>
      </c>
      <c r="F153" s="4" t="s">
        <v>12</v>
      </c>
      <c r="G153" s="6">
        <f t="shared" si="11"/>
        <v>-1.4277777777777834E-2</v>
      </c>
      <c r="I153" s="5" t="s">
        <v>102</v>
      </c>
      <c r="J153" s="5" t="s">
        <v>99</v>
      </c>
      <c r="K153" s="5" t="s">
        <v>95</v>
      </c>
      <c r="L153" s="5">
        <v>0.35199999999999998</v>
      </c>
      <c r="M153" s="5">
        <v>0.52600000000000002</v>
      </c>
      <c r="N153" s="5" t="s">
        <v>12</v>
      </c>
      <c r="O153" s="6">
        <f>L153-$L$157</f>
        <v>-1.2388888888888894E-2</v>
      </c>
    </row>
    <row r="154" spans="1:15" x14ac:dyDescent="0.3">
      <c r="A154" s="4" t="s">
        <v>102</v>
      </c>
      <c r="B154" s="4" t="s">
        <v>100</v>
      </c>
      <c r="C154" s="4" t="s">
        <v>95</v>
      </c>
      <c r="D154" s="4">
        <v>0.36099999999999999</v>
      </c>
      <c r="E154" s="4">
        <v>0.498</v>
      </c>
      <c r="F154" s="4" t="s">
        <v>12</v>
      </c>
      <c r="G154" s="6">
        <f t="shared" si="11"/>
        <v>-1.4277777777777834E-2</v>
      </c>
      <c r="I154" s="5" t="s">
        <v>102</v>
      </c>
      <c r="J154" s="5" t="s">
        <v>98</v>
      </c>
      <c r="K154" s="5" t="s">
        <v>95</v>
      </c>
      <c r="L154" s="5">
        <v>0.34499999999999997</v>
      </c>
      <c r="M154" s="5">
        <v>0.48199999999999998</v>
      </c>
      <c r="N154" s="5" t="s">
        <v>10</v>
      </c>
      <c r="O154" s="6">
        <f>L154-$L$157</f>
        <v>-1.93888888888889E-2</v>
      </c>
    </row>
    <row r="155" spans="1:15" x14ac:dyDescent="0.3">
      <c r="A155" s="4" t="s">
        <v>102</v>
      </c>
      <c r="B155" s="4" t="s">
        <v>99</v>
      </c>
      <c r="C155" s="4" t="s">
        <v>97</v>
      </c>
      <c r="D155" s="4">
        <v>0.36</v>
      </c>
      <c r="E155" s="4">
        <v>0.47099999999999997</v>
      </c>
      <c r="F155" s="4" t="s">
        <v>12</v>
      </c>
      <c r="G155" s="6">
        <f t="shared" si="11"/>
        <v>-1.5277777777777835E-2</v>
      </c>
      <c r="I155" s="5" t="s">
        <v>102</v>
      </c>
      <c r="J155" s="5" t="s">
        <v>96</v>
      </c>
      <c r="K155" s="5" t="s">
        <v>97</v>
      </c>
      <c r="L155" s="5">
        <v>0.34399999999999997</v>
      </c>
      <c r="M155" s="5">
        <v>0.48299999999999998</v>
      </c>
      <c r="N155" s="5" t="s">
        <v>10</v>
      </c>
      <c r="O155" s="6">
        <f>L155-$L$157</f>
        <v>-2.0388888888888901E-2</v>
      </c>
    </row>
    <row r="156" spans="1:15" hidden="1" x14ac:dyDescent="0.3">
      <c r="A156" s="4" t="s">
        <v>102</v>
      </c>
      <c r="B156" s="4" t="s">
        <v>99</v>
      </c>
      <c r="C156" s="4" t="s">
        <v>97</v>
      </c>
      <c r="D156" s="4">
        <v>0.35399999999999998</v>
      </c>
      <c r="E156" s="4">
        <v>0.4</v>
      </c>
      <c r="F156" s="4" t="s">
        <v>10</v>
      </c>
      <c r="G156" s="6">
        <f t="shared" si="11"/>
        <v>-2.127777777777784E-2</v>
      </c>
      <c r="I156" s="5" t="s">
        <v>102</v>
      </c>
      <c r="J156" s="5" t="s">
        <v>99</v>
      </c>
      <c r="K156" s="5" t="s">
        <v>95</v>
      </c>
      <c r="L156" s="5">
        <v>0.34099999999999903</v>
      </c>
      <c r="M156" s="5">
        <v>0.48599999999999999</v>
      </c>
      <c r="N156" s="5" t="s">
        <v>10</v>
      </c>
      <c r="O156" s="6">
        <f>L156-$L$157</f>
        <v>-2.3388888888889847E-2</v>
      </c>
    </row>
    <row r="157" spans="1:15" x14ac:dyDescent="0.3">
      <c r="A157" s="4"/>
      <c r="B157" s="4"/>
      <c r="C157" s="4" t="s">
        <v>112</v>
      </c>
      <c r="D157" s="4">
        <f>AVERAGE(D139:D156)</f>
        <v>0.37527777777777782</v>
      </c>
      <c r="E157" s="4">
        <f>AVERAGE(E139:E156)</f>
        <v>0.43383333333333324</v>
      </c>
      <c r="F157" s="4"/>
      <c r="G157" s="6">
        <f t="shared" si="11"/>
        <v>0</v>
      </c>
      <c r="I157" s="5"/>
      <c r="J157" s="5"/>
      <c r="K157" s="5" t="s">
        <v>112</v>
      </c>
      <c r="L157" s="5">
        <f>AVERAGE(L139:L156)</f>
        <v>0.36438888888888887</v>
      </c>
      <c r="M157" s="5">
        <f>AVERAGE(M139:M156)</f>
        <v>0.48811111111111116</v>
      </c>
      <c r="N157" s="5"/>
      <c r="O157" s="6">
        <f>L157-$L$157</f>
        <v>0</v>
      </c>
    </row>
  </sheetData>
  <autoFilter ref="F100:F157" xr:uid="{80D41F5F-F6CA-48EA-9AF8-34E0B5FCDE6A}">
    <filterColumn colId="0">
      <filters blank="1">
        <filter val="pgd"/>
      </filters>
    </filterColumn>
  </autoFilter>
  <sortState xmlns:xlrd2="http://schemas.microsoft.com/office/spreadsheetml/2017/richdata2" ref="I101:N118">
    <sortCondition descending="1" ref="L100:L118"/>
  </sortState>
  <mergeCells count="5">
    <mergeCell ref="A1:H1"/>
    <mergeCell ref="A33:H33"/>
    <mergeCell ref="A65:I65"/>
    <mergeCell ref="A99:F99"/>
    <mergeCell ref="I99:O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Robustness</vt:lpstr>
      <vt:lpstr>Transferability</vt:lpstr>
      <vt:lpstr>Quantum Advantage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Joshi</dc:creator>
  <cp:lastModifiedBy>Parth Joshi</cp:lastModifiedBy>
  <dcterms:created xsi:type="dcterms:W3CDTF">2015-06-05T18:17:20Z</dcterms:created>
  <dcterms:modified xsi:type="dcterms:W3CDTF">2025-07-11T10:38:35Z</dcterms:modified>
</cp:coreProperties>
</file>