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d0ed8cec27843e/Desktop/"/>
    </mc:Choice>
  </mc:AlternateContent>
  <xr:revisionPtr revIDLastSave="1854" documentId="8_{1CFFFD66-2C7F-4BB3-96C6-2A693C1D8DAD}" xr6:coauthVersionLast="47" xr6:coauthVersionMax="47" xr10:uidLastSave="{D7D4FAD2-0E36-45AF-ABDC-DF6FD499D67B}"/>
  <bookViews>
    <workbookView xWindow="-108" yWindow="-108" windowWidth="23256" windowHeight="12456" activeTab="1" xr2:uid="{5C153F2C-0AEE-47C4-8373-D94F2801BD7F}"/>
  </bookViews>
  <sheets>
    <sheet name="Qustion 1" sheetId="1" r:id="rId1"/>
    <sheet name="Qustion2" sheetId="3" r:id="rId2"/>
    <sheet name="Qustion 3" sheetId="4" r:id="rId3"/>
    <sheet name="Qustion4" sheetId="5" r:id="rId4"/>
  </sheets>
  <definedNames>
    <definedName name="_xlchart.v1.0" hidden="1">Qustion2!$A$4</definedName>
    <definedName name="_xlchart.v1.1" hidden="1">Qustion2!$A$5:$A$31</definedName>
    <definedName name="_xlchart.v1.10" hidden="1">Qustion2!$F$4</definedName>
    <definedName name="_xlchart.v1.11" hidden="1">Qustion2!$F$5:$F$31</definedName>
    <definedName name="_xlchart.v1.2" hidden="1">Qustion2!$B$4</definedName>
    <definedName name="_xlchart.v1.3" hidden="1">Qustion2!$B$5:$B$31</definedName>
    <definedName name="_xlchart.v1.4" hidden="1">Qustion2!$C$4</definedName>
    <definedName name="_xlchart.v1.5" hidden="1">Qustion2!$C$5:$C$31</definedName>
    <definedName name="_xlchart.v1.6" hidden="1">Qustion2!$D$4</definedName>
    <definedName name="_xlchart.v1.7" hidden="1">Qustion2!$D$5:$D$31</definedName>
    <definedName name="_xlchart.v1.8" hidden="1">Qustion2!$E$4</definedName>
    <definedName name="_xlchart.v1.9" hidden="1">Qustion2!$E$5:$E$31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'Qustion 1'!$B$36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3" l="1"/>
  <c r="I6" i="3"/>
  <c r="I5" i="3"/>
  <c r="A12" i="3"/>
  <c r="D5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F5" i="3" l="1" a="1"/>
  <c r="F5" i="3" s="1"/>
  <c r="D30" i="3"/>
  <c r="F18" i="1" l="1" a="1"/>
  <c r="F18" i="1" s="1"/>
  <c r="F20" i="1"/>
  <c r="F19" i="1" s="1"/>
  <c r="F17" i="1"/>
  <c r="F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<sst xmlns="http://schemas.openxmlformats.org/spreadsheetml/2006/main" count="102" uniqueCount="72">
  <si>
    <t xml:space="preserve">For the given data find mean, standard deviation and variance in excel. </t>
  </si>
  <si>
    <t>mean</t>
  </si>
  <si>
    <t xml:space="preserve">median </t>
  </si>
  <si>
    <t>mode</t>
  </si>
  <si>
    <t>varince</t>
  </si>
  <si>
    <t>std dev</t>
  </si>
  <si>
    <t>2.  From the given data, take a sample and find mean, standard deviation and variance for population in excel. Also, validate Central Limit Theorem in excel and python</t>
  </si>
  <si>
    <t xml:space="preserve">data </t>
  </si>
  <si>
    <t>Dataset</t>
  </si>
  <si>
    <t>Sample1</t>
  </si>
  <si>
    <t>Sample2</t>
  </si>
  <si>
    <t>Mean of the S1 &amp; S2</t>
  </si>
  <si>
    <t>Mean of Dataset</t>
  </si>
  <si>
    <t>Mean of the mean</t>
  </si>
  <si>
    <t>bin</t>
  </si>
  <si>
    <t>frq</t>
  </si>
  <si>
    <t>varience for population</t>
  </si>
  <si>
    <t>statenderd devision</t>
  </si>
  <si>
    <t>a</t>
  </si>
  <si>
    <t>b</t>
  </si>
  <si>
    <t>c</t>
  </si>
  <si>
    <t>X</t>
  </si>
  <si>
    <t>Y</t>
  </si>
  <si>
    <t>Z</t>
  </si>
  <si>
    <t>Anova: Single Factor</t>
  </si>
  <si>
    <t>Groups</t>
  </si>
  <si>
    <t>Count</t>
  </si>
  <si>
    <t>Sum</t>
  </si>
  <si>
    <t>Average</t>
  </si>
  <si>
    <t>Variance</t>
  </si>
  <si>
    <t>Column 1</t>
  </si>
  <si>
    <t>Column 2</t>
  </si>
  <si>
    <t>Column 3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</si>
  <si>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</si>
  <si>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</si>
  <si>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</si>
  <si>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</si>
  <si>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</si>
  <si>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</si>
  <si>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</si>
  <si>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</si>
  <si>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</si>
  <si>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</si>
  <si>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</si>
  <si>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 xml:space="preserve"> Qustion5.   Perform One-way and two-way ANOVA on the dataset as discussed in class using formulae as well as ANOVA function in excel.</t>
  </si>
  <si>
    <t xml:space="preserve"> Perform t-test on the dataset as discussed in class using t-test function in excel.</t>
  </si>
  <si>
    <t>Qustion 6</t>
  </si>
  <si>
    <t>Dataset (a)</t>
  </si>
  <si>
    <t>Dataset (b)</t>
  </si>
  <si>
    <t>t-Test: Paired Two Sample for Means</t>
  </si>
  <si>
    <t>Variable 1</t>
  </si>
  <si>
    <t>Variable 2</t>
  </si>
  <si>
    <t>Mean</t>
  </si>
  <si>
    <t>Observations</t>
  </si>
  <si>
    <t>Pearson Correlation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</si>
  <si>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</si>
  <si>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</si>
  <si>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</si>
  <si>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</si>
  <si>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</si>
  <si>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</si>
  <si>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t-Test: Two-Sample Assuming Equal Variances</t>
  </si>
  <si>
    <t>Pooled Variance</t>
  </si>
  <si>
    <t>section A</t>
  </si>
  <si>
    <t>Section B</t>
  </si>
  <si>
    <t>sample 1</t>
  </si>
  <si>
    <t>sample2</t>
  </si>
  <si>
    <t>t-Test: Two-Sample Assuming Unequal Variances</t>
  </si>
  <si>
    <t>Bin</t>
  </si>
  <si>
    <t>More</t>
  </si>
  <si>
    <t>Frequency</t>
  </si>
  <si>
    <t>Cumulative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</si>
</sst>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0" fillId="3" borderId="1" xfId="0" applyFill="1" applyBorder="1"/>
    <xf numFmtId="0" fontId="3" fillId="0" borderId="0" xfId="0" applyFont="1"/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/>
    </xf>
    <xf numFmtId="0" fontId="4" fillId="8" borderId="5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0" fillId="9" borderId="0" xfId="0" applyFill="1"/>
    <xf numFmtId="0" fontId="0" fillId="10" borderId="1" xfId="0" applyFill="1" applyBorder="1"/>
    <xf numFmtId="0" fontId="4" fillId="4" borderId="25" xfId="0" applyFont="1" applyFill="1" applyBorder="1"/>
    <xf numFmtId="0" fontId="4" fillId="4" borderId="26" xfId="0" applyFont="1" applyFill="1" applyBorder="1"/>
    <xf numFmtId="0" fontId="3" fillId="5" borderId="27" xfId="0" applyFont="1" applyFill="1" applyBorder="1"/>
    <xf numFmtId="0" fontId="3" fillId="6" borderId="28" xfId="0" applyFont="1" applyFill="1" applyBorder="1"/>
    <xf numFmtId="0" fontId="3" fillId="5" borderId="29" xfId="0" applyFont="1" applyFill="1" applyBorder="1"/>
    <xf numFmtId="0" fontId="3" fillId="6" borderId="30" xfId="0" applyFont="1" applyFill="1" applyBorder="1"/>
    <xf numFmtId="0" fontId="2" fillId="10" borderId="2" xfId="0" applyFont="1" applyFill="1" applyBorder="1" applyAlignment="1">
      <alignment horizontal="center"/>
    </xf>
    <xf numFmtId="0" fontId="0" fillId="12" borderId="1" xfId="0" applyFill="1" applyBorder="1"/>
    <xf numFmtId="0" fontId="2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13" borderId="1" xfId="0" applyFill="1" applyBorder="1"/>
    <xf numFmtId="0" fontId="0" fillId="14" borderId="1" xfId="0" applyFill="1" applyBorder="1"/>
    <xf numFmtId="0" fontId="0" fillId="15" borderId="0" xfId="0" applyFill="1"/>
    <xf numFmtId="0" fontId="0" fillId="14" borderId="0" xfId="0" applyFill="1"/>
    <xf numFmtId="0" fontId="1" fillId="14" borderId="0" xfId="0" applyFont="1" applyFill="1"/>
    <xf numFmtId="0" fontId="1" fillId="12" borderId="1" xfId="0" applyFont="1" applyFill="1" applyBorder="1"/>
    <xf numFmtId="0" fontId="1" fillId="13" borderId="1" xfId="0" applyFont="1" applyFill="1" applyBorder="1"/>
    <xf numFmtId="0" fontId="4" fillId="16" borderId="8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/>
    </xf>
    <xf numFmtId="0" fontId="0" fillId="0" borderId="31" xfId="0" applyBorder="1"/>
    <xf numFmtId="0" fontId="0" fillId="0" borderId="21" xfId="0" applyBorder="1"/>
    <xf numFmtId="0" fontId="0" fillId="0" borderId="32" xfId="0" applyBorder="1"/>
    <xf numFmtId="0" fontId="2" fillId="13" borderId="1" xfId="0" applyFont="1" applyFill="1" applyBorder="1" applyAlignment="1">
      <alignment horizontal="center"/>
    </xf>
    <xf numFmtId="0" fontId="1" fillId="16" borderId="0" xfId="0" applyFont="1" applyFill="1"/>
    <xf numFmtId="0" fontId="4" fillId="8" borderId="19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1" fillId="8" borderId="1" xfId="0" applyFont="1" applyFill="1" applyBorder="1"/>
    <xf numFmtId="0" fontId="1" fillId="16" borderId="1" xfId="0" applyFont="1" applyFill="1" applyBorder="1"/>
    <xf numFmtId="0" fontId="1" fillId="13" borderId="1" xfId="0" applyFont="1" applyFill="1" applyBorder="1" applyAlignment="1">
      <alignment horizontal="center"/>
    </xf>
    <xf numFmtId="0" fontId="1" fillId="2" borderId="0" xfId="0" applyFont="1" applyFill="1"/>
    <xf numFmtId="0" fontId="1" fillId="11" borderId="1" xfId="0" applyFont="1" applyFill="1" applyBorder="1"/>
    <xf numFmtId="0" fontId="1" fillId="9" borderId="1" xfId="0" applyFont="1" applyFill="1" applyBorder="1"/>
    <xf numFmtId="10" fontId="0" fillId="0" borderId="0" xfId="0" applyNumberFormat="1"/>
    <xf numFmtId="0" fontId="0" fillId="0" borderId="16" xfId="0" applyBorder="1"/>
    <xf numFmtId="10" fontId="0" fillId="0" borderId="16" xfId="0" applyNumberFormat="1" applyBorder="1"/>
    <xf numFmtId="0" fontId="2" fillId="0" borderId="2" xfId="0" applyFont="1" applyBorder="1" applyAlignment="1">
      <alignment horizontal="center"/>
    </xf>
    <xf numFmtId="0" fontId="1" fillId="8" borderId="19" xfId="0" applyFont="1" applyFill="1" applyBorder="1"/>
    <xf numFmtId="0" fontId="1" fillId="14" borderId="0" xfId="0" applyFont="1" applyFill="1"/>
    <xf numFmtId="0" fontId="3" fillId="13" borderId="10" xfId="0" applyFont="1" applyFill="1" applyBorder="1" applyAlignment="1">
      <alignment horizontal="center" vertical="center" wrapText="1"/>
    </xf>
    <xf numFmtId="0" fontId="3" fillId="13" borderId="11" xfId="0" applyFont="1" applyFill="1" applyBorder="1" applyAlignment="1">
      <alignment horizontal="center" vertical="center" wrapText="1"/>
    </xf>
    <xf numFmtId="0" fontId="4" fillId="13" borderId="14" xfId="0" applyFont="1" applyFill="1" applyBorder="1" applyAlignment="1">
      <alignment horizontal="center" vertical="center"/>
    </xf>
    <xf numFmtId="0" fontId="4" fillId="13" borderId="9" xfId="0" applyFont="1" applyFill="1" applyBorder="1" applyAlignment="1">
      <alignment horizontal="center" vertical="center"/>
    </xf>
    <xf numFmtId="0" fontId="4" fillId="13" borderId="15" xfId="0" applyFont="1" applyFill="1" applyBorder="1" applyAlignment="1">
      <alignment horizontal="center" vertical="center"/>
    </xf>
    <xf numFmtId="0" fontId="4" fillId="13" borderId="16" xfId="0" applyFont="1" applyFill="1" applyBorder="1" applyAlignment="1">
      <alignment horizontal="center" vertical="center"/>
    </xf>
    <xf numFmtId="0" fontId="4" fillId="16" borderId="17" xfId="0" applyFont="1" applyFill="1" applyBorder="1" applyAlignment="1">
      <alignment horizontal="center" vertical="center"/>
    </xf>
    <xf numFmtId="0" fontId="4" fillId="16" borderId="18" xfId="0" applyFont="1" applyFill="1" applyBorder="1" applyAlignment="1">
      <alignment horizontal="center" vertical="center"/>
    </xf>
    <xf numFmtId="0" fontId="1" fillId="14" borderId="22" xfId="0" applyFont="1" applyFill="1" applyBorder="1" applyAlignment="1">
      <alignment horizontal="center"/>
    </xf>
    <xf numFmtId="0" fontId="1" fillId="14" borderId="23" xfId="0" applyFont="1" applyFill="1" applyBorder="1" applyAlignment="1">
      <alignment horizontal="center"/>
    </xf>
    <xf numFmtId="0" fontId="1" fillId="14" borderId="24" xfId="0" applyFont="1" applyFill="1" applyBorder="1" applyAlignment="1">
      <alignment horizontal="center"/>
    </xf>
    <xf numFmtId="0" fontId="0" fillId="1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Qustion2!$N$24:$N$37</c:f>
              <c:strCache>
                <c:ptCount val="14"/>
                <c:pt idx="0">
                  <c:v>2</c:v>
                </c:pt>
                <c:pt idx="1">
                  <c:v>5</c:v>
                </c:pt>
                <c:pt idx="2">
                  <c:v>7</c:v>
                </c:pt>
                <c:pt idx="3">
                  <c:v>10</c:v>
                </c:pt>
                <c:pt idx="4">
                  <c:v>12</c:v>
                </c:pt>
                <c:pt idx="5">
                  <c:v>1</c:v>
                </c:pt>
                <c:pt idx="6">
                  <c:v>3</c:v>
                </c:pt>
                <c:pt idx="7">
                  <c:v>4</c:v>
                </c:pt>
                <c:pt idx="8">
                  <c:v>6</c:v>
                </c:pt>
                <c:pt idx="9">
                  <c:v>8</c:v>
                </c:pt>
                <c:pt idx="10">
                  <c:v>9</c:v>
                </c:pt>
                <c:pt idx="11">
                  <c:v>13</c:v>
                </c:pt>
                <c:pt idx="12">
                  <c:v>14</c:v>
                </c:pt>
                <c:pt idx="13">
                  <c:v>More</c:v>
                </c:pt>
              </c:strCache>
            </c:strRef>
          </c:cat>
          <c:val>
            <c:numRef>
              <c:f>Qustion2!$O$24:$O$37</c:f>
              <c:numCache>
                <c:formatCode>General</c:formatCod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AF-49A8-B678-04B1999579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47713200"/>
        <c:axId val="1347717040"/>
      </c:barChart>
      <c:lineChart>
        <c:grouping val="standard"/>
        <c:varyColors val="0"/>
        <c:ser>
          <c:idx val="1"/>
          <c:order val="1"/>
          <c:tx>
            <c:v>Cumulative %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Qustion2!$N$24:$N$37</c:f>
              <c:strCache>
                <c:ptCount val="14"/>
                <c:pt idx="0">
                  <c:v>2</c:v>
                </c:pt>
                <c:pt idx="1">
                  <c:v>5</c:v>
                </c:pt>
                <c:pt idx="2">
                  <c:v>7</c:v>
                </c:pt>
                <c:pt idx="3">
                  <c:v>10</c:v>
                </c:pt>
                <c:pt idx="4">
                  <c:v>12</c:v>
                </c:pt>
                <c:pt idx="5">
                  <c:v>1</c:v>
                </c:pt>
                <c:pt idx="6">
                  <c:v>3</c:v>
                </c:pt>
                <c:pt idx="7">
                  <c:v>4</c:v>
                </c:pt>
                <c:pt idx="8">
                  <c:v>6</c:v>
                </c:pt>
                <c:pt idx="9">
                  <c:v>8</c:v>
                </c:pt>
                <c:pt idx="10">
                  <c:v>9</c:v>
                </c:pt>
                <c:pt idx="11">
                  <c:v>13</c:v>
                </c:pt>
                <c:pt idx="12">
                  <c:v>14</c:v>
                </c:pt>
                <c:pt idx="13">
                  <c:v>More</c:v>
                </c:pt>
              </c:strCache>
            </c:strRef>
          </c:cat>
          <c:val>
            <c:numRef>
              <c:f>Qustion2!$P$24:$P$37</c:f>
              <c:numCache>
                <c:formatCode>0.00%</c:formatCode>
                <c:ptCount val="14"/>
                <c:pt idx="0">
                  <c:v>0.2</c:v>
                </c:pt>
                <c:pt idx="1">
                  <c:v>0.4</c:v>
                </c:pt>
                <c:pt idx="2">
                  <c:v>0.6</c:v>
                </c:pt>
                <c:pt idx="3">
                  <c:v>0.8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AF-49A8-B678-04B1999579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7726640"/>
        <c:axId val="1347719440"/>
      </c:lineChart>
      <c:catAx>
        <c:axId val="1347713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Bin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717040"/>
        <c:crosses val="autoZero"/>
        <c:auto val="1"/>
        <c:lblAlgn val="ctr"/>
        <c:lblOffset val="100"/>
        <c:noMultiLvlLbl val="0"/>
      </c:catAx>
      <c:valAx>
        <c:axId val="134771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713200"/>
        <c:crosses val="autoZero"/>
        <c:crossBetween val="between"/>
      </c:valAx>
      <c:valAx>
        <c:axId val="1347719440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7726640"/>
        <c:crosses val="max"/>
        <c:crossBetween val="between"/>
      </c:valAx>
      <c:catAx>
        <c:axId val="134772664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477194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  <cx:data id="4">
      <cx:numDim type="val">
        <cx:f>_xlchart.v1.9</cx:f>
      </cx:numDim>
    </cx:data>
    <cx:data id="5">
      <cx:numDim type="val">
        <cx:f>_xlchart.v1.11</cx:f>
      </cx:numDim>
    </cx:data>
  </cx:chartData>
  <cx:chart>
    <cx:plotArea>
      <cx:plotAreaRegion>
        <cx:series layoutId="clusteredColumn" uniqueId="{251FE79E-A3CC-4AB6-8359-DF9697557571}" formatIdx="0">
          <cx:tx>
            <cx:txData>
              <cx:f>_xlchart.v1.0</cx:f>
              <cx:v>Dataset</cx:v>
            </cx:txData>
          </cx:tx>
          <cx:dataId val="0"/>
          <cx:layoutPr>
            <cx:binning intervalClosed="r"/>
          </cx:layoutPr>
        </cx:series>
        <cx:series layoutId="clusteredColumn" hidden="1" uniqueId="{5AE1964C-A684-4FB8-BDB6-33BBADF6C269}" formatIdx="1">
          <cx:tx>
            <cx:txData>
              <cx:f>_xlchart.v1.2</cx:f>
              <cx:v>Sample1</cx:v>
            </cx:txData>
          </cx:tx>
          <cx:dataId val="1"/>
          <cx:layoutPr>
            <cx:binning intervalClosed="r"/>
          </cx:layoutPr>
        </cx:series>
        <cx:series layoutId="clusteredColumn" hidden="1" uniqueId="{611F2DA4-9BD6-43F2-B752-65E4A0392C0A}" formatIdx="2">
          <cx:tx>
            <cx:txData>
              <cx:f>_xlchart.v1.4</cx:f>
              <cx:v>Sample2</cx:v>
            </cx:txData>
          </cx:tx>
          <cx:dataId val="2"/>
          <cx:layoutPr>
            <cx:binning intervalClosed="r"/>
          </cx:layoutPr>
        </cx:series>
        <cx:series layoutId="clusteredColumn" hidden="1" uniqueId="{6339C83F-F2D4-4E93-AD5F-8DC575ADEE22}" formatIdx="3">
          <cx:tx>
            <cx:txData>
              <cx:f>_xlchart.v1.6</cx:f>
              <cx:v>Mean of the S1 &amp; S2</cx:v>
            </cx:txData>
          </cx:tx>
          <cx:dataId val="3"/>
          <cx:layoutPr>
            <cx:binning intervalClosed="r"/>
          </cx:layoutPr>
        </cx:series>
        <cx:series layoutId="clusteredColumn" hidden="1" uniqueId="{7148784D-5DCC-452F-A1B6-2DD3AA05DF3B}" formatIdx="4">
          <cx:tx>
            <cx:txData>
              <cx:f>_xlchart.v1.8</cx:f>
              <cx:v>bin</cx:v>
            </cx:txData>
          </cx:tx>
          <cx:dataId val="4"/>
          <cx:layoutPr>
            <cx:binning intervalClosed="r"/>
          </cx:layoutPr>
        </cx:series>
        <cx:series layoutId="clusteredColumn" hidden="1" uniqueId="{22CC8146-C660-4D55-9DF4-0F43314E76F9}" formatIdx="5">
          <cx:tx>
            <cx:txData>
              <cx:f>_xlchart.v1.10</cx:f>
              <cx:v>frq</cx:v>
            </cx:txData>
          </cx:tx>
          <cx:dataId val="5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457200</xdr:colOff>
      <xdr:row>5</xdr:row>
      <xdr:rowOff>41910</xdr:rowOff>
    </xdr:from>
    <xdr:to>
      <xdr:col>16</xdr:col>
      <xdr:colOff>320040</xdr:colOff>
      <xdr:row>20</xdr:row>
      <xdr:rowOff>11430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7169229-F2BE-FBEA-044C-8EC41E0933F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52560" y="956310"/>
              <a:ext cx="4572000" cy="27355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441960</xdr:colOff>
      <xdr:row>22</xdr:row>
      <xdr:rowOff>175260</xdr:rowOff>
    </xdr:from>
    <xdr:to>
      <xdr:col>24</xdr:col>
      <xdr:colOff>190500</xdr:colOff>
      <xdr:row>36</xdr:row>
      <xdr:rowOff>144780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B814291-2E82-6DC7-E842-D614C76530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2B3CC-1005-4CEF-A954-A8D59B86B555}">
  <dimension ref="D1:K22"/>
  <sheetViews>
    <sheetView topLeftCell="A11" workbookViewId="0">
      <selection activeCell="K1" activeCellId="1" sqref="C1 K1"/>
    </sheetView>
  </sheetViews>
  <sheetFormatPr defaultRowHeight="14.4" x14ac:dyDescent="0.3"/>
  <cols>
    <col min="1" max="1" width="11.6640625" customWidth="1"/>
    <col min="4" max="4" width="21.109375" customWidth="1"/>
  </cols>
  <sheetData>
    <row r="1" spans="4:11" x14ac:dyDescent="0.3">
      <c r="D1" s="45">
        <v>1</v>
      </c>
      <c r="E1" s="30" t="s">
        <v>0</v>
      </c>
      <c r="F1" s="30"/>
      <c r="G1" s="30"/>
      <c r="H1" s="30"/>
      <c r="I1" s="30"/>
      <c r="J1" s="30"/>
      <c r="K1" s="30"/>
    </row>
    <row r="4" spans="4:11" x14ac:dyDescent="0.3">
      <c r="F4" s="46" t="s">
        <v>7</v>
      </c>
    </row>
    <row r="5" spans="4:11" x14ac:dyDescent="0.3">
      <c r="F5" s="26">
        <v>45</v>
      </c>
    </row>
    <row r="6" spans="4:11" x14ac:dyDescent="0.3">
      <c r="F6" s="26">
        <v>15</v>
      </c>
    </row>
    <row r="7" spans="4:11" x14ac:dyDescent="0.3">
      <c r="F7" s="26">
        <v>78</v>
      </c>
    </row>
    <row r="8" spans="4:11" x14ac:dyDescent="0.3">
      <c r="F8" s="26">
        <v>64</v>
      </c>
    </row>
    <row r="9" spans="4:11" x14ac:dyDescent="0.3">
      <c r="F9" s="26">
        <v>78</v>
      </c>
    </row>
    <row r="10" spans="4:11" x14ac:dyDescent="0.3">
      <c r="F10" s="26">
        <v>16</v>
      </c>
    </row>
    <row r="11" spans="4:11" x14ac:dyDescent="0.3">
      <c r="F11" s="26">
        <v>43</v>
      </c>
    </row>
    <row r="12" spans="4:11" x14ac:dyDescent="0.3">
      <c r="F12" s="26">
        <v>22</v>
      </c>
    </row>
    <row r="13" spans="4:11" x14ac:dyDescent="0.3">
      <c r="F13" s="26">
        <v>5</v>
      </c>
    </row>
    <row r="14" spans="4:11" x14ac:dyDescent="0.3">
      <c r="F14" s="26">
        <v>6</v>
      </c>
    </row>
    <row r="15" spans="4:11" x14ac:dyDescent="0.3">
      <c r="F15" s="32">
        <v>89</v>
      </c>
    </row>
    <row r="16" spans="4:11" x14ac:dyDescent="0.3">
      <c r="E16" s="31" t="s">
        <v>1</v>
      </c>
      <c r="F16" s="31">
        <f>AVEDEV(F5:F15)</f>
        <v>26.462809917355376</v>
      </c>
    </row>
    <row r="17" spans="5:6" x14ac:dyDescent="0.3">
      <c r="E17" s="31" t="s">
        <v>2</v>
      </c>
      <c r="F17" s="31">
        <f>MEDIAN(F5:F15)</f>
        <v>43</v>
      </c>
    </row>
    <row r="18" spans="5:6" x14ac:dyDescent="0.3">
      <c r="E18" s="31" t="s">
        <v>3</v>
      </c>
      <c r="F18" s="31" cm="1">
        <f t="array" ref="F18">_xlfn.MODE.MULT(F5:F14)</f>
        <v>78</v>
      </c>
    </row>
    <row r="19" spans="5:6" x14ac:dyDescent="0.3">
      <c r="E19" s="31" t="s">
        <v>5</v>
      </c>
      <c r="F19" s="31">
        <f>SQRT(F20)</f>
        <v>31.248854524460722</v>
      </c>
    </row>
    <row r="20" spans="5:6" x14ac:dyDescent="0.3">
      <c r="E20" s="31" t="s">
        <v>4</v>
      </c>
      <c r="F20" s="31">
        <f>_xlfn.VAR.S(F5:F15)</f>
        <v>976.49090909090921</v>
      </c>
    </row>
    <row r="21" spans="5:6" x14ac:dyDescent="0.3">
      <c r="E21" s="1"/>
    </row>
    <row r="22" spans="5:6" x14ac:dyDescent="0.3">
      <c r="E2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F0676-EAEE-4646-9575-09B7B5D8DE17}">
  <dimension ref="A2:P37"/>
  <sheetViews>
    <sheetView tabSelected="1" workbookViewId="0">
      <selection activeCell="R14" sqref="R14"/>
    </sheetView>
  </sheetViews>
  <sheetFormatPr defaultRowHeight="14.4" x14ac:dyDescent="0.3"/>
  <cols>
    <col min="1" max="1" width="8.88671875" customWidth="1"/>
    <col min="4" max="4" width="24.21875" customWidth="1"/>
    <col min="5" max="5" width="15.109375" customWidth="1"/>
    <col min="8" max="8" width="32.6640625" customWidth="1"/>
    <col min="10" max="10" width="15.33203125" customWidth="1"/>
  </cols>
  <sheetData>
    <row r="2" spans="1:9" s="53" customFormat="1" x14ac:dyDescent="0.3">
      <c r="A2" s="53" t="s">
        <v>6</v>
      </c>
    </row>
    <row r="4" spans="1:9" x14ac:dyDescent="0.3">
      <c r="A4" s="4" t="s">
        <v>8</v>
      </c>
      <c r="B4" s="5" t="s">
        <v>9</v>
      </c>
      <c r="C4" s="5" t="s">
        <v>10</v>
      </c>
      <c r="D4" s="5" t="s">
        <v>11</v>
      </c>
      <c r="E4" s="11" t="s">
        <v>14</v>
      </c>
      <c r="F4" s="13" t="s">
        <v>15</v>
      </c>
    </row>
    <row r="5" spans="1:9" x14ac:dyDescent="0.3">
      <c r="A5" s="6">
        <v>2</v>
      </c>
      <c r="B5" s="8">
        <v>2</v>
      </c>
      <c r="C5" s="8">
        <v>3</v>
      </c>
      <c r="D5" s="12">
        <f t="shared" ref="D5:D29" si="0">AVERAGE(B5:C5)</f>
        <v>2.5</v>
      </c>
      <c r="E5" s="41">
        <v>1</v>
      </c>
      <c r="F5" s="42" cm="1">
        <f t="array" ref="F5:F14">FREQUENCY(D5:D29,E7:E15)</f>
        <v>1</v>
      </c>
      <c r="H5" s="34" t="s">
        <v>16</v>
      </c>
      <c r="I5" s="43">
        <f>_xlfn.VAR.P(B5:B29)</f>
        <v>12.56</v>
      </c>
    </row>
    <row r="6" spans="1:9" x14ac:dyDescent="0.3">
      <c r="A6" s="6">
        <v>5</v>
      </c>
      <c r="B6" s="8">
        <v>2</v>
      </c>
      <c r="C6" s="8">
        <v>5</v>
      </c>
      <c r="D6" s="8">
        <f t="shared" si="0"/>
        <v>3.5</v>
      </c>
      <c r="E6" s="40">
        <v>2</v>
      </c>
      <c r="F6" s="42">
        <v>2</v>
      </c>
      <c r="H6" s="44" t="s">
        <v>17</v>
      </c>
      <c r="I6" s="43">
        <f>_xlfn.STDEV.P(B5:B29)</f>
        <v>3.54400902933387</v>
      </c>
    </row>
    <row r="7" spans="1:9" x14ac:dyDescent="0.3">
      <c r="A7" s="6">
        <v>7</v>
      </c>
      <c r="B7" s="8">
        <v>2</v>
      </c>
      <c r="C7" s="8">
        <v>7</v>
      </c>
      <c r="D7" s="8">
        <f t="shared" si="0"/>
        <v>4.5</v>
      </c>
      <c r="E7" s="12">
        <v>3</v>
      </c>
      <c r="F7" s="42">
        <v>3</v>
      </c>
    </row>
    <row r="8" spans="1:9" x14ac:dyDescent="0.3">
      <c r="A8" s="6">
        <v>10</v>
      </c>
      <c r="B8" s="8">
        <v>2</v>
      </c>
      <c r="C8" s="8">
        <v>9</v>
      </c>
      <c r="D8" s="8">
        <f t="shared" si="0"/>
        <v>5.5</v>
      </c>
      <c r="E8" s="12">
        <v>4</v>
      </c>
      <c r="F8" s="42">
        <v>3</v>
      </c>
    </row>
    <row r="9" spans="1:9" ht="15" thickBot="1" x14ac:dyDescent="0.35">
      <c r="A9" s="7">
        <v>12</v>
      </c>
      <c r="B9" s="8">
        <v>2</v>
      </c>
      <c r="C9" s="8">
        <v>12</v>
      </c>
      <c r="D9" s="8">
        <f t="shared" si="0"/>
        <v>7</v>
      </c>
      <c r="E9" s="12">
        <v>5</v>
      </c>
      <c r="F9" s="42">
        <v>4</v>
      </c>
    </row>
    <row r="10" spans="1:9" x14ac:dyDescent="0.3">
      <c r="A10" s="54" t="s">
        <v>12</v>
      </c>
      <c r="B10" s="9">
        <v>5</v>
      </c>
      <c r="C10" s="8">
        <v>3</v>
      </c>
      <c r="D10" s="8">
        <f t="shared" si="0"/>
        <v>4</v>
      </c>
      <c r="E10" s="12">
        <v>6</v>
      </c>
      <c r="F10" s="42">
        <v>3</v>
      </c>
    </row>
    <row r="11" spans="1:9" ht="15" customHeight="1" thickBot="1" x14ac:dyDescent="0.35">
      <c r="A11" s="55"/>
      <c r="B11" s="9">
        <v>5</v>
      </c>
      <c r="C11" s="8">
        <v>5</v>
      </c>
      <c r="D11" s="8">
        <f t="shared" si="0"/>
        <v>5</v>
      </c>
      <c r="E11" s="12">
        <v>7</v>
      </c>
      <c r="F11" s="42">
        <v>4</v>
      </c>
    </row>
    <row r="12" spans="1:9" ht="15" thickBot="1" x14ac:dyDescent="0.35">
      <c r="A12" s="33">
        <f>AVERAGE(A5:A9)</f>
        <v>7.2</v>
      </c>
      <c r="B12" s="8">
        <v>5</v>
      </c>
      <c r="C12" s="8">
        <v>7</v>
      </c>
      <c r="D12" s="8">
        <f t="shared" si="0"/>
        <v>6</v>
      </c>
      <c r="E12" s="12">
        <v>8</v>
      </c>
      <c r="F12" s="42">
        <v>2</v>
      </c>
    </row>
    <row r="13" spans="1:9" x14ac:dyDescent="0.3">
      <c r="A13" s="3"/>
      <c r="B13" s="8">
        <v>5</v>
      </c>
      <c r="C13" s="8">
        <v>9</v>
      </c>
      <c r="D13" s="8">
        <f t="shared" si="0"/>
        <v>7</v>
      </c>
      <c r="E13" s="12">
        <v>9</v>
      </c>
      <c r="F13" s="42">
        <v>3</v>
      </c>
    </row>
    <row r="14" spans="1:9" x14ac:dyDescent="0.3">
      <c r="A14" s="3"/>
      <c r="B14" s="8">
        <v>5</v>
      </c>
      <c r="C14" s="8">
        <v>12</v>
      </c>
      <c r="D14" s="8">
        <f t="shared" si="0"/>
        <v>8.5</v>
      </c>
      <c r="E14" s="12">
        <v>10</v>
      </c>
      <c r="F14" s="42">
        <v>0</v>
      </c>
    </row>
    <row r="15" spans="1:9" x14ac:dyDescent="0.3">
      <c r="A15" s="3"/>
      <c r="B15" s="8">
        <v>7</v>
      </c>
      <c r="C15" s="8">
        <v>3</v>
      </c>
      <c r="D15" s="8">
        <f t="shared" si="0"/>
        <v>5</v>
      </c>
      <c r="E15" s="12">
        <v>12</v>
      </c>
      <c r="F15" s="42"/>
    </row>
    <row r="16" spans="1:9" x14ac:dyDescent="0.3">
      <c r="A16" s="3"/>
      <c r="B16" s="8">
        <v>7</v>
      </c>
      <c r="C16" s="8">
        <v>5</v>
      </c>
      <c r="D16" s="8">
        <f t="shared" si="0"/>
        <v>6</v>
      </c>
      <c r="E16" s="8">
        <v>13</v>
      </c>
      <c r="F16" s="42"/>
    </row>
    <row r="17" spans="1:16" x14ac:dyDescent="0.3">
      <c r="A17" s="3"/>
      <c r="B17" s="8">
        <v>7</v>
      </c>
      <c r="C17" s="8">
        <v>7</v>
      </c>
      <c r="D17" s="8">
        <f t="shared" si="0"/>
        <v>7</v>
      </c>
      <c r="E17" s="8">
        <v>14</v>
      </c>
      <c r="F17" s="42"/>
    </row>
    <row r="18" spans="1:16" x14ac:dyDescent="0.3">
      <c r="A18" s="3"/>
      <c r="B18" s="8">
        <v>7</v>
      </c>
      <c r="C18" s="8">
        <v>9</v>
      </c>
      <c r="D18" s="8">
        <f t="shared" si="0"/>
        <v>8</v>
      </c>
      <c r="E18" s="8"/>
      <c r="F18" s="42"/>
    </row>
    <row r="19" spans="1:16" x14ac:dyDescent="0.3">
      <c r="A19" s="3"/>
      <c r="B19" s="8">
        <v>7</v>
      </c>
      <c r="C19" s="8">
        <v>11</v>
      </c>
      <c r="D19" s="8">
        <f t="shared" si="0"/>
        <v>9</v>
      </c>
      <c r="E19" s="8"/>
      <c r="F19" s="42"/>
    </row>
    <row r="20" spans="1:16" x14ac:dyDescent="0.3">
      <c r="A20" s="3"/>
      <c r="B20" s="8">
        <v>10</v>
      </c>
      <c r="C20" s="8">
        <v>3</v>
      </c>
      <c r="D20" s="8">
        <f t="shared" si="0"/>
        <v>6.5</v>
      </c>
      <c r="E20" s="8"/>
    </row>
    <row r="21" spans="1:16" x14ac:dyDescent="0.3">
      <c r="A21" s="3"/>
      <c r="B21" s="8">
        <v>10</v>
      </c>
      <c r="C21" s="8">
        <v>5</v>
      </c>
      <c r="D21" s="8">
        <f t="shared" si="0"/>
        <v>7.5</v>
      </c>
      <c r="E21" s="8"/>
    </row>
    <row r="22" spans="1:16" ht="15" thickBot="1" x14ac:dyDescent="0.35">
      <c r="A22" s="3"/>
      <c r="B22" s="8">
        <v>10</v>
      </c>
      <c r="C22" s="8">
        <v>7</v>
      </c>
      <c r="D22" s="8">
        <f t="shared" si="0"/>
        <v>8.5</v>
      </c>
      <c r="E22" s="8"/>
    </row>
    <row r="23" spans="1:16" x14ac:dyDescent="0.3">
      <c r="A23" s="3"/>
      <c r="B23" s="8">
        <v>10</v>
      </c>
      <c r="C23" s="8">
        <v>9</v>
      </c>
      <c r="D23" s="8">
        <f t="shared" si="0"/>
        <v>9.5</v>
      </c>
      <c r="E23" s="8"/>
      <c r="K23" s="51" t="s">
        <v>68</v>
      </c>
      <c r="L23" s="51" t="s">
        <v>70</v>
      </c>
      <c r="M23" s="51" t="s">
        <v>71</v>
      </c>
      <c r="N23" s="51" t="s">
        <v>68</v>
      </c>
      <c r="O23" s="51" t="s">
        <v>70</v>
      </c>
      <c r="P23" s="51" t="s">
        <v>71</v>
      </c>
    </row>
    <row r="24" spans="1:16" x14ac:dyDescent="0.3">
      <c r="A24" s="3"/>
      <c r="B24" s="8">
        <v>10</v>
      </c>
      <c r="C24" s="8">
        <v>12</v>
      </c>
      <c r="D24" s="8">
        <f t="shared" si="0"/>
        <v>11</v>
      </c>
      <c r="E24" s="8"/>
      <c r="K24">
        <v>1</v>
      </c>
      <c r="L24">
        <v>0</v>
      </c>
      <c r="M24" s="48">
        <v>0</v>
      </c>
      <c r="N24">
        <v>2</v>
      </c>
      <c r="O24" s="42">
        <v>1</v>
      </c>
      <c r="P24" s="48">
        <v>0.2</v>
      </c>
    </row>
    <row r="25" spans="1:16" x14ac:dyDescent="0.3">
      <c r="A25" s="3"/>
      <c r="B25" s="8">
        <v>12</v>
      </c>
      <c r="C25" s="8">
        <v>3</v>
      </c>
      <c r="D25" s="8">
        <f t="shared" si="0"/>
        <v>7.5</v>
      </c>
      <c r="E25" s="8"/>
      <c r="K25">
        <v>2</v>
      </c>
      <c r="L25">
        <v>5</v>
      </c>
      <c r="M25" s="48">
        <v>0.2</v>
      </c>
      <c r="N25">
        <v>5</v>
      </c>
      <c r="O25" s="42">
        <v>2</v>
      </c>
      <c r="P25" s="48">
        <v>0.4</v>
      </c>
    </row>
    <row r="26" spans="1:16" x14ac:dyDescent="0.3">
      <c r="A26" s="3"/>
      <c r="B26" s="8">
        <v>12</v>
      </c>
      <c r="C26" s="8">
        <v>5</v>
      </c>
      <c r="D26" s="8">
        <f t="shared" si="0"/>
        <v>8.5</v>
      </c>
      <c r="E26" s="8"/>
      <c r="K26">
        <v>3</v>
      </c>
      <c r="L26">
        <v>0</v>
      </c>
      <c r="M26" s="48">
        <v>0.2</v>
      </c>
      <c r="N26">
        <v>7</v>
      </c>
      <c r="O26" s="42">
        <v>3</v>
      </c>
      <c r="P26" s="48">
        <v>0.6</v>
      </c>
    </row>
    <row r="27" spans="1:16" x14ac:dyDescent="0.3">
      <c r="A27" s="3"/>
      <c r="B27" s="8">
        <v>12</v>
      </c>
      <c r="C27" s="8">
        <v>7</v>
      </c>
      <c r="D27" s="8">
        <f t="shared" si="0"/>
        <v>9.5</v>
      </c>
      <c r="E27" s="8"/>
      <c r="K27">
        <v>4</v>
      </c>
      <c r="L27">
        <v>0</v>
      </c>
      <c r="M27" s="48">
        <v>0.2</v>
      </c>
      <c r="N27">
        <v>10</v>
      </c>
      <c r="O27" s="42">
        <v>3</v>
      </c>
      <c r="P27" s="48">
        <v>0.8</v>
      </c>
    </row>
    <row r="28" spans="1:16" x14ac:dyDescent="0.3">
      <c r="A28" s="3"/>
      <c r="B28" s="8">
        <v>12</v>
      </c>
      <c r="C28" s="8">
        <v>9</v>
      </c>
      <c r="D28" s="8">
        <f t="shared" si="0"/>
        <v>10.5</v>
      </c>
      <c r="E28" s="8"/>
      <c r="K28">
        <v>5</v>
      </c>
      <c r="L28">
        <v>5</v>
      </c>
      <c r="M28" s="48">
        <v>0.4</v>
      </c>
      <c r="N28">
        <v>12</v>
      </c>
      <c r="O28" s="42">
        <v>4</v>
      </c>
      <c r="P28" s="48">
        <v>1</v>
      </c>
    </row>
    <row r="29" spans="1:16" ht="15" thickBot="1" x14ac:dyDescent="0.35">
      <c r="A29" s="3"/>
      <c r="B29" s="10">
        <v>12</v>
      </c>
      <c r="C29" s="10">
        <v>12</v>
      </c>
      <c r="D29" s="10">
        <f t="shared" si="0"/>
        <v>12</v>
      </c>
      <c r="E29" s="10"/>
      <c r="K29">
        <v>6</v>
      </c>
      <c r="L29">
        <v>0</v>
      </c>
      <c r="M29" s="48">
        <v>0.4</v>
      </c>
      <c r="N29">
        <v>1</v>
      </c>
      <c r="O29" s="42">
        <v>4</v>
      </c>
      <c r="P29" s="48">
        <v>1</v>
      </c>
    </row>
    <row r="30" spans="1:16" x14ac:dyDescent="0.3">
      <c r="A30" s="3"/>
      <c r="B30" s="56" t="s">
        <v>13</v>
      </c>
      <c r="C30" s="57"/>
      <c r="D30" s="60">
        <f>AVERAGE(D5:D29)</f>
        <v>7.18</v>
      </c>
      <c r="K30">
        <v>7</v>
      </c>
      <c r="L30">
        <v>5</v>
      </c>
      <c r="M30" s="48">
        <v>0.6</v>
      </c>
      <c r="N30">
        <v>3</v>
      </c>
      <c r="O30" s="42">
        <v>3</v>
      </c>
      <c r="P30" s="48">
        <v>1</v>
      </c>
    </row>
    <row r="31" spans="1:16" ht="15" thickBot="1" x14ac:dyDescent="0.35">
      <c r="A31" s="3"/>
      <c r="B31" s="58"/>
      <c r="C31" s="59"/>
      <c r="D31" s="61"/>
      <c r="K31">
        <v>8</v>
      </c>
      <c r="L31">
        <v>0</v>
      </c>
      <c r="M31" s="48">
        <v>0.6</v>
      </c>
      <c r="N31">
        <v>4</v>
      </c>
      <c r="O31" s="42">
        <v>3</v>
      </c>
      <c r="P31" s="48">
        <v>1</v>
      </c>
    </row>
    <row r="32" spans="1:16" x14ac:dyDescent="0.3">
      <c r="K32">
        <v>9</v>
      </c>
      <c r="L32">
        <v>0</v>
      </c>
      <c r="M32" s="48">
        <v>0.6</v>
      </c>
      <c r="N32">
        <v>6</v>
      </c>
      <c r="O32" s="42">
        <v>2</v>
      </c>
      <c r="P32" s="48">
        <v>1</v>
      </c>
    </row>
    <row r="33" spans="11:16" x14ac:dyDescent="0.3">
      <c r="K33">
        <v>10</v>
      </c>
      <c r="L33">
        <v>5</v>
      </c>
      <c r="M33" s="48">
        <v>0.8</v>
      </c>
      <c r="N33">
        <v>8</v>
      </c>
      <c r="O33" s="42">
        <v>1</v>
      </c>
      <c r="P33" s="48">
        <v>1</v>
      </c>
    </row>
    <row r="34" spans="11:16" x14ac:dyDescent="0.3">
      <c r="K34">
        <v>12</v>
      </c>
      <c r="L34">
        <v>5</v>
      </c>
      <c r="M34" s="48">
        <v>1</v>
      </c>
      <c r="N34">
        <v>9</v>
      </c>
      <c r="O34" s="52">
        <v>0</v>
      </c>
      <c r="P34" s="48">
        <v>1</v>
      </c>
    </row>
    <row r="35" spans="11:16" x14ac:dyDescent="0.3">
      <c r="K35">
        <v>13</v>
      </c>
      <c r="L35">
        <v>0</v>
      </c>
      <c r="M35" s="48">
        <v>1</v>
      </c>
      <c r="N35">
        <v>13</v>
      </c>
      <c r="P35" s="48">
        <v>1</v>
      </c>
    </row>
    <row r="36" spans="11:16" x14ac:dyDescent="0.3">
      <c r="K36">
        <v>14</v>
      </c>
      <c r="L36">
        <v>0</v>
      </c>
      <c r="M36" s="48">
        <v>1</v>
      </c>
      <c r="N36">
        <v>14</v>
      </c>
      <c r="P36" s="48">
        <v>1</v>
      </c>
    </row>
    <row r="37" spans="11:16" ht="15" thickBot="1" x14ac:dyDescent="0.35">
      <c r="K37" s="49" t="s">
        <v>69</v>
      </c>
      <c r="L37" s="49">
        <v>0</v>
      </c>
      <c r="M37" s="50">
        <v>1</v>
      </c>
      <c r="N37" s="49" t="s">
        <v>69</v>
      </c>
      <c r="O37" s="49"/>
      <c r="P37" s="50">
        <v>1</v>
      </c>
    </row>
  </sheetData>
  <sortState xmlns:xlrd2="http://schemas.microsoft.com/office/spreadsheetml/2017/richdata2" ref="N24:O37">
    <sortCondition descending="1" ref="O24"/>
  </sortState>
  <mergeCells count="4">
    <mergeCell ref="A2:XFD2"/>
    <mergeCell ref="A10:A11"/>
    <mergeCell ref="B30:C31"/>
    <mergeCell ref="D30:D3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BE366-F519-4405-AF38-2C14383E9094}">
  <dimension ref="A1:M18"/>
  <sheetViews>
    <sheetView workbookViewId="0">
      <selection activeCell="O8" sqref="O8"/>
    </sheetView>
  </sheetViews>
  <sheetFormatPr defaultRowHeight="14.4" x14ac:dyDescent="0.3"/>
  <cols>
    <col min="7" max="7" width="18.109375" customWidth="1"/>
  </cols>
  <sheetData>
    <row r="1" spans="1:13" ht="21" customHeight="1" thickBot="1" x14ac:dyDescent="0.35">
      <c r="A1" s="62" t="s">
        <v>44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4"/>
    </row>
    <row r="2" spans="1:13" x14ac:dyDescent="0.3">
      <c r="B2" s="36"/>
    </row>
    <row r="3" spans="1:13" x14ac:dyDescent="0.3">
      <c r="B3" s="37"/>
      <c r="C3" s="47" t="s">
        <v>23</v>
      </c>
      <c r="D3" s="47" t="s">
        <v>22</v>
      </c>
      <c r="E3" s="47" t="s">
        <v>21</v>
      </c>
    </row>
    <row r="4" spans="1:13" x14ac:dyDescent="0.3">
      <c r="B4" s="47" t="s">
        <v>18</v>
      </c>
      <c r="C4" s="15">
        <v>52</v>
      </c>
      <c r="D4" s="15">
        <v>89</v>
      </c>
      <c r="E4" s="15">
        <v>96</v>
      </c>
    </row>
    <row r="5" spans="1:13" x14ac:dyDescent="0.3">
      <c r="B5" s="47"/>
      <c r="C5" s="15">
        <v>45</v>
      </c>
      <c r="D5" s="15">
        <v>23</v>
      </c>
      <c r="E5" s="15">
        <v>36</v>
      </c>
      <c r="G5" s="39" t="s">
        <v>24</v>
      </c>
    </row>
    <row r="6" spans="1:13" x14ac:dyDescent="0.3">
      <c r="B6" s="47" t="s">
        <v>19</v>
      </c>
      <c r="C6" s="15">
        <v>52</v>
      </c>
      <c r="D6" s="15">
        <v>96</v>
      </c>
      <c r="E6" s="15">
        <v>78</v>
      </c>
      <c r="G6" s="38" t="s">
        <v>25</v>
      </c>
      <c r="H6" s="38" t="s">
        <v>26</v>
      </c>
      <c r="I6" s="38" t="s">
        <v>27</v>
      </c>
      <c r="J6" s="38" t="s">
        <v>28</v>
      </c>
      <c r="K6" s="38" t="s">
        <v>29</v>
      </c>
    </row>
    <row r="7" spans="1:13" x14ac:dyDescent="0.3">
      <c r="B7" s="47"/>
      <c r="C7" s="15">
        <v>25</v>
      </c>
      <c r="D7" s="15">
        <v>69</v>
      </c>
      <c r="E7" s="15">
        <v>87</v>
      </c>
      <c r="G7" s="26" t="s">
        <v>30</v>
      </c>
      <c r="H7" s="26">
        <v>6</v>
      </c>
      <c r="I7" s="26">
        <v>218</v>
      </c>
      <c r="J7" s="26">
        <v>36.333333333333336</v>
      </c>
      <c r="K7" s="26">
        <v>261.06666666666661</v>
      </c>
    </row>
    <row r="8" spans="1:13" x14ac:dyDescent="0.3">
      <c r="B8" s="47" t="s">
        <v>20</v>
      </c>
      <c r="C8" s="15">
        <v>12</v>
      </c>
      <c r="D8" s="15">
        <v>49</v>
      </c>
      <c r="E8" s="15">
        <v>11</v>
      </c>
      <c r="G8" s="26" t="s">
        <v>31</v>
      </c>
      <c r="H8" s="26">
        <v>6</v>
      </c>
      <c r="I8" s="26">
        <v>420</v>
      </c>
      <c r="J8" s="26">
        <v>70</v>
      </c>
      <c r="K8" s="26">
        <v>852.8</v>
      </c>
    </row>
    <row r="9" spans="1:13" x14ac:dyDescent="0.3">
      <c r="B9" s="35"/>
      <c r="C9" s="15">
        <v>32</v>
      </c>
      <c r="D9" s="15">
        <v>94</v>
      </c>
      <c r="E9" s="15">
        <v>22</v>
      </c>
      <c r="G9" s="26" t="s">
        <v>32</v>
      </c>
      <c r="H9" s="26">
        <v>6</v>
      </c>
      <c r="I9" s="26">
        <v>330</v>
      </c>
      <c r="J9" s="26">
        <v>55</v>
      </c>
      <c r="K9" s="26">
        <v>1324</v>
      </c>
    </row>
    <row r="12" spans="1:13" x14ac:dyDescent="0.3">
      <c r="G12" s="39" t="s">
        <v>33</v>
      </c>
    </row>
    <row r="13" spans="1:13" x14ac:dyDescent="0.3">
      <c r="G13" s="38" t="s">
        <v>34</v>
      </c>
      <c r="H13" s="38" t="s">
        <v>35</v>
      </c>
      <c r="I13" s="38" t="s">
        <v>36</v>
      </c>
      <c r="J13" s="38" t="s">
        <v>37</v>
      </c>
      <c r="K13" s="38" t="s">
        <v>38</v>
      </c>
      <c r="L13" s="38" t="s">
        <v>39</v>
      </c>
      <c r="M13" s="38" t="s">
        <v>40</v>
      </c>
    </row>
    <row r="14" spans="1:13" x14ac:dyDescent="0.3">
      <c r="G14" s="26" t="s">
        <v>41</v>
      </c>
      <c r="H14" s="26">
        <v>3413.7777777777792</v>
      </c>
      <c r="I14" s="26">
        <v>2</v>
      </c>
      <c r="J14" s="26">
        <v>1706.8888888888896</v>
      </c>
      <c r="K14" s="26">
        <v>2.100470356595932</v>
      </c>
      <c r="L14" s="26">
        <v>0.15695156230674551</v>
      </c>
      <c r="M14" s="26">
        <v>3.6823203436732408</v>
      </c>
    </row>
    <row r="15" spans="1:13" x14ac:dyDescent="0.3">
      <c r="G15" s="26" t="s">
        <v>42</v>
      </c>
      <c r="H15" s="26">
        <v>12189.333333333332</v>
      </c>
      <c r="I15" s="26">
        <v>15</v>
      </c>
      <c r="J15" s="26">
        <v>812.62222222222215</v>
      </c>
      <c r="K15" s="26"/>
      <c r="L15" s="26"/>
      <c r="M15" s="26"/>
    </row>
    <row r="16" spans="1:13" x14ac:dyDescent="0.3">
      <c r="G16" s="26"/>
      <c r="H16" s="26"/>
      <c r="I16" s="26"/>
      <c r="J16" s="26"/>
      <c r="K16" s="26"/>
      <c r="L16" s="26"/>
      <c r="M16" s="26"/>
    </row>
    <row r="17" spans="7:13" x14ac:dyDescent="0.3">
      <c r="G17" s="26" t="s">
        <v>43</v>
      </c>
      <c r="H17" s="26">
        <v>15603.111111111111</v>
      </c>
      <c r="I17" s="26">
        <v>17</v>
      </c>
      <c r="J17" s="26"/>
      <c r="K17" s="26"/>
      <c r="L17" s="26"/>
      <c r="M17" s="26"/>
    </row>
    <row r="18" spans="7:13" x14ac:dyDescent="0.3">
      <c r="G18" s="26"/>
      <c r="H18" s="26"/>
      <c r="I18" s="26"/>
      <c r="J18" s="26"/>
      <c r="K18" s="26"/>
      <c r="L18" s="26"/>
      <c r="M18" s="26"/>
    </row>
  </sheetData>
  <mergeCells count="1">
    <mergeCell ref="A1:M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71D52-51BA-47EC-BE86-BE6A136BD4DE}">
  <dimension ref="A1:G56"/>
  <sheetViews>
    <sheetView workbookViewId="0">
      <selection activeCell="M6" sqref="M6"/>
    </sheetView>
  </sheetViews>
  <sheetFormatPr defaultRowHeight="14.4" x14ac:dyDescent="0.3"/>
  <cols>
    <col min="2" max="2" width="10.33203125" customWidth="1"/>
    <col min="3" max="3" width="13.21875" customWidth="1"/>
    <col min="5" max="5" width="16.88671875" customWidth="1"/>
    <col min="6" max="6" width="15.5546875" customWidth="1"/>
    <col min="7" max="7" width="12.33203125" customWidth="1"/>
    <col min="9" max="9" width="18.44140625" customWidth="1"/>
    <col min="10" max="10" width="16.33203125" customWidth="1"/>
    <col min="11" max="11" width="12.6640625" customWidth="1"/>
  </cols>
  <sheetData>
    <row r="1" spans="1:7" x14ac:dyDescent="0.3">
      <c r="A1" s="14" t="s">
        <v>46</v>
      </c>
      <c r="C1" s="29" t="s">
        <v>45</v>
      </c>
      <c r="D1" s="29"/>
      <c r="E1" s="29"/>
      <c r="F1" s="29"/>
      <c r="G1" s="29"/>
    </row>
    <row r="3" spans="1:7" ht="15" thickBot="1" x14ac:dyDescent="0.35">
      <c r="C3" s="28" t="s">
        <v>49</v>
      </c>
      <c r="D3" s="28"/>
      <c r="E3" s="28"/>
    </row>
    <row r="4" spans="1:7" x14ac:dyDescent="0.3">
      <c r="B4" s="16" t="s">
        <v>47</v>
      </c>
      <c r="C4" s="17" t="s">
        <v>48</v>
      </c>
      <c r="E4" s="22"/>
      <c r="F4" s="22" t="s">
        <v>50</v>
      </c>
      <c r="G4" s="22" t="s">
        <v>51</v>
      </c>
    </row>
    <row r="5" spans="1:7" x14ac:dyDescent="0.3">
      <c r="B5" s="18">
        <v>12</v>
      </c>
      <c r="C5" s="19">
        <v>78</v>
      </c>
      <c r="E5" s="23" t="s">
        <v>52</v>
      </c>
      <c r="F5" s="23">
        <v>44.166666666666664</v>
      </c>
      <c r="G5" s="23">
        <v>71.833333333333329</v>
      </c>
    </row>
    <row r="6" spans="1:7" x14ac:dyDescent="0.3">
      <c r="B6" s="18">
        <v>44</v>
      </c>
      <c r="C6" s="19">
        <v>76</v>
      </c>
      <c r="E6" s="23" t="s">
        <v>29</v>
      </c>
      <c r="F6" s="23">
        <v>323.76666666666677</v>
      </c>
      <c r="G6" s="23">
        <v>498.96666666666641</v>
      </c>
    </row>
    <row r="7" spans="1:7" x14ac:dyDescent="0.3">
      <c r="B7" s="18">
        <v>67</v>
      </c>
      <c r="C7" s="19">
        <v>45</v>
      </c>
      <c r="E7" s="23" t="s">
        <v>53</v>
      </c>
      <c r="F7" s="23">
        <v>6</v>
      </c>
      <c r="G7" s="23">
        <v>6</v>
      </c>
    </row>
    <row r="8" spans="1:7" x14ac:dyDescent="0.3">
      <c r="B8" s="18">
        <v>52</v>
      </c>
      <c r="C8" s="19">
        <v>88</v>
      </c>
      <c r="E8" s="23" t="s">
        <v>54</v>
      </c>
      <c r="F8" s="23">
        <v>-0.34077133268432841</v>
      </c>
      <c r="G8" s="23"/>
    </row>
    <row r="9" spans="1:7" x14ac:dyDescent="0.3">
      <c r="B9" s="18">
        <v>45</v>
      </c>
      <c r="C9" s="19">
        <v>99</v>
      </c>
      <c r="E9" s="23" t="s">
        <v>55</v>
      </c>
      <c r="F9" s="23">
        <v>0</v>
      </c>
      <c r="G9" s="23"/>
    </row>
    <row r="10" spans="1:7" ht="15" thickBot="1" x14ac:dyDescent="0.35">
      <c r="B10" s="20">
        <v>45</v>
      </c>
      <c r="C10" s="21">
        <v>45</v>
      </c>
      <c r="E10" s="23" t="s">
        <v>36</v>
      </c>
      <c r="F10" s="23">
        <v>5</v>
      </c>
      <c r="G10" s="23"/>
    </row>
    <row r="11" spans="1:7" x14ac:dyDescent="0.3">
      <c r="E11" s="23" t="s">
        <v>56</v>
      </c>
      <c r="F11" s="23">
        <v>-2.0464217417943824</v>
      </c>
      <c r="G11" s="23"/>
    </row>
    <row r="12" spans="1:7" x14ac:dyDescent="0.3">
      <c r="E12" s="23" t="s">
        <v>57</v>
      </c>
      <c r="F12" s="23">
        <v>4.8039818575168515E-2</v>
      </c>
      <c r="G12" s="23"/>
    </row>
    <row r="13" spans="1:7" x14ac:dyDescent="0.3">
      <c r="E13" s="23" t="s">
        <v>58</v>
      </c>
      <c r="F13" s="23">
        <v>2.0150483733330233</v>
      </c>
      <c r="G13" s="23"/>
    </row>
    <row r="14" spans="1:7" x14ac:dyDescent="0.3">
      <c r="E14" s="23" t="s">
        <v>59</v>
      </c>
      <c r="F14" s="23">
        <v>9.607963715033703E-2</v>
      </c>
      <c r="G14" s="23"/>
    </row>
    <row r="15" spans="1:7" x14ac:dyDescent="0.3">
      <c r="E15" s="23" t="s">
        <v>60</v>
      </c>
      <c r="F15" s="23">
        <v>2.570581835636315</v>
      </c>
      <c r="G15" s="23"/>
    </row>
    <row r="25" spans="2:7" x14ac:dyDescent="0.3">
      <c r="C25" s="28" t="s">
        <v>61</v>
      </c>
      <c r="D25" s="28"/>
      <c r="E25" s="28"/>
    </row>
    <row r="28" spans="2:7" ht="15" thickBot="1" x14ac:dyDescent="0.35">
      <c r="B28" s="2" t="s">
        <v>63</v>
      </c>
      <c r="C28" s="2" t="s">
        <v>64</v>
      </c>
    </row>
    <row r="29" spans="2:7" x14ac:dyDescent="0.3">
      <c r="B29" s="26">
        <v>74</v>
      </c>
      <c r="C29" s="26">
        <v>78</v>
      </c>
      <c r="E29" s="24"/>
      <c r="F29" s="24" t="s">
        <v>50</v>
      </c>
      <c r="G29" s="24" t="s">
        <v>51</v>
      </c>
    </row>
    <row r="30" spans="2:7" x14ac:dyDescent="0.3">
      <c r="B30" s="26">
        <v>97</v>
      </c>
      <c r="C30" s="26">
        <v>92</v>
      </c>
      <c r="E30" s="27" t="s">
        <v>52</v>
      </c>
      <c r="F30" s="27">
        <v>80.166666666666671</v>
      </c>
      <c r="G30" s="27">
        <v>85.166666666666671</v>
      </c>
    </row>
    <row r="31" spans="2:7" x14ac:dyDescent="0.3">
      <c r="B31" s="26">
        <v>79</v>
      </c>
      <c r="C31" s="26">
        <v>94</v>
      </c>
      <c r="E31" s="27" t="s">
        <v>29</v>
      </c>
      <c r="F31" s="27">
        <v>57.060606060606055</v>
      </c>
      <c r="G31" s="27">
        <v>83.60606060606105</v>
      </c>
    </row>
    <row r="32" spans="2:7" x14ac:dyDescent="0.3">
      <c r="B32" s="26">
        <v>88</v>
      </c>
      <c r="C32" s="26">
        <v>78</v>
      </c>
      <c r="E32" s="27" t="s">
        <v>53</v>
      </c>
      <c r="F32" s="27">
        <v>12</v>
      </c>
      <c r="G32" s="27">
        <v>12</v>
      </c>
    </row>
    <row r="33" spans="2:7" x14ac:dyDescent="0.3">
      <c r="B33" s="26">
        <v>78</v>
      </c>
      <c r="C33" s="26">
        <v>71</v>
      </c>
      <c r="E33" s="27" t="s">
        <v>62</v>
      </c>
      <c r="F33" s="27">
        <v>70.333333333333542</v>
      </c>
      <c r="G33" s="27"/>
    </row>
    <row r="34" spans="2:7" x14ac:dyDescent="0.3">
      <c r="B34" s="26">
        <v>93</v>
      </c>
      <c r="C34" s="26">
        <v>84</v>
      </c>
      <c r="E34" s="27" t="s">
        <v>55</v>
      </c>
      <c r="F34" s="27">
        <v>0</v>
      </c>
      <c r="G34" s="27"/>
    </row>
    <row r="35" spans="2:7" x14ac:dyDescent="0.3">
      <c r="B35" s="26">
        <v>76</v>
      </c>
      <c r="C35" s="26">
        <v>79</v>
      </c>
      <c r="E35" s="27" t="s">
        <v>36</v>
      </c>
      <c r="F35" s="27">
        <v>22</v>
      </c>
      <c r="G35" s="27"/>
    </row>
    <row r="36" spans="2:7" x14ac:dyDescent="0.3">
      <c r="B36" s="26">
        <v>75</v>
      </c>
      <c r="C36" s="26">
        <v>75</v>
      </c>
      <c r="E36" s="27" t="s">
        <v>56</v>
      </c>
      <c r="F36" s="27">
        <v>-1.4603771505337042</v>
      </c>
      <c r="G36" s="27"/>
    </row>
    <row r="37" spans="2:7" x14ac:dyDescent="0.3">
      <c r="B37" s="26">
        <v>82</v>
      </c>
      <c r="C37" s="26">
        <v>76</v>
      </c>
      <c r="E37" s="27" t="s">
        <v>57</v>
      </c>
      <c r="F37" s="27">
        <v>7.9160556510928598E-2</v>
      </c>
      <c r="G37" s="27"/>
    </row>
    <row r="38" spans="2:7" x14ac:dyDescent="0.3">
      <c r="B38" s="26">
        <v>86</v>
      </c>
      <c r="C38" s="26">
        <v>84</v>
      </c>
      <c r="E38" s="27" t="s">
        <v>58</v>
      </c>
      <c r="F38" s="27">
        <v>1.7171443743802424</v>
      </c>
      <c r="G38" s="27"/>
    </row>
    <row r="39" spans="2:7" x14ac:dyDescent="0.3">
      <c r="B39" s="26">
        <v>100</v>
      </c>
      <c r="C39" s="26">
        <v>69</v>
      </c>
      <c r="E39" s="27" t="s">
        <v>59</v>
      </c>
      <c r="F39" s="27">
        <v>0.1583211130218572</v>
      </c>
      <c r="G39" s="27"/>
    </row>
    <row r="40" spans="2:7" x14ac:dyDescent="0.3">
      <c r="B40" s="26">
        <v>94</v>
      </c>
      <c r="C40" s="26">
        <v>82</v>
      </c>
      <c r="E40" s="27" t="s">
        <v>60</v>
      </c>
      <c r="F40" s="27">
        <v>2.0738730679040258</v>
      </c>
      <c r="G40" s="27"/>
    </row>
    <row r="43" spans="2:7" x14ac:dyDescent="0.3">
      <c r="C43" s="65" t="s">
        <v>67</v>
      </c>
      <c r="D43" s="65"/>
      <c r="E43" s="65"/>
    </row>
    <row r="45" spans="2:7" x14ac:dyDescent="0.3">
      <c r="B45" s="2" t="s">
        <v>65</v>
      </c>
      <c r="C45" s="2" t="s">
        <v>66</v>
      </c>
      <c r="E45" s="25"/>
      <c r="F45" s="25" t="s">
        <v>50</v>
      </c>
      <c r="G45" s="25" t="s">
        <v>51</v>
      </c>
    </row>
    <row r="46" spans="2:7" x14ac:dyDescent="0.3">
      <c r="B46" s="26">
        <v>10</v>
      </c>
      <c r="C46" s="26">
        <v>26</v>
      </c>
      <c r="E46" s="27" t="s">
        <v>52</v>
      </c>
      <c r="F46" s="27">
        <v>52.545454545454547</v>
      </c>
      <c r="G46" s="27">
        <v>111.125</v>
      </c>
    </row>
    <row r="47" spans="2:7" x14ac:dyDescent="0.3">
      <c r="B47" s="26">
        <v>45</v>
      </c>
      <c r="C47" s="26">
        <v>595</v>
      </c>
      <c r="E47" s="27" t="s">
        <v>29</v>
      </c>
      <c r="F47" s="27">
        <v>936.27272727272725</v>
      </c>
      <c r="G47" s="27">
        <v>39091.839285714283</v>
      </c>
    </row>
    <row r="48" spans="2:7" x14ac:dyDescent="0.3">
      <c r="B48" s="26">
        <v>78</v>
      </c>
      <c r="C48" s="26">
        <v>59</v>
      </c>
      <c r="E48" s="27" t="s">
        <v>53</v>
      </c>
      <c r="F48" s="27">
        <v>11</v>
      </c>
      <c r="G48" s="27">
        <v>8</v>
      </c>
    </row>
    <row r="49" spans="2:7" x14ac:dyDescent="0.3">
      <c r="B49" s="26">
        <v>96</v>
      </c>
      <c r="C49" s="26">
        <v>6</v>
      </c>
      <c r="E49" s="27" t="s">
        <v>55</v>
      </c>
      <c r="F49" s="27">
        <v>0</v>
      </c>
      <c r="G49" s="27"/>
    </row>
    <row r="50" spans="2:7" x14ac:dyDescent="0.3">
      <c r="B50" s="26">
        <v>32</v>
      </c>
      <c r="C50" s="26">
        <v>34</v>
      </c>
      <c r="E50" s="27" t="s">
        <v>36</v>
      </c>
      <c r="F50" s="27">
        <v>7</v>
      </c>
      <c r="G50" s="27"/>
    </row>
    <row r="51" spans="2:7" x14ac:dyDescent="0.3">
      <c r="B51" s="26">
        <v>55</v>
      </c>
      <c r="C51" s="26">
        <v>59</v>
      </c>
      <c r="E51" s="27" t="s">
        <v>56</v>
      </c>
      <c r="F51" s="27">
        <v>-0.83080308285870874</v>
      </c>
      <c r="G51" s="27"/>
    </row>
    <row r="52" spans="2:7" x14ac:dyDescent="0.3">
      <c r="B52" s="26">
        <v>15</v>
      </c>
      <c r="C52" s="26">
        <v>97</v>
      </c>
      <c r="E52" s="27" t="s">
        <v>57</v>
      </c>
      <c r="F52" s="27">
        <v>0.21675211451089332</v>
      </c>
      <c r="G52" s="27"/>
    </row>
    <row r="53" spans="2:7" x14ac:dyDescent="0.3">
      <c r="B53" s="26">
        <v>24</v>
      </c>
      <c r="C53" s="26">
        <v>13</v>
      </c>
      <c r="E53" s="27" t="s">
        <v>58</v>
      </c>
      <c r="F53" s="27">
        <v>1.8945786050900073</v>
      </c>
      <c r="G53" s="27"/>
    </row>
    <row r="54" spans="2:7" x14ac:dyDescent="0.3">
      <c r="B54" s="26">
        <v>53</v>
      </c>
      <c r="C54" s="26"/>
      <c r="E54" s="27" t="s">
        <v>59</v>
      </c>
      <c r="F54" s="27">
        <v>0.43350422902178665</v>
      </c>
      <c r="G54" s="27"/>
    </row>
    <row r="55" spans="2:7" x14ac:dyDescent="0.3">
      <c r="B55" s="26">
        <v>95</v>
      </c>
      <c r="C55" s="26"/>
      <c r="E55" s="27" t="s">
        <v>60</v>
      </c>
      <c r="F55" s="27">
        <v>2.3646242515927849</v>
      </c>
      <c r="G55" s="27"/>
    </row>
    <row r="56" spans="2:7" x14ac:dyDescent="0.3">
      <c r="B56" s="26">
        <v>75</v>
      </c>
      <c r="C56" s="26"/>
    </row>
  </sheetData>
  <mergeCells count="1">
    <mergeCell ref="C43:E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Qustion 1</vt:lpstr>
      <vt:lpstr>Qustion2</vt:lpstr>
      <vt:lpstr>Qustion 3</vt:lpstr>
      <vt:lpstr>Qustion4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Shivalekar</dc:creator>
  <cp:lastModifiedBy>Parth Shivalekar</cp:lastModifiedBy>
  <dcterms:created xsi:type="dcterms:W3CDTF">2023-04-15T02:45:05Z</dcterms:created>
  <dcterms:modified xsi:type="dcterms:W3CDTF">2023-06-03T05:58:35Z</dcterms:modified>
</cp:coreProperties>
</file>