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3.xml" ContentType="application/vnd.ms-excel.slicer+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https://d.docs.live.net/03b11d0b4bce6735/Desktop/Excel's Projects/"/>
    </mc:Choice>
  </mc:AlternateContent>
  <xr:revisionPtr revIDLastSave="1239" documentId="8_{1BF0F392-8172-4D9E-B678-5B1342D5A4FF}" xr6:coauthVersionLast="47" xr6:coauthVersionMax="47" xr10:uidLastSave="{E9DEF877-BAE2-45A7-81AA-2744FFA24FE0}"/>
  <bookViews>
    <workbookView xWindow="-108" yWindow="-108" windowWidth="23256" windowHeight="12456" firstSheet="6" activeTab="8" xr2:uid="{8725F172-B24A-494B-BB93-DF28D9A283CE}"/>
  </bookViews>
  <sheets>
    <sheet name="HR Data" sheetId="1" r:id="rId1"/>
    <sheet name="KPIs" sheetId="7" r:id="rId2"/>
    <sheet name="Department by attrition" sheetId="2" r:id="rId3"/>
    <sheet name="Education by attrition" sheetId="3" r:id="rId4"/>
    <sheet name="Attrition by Marital Status" sheetId="4" r:id="rId5"/>
    <sheet name="Attrition by job role" sheetId="5" r:id="rId6"/>
    <sheet name="Total employees by gender" sheetId="6" r:id="rId7"/>
    <sheet name="Attrition by age-group" sheetId="8" r:id="rId8"/>
    <sheet name="Report" sheetId="9" r:id="rId9"/>
  </sheets>
  <definedNames>
    <definedName name="_xlchart.v1.10" hidden="1">'Attrition by job role'!$E$2</definedName>
    <definedName name="_xlchart.v1.11" hidden="1">'Attrition by job role'!$E$3:$E$11</definedName>
    <definedName name="_xlchart.v1.3" hidden="1">'Attrition by job role'!$D$3:$D$11</definedName>
    <definedName name="_xlchart.v1.4" hidden="1">'Attrition by job role'!$E$2</definedName>
    <definedName name="_xlchart.v1.5" hidden="1">'Attrition by job role'!$E$3:$E$11</definedName>
    <definedName name="_xlchart.v1.9" hidden="1">'Attrition by job role'!$D$3:$D$11</definedName>
    <definedName name="_xlchart.v2.0" hidden="1">'Attrition by Marital Status'!$D$2:$D$4</definedName>
    <definedName name="_xlchart.v2.1" hidden="1">'Attrition by Marital Status'!$E$1</definedName>
    <definedName name="_xlchart.v2.2" hidden="1">'Attrition by Marital Status'!$E$2:$E$4</definedName>
    <definedName name="_xlchart.v2.6" hidden="1">'Attrition by Marital Status'!$D$2:$D$4</definedName>
    <definedName name="_xlchart.v2.7" hidden="1">'Attrition by Marital Status'!$E$1</definedName>
    <definedName name="_xlchart.v2.8" hidden="1">'Attrition by Marital Status'!$E$2:$E$4</definedName>
    <definedName name="Slicer_Department">#N/A</definedName>
    <definedName name="Slicer_Education_Field">#N/A</definedName>
    <definedName name="Slicer_Gender">#N/A</definedName>
  </definedNames>
  <calcPr calcId="191029"/>
  <pivotCaches>
    <pivotCache cacheId="1"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 i="5" l="1"/>
  <c r="D4" i="5"/>
  <c r="D5" i="5"/>
  <c r="D6" i="5"/>
  <c r="D7" i="5"/>
  <c r="D8" i="5"/>
  <c r="D9" i="5"/>
  <c r="D10" i="5"/>
  <c r="D3" i="5"/>
  <c r="D3" i="4"/>
  <c r="D2" i="4"/>
  <c r="D4" i="4"/>
  <c r="E5" i="5"/>
  <c r="C7" i="7"/>
  <c r="E6" i="5"/>
  <c r="E4" i="4"/>
  <c r="E3" i="5"/>
  <c r="E11" i="5"/>
  <c r="E9" i="5"/>
  <c r="E3" i="4"/>
  <c r="E2" i="4"/>
  <c r="E4" i="5"/>
  <c r="E8" i="5"/>
  <c r="B7" i="7"/>
  <c r="E10" i="5"/>
  <c r="E7" i="5"/>
  <c r="B15" i="7"/>
  <c r="E7" i="7"/>
  <c r="A7" i="7"/>
  <c r="C12" i="6"/>
  <c r="C11" i="6"/>
  <c r="D11" i="6" l="1"/>
  <c r="D12" i="6"/>
  <c r="C15" i="7"/>
  <c r="B16" i="7"/>
  <c r="C16" i="7" s="1"/>
  <c r="D7" i="7"/>
</calcChain>
</file>

<file path=xl/sharedStrings.xml><?xml version="1.0" encoding="utf-8"?>
<sst xmlns="http://schemas.openxmlformats.org/spreadsheetml/2006/main" count="19218" uniqueCount="1567">
  <si>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</si>
  <si>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</si>
  <si>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</si>
  <si>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</si>
  <si>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</si>
  <si>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</si>
  <si>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</si>
  <si>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</si>
  <si>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</si>
  <si>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</si>
  <si>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</si>
  <si>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</si>
  <si>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</si>
  <si>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</si>
  <si>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</si>
  <si>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</si>
  <si>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</si>
  <si>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</si>
  <si>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</si>
  <si>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</si>
  <si>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</si>
  <si>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</si>
  <si>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</si>
  <si>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</si>
  <si>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</si>
  <si>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</si>
  <si>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</si>
  <si>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</si>
  <si>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</si>
  <si>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</si>
  <si>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</si>
  <si>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</si>
  <si>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</si>
  <si>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</si>
  <si>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</si>
  <si>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</si>
  <si>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</si>
  <si>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</si>
  <si>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</si>
  <si>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</si>
  <si>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</si>
  <si>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</si>
  <si>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</si>
  <si>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</si>
  <si>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</si>
  <si>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</si>
  <si>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</si>
  <si>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</si>
  <si>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</si>
  <si>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</si>
  <si>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</si>
  <si>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</si>
  <si>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</si>
  <si>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</si>
  <si>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</si>
  <si>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</si>
  <si>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</si>
  <si>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</si>
  <si>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</si>
  <si>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</si>
  <si>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</si>
  <si>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</si>
  <si>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</si>
  <si>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</si>
  <si>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</si>
  <si>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</si>
  <si>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</si>
  <si>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</si>
  <si>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</si>
  <si>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</si>
  <si>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</si>
  <si>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</si>
  <si>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</si>
  <si>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</si>
  <si>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</si>
  <si>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</si>
  <si>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</si>
  <si>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</si>
  <si>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</si>
  <si>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</si>
  <si>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</si>
  <si>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</si>
  <si>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</si>
  <si>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</si>
  <si>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</si>
  <si>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</si>
  <si>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</si>
  <si>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</si>
  <si>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</si>
  <si>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</si>
  <si>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</si>
  <si>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</si>
  <si>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</si>
  <si>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</si>
  <si>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</si>
  <si>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</si>
  <si>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</si>
  <si>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</si>
  <si>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</si>
  <si>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</si>
  <si>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</si>
  <si>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</si>
  <si>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</si>
  <si>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</si>
  <si>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</si>
  <si>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</si>
  <si>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</si>
  <si>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</si>
  <si>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</si>
  <si>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</si>
  <si>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</si>
  <si>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</si>
  <si>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</si>
  <si>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</si>
  <si>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</si>
  <si>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</si>
  <si>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</si>
  <si>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</si>
  <si>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</si>
  <si>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</si>
  <si>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</si>
  <si>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</si>
  <si>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</si>
  <si>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</si>
  <si>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</si>
  <si>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</si>
  <si>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</si>
  <si>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</si>
  <si>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</si>
  <si>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</si>
  <si>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</si>
  <si>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</si>
  <si>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</si>
  <si>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</si>
  <si>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</si>
  <si>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</si>
  <si>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</si>
  <si>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</si>
  <si>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</si>
  <si>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</si>
  <si>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</si>
  <si>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</si>
  <si>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</si>
  <si>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</si>
  <si>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</si>
  <si>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</si>
  <si>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</si>
  <si>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</si>
  <si>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</si>
  <si>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</si>
  <si>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</si>
  <si>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</si>
  <si>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</si>
  <si>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</si>
  <si>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</si>
  <si>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</si>
  <si>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</si>
  <si>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</si>
  <si>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</si>
  <si>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</si>
  <si>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</si>
  <si>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</si>
  <si>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</si>
  <si>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</si>
  <si>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</si>
  <si>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</si>
  <si>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</si>
  <si>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</si>
  <si>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</si>
  <si>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</si>
  <si>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</si>
  <si>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</si>
  <si>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</si>
  <si>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</si>
  <si>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</si>
  <si>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</si>
  <si>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</si>
  <si>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</si>
  <si>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</si>
  <si>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</si>
  <si>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</si>
  <si>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</si>
  <si>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</si>
  <si>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</si>
  <si>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</si>
  <si>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</si>
  <si>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</si>
  <si>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</si>
  <si>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</si>
  <si>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</si>
  <si>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</si>
  <si>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</si>
  <si>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</si>
  <si>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</si>
  <si>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</si>
  <si>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</si>
  <si>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</si>
  <si>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</si>
  <si>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</si>
  <si>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</si>
  <si>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</si>
  <si>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</si>
  <si>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</si>
  <si>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</si>
  <si>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</si>
  <si>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</si>
  <si>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</si>
  <si>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</si>
  <si>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</si>
  <si>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</si>
  <si>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</si>
  <si>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</si>
  <si>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</si>
  <si>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</si>
  <si>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</si>
  <si>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</si>
  <si>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</si>
  <si>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</si>
  <si>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</si>
  <si>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</si>
  <si>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</si>
  <si>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</si>
  <si>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</si>
  <si>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</si>
  <si>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</si>
  <si>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</si>
  <si>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</si>
  <si>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</si>
  <si>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</si>
  <si>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</si>
  <si>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</si>
  <si>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</si>
  <si>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</si>
  <si>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</si>
  <si>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</si>
  <si>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</si>
  <si>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</si>
  <si>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</si>
  <si>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</si>
  <si>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</si>
  <si>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</si>
  <si>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</si>
  <si>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</si>
  <si>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</si>
  <si>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</si>
  <si>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</si>
  <si>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</si>
  <si>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</si>
  <si>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</si>
  <si>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</si>
  <si>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</si>
  <si>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</si>
  <si>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</si>
  <si>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</si>
  <si>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</si>
  <si>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</si>
  <si>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</si>
  <si>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</si>
  <si>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</si>
  <si>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</si>
  <si>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</si>
  <si>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</si>
  <si>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</si>
  <si>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</si>
  <si>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</si>
  <si>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</si>
  <si>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</si>
  <si>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</si>
  <si>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</si>
  <si>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</si>
  <si>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</si>
  <si>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</si>
  <si>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</si>
  <si>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</si>
  <si>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</si>
  <si>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</si>
  <si>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</si>
  <si>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</si>
  <si>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</si>
  <si>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</si>
  <si>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</si>
  <si>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</si>
  <si>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</si>
  <si>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</si>
  <si>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</si>
  <si>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</si>
  <si>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</si>
  <si>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</si>
  <si>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</si>
  <si>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</si>
  <si>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</si>
  <si>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</si>
  <si>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</si>
  <si>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</si>
  <si>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</si>
  <si>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</si>
  <si>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</si>
  <si>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</si>
  <si>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</si>
  <si>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</si>
  <si>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</si>
  <si>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</si>
  <si>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</si>
  <si>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</si>
  <si>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</si>
  <si>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</si>
  <si>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</si>
  <si>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</si>
  <si>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</si>
  <si>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</si>
  <si>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</si>
  <si>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</si>
  <si>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</si>
  <si>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</si>
  <si>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</si>
  <si>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</si>
  <si>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</si>
  <si>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</si>
  <si>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</si>
  <si>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</si>
  <si>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</si>
  <si>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</si>
  <si>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</si>
  <si>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</si>
  <si>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</si>
  <si>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</si>
  <si>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</si>
  <si>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</si>
  <si>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</si>
  <si>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</si>
  <si>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</si>
  <si>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</si>
  <si>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</si>
  <si>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</si>
  <si>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</si>
  <si>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</si>
  <si>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</si>
  <si>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</si>
  <si>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</si>
  <si>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</si>
  <si>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</si>
  <si>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</si>
  <si>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</si>
  <si>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</si>
  <si>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</si>
  <si>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</si>
  <si>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</si>
  <si>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</si>
  <si>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</si>
  <si>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</si>
  <si>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</si>
  <si>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</si>
  <si>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</si>
  <si>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</si>
  <si>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</si>
  <si>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</si>
  <si>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</si>
  <si>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</si>
  <si>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</si>
  <si>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</si>
  <si>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</si>
  <si>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</si>
  <si>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</si>
  <si>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</si>
  <si>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</si>
  <si>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</si>
  <si>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</si>
  <si>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</si>
  <si>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</si>
  <si>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</si>
  <si>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</si>
  <si>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</si>
  <si>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</si>
  <si>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</si>
  <si>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</si>
  <si>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</si>
  <si>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</si>
  <si>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</si>
  <si>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</si>
  <si>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</si>
  <si>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</si>
  <si>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</si>
  <si>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</si>
  <si>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</si>
  <si>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</si>
  <si>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</si>
  <si>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</si>
  <si>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</si>
  <si>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</si>
  <si>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</si>
  <si>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</si>
  <si>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</si>
  <si>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</si>
  <si>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</si>
  <si>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</si>
  <si>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</si>
  <si>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</si>
  <si>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</si>
  <si>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</si>
  <si>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</si>
  <si>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</si>
  <si>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</si>
  <si>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</si>
  <si>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</si>
  <si>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</si>
  <si>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</si>
  <si>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</si>
  <si>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</si>
  <si>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</si>
  <si>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</si>
  <si>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</si>
  <si>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</si>
  <si>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</si>
  <si>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</si>
  <si>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</si>
  <si>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</si>
  <si>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</si>
  <si>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</si>
  <si>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</si>
  <si>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</si>
  <si>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</si>
  <si>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</si>
  <si>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</si>
  <si>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</si>
  <si>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</si>
  <si>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</si>
  <si>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</si>
  <si>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</si>
  <si>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</si>
  <si>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</si>
  <si>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</si>
  <si>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</si>
  <si>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</si>
  <si>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</si>
  <si>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</si>
  <si>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</si>
  <si>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</si>
  <si>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</si>
  <si>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</si>
  <si>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</si>
  <si>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</si>
  <si>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</si>
  <si>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</si>
  <si>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</si>
  <si>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</si>
  <si>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</si>
  <si>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</si>
  <si>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</si>
  <si>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</si>
  <si>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</si>
  <si>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</si>
  <si>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</si>
  <si>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</si>
  <si>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</si>
  <si>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</si>
  <si>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</si>
  <si>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</si>
  <si>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</si>
  <si>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</si>
  <si>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</si>
  <si>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</si>
  <si>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</si>
  <si>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</si>
  <si>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</si>
  <si>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</si>
  <si>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</si>
  <si>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</si>
  <si>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</si>
  <si>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</si>
  <si>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</si>
  <si>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</si>
  <si>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</si>
  <si>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</si>
  <si>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</si>
  <si>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</si>
  <si>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</si>
  <si>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</si>
  <si>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</si>
  <si>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</si>
  <si>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</si>
  <si>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</si>
  <si>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</si>
  <si>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</si>
  <si>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</si>
  <si>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</si>
  <si>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</si>
  <si>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</si>
  <si>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</si>
  <si>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</si>
  <si>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</si>
  <si>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</si>
  <si>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</si>
  <si>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</si>
  <si>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</si>
  <si>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</si>
  <si>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</si>
  <si>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</si>
  <si>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</si>
  <si>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</si>
  <si>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</si>
  <si>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</si>
  <si>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</si>
  <si>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</si>
  <si>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</si>
  <si>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</si>
  <si>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</si>
  <si>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</si>
  <si>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</si>
  <si>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</si>
  <si>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</si>
  <si>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</si>
  <si>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</si>
  <si>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</si>
  <si>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</si>
  <si>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</si>
  <si>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</si>
  <si>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</si>
  <si>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</si>
  <si>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</si>
  <si>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</si>
  <si>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</si>
  <si>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</si>
  <si>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</si>
  <si>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</si>
  <si>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</si>
  <si>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</si>
  <si>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</si>
  <si>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</si>
  <si>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</si>
  <si>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</si>
  <si>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</si>
  <si>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</si>
  <si>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</si>
  <si>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</si>
  <si>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</si>
  <si>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</si>
  <si>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</si>
  <si>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</si>
  <si>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</si>
  <si>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</si>
  <si>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</si>
  <si>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</si>
  <si>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</si>
  <si>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</si>
  <si>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</si>
  <si>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</si>
  <si>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</si>
  <si>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</si>
  <si>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</si>
  <si>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</si>
  <si>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</si>
  <si>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</si>
  <si>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</si>
  <si>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</si>
  <si>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</si>
  <si>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</si>
  <si>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</si>
  <si>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</si>
  <si>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</si>
  <si>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</si>
  <si>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</si>
  <si>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</si>
  <si>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</si>
  <si>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</si>
  <si>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</si>
  <si>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</si>
  <si>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</si>
  <si>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</si>
  <si>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</si>
  <si>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</si>
  <si>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</si>
  <si>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</si>
  <si>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</si>
  <si>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</si>
  <si>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</si>
  <si>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</si>
  <si>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</si>
  <si>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</si>
  <si>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</si>
  <si>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</si>
  <si>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</si>
  <si>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</si>
  <si>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</si>
  <si>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</si>
  <si>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</si>
  <si>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</si>
  <si>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</si>
  <si>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</si>
  <si>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</si>
  <si>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</si>
  <si>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</si>
  <si>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</si>
  <si>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</si>
  <si>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</si>
  <si>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</si>
  <si>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</si>
  <si>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</si>
  <si>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</si>
  <si>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</si>
  <si>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</si>
  <si>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</si>
  <si>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</si>
  <si>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</si>
  <si>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</si>
  <si>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</si>
  <si>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</si>
  <si>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</si>
  <si>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</si>
  <si>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</si>
  <si>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</si>
  <si>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</si>
  <si>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</si>
  <si>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</si>
  <si>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</si>
  <si>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</si>
  <si>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</si>
  <si>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</si>
  <si>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</si>
  <si>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</si>
  <si>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</si>
  <si>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</si>
  <si>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</si>
  <si>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</si>
  <si>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</si>
  <si>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</si>
  <si>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</si>
  <si>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</si>
  <si>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</si>
  <si>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</si>
  <si>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</si>
  <si>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</si>
  <si>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</si>
  <si>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</si>
  <si>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</si>
  <si>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</si>
  <si>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</si>
  <si>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</si>
  <si>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</si>
  <si>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</si>
  <si>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</si>
  <si>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</si>
  <si>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</si>
  <si>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</si>
  <si>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</si>
  <si>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</si>
  <si>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</si>
  <si>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</si>
  <si>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</si>
  <si>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</si>
  <si>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</si>
  <si>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</si>
  <si>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</si>
  <si>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</si>
  <si>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</si>
  <si>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</si>
  <si>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</si>
  <si>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</si>
  <si>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</si>
  <si>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</si>
  <si>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</si>
  <si>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</si>
  <si>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</si>
  <si>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</si>
  <si>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</si>
  <si>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</si>
  <si>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</si>
  <si>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</si>
  <si>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</si>
  <si>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</si>
  <si>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</si>
  <si>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</si>
  <si>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</si>
  <si>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</si>
  <si>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</si>
  <si>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</si>
  <si>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</si>
  <si>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</si>
  <si>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</si>
  <si>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</si>
  <si>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</si>
  <si>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</si>
  <si>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</si>
  <si>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</si>
  <si>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</si>
  <si>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</si>
  <si>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</si>
  <si>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</si>
  <si>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</si>
  <si>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</si>
  <si>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</si>
  <si>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</si>
  <si>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</si>
  <si>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</si>
  <si>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</si>
  <si>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</si>
  <si>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</si>
  <si>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</si>
  <si>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</si>
  <si>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</si>
  <si>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</si>
  <si>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</si>
  <si>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</si>
  <si>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</si>
  <si>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</si>
  <si>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</si>
  <si>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</si>
  <si>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</si>
  <si>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</si>
  <si>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</si>
  <si>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</si>
  <si>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</si>
  <si>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</si>
  <si>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</si>
  <si>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</si>
  <si>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</si>
  <si>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</si>
  <si>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</si>
  <si>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</si>
  <si>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</si>
  <si>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</si>
  <si>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</si>
  <si>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</si>
  <si>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</si>
  <si>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</si>
  <si>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</si>
  <si>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</si>
  <si>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</si>
  <si>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</si>
  <si>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</si>
  <si>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</si>
  <si>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</si>
  <si>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</si>
  <si>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</si>
  <si>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</si>
  <si>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</si>
  <si>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</si>
  <si>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</si>
  <si>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</si>
  <si>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</si>
  <si>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</si>
  <si>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</si>
  <si>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</si>
  <si>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</si>
  <si>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</si>
  <si>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</si>
  <si>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</si>
  <si>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</si>
  <si>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</si>
  <si>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</si>
  <si>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</si>
  <si>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</si>
  <si>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</si>
  <si>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</si>
  <si>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</si>
  <si>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</si>
  <si>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</si>
  <si>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</si>
  <si>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</si>
  <si>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</si>
  <si>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</si>
  <si>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</si>
  <si>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</si>
  <si>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</si>
  <si>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</si>
  <si>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</si>
  <si>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</si>
  <si>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</si>
  <si>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</si>
  <si>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</si>
  <si>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</si>
  <si>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</si>
  <si>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</si>
  <si>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</si>
  <si>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</si>
  <si>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</si>
  <si>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</si>
  <si>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</si>
  <si>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</si>
  <si>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</si>
  <si>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</si>
  <si>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</si>
  <si>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</si>
  <si>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</si>
  <si>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</si>
  <si>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</si>
  <si>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</si>
  <si>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</si>
  <si>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</si>
  <si>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</si>
  <si>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</si>
  <si>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</si>
  <si>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</si>
  <si>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</si>
  <si>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</si>
  <si>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</si>
  <si>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</si>
  <si>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</si>
  <si>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</si>
  <si>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</si>
  <si>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</si>
  <si>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</si>
  <si>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</si>
  <si>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</si>
  <si>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</si>
  <si>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</si>
  <si>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</si>
  <si>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</si>
  <si>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</si>
  <si>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</si>
  <si>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</si>
  <si>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</si>
  <si>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</si>
  <si>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</si>
  <si>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</si>
  <si>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</si>
  <si>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</si>
  <si>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</si>
  <si>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</si>
  <si>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</si>
  <si>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</si>
  <si>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</si>
  <si>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</si>
  <si>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</si>
  <si>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</si>
  <si>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</si>
  <si>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</si>
  <si>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</si>
  <si>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</si>
  <si>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</si>
  <si>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</si>
  <si>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</si>
  <si>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</si>
  <si>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</si>
  <si>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</si>
  <si>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</si>
  <si>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</si>
  <si>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</si>
  <si>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</si>
  <si>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</si>
  <si>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</si>
  <si>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</si>
  <si>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</si>
  <si>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</si>
  <si>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</si>
  <si>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</si>
  <si>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</si>
  <si>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</si>
  <si>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</si>
  <si>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</si>
  <si>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</si>
  <si>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</si>
  <si>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</si>
  <si>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</si>
  <si>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</si>
  <si>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</si>
  <si>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</si>
  <si>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</si>
  <si>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</si>
  <si>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</si>
  <si>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</si>
  <si>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</si>
  <si>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</si>
  <si>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</si>
  <si>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</si>
  <si>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</si>
  <si>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</si>
  <si>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</si>
  <si>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</si>
  <si>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</si>
  <si>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</si>
  <si>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</si>
  <si>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</si>
  <si>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</si>
  <si>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</si>
  <si>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</si>
  <si>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</si>
  <si>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</si>
  <si>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</si>
  <si>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</si>
  <si>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</si>
  <si>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</si>
  <si>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</si>
  <si>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</si>
  <si>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</si>
  <si>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</si>
  <si>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</si>
  <si>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</si>
  <si>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</si>
  <si>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</si>
  <si>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</si>
  <si>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</si>
  <si>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</si>
  <si>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</si>
  <si>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</si>
  <si>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</si>
  <si>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</si>
  <si>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</si>
  <si>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</si>
  <si>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</si>
  <si>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</si>
  <si>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</si>
  <si>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</si>
  <si>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</si>
  <si>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</si>
  <si>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</si>
  <si>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</si>
  <si>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</si>
  <si>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</si>
  <si>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</si>
  <si>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</si>
  <si>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</si>
  <si>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</si>
  <si>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</si>
  <si>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</si>
  <si>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</si>
  <si>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</si>
  <si>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</si>
  <si>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</si>
  <si>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</si>
  <si>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</si>
  <si>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</si>
  <si>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</si>
  <si>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</si>
  <si>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</si>
  <si>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</si>
  <si>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</si>
  <si>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</si>
  <si>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</si>
  <si>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</si>
  <si>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</si>
  <si>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</si>
  <si>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</si>
  <si>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</si>
  <si>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</si>
  <si>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</si>
  <si>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</si>
  <si>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</si>
  <si>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</si>
  <si>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</si>
  <si>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</si>
  <si>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</si>
  <si>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</si>
  <si>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</si>
  <si>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</si>
  <si>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</si>
  <si>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</si>
  <si>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</si>
  <si>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</si>
  <si>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</si>
  <si>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</si>
  <si>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</si>
  <si>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</si>
  <si>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</si>
  <si>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</si>
  <si>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</si>
  <si>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</si>
  <si>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</si>
  <si>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</si>
  <si>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</si>
  <si>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</si>
  <si>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</si>
  <si>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</si>
  <si>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</si>
  <si>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</si>
  <si>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</si>
  <si>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</si>
  <si>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</si>
  <si>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</si>
  <si>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</si>
  <si>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</si>
  <si>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</si>
  <si>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</si>
  <si>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</si>
  <si>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</si>
  <si>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</si>
  <si>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</si>
  <si>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</si>
  <si>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</si>
  <si>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</si>
  <si>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</si>
  <si>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</si>
  <si>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</si>
  <si>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</si>
  <si>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</si>
  <si>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</si>
  <si>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</si>
  <si>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</si>
  <si>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</si>
  <si>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</si>
  <si>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</si>
  <si>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</si>
  <si>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</si>
  <si>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</si>
  <si>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</si>
  <si>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</si>
  <si>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</si>
  <si>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</si>
  <si>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</si>
  <si>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</si>
  <si>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</si>
  <si>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</si>
  <si>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</si>
  <si>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</si>
  <si>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</si>
  <si>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</si>
  <si>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</si>
  <si>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</si>
  <si>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</si>
  <si>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</si>
  <si>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</si>
  <si>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</si>
  <si>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</si>
  <si>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</si>
  <si>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</si>
  <si>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</si>
  <si>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</si>
  <si>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</si>
  <si>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</si>
  <si>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</si>
  <si>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</si>
  <si>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</si>
  <si>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</si>
  <si>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</si>
  <si>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</si>
  <si>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</si>
  <si>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</si>
  <si>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</si>
  <si>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</si>
  <si>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</si>
  <si>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</si>
  <si>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</si>
  <si>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</si>
  <si>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</si>
  <si>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</si>
  <si>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</si>
  <si>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</si>
  <si>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</si>
  <si>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</si>
  <si>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</si>
  <si>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</si>
  <si>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</si>
  <si>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</si>
  <si>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</si>
  <si>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</si>
  <si>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</si>
  <si>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</si>
  <si>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</si>
  <si>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</si>
  <si>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</si>
  <si>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</si>
  <si>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</si>
  <si>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</si>
  <si>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</si>
  <si>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</si>
  <si>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</si>
  <si>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</si>
  <si>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</si>
  <si>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</si>
  <si>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</si>
  <si>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</si>
  <si>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</si>
  <si>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</si>
  <si>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</si>
  <si>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</si>
  <si>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</si>
  <si>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</si>
  <si>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</si>
  <si>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</si>
  <si>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</si>
  <si>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</si>
  <si>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</si>
  <si>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</si>
  <si>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</si>
  <si>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</si>
  <si>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</si>
  <si>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</si>
  <si>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</si>
  <si>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</si>
  <si>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</si>
  <si>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</si>
  <si>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</si>
  <si>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</si>
  <si>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</si>
  <si>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</si>
  <si>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</si>
  <si>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</si>
  <si>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</si>
  <si>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</si>
  <si>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</si>
  <si>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</si>
  <si>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</si>
  <si>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</si>
  <si>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</si>
  <si>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</si>
  <si>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</si>
  <si>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</si>
  <si>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</si>
  <si>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</si>
  <si>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</si>
  <si>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</si>
  <si>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</si>
  <si>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</si>
  <si>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</si>
  <si>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</si>
  <si>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</si>
  <si>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</si>
  <si>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</si>
  <si>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</si>
  <si>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</si>
  <si>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</si>
  <si>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</si>
  <si>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</si>
  <si>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</si>
  <si>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</si>
  <si>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</si>
  <si>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</si>
  <si>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</si>
  <si>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</si>
  <si>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</si>
  <si>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</si>
  <si>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</si>
  <si>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</si>
  <si>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</si>
  <si>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</si>
  <si>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</si>
  <si>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</si>
  <si>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</si>
  <si>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</si>
  <si>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</si>
  <si>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</si>
  <si>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</si>
  <si>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</si>
  <si>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</si>
  <si>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</si>
  <si>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</si>
  <si>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</si>
  <si>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</si>
  <si>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</si>
  <si>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</si>
  <si>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</si>
  <si>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</si>
  <si>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</si>
  <si>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</si>
  <si>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</si>
  <si>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</si>
  <si>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</si>
  <si>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</si>
  <si>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</si>
  <si>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</si>
  <si>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</si>
  <si>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</si>
  <si>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</si>
  <si>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</si>
  <si>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</si>
  <si>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</si>
  <si>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</si>
  <si>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</si>
  <si>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</si>
  <si>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</si>
  <si>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</si>
  <si>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</si>
  <si>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</si>
  <si>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</si>
  <si>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</si>
  <si>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</si>
  <si>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</si>
  <si>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</si>
  <si>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</si>
  <si>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</si>
  <si>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</si>
  <si>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</si>
  <si>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</si>
  <si>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</si>
  <si>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</si>
  <si>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</si>
  <si>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</si>
  <si>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</si>
  <si>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</si>
  <si>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</si>
  <si>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</si>
  <si>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</si>
  <si>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</si>
  <si>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</si>
  <si>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</si>
  <si>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</si>
  <si>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</si>
  <si>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</si>
  <si>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</si>
  <si>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</si>
  <si>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</si>
  <si>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</si>
  <si>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</si>
  <si>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</si>
  <si>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</si>
  <si>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</si>
  <si>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</si>
  <si>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</si>
  <si>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</si>
  <si>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</si>
  <si>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</si>
  <si>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</si>
  <si>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</si>
  <si>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</si>
  <si>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</si>
  <si>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</si>
  <si>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</si>
  <si>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</si>
  <si>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</si>
  <si>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</si>
  <si>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</si>
  <si>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</si>
  <si>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</si>
  <si>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</si>
  <si>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</si>
  <si>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</si>
  <si>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</si>
  <si>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</si>
  <si>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</si>
  <si>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</si>
  <si>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</si>
  <si>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</si>
  <si>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</si>
  <si>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</si>
  <si>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</si>
  <si>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</si>
  <si>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</si>
  <si>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</si>
  <si>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</si>
  <si>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</si>
  <si>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</si>
  <si>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</si>
  <si>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</si>
  <si>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</si>
  <si>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</si>
  <si>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</si>
  <si>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</si>
  <si>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</si>
  <si>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</si>
  <si>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</si>
  <si>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</si>
  <si>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</si>
  <si>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</si>
  <si>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</si>
  <si>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</si>
  <si>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</si>
  <si>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</si>
  <si>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</si>
  <si>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</si>
  <si>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</si>
  <si>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</si>
  <si>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</si>
  <si>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</si>
  <si>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</si>
  <si>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</si>
  <si>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</si>
  <si>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</si>
  <si>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</si>
  <si>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</si>
  <si>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</si>
  <si>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</si>
  <si>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</si>
  <si>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</si>
  <si>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</si>
  <si>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</si>
  <si>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</si>
  <si>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</si>
  <si>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</si>
  <si>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</si>
  <si>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</si>
  <si>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</si>
  <si>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</si>
  <si>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</si>
  <si>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</si>
  <si>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</si>
  <si>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</si>
  <si>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</si>
  <si>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</si>
  <si>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</si>
  <si>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</si>
  <si>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</si>
  <si>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</si>
  <si>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</si>
  <si>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</si>
  <si>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</si>
  <si>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</si>
  <si>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</si>
  <si>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</si>
  <si>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</si>
  <si>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</si>
  <si>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</si>
  <si>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</si>
  <si>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</si>
  <si>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</si>
  <si>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</si>
  <si>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</si>
  <si>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</si>
  <si>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</si>
  <si>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</si>
  <si>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</si>
  <si>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</si>
  <si>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</si>
  <si>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</si>
  <si>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</si>
  <si>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</si>
  <si>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</si>
  <si>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</si>
  <si>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</si>
  <si>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</si>
  <si>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</si>
  <si>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</si>
  <si>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</si>
  <si>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</si>
  <si>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</si>
  <si>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</si>
  <si>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</si>
  <si>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</si>
  <si>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</si>
  <si>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</si>
  <si>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</si>
  <si>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</si>
  <si>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</si>
  <si>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</si>
  <si>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</si>
  <si>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</si>
  <si>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</si>
  <si>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</si>
  <si>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</si>
  <si>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</si>
  <si>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</si>
  <si>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</si>
  <si>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</si>
  <si>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</si>
  <si>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</si>
  <si>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</si>
  <si>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</si>
  <si>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</si>
  <si>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</si>
  <si>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</si>
  <si>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</si>
  <si>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</si>
  <si>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</si>
  <si>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</si>
  <si>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</si>
  <si>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</si>
  <si>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</si>
  <si>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</si>
  <si>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</si>
  <si>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</si>
  <si>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</si>
  <si>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</si>
  <si>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</si>
  <si>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</si>
  <si>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</si>
  <si>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</si>
  <si>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</si>
  <si>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</si>
  <si>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</si>
  <si>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</si>
  <si>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</si>
  <si>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</si>
  <si>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</si>
  <si>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</si>
  <si>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</si>
  <si>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</si>
  <si>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</si>
  <si>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</si>
  <si>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</si>
  <si>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</si>
  <si>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</si>
  <si>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</si>
  <si>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</si>
  <si>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</si>
  <si>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</si>
  <si>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</si>
  <si>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</si>
  <si>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</si>
  <si>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</si>
  <si>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</si>
  <si>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</si>
  <si>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</si>
  <si>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</si>
  <si>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</si>
  <si>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</si>
  <si>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</si>
  <si>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</si>
  <si>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</si>
  <si>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</si>
  <si>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</si>
  <si>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</si>
  <si>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</si>
  <si>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</si>
  <si>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</si>
  <si>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</si>
  <si>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</si>
  <si>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</si>
  <si>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</si>
  <si>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</si>
  <si>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</si>
  <si>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</si>
  <si>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</si>
  <si>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</si>
  <si>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</si>
  <si>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</si>
  <si>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</si>
  <si>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</si>
  <si>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</si>
  <si>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</si>
  <si>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</si>
  <si>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</si>
  <si>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</si>
  <si>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</si>
  <si>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</si>
  <si>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</si>
  <si>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</si>
  <si>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</si>
  <si>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</si>
  <si>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</si>
  <si>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</si>
  <si>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</si>
  <si>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</si>
  <si>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</si>
  <si>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</si>
  <si>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</si>
  <si>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</si>
  <si>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</si>
  <si>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</si>
  <si>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</si>
  <si>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</si>
  <si>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</si>
  <si>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</si>
  <si>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</si>
  <si>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</si>
  <si>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</si>
  <si>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</si>
  <si>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</si>
  <si>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</si>
  <si>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</si>
  <si>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</si>
  <si>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</si>
  <si>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</si>
  <si>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</si>
  <si>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</si>
  <si>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</si>
  <si>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</si>
  <si>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</si>
  <si>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</si>
  <si>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</si>
  <si>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</si>
  <si>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</si>
  <si>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</si>
  <si>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</si>
  <si>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</si>
  <si>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</si>
  <si>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</si>
  <si>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</si>
  <si>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</si>
  <si>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</si>
  <si>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</si>
  <si>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</si>
  <si>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</si>
  <si>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</si>
  <si>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</si>
  <si>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</si>
  <si>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</si>
  <si>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</si>
  <si>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</si>
  <si>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</si>
  <si>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</si>
  <si>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</si>
  <si>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</si>
  <si>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</si>
  <si>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</si>
  <si>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</si>
  <si>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</si>
  <si>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</si>
  <si>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</si>
  <si>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</si>
  <si>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</si>
  <si>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</si>
  <si>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</si>
  <si>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</si>
  <si>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</si>
  <si>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</si>
  <si>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</si>
  <si>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</si>
  <si>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</si>
  <si>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</si>
  <si>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</si>
  <si>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</si>
  <si>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</si>
  <si>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</si>
  <si>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</si>
  <si>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</si>
  <si>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</si>
  <si>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</si>
  <si>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</si>
  <si>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</si>
  <si>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</si>
  <si>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</si>
  <si>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</si>
  <si>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</si>
  <si>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</si>
  <si>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</si>
  <si>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</si>
  <si>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</si>
  <si>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</si>
  <si>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</si>
  <si>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</si>
  <si>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</si>
  <si>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</si>
  <si>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</si>
  <si>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</si>
  <si>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</si>
  <si>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</si>
  <si>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</si>
  <si>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</si>
  <si>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</si>
  <si>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</si>
  <si>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</si>
  <si>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</si>
  <si>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</si>
  <si>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</si>
  <si>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</si>
  <si>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</si>
  <si>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</si>
  <si>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</si>
  <si>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</si>
  <si>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</si>
  <si>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</si>
  <si>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</si>
  <si>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</si>
  <si>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</si>
  <si>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</si>
  <si>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</si>
  <si>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</si>
  <si>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</si>
  <si>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</si>
  <si>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</si>
  <si>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</si>
  <si>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</si>
  <si>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</si>
  <si>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</si>
  <si>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</si>
  <si>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</si>
  <si>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</si>
  <si>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</si>
  <si>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</si>
  <si>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</si>
  <si>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</si>
  <si>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</si>
  <si>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</si>
  <si>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</si>
  <si>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</si>
  <si>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</si>
  <si>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 Employees</t>
  </si>
  <si>
    <t>Row Labels</t>
  </si>
  <si>
    <t>Grand Total</t>
  </si>
  <si>
    <t>Sum of CF_attrition count</t>
  </si>
  <si>
    <t>Attrition Rate</t>
  </si>
  <si>
    <t>Total Attrition</t>
  </si>
  <si>
    <t>Average Age</t>
  </si>
  <si>
    <t>Active Employees</t>
  </si>
  <si>
    <t>Average of Job Satisfaction</t>
  </si>
  <si>
    <t>Rating</t>
  </si>
  <si>
    <t>Balancing rating</t>
  </si>
  <si>
    <t>Count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</si>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</sst>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2"/>
      <color theme="1"/>
      <name val="Calibri"/>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1">
    <xf numFmtId="0" fontId="0" fillId="0" borderId="0" xfId="0"/>
    <xf numFmtId="0" fontId="1" fillId="0" borderId="0" xfId="0" applyFont="1"/>
    <xf numFmtId="0" fontId="0" fillId="0" borderId="0" xfId="0" pivotButton="1"/>
    <xf numFmtId="0" fontId="0" fillId="0" borderId="0" xfId="0" applyAlignment="1">
      <alignment horizontal="left"/>
    </xf>
    <xf numFmtId="10" fontId="0" fillId="0" borderId="0" xfId="0" applyNumberFormat="1"/>
    <xf numFmtId="0" fontId="0" fillId="0" borderId="1" xfId="0" applyBorder="1"/>
    <xf numFmtId="10" fontId="0" fillId="0" borderId="1" xfId="0" applyNumberFormat="1" applyBorder="1"/>
    <xf numFmtId="1" fontId="0" fillId="0" borderId="1" xfId="0" applyNumberFormat="1" applyBorder="1"/>
    <xf numFmtId="164" fontId="0" fillId="0" borderId="0" xfId="0" applyNumberFormat="1"/>
    <xf numFmtId="9" fontId="0" fillId="0" borderId="0" xfId="1" applyFont="1"/>
    <xf numFmtId="0" fontId="0" fillId="0" borderId="0" xfId="0" applyNumberFormat="1"/>
  </cellXfs>
  <cellStyles count="2">
    <cellStyle name="Normal" xfId="0" builtinId="0"/>
    <cellStyle name="Percent" xfId="1" builtinId="5"/>
  </cellStyles>
  <dxfs count="87">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numFmt numFmtId="14" formatCode="0.00%"/>
    </dxf>
    <dxf>
      <numFmt numFmtId="164" formatCode="0.0"/>
    </dxf>
    <dxf>
      <numFmt numFmtId="164" formatCode="0.0"/>
    </dxf>
    <dxf>
      <numFmt numFmtId="14" formatCode="0.00%"/>
    </dxf>
    <dxf>
      <font>
        <b/>
        <color theme="1"/>
      </font>
      <border>
        <bottom style="thin">
          <color theme="4"/>
        </bottom>
        <vertical/>
        <horizontal/>
      </border>
    </dxf>
    <dxf>
      <font>
        <b/>
        <i val="0"/>
        <color theme="1"/>
        <name val="Calibri"/>
        <family val="2"/>
        <scheme val="minor"/>
      </font>
      <fill>
        <patternFill patternType="solid">
          <fgColor auto="1"/>
          <bgColor theme="8" tint="0.79998168889431442"/>
        </patternFill>
      </fill>
      <border diagonalUp="0" diagonalDown="0">
        <left/>
        <right/>
        <top/>
        <bottom/>
        <vertical/>
        <horizontal/>
      </border>
    </dxf>
    <dxf>
      <numFmt numFmtId="164" formatCode="0.0"/>
    </dxf>
    <dxf>
      <numFmt numFmtId="14" formatCode="0.00%"/>
    </dxf>
    <dxf>
      <numFmt numFmtId="164" formatCode="0.0"/>
    </dxf>
    <dxf>
      <numFmt numFmtId="14" formatCode="0.00%"/>
    </dxf>
    <dxf>
      <numFmt numFmtId="164" formatCode="0.0"/>
    </dxf>
    <dxf>
      <numFmt numFmtId="14" formatCode="0.00%"/>
    </dxf>
    <dxf>
      <numFmt numFmtId="164" formatCode="0.0"/>
    </dxf>
    <dxf>
      <numFmt numFmtId="14" formatCode="0.0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ab" pivot="0" table="0" count="10" xr9:uid="{145ECDA3-3FE9-45EE-A873-10DCCB2BEF2A}">
      <tableStyleElement type="wholeTable" dxfId="29"/>
      <tableStyleElement type="headerRow" dxfId="28"/>
    </tableStyle>
    <tableStyle name="Data-style" pivot="0" count="3" xr9:uid="{F02BD573-7D38-4D69-89BE-66A6C7396B2A}">
      <tableStyleElement type="headerRow" dxfId="86"/>
      <tableStyleElement type="firstRowStripe" dxfId="85"/>
      <tableStyleElement type="secondRowStripe" dxfId="84"/>
    </tableStyle>
    <tableStyle name="Invisible" pivot="0" table="0" count="0" xr9:uid="{49DDD253-0EB1-43FE-AD66-21C8823805C5}"/>
  </tableStyles>
  <colors>
    <mruColors>
      <color rgb="FF692028"/>
      <color rgb="FFA51B91"/>
      <color rgb="FFE561D2"/>
      <color rgb="FF5F1753"/>
      <color rgb="FFB85410"/>
      <color rgb="FF8B0000"/>
      <color rgb="FF602928"/>
    </mruColors>
  </colors>
  <extLst>
    <ext xmlns:x14="http://schemas.microsoft.com/office/spreadsheetml/2009/9/main" uri="{46F421CA-312F-682f-3DD2-61675219B42D}">
      <x14:dxfs count="4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gradientFill>
              <stop position="0">
                <color theme="1" tint="0.25098422193060094"/>
              </stop>
              <stop position="1">
                <color theme="0" tint="-0.49803155613879818"/>
              </stop>
            </gradientFill>
          </fill>
          <border>
            <left style="thin">
              <color rgb="FFCCCCCC"/>
            </left>
            <right style="thin">
              <color rgb="FFCCCCCC"/>
            </right>
            <top style="thin">
              <color rgb="FFCCCCCC"/>
            </top>
            <bottom style="thin">
              <color rgb="FFCCCCCC"/>
            </bottom>
            <vertical/>
            <horizontal/>
          </border>
        </dxf>
        <dxf>
          <font>
            <b/>
            <i val="0"/>
            <color theme="0"/>
            <name val="Calibri"/>
            <family val="2"/>
            <scheme val="minor"/>
          </font>
          <fill>
            <gradientFill>
              <stop position="0">
                <color theme="9" tint="-0.25098422193060094"/>
              </stop>
              <stop position="1">
                <color theme="9" tint="0.40000610370189521"/>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gradientFill>
              <stop position="0">
                <color theme="1" tint="0.25098422193060094"/>
              </stop>
              <stop position="1">
                <color theme="0" tint="-0.49803155613879818"/>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gradientFill>
              <stop position="0">
                <color theme="1" tint="0.25098422193060094"/>
              </stop>
              <stop position="1">
                <color theme="0" tint="-0.49803155613879818"/>
              </stop>
            </gradientFill>
          </fill>
          <border>
            <left style="thin">
              <color rgb="FFCCCCCC"/>
            </left>
            <right style="thin">
              <color rgb="FFCCCCCC"/>
            </right>
            <top style="thin">
              <color rgb="FFCCCCCC"/>
            </top>
            <bottom style="thin">
              <color rgb="FFCCCCCC"/>
            </bottom>
            <vertical/>
            <horizontal/>
          </border>
        </dxf>
        <dxf>
          <font>
            <b/>
            <i val="0"/>
            <color theme="0"/>
            <name val="Calibri"/>
            <family val="2"/>
            <scheme val="minor"/>
          </font>
          <fill>
            <gradientFill>
              <stop position="0">
                <color theme="9" tint="-0.25098422193060094"/>
              </stop>
              <stop position="1">
                <color theme="9" tint="0.40000610370189521"/>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gradientFill>
              <stop position="0">
                <color theme="1" tint="0.25098422193060094"/>
              </stop>
              <stop position="1">
                <color theme="0" tint="-0.49803155613879818"/>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gradientFill>
              <stop position="0">
                <color theme="1" tint="0.25098422193060094"/>
              </stop>
              <stop position="1">
                <color theme="0" tint="-0.49803155613879818"/>
              </stop>
            </gradientFill>
          </fill>
          <border>
            <left style="thin">
              <color rgb="FFCCCCCC"/>
            </left>
            <right style="thin">
              <color rgb="FFCCCCCC"/>
            </right>
            <top style="thin">
              <color rgb="FFCCCCCC"/>
            </top>
            <bottom style="thin">
              <color rgb="FFCCCCCC"/>
            </bottom>
            <vertical/>
            <horizontal/>
          </border>
        </dxf>
        <dxf>
          <font>
            <b/>
            <i val="0"/>
            <color theme="0"/>
            <name val="Calibri"/>
            <family val="2"/>
            <scheme val="minor"/>
          </font>
          <fill>
            <gradientFill>
              <stop position="0">
                <color theme="9" tint="-0.25098422193060094"/>
              </stop>
              <stop position="1">
                <color theme="9" tint="0.40000610370189521"/>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gradientFill>
              <stop position="0">
                <color theme="1" tint="0.25098422193060094"/>
              </stop>
              <stop position="1">
                <color theme="0" tint="-0.49803155613879818"/>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a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B6-4E08-B888-1EC7609F397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B6-4E08-B888-1EC7609F3979}"/>
              </c:ext>
            </c:extLst>
          </c:dPt>
          <c:val>
            <c:numRef>
              <c:f>KPIs!$C$15:$C$16</c:f>
              <c:numCache>
                <c:formatCode>General</c:formatCode>
                <c:ptCount val="2"/>
                <c:pt idx="0">
                  <c:v>0.65663265306122454</c:v>
                </c:pt>
                <c:pt idx="1">
                  <c:v>0.34336734693877546</c:v>
                </c:pt>
              </c:numCache>
            </c:numRef>
          </c:val>
          <c:extLst>
            <c:ext xmlns:c16="http://schemas.microsoft.com/office/drawing/2014/chart" uri="{C3380CC4-5D6E-409C-BE32-E72D297353CC}">
              <c16:uniqueId val="{00000000-8982-4703-8E4C-DC11FB57EDE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KPIs!$B$15</c:f>
              <c:numCache>
                <c:formatCode>0.0</c:formatCode>
                <c:ptCount val="1"/>
                <c:pt idx="0">
                  <c:v>2.6265306122448981</c:v>
                </c:pt>
              </c:numCache>
            </c:numRef>
          </c:val>
          <c:extLst>
            <c:ext xmlns:c16="http://schemas.microsoft.com/office/drawing/2014/chart" uri="{C3380CC4-5D6E-409C-BE32-E72D297353CC}">
              <c16:uniqueId val="{00000000-B10B-4FE2-9ABE-EBCD8ADF4BCA}"/>
            </c:ext>
          </c:extLst>
        </c:ser>
        <c:ser>
          <c:idx val="1"/>
          <c:order val="1"/>
          <c:spPr>
            <a:solidFill>
              <a:schemeClr val="accent2"/>
            </a:solidFill>
            <a:ln>
              <a:noFill/>
            </a:ln>
            <a:effectLst/>
          </c:spPr>
          <c:invertIfNegative val="0"/>
          <c:val>
            <c:numRef>
              <c:f>KPIs!$B$16</c:f>
              <c:numCache>
                <c:formatCode>0.0</c:formatCode>
                <c:ptCount val="1"/>
                <c:pt idx="0">
                  <c:v>1.3734693877551019</c:v>
                </c:pt>
              </c:numCache>
            </c:numRef>
          </c:val>
          <c:extLst>
            <c:ext xmlns:c16="http://schemas.microsoft.com/office/drawing/2014/chart" uri="{C3380CC4-5D6E-409C-BE32-E72D297353CC}">
              <c16:uniqueId val="{00000001-B10B-4FE2-9ABE-EBCD8ADF4BCA}"/>
            </c:ext>
          </c:extLst>
        </c:ser>
        <c:dLbls>
          <c:showLegendKey val="0"/>
          <c:showVal val="0"/>
          <c:showCatName val="0"/>
          <c:showSerName val="0"/>
          <c:showPercent val="0"/>
          <c:showBubbleSize val="0"/>
        </c:dLbls>
        <c:gapWidth val="10"/>
        <c:overlap val="100"/>
        <c:axId val="2052704399"/>
        <c:axId val="2101791535"/>
      </c:barChart>
      <c:catAx>
        <c:axId val="2052704399"/>
        <c:scaling>
          <c:orientation val="minMax"/>
        </c:scaling>
        <c:delete val="1"/>
        <c:axPos val="l"/>
        <c:numFmt formatCode="General" sourceLinked="1"/>
        <c:majorTickMark val="none"/>
        <c:minorTickMark val="none"/>
        <c:tickLblPos val="nextTo"/>
        <c:crossAx val="2101791535"/>
        <c:crosses val="autoZero"/>
        <c:auto val="1"/>
        <c:lblAlgn val="ctr"/>
        <c:lblOffset val="100"/>
        <c:noMultiLvlLbl val="0"/>
      </c:catAx>
      <c:valAx>
        <c:axId val="2101791535"/>
        <c:scaling>
          <c:orientation val="minMax"/>
          <c:max val="4"/>
        </c:scaling>
        <c:delete val="1"/>
        <c:axPos val="b"/>
        <c:numFmt formatCode="0.0" sourceLinked="1"/>
        <c:majorTickMark val="none"/>
        <c:minorTickMark val="none"/>
        <c:tickLblPos val="nextTo"/>
        <c:crossAx val="20527043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Analysis.xlsx]Department by attrition!PivotTable2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by attrition'!$B$1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10A-4A4C-8210-310206D6CF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10A-4A4C-8210-310206D6CFC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10A-4A4C-8210-310206D6CFCB}"/>
              </c:ext>
            </c:extLst>
          </c:dPt>
          <c:cat>
            <c:strRef>
              <c:f>'Department by attrition'!$A$2:$A$5</c:f>
              <c:strCache>
                <c:ptCount val="3"/>
                <c:pt idx="0">
                  <c:v>HR</c:v>
                </c:pt>
                <c:pt idx="1">
                  <c:v>R&amp;D</c:v>
                </c:pt>
                <c:pt idx="2">
                  <c:v>Sales</c:v>
                </c:pt>
              </c:strCache>
            </c:strRef>
          </c:cat>
          <c:val>
            <c:numRef>
              <c:f>'Department by attrition'!$B$2:$B$5</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CA7-4267-81D2-624D3EEFEF2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Analysis.xlsx]Education by attrition!PivotTable3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attrition'!$A$2:$A$7</c:f>
              <c:strCache>
                <c:ptCount val="5"/>
                <c:pt idx="0">
                  <c:v>Doctoral Degree</c:v>
                </c:pt>
                <c:pt idx="1">
                  <c:v>High School</c:v>
                </c:pt>
                <c:pt idx="2">
                  <c:v>Associates Degree</c:v>
                </c:pt>
                <c:pt idx="3">
                  <c:v>Master's Degree</c:v>
                </c:pt>
                <c:pt idx="4">
                  <c:v>Bachelor's Degree</c:v>
                </c:pt>
              </c:strCache>
            </c:strRef>
          </c:cat>
          <c:val>
            <c:numRef>
              <c:f>'Education by attrition'!$B$2:$B$7</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A7E-4C4E-B172-E72150E9FBAD}"/>
            </c:ext>
          </c:extLst>
        </c:ser>
        <c:dLbls>
          <c:dLblPos val="outEnd"/>
          <c:showLegendKey val="0"/>
          <c:showVal val="1"/>
          <c:showCatName val="0"/>
          <c:showSerName val="0"/>
          <c:showPercent val="0"/>
          <c:showBubbleSize val="0"/>
        </c:dLbls>
        <c:gapWidth val="182"/>
        <c:axId val="822075183"/>
        <c:axId val="79693359"/>
      </c:barChart>
      <c:catAx>
        <c:axId val="822075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93359"/>
        <c:crosses val="autoZero"/>
        <c:auto val="1"/>
        <c:lblAlgn val="ctr"/>
        <c:lblOffset val="100"/>
        <c:noMultiLvlLbl val="0"/>
      </c:catAx>
      <c:valAx>
        <c:axId val="796933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07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'Total employees by gender'!$D$11:$D$12</c:f>
              <c:numCache>
                <c:formatCode>0%</c:formatCode>
                <c:ptCount val="2"/>
                <c:pt idx="0">
                  <c:v>0.4</c:v>
                </c:pt>
                <c:pt idx="1">
                  <c:v>0.6</c:v>
                </c:pt>
              </c:numCache>
            </c:numRef>
          </c:val>
          <c:extLst>
            <c:ext xmlns:c16="http://schemas.microsoft.com/office/drawing/2014/chart" uri="{C3380CC4-5D6E-409C-BE32-E72D297353CC}">
              <c16:uniqueId val="{00000000-0049-4A6C-8B81-A8EE02D591C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Analysis.xlsx]Attrition by age-group!PivotTable11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age-group'!$C$2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age-group'!$B$3:$B$8</c:f>
              <c:strCache>
                <c:ptCount val="5"/>
                <c:pt idx="0">
                  <c:v>25 - 34</c:v>
                </c:pt>
                <c:pt idx="1">
                  <c:v>35 - 44</c:v>
                </c:pt>
                <c:pt idx="2">
                  <c:v>Under 25</c:v>
                </c:pt>
                <c:pt idx="3">
                  <c:v>45 - 54</c:v>
                </c:pt>
                <c:pt idx="4">
                  <c:v>Over 55</c:v>
                </c:pt>
              </c:strCache>
            </c:strRef>
          </c:cat>
          <c:val>
            <c:numRef>
              <c:f>'Attrition by age-group'!$C$3:$C$8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DFE-4FB3-BE34-05A875ACA9FF}"/>
            </c:ext>
          </c:extLst>
        </c:ser>
        <c:dLbls>
          <c:dLblPos val="outEnd"/>
          <c:showLegendKey val="0"/>
          <c:showVal val="1"/>
          <c:showCatName val="0"/>
          <c:showSerName val="0"/>
          <c:showPercent val="0"/>
          <c:showBubbleSize val="0"/>
        </c:dLbls>
        <c:gapWidth val="219"/>
        <c:overlap val="-27"/>
        <c:axId val="82936911"/>
        <c:axId val="815012959"/>
      </c:barChart>
      <c:catAx>
        <c:axId val="829369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012959"/>
        <c:crosses val="autoZero"/>
        <c:auto val="1"/>
        <c:lblAlgn val="ctr"/>
        <c:lblOffset val="100"/>
        <c:noMultiLvlLbl val="0"/>
      </c:catAx>
      <c:valAx>
        <c:axId val="81501295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36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Analysis.xlsx]Department by attrition!PivotTable2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0">
                <a:schemeClr val="accent4">
                  <a:lumMod val="50000"/>
                </a:schemeClr>
              </a:gs>
              <a:gs pos="100000">
                <a:schemeClr val="accent4">
                  <a:lumMod val="75000"/>
                </a:schemeClr>
              </a:gs>
            </a:gsLst>
            <a:lin ang="5400000" scaled="1"/>
          </a:gradFill>
          <a:ln w="9525">
            <a:solidFill>
              <a:schemeClr val="bg1">
                <a:lumMod val="85000"/>
              </a:schemeClr>
            </a:solidFill>
          </a:ln>
          <a:effectLst/>
        </c:spPr>
      </c:pivotFmt>
      <c:pivotFmt>
        <c:idx val="14"/>
        <c:spPr>
          <a:gradFill>
            <a:gsLst>
              <a:gs pos="0">
                <a:schemeClr val="accent5">
                  <a:lumMod val="50000"/>
                </a:schemeClr>
              </a:gs>
              <a:gs pos="100000">
                <a:schemeClr val="accent5">
                  <a:lumMod val="87000"/>
                </a:schemeClr>
              </a:gs>
            </a:gsLst>
            <a:lin ang="5400000" scaled="0"/>
          </a:gradFill>
          <a:ln w="9525">
            <a:solidFill>
              <a:schemeClr val="bg1">
                <a:lumMod val="85000"/>
              </a:schemeClr>
            </a:solidFill>
          </a:ln>
          <a:effectLst/>
        </c:spPr>
      </c:pivotFmt>
      <c:pivotFmt>
        <c:idx val="15"/>
        <c:spPr>
          <a:gradFill>
            <a:gsLst>
              <a:gs pos="0">
                <a:srgbClr val="692028"/>
              </a:gs>
              <a:gs pos="100000">
                <a:schemeClr val="accent2">
                  <a:lumMod val="75000"/>
                </a:schemeClr>
              </a:gs>
            </a:gsLst>
            <a:lin ang="10800000" scaled="0"/>
          </a:gradFill>
          <a:ln w="9525">
            <a:solidFill>
              <a:schemeClr val="bg1">
                <a:lumMod val="85000"/>
              </a:schemeClr>
            </a:solidFill>
          </a:ln>
          <a:effectLst/>
        </c:spPr>
      </c:pivotFmt>
    </c:pivotFmts>
    <c:plotArea>
      <c:layout>
        <c:manualLayout>
          <c:layoutTarget val="inner"/>
          <c:xMode val="edge"/>
          <c:yMode val="edge"/>
          <c:x val="0.20107845184124712"/>
          <c:y val="4.0935672514619881E-2"/>
          <c:w val="0.50189393939393945"/>
          <c:h val="0.92982456140350889"/>
        </c:manualLayout>
      </c:layout>
      <c:pieChart>
        <c:varyColors val="1"/>
        <c:ser>
          <c:idx val="0"/>
          <c:order val="0"/>
          <c:tx>
            <c:strRef>
              <c:f>'Department by attrition'!$B$1</c:f>
              <c:strCache>
                <c:ptCount val="1"/>
                <c:pt idx="0">
                  <c:v>Total</c:v>
                </c:pt>
              </c:strCache>
            </c:strRef>
          </c:tx>
          <c:spPr>
            <a:ln w="9525">
              <a:solidFill>
                <a:schemeClr val="bg1">
                  <a:lumMod val="85000"/>
                </a:schemeClr>
              </a:solidFill>
            </a:ln>
          </c:spPr>
          <c:dPt>
            <c:idx val="0"/>
            <c:bubble3D val="0"/>
            <c:spPr>
              <a:gradFill>
                <a:gsLst>
                  <a:gs pos="0">
                    <a:schemeClr val="accent4">
                      <a:lumMod val="50000"/>
                    </a:schemeClr>
                  </a:gs>
                  <a:gs pos="100000">
                    <a:schemeClr val="accent4">
                      <a:lumMod val="75000"/>
                    </a:schemeClr>
                  </a:gs>
                </a:gsLst>
                <a:lin ang="5400000" scaled="1"/>
              </a:gradFill>
              <a:ln w="9525">
                <a:solidFill>
                  <a:schemeClr val="bg1">
                    <a:lumMod val="85000"/>
                  </a:schemeClr>
                </a:solidFill>
              </a:ln>
              <a:effectLst/>
            </c:spPr>
            <c:extLst>
              <c:ext xmlns:c16="http://schemas.microsoft.com/office/drawing/2014/chart" uri="{C3380CC4-5D6E-409C-BE32-E72D297353CC}">
                <c16:uniqueId val="{00000001-FA65-48A8-93CB-598B2EC71464}"/>
              </c:ext>
            </c:extLst>
          </c:dPt>
          <c:dPt>
            <c:idx val="1"/>
            <c:bubble3D val="0"/>
            <c:spPr>
              <a:gradFill>
                <a:gsLst>
                  <a:gs pos="0">
                    <a:schemeClr val="accent5">
                      <a:lumMod val="50000"/>
                    </a:schemeClr>
                  </a:gs>
                  <a:gs pos="100000">
                    <a:schemeClr val="accent5">
                      <a:lumMod val="87000"/>
                    </a:schemeClr>
                  </a:gs>
                </a:gsLst>
                <a:lin ang="5400000" scaled="0"/>
              </a:gradFill>
              <a:ln w="9525">
                <a:solidFill>
                  <a:schemeClr val="bg1">
                    <a:lumMod val="85000"/>
                  </a:schemeClr>
                </a:solidFill>
              </a:ln>
              <a:effectLst/>
            </c:spPr>
            <c:extLst>
              <c:ext xmlns:c16="http://schemas.microsoft.com/office/drawing/2014/chart" uri="{C3380CC4-5D6E-409C-BE32-E72D297353CC}">
                <c16:uniqueId val="{00000003-FA65-48A8-93CB-598B2EC71464}"/>
              </c:ext>
            </c:extLst>
          </c:dPt>
          <c:dPt>
            <c:idx val="2"/>
            <c:bubble3D val="0"/>
            <c:spPr>
              <a:gradFill>
                <a:gsLst>
                  <a:gs pos="0">
                    <a:srgbClr val="692028"/>
                  </a:gs>
                  <a:gs pos="100000">
                    <a:schemeClr val="accent2">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FA65-48A8-93CB-598B2EC71464}"/>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by attrition'!$A$2:$A$5</c:f>
              <c:strCache>
                <c:ptCount val="3"/>
                <c:pt idx="0">
                  <c:v>HR</c:v>
                </c:pt>
                <c:pt idx="1">
                  <c:v>R&amp;D</c:v>
                </c:pt>
                <c:pt idx="2">
                  <c:v>Sales</c:v>
                </c:pt>
              </c:strCache>
            </c:strRef>
          </c:cat>
          <c:val>
            <c:numRef>
              <c:f>'Department by attrition'!$B$2:$B$5</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A65-48A8-93CB-598B2EC7146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Analysis.xlsx]Education by attrition!PivotTable3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lumMod val="50000"/>
                </a:schemeClr>
              </a:gs>
              <a:gs pos="100000">
                <a:schemeClr val="accent6">
                  <a:lumMod val="75000"/>
                </a:schemeClr>
              </a:gs>
            </a:gsLst>
            <a:lin ang="5400000" scaled="1"/>
          </a:gradFill>
          <a:ln>
            <a:noFill/>
          </a:ln>
          <a:effectLst/>
        </c:spPr>
      </c:pivotFmt>
    </c:pivotFmts>
    <c:plotArea>
      <c:layout>
        <c:manualLayout>
          <c:layoutTarget val="inner"/>
          <c:xMode val="edge"/>
          <c:yMode val="edge"/>
          <c:x val="0.24006780402449693"/>
          <c:y val="7.407407407407407E-2"/>
          <c:w val="0.72426552930883636"/>
          <c:h val="0.8416746864975212"/>
        </c:manualLayout>
      </c:layout>
      <c:barChart>
        <c:barDir val="bar"/>
        <c:grouping val="clustered"/>
        <c:varyColors val="0"/>
        <c:ser>
          <c:idx val="0"/>
          <c:order val="0"/>
          <c:tx>
            <c:strRef>
              <c:f>'Education by attrition'!$B$1</c:f>
              <c:strCache>
                <c:ptCount val="1"/>
                <c:pt idx="0">
                  <c:v>Total</c:v>
                </c:pt>
              </c:strCache>
            </c:strRef>
          </c:tx>
          <c:spPr>
            <a:gradFill>
              <a:gsLst>
                <a:gs pos="0">
                  <a:schemeClr val="accent2">
                    <a:lumMod val="50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attrition'!$A$2:$A$7</c:f>
              <c:strCache>
                <c:ptCount val="5"/>
                <c:pt idx="0">
                  <c:v>Doctoral Degree</c:v>
                </c:pt>
                <c:pt idx="1">
                  <c:v>High School</c:v>
                </c:pt>
                <c:pt idx="2">
                  <c:v>Associates Degree</c:v>
                </c:pt>
                <c:pt idx="3">
                  <c:v>Master's Degree</c:v>
                </c:pt>
                <c:pt idx="4">
                  <c:v>Bachelor's Degree</c:v>
                </c:pt>
              </c:strCache>
            </c:strRef>
          </c:cat>
          <c:val>
            <c:numRef>
              <c:f>'Education by attrition'!$B$2:$B$7</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67C-4E91-B777-7B6AD6DEB410}"/>
            </c:ext>
          </c:extLst>
        </c:ser>
        <c:dLbls>
          <c:dLblPos val="outEnd"/>
          <c:showLegendKey val="0"/>
          <c:showVal val="1"/>
          <c:showCatName val="0"/>
          <c:showSerName val="0"/>
          <c:showPercent val="0"/>
          <c:showBubbleSize val="0"/>
        </c:dLbls>
        <c:gapWidth val="75"/>
        <c:axId val="822075183"/>
        <c:axId val="79693359"/>
      </c:barChart>
      <c:catAx>
        <c:axId val="822075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79693359"/>
        <c:crosses val="autoZero"/>
        <c:auto val="1"/>
        <c:lblAlgn val="ctr"/>
        <c:lblOffset val="100"/>
        <c:noMultiLvlLbl val="0"/>
      </c:catAx>
      <c:valAx>
        <c:axId val="79693359"/>
        <c:scaling>
          <c:orientation val="minMax"/>
        </c:scaling>
        <c:delete val="1"/>
        <c:axPos val="b"/>
        <c:numFmt formatCode="General" sourceLinked="1"/>
        <c:majorTickMark val="none"/>
        <c:minorTickMark val="none"/>
        <c:tickLblPos val="nextTo"/>
        <c:crossAx val="82207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661375661375663"/>
          <c:y val="8.5034013605442174E-2"/>
          <c:w val="0.63227513227513232"/>
          <c:h val="0.81292517006802723"/>
        </c:manualLayout>
      </c:layout>
      <c:doughnutChart>
        <c:varyColors val="1"/>
        <c:ser>
          <c:idx val="0"/>
          <c:order val="0"/>
          <c:spPr>
            <a:solidFill>
              <a:schemeClr val="bg1">
                <a:lumMod val="85000"/>
                <a:alpha val="95000"/>
              </a:schemeClr>
            </a:solidFill>
            <a:ln>
              <a:noFill/>
            </a:ln>
          </c:spPr>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719E-4583-8CAC-FC74F10798A4}"/>
              </c:ext>
            </c:extLst>
          </c:dPt>
          <c:dPt>
            <c:idx val="1"/>
            <c:bubble3D val="0"/>
            <c:spPr>
              <a:solidFill>
                <a:schemeClr val="bg1">
                  <a:lumMod val="85000"/>
                  <a:alpha val="95000"/>
                </a:schemeClr>
              </a:solidFill>
              <a:ln w="19050">
                <a:noFill/>
              </a:ln>
              <a:effectLst/>
            </c:spPr>
            <c:extLst>
              <c:ext xmlns:c16="http://schemas.microsoft.com/office/drawing/2014/chart" uri="{C3380CC4-5D6E-409C-BE32-E72D297353CC}">
                <c16:uniqueId val="{00000003-719E-4583-8CAC-FC74F10798A4}"/>
              </c:ext>
            </c:extLst>
          </c:dPt>
          <c:val>
            <c:numRef>
              <c:f>KPIs!$C$15:$C$16</c:f>
              <c:numCache>
                <c:formatCode>General</c:formatCode>
                <c:ptCount val="2"/>
                <c:pt idx="0">
                  <c:v>0.65663265306122454</c:v>
                </c:pt>
                <c:pt idx="1">
                  <c:v>0.34336734693877546</c:v>
                </c:pt>
              </c:numCache>
            </c:numRef>
          </c:val>
          <c:extLst>
            <c:ext xmlns:c16="http://schemas.microsoft.com/office/drawing/2014/chart" uri="{C3380CC4-5D6E-409C-BE32-E72D297353CC}">
              <c16:uniqueId val="{00000004-719E-4583-8CAC-FC74F10798A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KPIs!$B$15</c:f>
              <c:numCache>
                <c:formatCode>0.0</c:formatCode>
                <c:ptCount val="1"/>
                <c:pt idx="0">
                  <c:v>2.6265306122448981</c:v>
                </c:pt>
              </c:numCache>
            </c:numRef>
          </c:val>
          <c:extLst>
            <c:ext xmlns:c16="http://schemas.microsoft.com/office/drawing/2014/chart" uri="{C3380CC4-5D6E-409C-BE32-E72D297353CC}">
              <c16:uniqueId val="{00000000-901B-42E9-850D-C037879BC7AC}"/>
            </c:ext>
          </c:extLst>
        </c:ser>
        <c:ser>
          <c:idx val="1"/>
          <c:order val="1"/>
          <c:spPr>
            <a:solidFill>
              <a:schemeClr val="bg1"/>
            </a:solidFill>
            <a:ln>
              <a:noFill/>
            </a:ln>
            <a:effectLst/>
          </c:spPr>
          <c:invertIfNegative val="0"/>
          <c:val>
            <c:numRef>
              <c:f>KPIs!$B$16</c:f>
              <c:numCache>
                <c:formatCode>0.0</c:formatCode>
                <c:ptCount val="1"/>
                <c:pt idx="0">
                  <c:v>1.3734693877551019</c:v>
                </c:pt>
              </c:numCache>
            </c:numRef>
          </c:val>
          <c:extLst>
            <c:ext xmlns:c16="http://schemas.microsoft.com/office/drawing/2014/chart" uri="{C3380CC4-5D6E-409C-BE32-E72D297353CC}">
              <c16:uniqueId val="{00000001-901B-42E9-850D-C037879BC7AC}"/>
            </c:ext>
          </c:extLst>
        </c:ser>
        <c:dLbls>
          <c:showLegendKey val="0"/>
          <c:showVal val="0"/>
          <c:showCatName val="0"/>
          <c:showSerName val="0"/>
          <c:showPercent val="0"/>
          <c:showBubbleSize val="0"/>
        </c:dLbls>
        <c:gapWidth val="10"/>
        <c:overlap val="100"/>
        <c:axId val="2052704399"/>
        <c:axId val="2101791535"/>
      </c:barChart>
      <c:catAx>
        <c:axId val="2052704399"/>
        <c:scaling>
          <c:orientation val="minMax"/>
        </c:scaling>
        <c:delete val="1"/>
        <c:axPos val="l"/>
        <c:numFmt formatCode="General" sourceLinked="1"/>
        <c:majorTickMark val="none"/>
        <c:minorTickMark val="none"/>
        <c:tickLblPos val="nextTo"/>
        <c:crossAx val="2101791535"/>
        <c:crosses val="autoZero"/>
        <c:auto val="1"/>
        <c:lblAlgn val="ctr"/>
        <c:lblOffset val="100"/>
        <c:noMultiLvlLbl val="0"/>
      </c:catAx>
      <c:valAx>
        <c:axId val="2101791535"/>
        <c:scaling>
          <c:orientation val="minMax"/>
          <c:max val="4"/>
        </c:scaling>
        <c:delete val="1"/>
        <c:axPos val="b"/>
        <c:numFmt formatCode="0.0" sourceLinked="1"/>
        <c:majorTickMark val="none"/>
        <c:minorTickMark val="none"/>
        <c:tickLblPos val="nextTo"/>
        <c:crossAx val="205270439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210613598673301E-2"/>
          <c:y val="0.11959876543209877"/>
          <c:w val="0.81757877280265345"/>
          <c:h val="0.76080246913580252"/>
        </c:manualLayout>
      </c:layout>
      <c:doughnutChart>
        <c:varyColors val="1"/>
        <c:ser>
          <c:idx val="0"/>
          <c:order val="0"/>
          <c:spPr>
            <a:ln>
              <a:noFill/>
            </a:ln>
          </c:spPr>
          <c:dPt>
            <c:idx val="0"/>
            <c:bubble3D val="0"/>
            <c:spPr>
              <a:gradFill>
                <a:gsLst>
                  <a:gs pos="0">
                    <a:srgbClr val="5F1753"/>
                  </a:gs>
                  <a:gs pos="100000">
                    <a:srgbClr val="E561D2"/>
                  </a:gs>
                </a:gsLst>
                <a:lin ang="5400000" scaled="1"/>
              </a:gradFill>
              <a:ln w="19050">
                <a:noFill/>
              </a:ln>
              <a:effectLst/>
            </c:spPr>
            <c:extLst>
              <c:ext xmlns:c16="http://schemas.microsoft.com/office/drawing/2014/chart" uri="{C3380CC4-5D6E-409C-BE32-E72D297353CC}">
                <c16:uniqueId val="{00000001-1FCB-418E-9458-4AE656A8C5CE}"/>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1FCB-418E-9458-4AE656A8C5CE}"/>
              </c:ext>
            </c:extLst>
          </c:dPt>
          <c:val>
            <c:numRef>
              <c:f>'Total employees by gender'!$D$11:$D$12</c:f>
              <c:numCache>
                <c:formatCode>0%</c:formatCode>
                <c:ptCount val="2"/>
                <c:pt idx="0">
                  <c:v>0.4</c:v>
                </c:pt>
                <c:pt idx="1">
                  <c:v>0.6</c:v>
                </c:pt>
              </c:numCache>
            </c:numRef>
          </c:val>
          <c:extLst>
            <c:ext xmlns:c16="http://schemas.microsoft.com/office/drawing/2014/chart" uri="{C3380CC4-5D6E-409C-BE32-E72D297353CC}">
              <c16:uniqueId val="{00000004-1FCB-418E-9458-4AE656A8C5C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1860-4609-8ED9-42B6581AF9CA}"/>
              </c:ext>
            </c:extLst>
          </c:dPt>
          <c:dPt>
            <c:idx val="1"/>
            <c:bubble3D val="0"/>
            <c:spPr>
              <a:gradFill>
                <a:gsLst>
                  <a:gs pos="0">
                    <a:srgbClr val="002060"/>
                  </a:gs>
                  <a:gs pos="100000">
                    <a:schemeClr val="accent5">
                      <a:lumMod val="75000"/>
                    </a:schemeClr>
                  </a:gs>
                </a:gsLst>
                <a:lin ang="5400000" scaled="1"/>
              </a:gradFill>
              <a:ln w="19050">
                <a:noFill/>
              </a:ln>
              <a:effectLst/>
            </c:spPr>
            <c:extLst>
              <c:ext xmlns:c16="http://schemas.microsoft.com/office/drawing/2014/chart" uri="{C3380CC4-5D6E-409C-BE32-E72D297353CC}">
                <c16:uniqueId val="{00000003-1860-4609-8ED9-42B6581AF9CA}"/>
              </c:ext>
            </c:extLst>
          </c:dPt>
          <c:val>
            <c:numRef>
              <c:f>'Total employees by gender'!$D$11:$D$12</c:f>
              <c:numCache>
                <c:formatCode>0%</c:formatCode>
                <c:ptCount val="2"/>
                <c:pt idx="0">
                  <c:v>0.4</c:v>
                </c:pt>
                <c:pt idx="1">
                  <c:v>0.6</c:v>
                </c:pt>
              </c:numCache>
            </c:numRef>
          </c:val>
          <c:extLst>
            <c:ext xmlns:c16="http://schemas.microsoft.com/office/drawing/2014/chart" uri="{C3380CC4-5D6E-409C-BE32-E72D297353CC}">
              <c16:uniqueId val="{00000004-1860-4609-8ED9-42B6581AF9C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Analysis.xlsx]Attrition by age-group!PivotTable11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692028"/>
              </a:gs>
              <a:gs pos="100000">
                <a:schemeClr val="accent2">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age-group'!$C$2</c:f>
              <c:strCache>
                <c:ptCount val="1"/>
                <c:pt idx="0">
                  <c:v>Total</c:v>
                </c:pt>
              </c:strCache>
            </c:strRef>
          </c:tx>
          <c:spPr>
            <a:gradFill>
              <a:gsLst>
                <a:gs pos="0">
                  <a:srgbClr val="692028"/>
                </a:gs>
                <a:gs pos="100000">
                  <a:schemeClr val="accent2">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age-group'!$B$3:$B$8</c:f>
              <c:strCache>
                <c:ptCount val="5"/>
                <c:pt idx="0">
                  <c:v>25 - 34</c:v>
                </c:pt>
                <c:pt idx="1">
                  <c:v>35 - 44</c:v>
                </c:pt>
                <c:pt idx="2">
                  <c:v>Under 25</c:v>
                </c:pt>
                <c:pt idx="3">
                  <c:v>45 - 54</c:v>
                </c:pt>
                <c:pt idx="4">
                  <c:v>Over 55</c:v>
                </c:pt>
              </c:strCache>
            </c:strRef>
          </c:cat>
          <c:val>
            <c:numRef>
              <c:f>'Attrition by age-group'!$C$3:$C$8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302-4294-8F82-368F6F8E11F4}"/>
            </c:ext>
          </c:extLst>
        </c:ser>
        <c:dLbls>
          <c:dLblPos val="outEnd"/>
          <c:showLegendKey val="0"/>
          <c:showVal val="1"/>
          <c:showCatName val="0"/>
          <c:showSerName val="0"/>
          <c:showPercent val="0"/>
          <c:showBubbleSize val="0"/>
        </c:dLbls>
        <c:gapWidth val="150"/>
        <c:overlap val="-27"/>
        <c:axId val="82936911"/>
        <c:axId val="815012959"/>
      </c:barChart>
      <c:catAx>
        <c:axId val="829369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815012959"/>
        <c:crosses val="autoZero"/>
        <c:auto val="1"/>
        <c:lblAlgn val="ctr"/>
        <c:lblOffset val="100"/>
        <c:noMultiLvlLbl val="0"/>
      </c:catAx>
      <c:valAx>
        <c:axId val="815012959"/>
        <c:scaling>
          <c:orientation val="minMax"/>
        </c:scaling>
        <c:delete val="1"/>
        <c:axPos val="l"/>
        <c:numFmt formatCode="General" sourceLinked="1"/>
        <c:majorTickMark val="out"/>
        <c:minorTickMark val="none"/>
        <c:tickLblPos val="nextTo"/>
        <c:crossAx val="82936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3C6250FA-290B-4A22-B9DF-3AE093C26979}">
          <cx:tx>
            <cx:txData>
              <cx:f>_xlchart.v2.1</cx:f>
              <cx:v>Attrition</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BFC0DA02-290D-45E0-8254-21CF18063220}">
          <cx:tx>
            <cx:txData>
              <cx:f>_xlchart.v1.4</cx:f>
              <cx:v>Attrition</cx:v>
            </cx:txData>
          </cx:tx>
          <cx:dataLabels>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3C6250FA-290B-4A22-B9DF-3AE093C26979}">
          <cx:tx>
            <cx:txData>
              <cx:f>_xlchart.v2.7</cx:f>
              <cx:v>Attrition</cx:v>
            </cx:txData>
          </cx:tx>
          <cx:spPr>
            <a:gradFill>
              <a:gsLst>
                <a:gs pos="0">
                  <a:schemeClr val="tx2">
                    <a:lumMod val="75000"/>
                  </a:schemeClr>
                </a:gs>
                <a:gs pos="100000">
                  <a:schemeClr val="tx2">
                    <a:lumMod val="60000"/>
                    <a:lumOff val="40000"/>
                  </a:schemeClr>
                </a:gs>
              </a:gsLst>
              <a:lin ang="10800000" scaled="0"/>
            </a:gradFill>
          </cx:spPr>
          <cx:dataLabels>
            <cx:txPr>
              <a:bodyPr spcFirstLastPara="1" vertOverflow="ellipsis" horzOverflow="overflow" wrap="square" lIns="0" tIns="0" rIns="0" bIns="0" anchor="ctr" anchorCtr="1"/>
              <a:lstStyle/>
              <a:p>
                <a:pPr algn="ctr" rtl="0">
                  <a:defRPr>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799999982"/>
        <cx:tickLabels/>
        <cx:txPr>
          <a:bodyPr spcFirstLastPara="1" vertOverflow="ellipsis" horzOverflow="overflow" wrap="square" lIns="0" tIns="0" rIns="0" bIns="0" anchor="ctr" anchorCtr="1"/>
          <a:lstStyle/>
          <a:p>
            <a:pPr algn="ctr" rtl="0">
              <a:defRPr>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chemeClr val="tx1"/>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BFC0DA02-290D-45E0-8254-21CF18063220}">
          <cx:tx>
            <cx:txData>
              <cx:f>_xlchart.v1.10</cx:f>
              <cx:v>Attrition</cx:v>
            </cx:txData>
          </cx:tx>
          <cx:dataPt idx="2">
            <cx:spPr>
              <a:solidFill>
                <a:srgbClr val="5B9BD5">
                  <a:lumMod val="75000"/>
                </a:srgbClr>
              </a:solidFill>
            </cx:spPr>
          </cx:dataPt>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8" Type="http://schemas.microsoft.com/office/2014/relationships/chartEx" Target="../charts/chartEx3.xml"/><Relationship Id="rId13" Type="http://schemas.openxmlformats.org/officeDocument/2006/relationships/chart" Target="../charts/chart11.xml"/><Relationship Id="rId18" Type="http://schemas.openxmlformats.org/officeDocument/2006/relationships/image" Target="../media/image11.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0.xml"/><Relationship Id="rId17" Type="http://schemas.openxmlformats.org/officeDocument/2006/relationships/image" Target="../media/image10.png"/><Relationship Id="rId2" Type="http://schemas.openxmlformats.org/officeDocument/2006/relationships/image" Target="../media/image2.png"/><Relationship Id="rId16" Type="http://schemas.openxmlformats.org/officeDocument/2006/relationships/image" Target="../media/image9.svg"/><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image" Target="../media/image8.png"/><Relationship Id="rId10" Type="http://schemas.openxmlformats.org/officeDocument/2006/relationships/chart" Target="../charts/chart8.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7</xdr:col>
      <xdr:colOff>320040</xdr:colOff>
      <xdr:row>0</xdr:row>
      <xdr:rowOff>83821</xdr:rowOff>
    </xdr:from>
    <xdr:to>
      <xdr:col>10</xdr:col>
      <xdr:colOff>320040</xdr:colOff>
      <xdr:row>6</xdr:row>
      <xdr:rowOff>99061</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888E15DA-27FF-2AB0-84B9-185CCC54698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324600" y="83821"/>
              <a:ext cx="182880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434340</xdr:colOff>
      <xdr:row>0</xdr:row>
      <xdr:rowOff>38101</xdr:rowOff>
    </xdr:from>
    <xdr:to>
      <xdr:col>13</xdr:col>
      <xdr:colOff>434340</xdr:colOff>
      <xdr:row>11</xdr:row>
      <xdr:rowOff>22861</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E7031D76-36F2-63DE-1DFE-B18FF1D06BE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267700" y="38101"/>
              <a:ext cx="1828800" cy="1996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121920</xdr:colOff>
      <xdr:row>8</xdr:row>
      <xdr:rowOff>102870</xdr:rowOff>
    </xdr:from>
    <xdr:to>
      <xdr:col>6</xdr:col>
      <xdr:colOff>236220</xdr:colOff>
      <xdr:row>15</xdr:row>
      <xdr:rowOff>160020</xdr:rowOff>
    </xdr:to>
    <xdr:graphicFrame macro="">
      <xdr:nvGraphicFramePr>
        <xdr:cNvPr id="4" name="Chart 3">
          <a:extLst>
            <a:ext uri="{FF2B5EF4-FFF2-40B4-BE49-F238E27FC236}">
              <a16:creationId xmlns:a16="http://schemas.microsoft.com/office/drawing/2014/main" id="{8CCDA6E8-DB30-CE25-102A-362D81E90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396240</xdr:colOff>
      <xdr:row>12</xdr:row>
      <xdr:rowOff>64770</xdr:rowOff>
    </xdr:from>
    <xdr:to>
      <xdr:col>9</xdr:col>
      <xdr:colOff>579120</xdr:colOff>
      <xdr:row>16</xdr:row>
      <xdr:rowOff>45720</xdr:rowOff>
    </xdr:to>
    <xdr:graphicFrame macro="">
      <xdr:nvGraphicFramePr>
        <xdr:cNvPr id="6" name="Chart 5">
          <a:extLst>
            <a:ext uri="{FF2B5EF4-FFF2-40B4-BE49-F238E27FC236}">
              <a16:creationId xmlns:a16="http://schemas.microsoft.com/office/drawing/2014/main" id="{4218EFA5-B9A2-717F-6CC2-47499385E3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548640</xdr:colOff>
      <xdr:row>0</xdr:row>
      <xdr:rowOff>133350</xdr:rowOff>
    </xdr:from>
    <xdr:to>
      <xdr:col>9</xdr:col>
      <xdr:colOff>266700</xdr:colOff>
      <xdr:row>14</xdr:row>
      <xdr:rowOff>106680</xdr:rowOff>
    </xdr:to>
    <xdr:graphicFrame macro="">
      <xdr:nvGraphicFramePr>
        <xdr:cNvPr id="2" name="Chart 1">
          <a:extLst>
            <a:ext uri="{FF2B5EF4-FFF2-40B4-BE49-F238E27FC236}">
              <a16:creationId xmlns:a16="http://schemas.microsoft.com/office/drawing/2014/main" id="{A8A85DD8-D1B1-9C14-92FC-86684A0ABE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579120</xdr:colOff>
      <xdr:row>0</xdr:row>
      <xdr:rowOff>171450</xdr:rowOff>
    </xdr:from>
    <xdr:to>
      <xdr:col>10</xdr:col>
      <xdr:colOff>274320</xdr:colOff>
      <xdr:row>15</xdr:row>
      <xdr:rowOff>171450</xdr:rowOff>
    </xdr:to>
    <xdr:graphicFrame macro="">
      <xdr:nvGraphicFramePr>
        <xdr:cNvPr id="2" name="Chart 1">
          <a:extLst>
            <a:ext uri="{FF2B5EF4-FFF2-40B4-BE49-F238E27FC236}">
              <a16:creationId xmlns:a16="http://schemas.microsoft.com/office/drawing/2014/main" id="{CEF57FC3-A95C-7443-4275-070C30306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373380</xdr:colOff>
      <xdr:row>2</xdr:row>
      <xdr:rowOff>179070</xdr:rowOff>
    </xdr:from>
    <xdr:to>
      <xdr:col>13</xdr:col>
      <xdr:colOff>68580</xdr:colOff>
      <xdr:row>17</xdr:row>
      <xdr:rowOff>179070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42392F4-054C-8CE2-BF8A-2171ED61E9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99660" y="5448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457200</xdr:colOff>
      <xdr:row>0</xdr:row>
      <xdr:rowOff>148590</xdr:rowOff>
    </xdr:from>
    <xdr:to>
      <xdr:col>14</xdr:col>
      <xdr:colOff>579120</xdr:colOff>
      <xdr:row>15</xdr:row>
      <xdr:rowOff>148590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870BAD9-8882-08C4-F38F-1763D01826F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98920" y="148590"/>
              <a:ext cx="560832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601980</xdr:colOff>
      <xdr:row>2</xdr:row>
      <xdr:rowOff>68581</xdr:rowOff>
    </xdr:from>
    <xdr:to>
      <xdr:col>13</xdr:col>
      <xdr:colOff>350520</xdr:colOff>
      <xdr:row>8</xdr:row>
      <xdr:rowOff>38101</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846B3810-9B92-6791-652A-1387FFBDC7A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633460" y="434341"/>
              <a:ext cx="157734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213360</xdr:colOff>
      <xdr:row>6</xdr:row>
      <xdr:rowOff>95250</xdr:rowOff>
    </xdr:from>
    <xdr:to>
      <xdr:col>9</xdr:col>
      <xdr:colOff>548640</xdr:colOff>
      <xdr:row>20</xdr:row>
      <xdr:rowOff>7620</xdr:rowOff>
    </xdr:to>
    <xdr:graphicFrame macro="">
      <xdr:nvGraphicFramePr>
        <xdr:cNvPr id="6" name="Chart 5">
          <a:extLst>
            <a:ext uri="{FF2B5EF4-FFF2-40B4-BE49-F238E27FC236}">
              <a16:creationId xmlns:a16="http://schemas.microsoft.com/office/drawing/2014/main" id="{8F46FE36-08C1-FC8A-D631-065153113D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68580</xdr:colOff>
      <xdr:row>2</xdr:row>
      <xdr:rowOff>64770</xdr:rowOff>
    </xdr:from>
    <xdr:to>
      <xdr:col>11</xdr:col>
      <xdr:colOff>373380</xdr:colOff>
      <xdr:row>17</xdr:row>
      <xdr:rowOff>64770</xdr:rowOff>
    </xdr:to>
    <xdr:graphicFrame macro="">
      <xdr:nvGraphicFramePr>
        <xdr:cNvPr id="2" name="Chart 1">
          <a:extLst>
            <a:ext uri="{FF2B5EF4-FFF2-40B4-BE49-F238E27FC236}">
              <a16:creationId xmlns:a16="http://schemas.microsoft.com/office/drawing/2014/main" id="{7730840A-7E54-66E5-8E41-BC660F7F65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0</xdr:col>
      <xdr:colOff>45720</xdr:colOff>
      <xdr:row>0</xdr:row>
      <xdr:rowOff>0</xdr:rowOff>
    </xdr:from>
    <xdr:ext cx="14830425" cy="7381875"/>
    <xdr:grpSp>
      <xdr:nvGrpSpPr>
        <xdr:cNvPr id="2" name="Shape 2">
          <a:extLst>
            <a:ext uri="{FF2B5EF4-FFF2-40B4-BE49-F238E27FC236}">
              <a16:creationId xmlns:a16="http://schemas.microsoft.com/office/drawing/2014/main" id="{BA7BB0D2-CF62-4EF0-9AE9-F39CBD891BA4}"/>
            </a:ext>
          </a:extLst>
        </xdr:cNvPr>
        <xdr:cNvGrpSpPr/>
      </xdr:nvGrpSpPr>
      <xdr:grpSpPr>
        <a:xfrm>
          <a:off x="45720" y="0"/>
          <a:ext cx="14830425" cy="7381875"/>
          <a:chOff x="0" y="89063"/>
          <a:chExt cx="10692000" cy="7381875"/>
        </a:xfrm>
      </xdr:grpSpPr>
      <xdr:grpSp>
        <xdr:nvGrpSpPr>
          <xdr:cNvPr id="3" name="Shape 79">
            <a:extLst>
              <a:ext uri="{FF2B5EF4-FFF2-40B4-BE49-F238E27FC236}">
                <a16:creationId xmlns:a16="http://schemas.microsoft.com/office/drawing/2014/main" id="{E2BAD68C-A205-9C7A-507E-CA07EDC65A73}"/>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515B10B3-8AF5-AD4E-F7AD-1FBC35505FE4}"/>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80">
              <a:extLst>
                <a:ext uri="{FF2B5EF4-FFF2-40B4-BE49-F238E27FC236}">
                  <a16:creationId xmlns:a16="http://schemas.microsoft.com/office/drawing/2014/main" id="{748A7E53-B62D-C8F1-DA40-24CFE9738A1D}"/>
                </a:ext>
              </a:extLst>
            </xdr:cNvPr>
            <xdr:cNvSpPr/>
          </xdr:nvSpPr>
          <xdr:spPr>
            <a:xfrm>
              <a:off x="1752600" y="190500"/>
              <a:ext cx="12848601"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81">
              <a:extLst>
                <a:ext uri="{FF2B5EF4-FFF2-40B4-BE49-F238E27FC236}">
                  <a16:creationId xmlns:a16="http://schemas.microsoft.com/office/drawing/2014/main" id="{509D39E1-C212-BB57-91B3-D34F221CC9C6}"/>
                </a:ext>
              </a:extLst>
            </xdr:cNvPr>
            <xdr:cNvSpPr/>
          </xdr:nvSpPr>
          <xdr:spPr>
            <a:xfrm>
              <a:off x="1852448" y="270899"/>
              <a:ext cx="7192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IN" sz="3800">
                  <a:solidFill>
                    <a:srgbClr val="7030A0"/>
                  </a:solidFill>
                  <a:latin typeface="Lato"/>
                  <a:ea typeface="Lato"/>
                  <a:cs typeface="Lato"/>
                  <a:sym typeface="Lato"/>
                </a:rPr>
                <a:t>             </a:t>
              </a:r>
              <a:endParaRPr sz="3800" b="1">
                <a:solidFill>
                  <a:srgbClr val="7030A0"/>
                </a:solidFill>
                <a:latin typeface="Lato"/>
                <a:ea typeface="Lato"/>
                <a:cs typeface="Lato"/>
                <a:sym typeface="Lato"/>
              </a:endParaRPr>
            </a:p>
          </xdr:txBody>
        </xdr:sp>
        <xdr:sp macro="" textlink="">
          <xdr:nvSpPr>
            <xdr:cNvPr id="7" name="Shape 82">
              <a:extLst>
                <a:ext uri="{FF2B5EF4-FFF2-40B4-BE49-F238E27FC236}">
                  <a16:creationId xmlns:a16="http://schemas.microsoft.com/office/drawing/2014/main" id="{CB4EC15E-FB10-37BF-5915-D54D095FB9B0}"/>
                </a:ext>
              </a:extLst>
            </xdr:cNvPr>
            <xdr:cNvSpPr/>
          </xdr:nvSpPr>
          <xdr:spPr>
            <a:xfrm>
              <a:off x="9097817"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endParaRPr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8" name="Shape 83">
              <a:extLst>
                <a:ext uri="{FF2B5EF4-FFF2-40B4-BE49-F238E27FC236}">
                  <a16:creationId xmlns:a16="http://schemas.microsoft.com/office/drawing/2014/main" id="{92859720-C702-50C7-16E2-EBB83C55BF72}"/>
                </a:ext>
              </a:extLst>
            </xdr:cNvPr>
            <xdr:cNvSpPr/>
          </xdr:nvSpPr>
          <xdr:spPr>
            <a:xfrm>
              <a:off x="5667531" y="2328975"/>
              <a:ext cx="457711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IN" sz="1600">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Education wise Attrition</a:t>
              </a:r>
            </a:p>
            <a:p>
              <a:pPr marL="0" lvl="0" indent="0" algn="ctr" rtl="0">
                <a:spcBef>
                  <a:spcPts val="0"/>
                </a:spcBef>
                <a:spcAft>
                  <a:spcPts val="0"/>
                </a:spcAft>
                <a:buNone/>
              </a:pPr>
              <a:endParaRPr sz="1100"/>
            </a:p>
          </xdr:txBody>
        </xdr:sp>
        <xdr:grpSp>
          <xdr:nvGrpSpPr>
            <xdr:cNvPr id="9" name="Shape 84">
              <a:extLst>
                <a:ext uri="{FF2B5EF4-FFF2-40B4-BE49-F238E27FC236}">
                  <a16:creationId xmlns:a16="http://schemas.microsoft.com/office/drawing/2014/main" id="{EB2C5C27-EF54-49A1-0EC7-A0CCF57115D7}"/>
                </a:ext>
              </a:extLst>
            </xdr:cNvPr>
            <xdr:cNvGrpSpPr/>
          </xdr:nvGrpSpPr>
          <xdr:grpSpPr>
            <a:xfrm>
              <a:off x="1846116" y="1207687"/>
              <a:ext cx="12690692" cy="1006876"/>
              <a:chOff x="1846116" y="1207687"/>
              <a:chExt cx="12799846" cy="1006876"/>
            </a:xfrm>
          </xdr:grpSpPr>
          <xdr:sp macro="" textlink="">
            <xdr:nvSpPr>
              <xdr:cNvPr id="24" name="Shape 85">
                <a:extLst>
                  <a:ext uri="{FF2B5EF4-FFF2-40B4-BE49-F238E27FC236}">
                    <a16:creationId xmlns:a16="http://schemas.microsoft.com/office/drawing/2014/main" id="{84894D75-3BEC-6D96-E799-FFA5BD54FA97}"/>
                  </a:ext>
                </a:extLst>
              </xdr:cNvPr>
              <xdr:cNvSpPr/>
            </xdr:nvSpPr>
            <xdr:spPr>
              <a:xfrm>
                <a:off x="1846116" y="1215714"/>
                <a:ext cx="2473113"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IN" sz="1600" b="1">
                    <a:solidFill>
                      <a:srgbClr val="8B0000"/>
                    </a:solidFill>
                    <a:latin typeface="Lato black" panose="020F0502020204030203" pitchFamily="34" charset="0"/>
                    <a:ea typeface="Lato black" panose="020F0502020204030203" pitchFamily="34" charset="0"/>
                    <a:cs typeface="Lato black" panose="020F0502020204030203" pitchFamily="34" charset="0"/>
                  </a:rPr>
                  <a:t>Total Employees</a:t>
                </a:r>
                <a:endParaRPr sz="1600" b="1">
                  <a:solidFill>
                    <a:srgbClr val="8B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5" name="Shape 86">
                <a:extLst>
                  <a:ext uri="{FF2B5EF4-FFF2-40B4-BE49-F238E27FC236}">
                    <a16:creationId xmlns:a16="http://schemas.microsoft.com/office/drawing/2014/main" id="{2CA21A4A-D708-6ADB-5739-8D7D19487994}"/>
                  </a:ext>
                </a:extLst>
              </xdr:cNvPr>
              <xdr:cNvSpPr/>
            </xdr:nvSpPr>
            <xdr:spPr>
              <a:xfrm>
                <a:off x="4427799" y="1215714"/>
                <a:ext cx="2473113"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IN" sz="1600" b="1">
                    <a:solidFill>
                      <a:srgbClr val="8B0000"/>
                    </a:solidFill>
                    <a:latin typeface="Lato black" panose="020F0502020204030203" pitchFamily="34" charset="0"/>
                    <a:ea typeface="Lato black" panose="020F0502020204030203" pitchFamily="34" charset="0"/>
                    <a:cs typeface="Lato black" panose="020F0502020204030203" pitchFamily="34" charset="0"/>
                  </a:rPr>
                  <a:t>Attrition</a:t>
                </a:r>
                <a:endParaRPr sz="1600" b="1">
                  <a:solidFill>
                    <a:srgbClr val="8B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6" name="Shape 87">
                <a:extLst>
                  <a:ext uri="{FF2B5EF4-FFF2-40B4-BE49-F238E27FC236}">
                    <a16:creationId xmlns:a16="http://schemas.microsoft.com/office/drawing/2014/main" id="{2DB467EF-E134-A2BC-B298-3596CFE24EC9}"/>
                  </a:ext>
                </a:extLst>
              </xdr:cNvPr>
              <xdr:cNvSpPr/>
            </xdr:nvSpPr>
            <xdr:spPr>
              <a:xfrm>
                <a:off x="7016462" y="1215715"/>
                <a:ext cx="2473113"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IN" sz="1600" b="1">
                    <a:solidFill>
                      <a:srgbClr val="8B0000"/>
                    </a:solidFill>
                    <a:latin typeface="Lato black" panose="020F0502020204030203" pitchFamily="34" charset="0"/>
                    <a:ea typeface="Lato black" panose="020F0502020204030203" pitchFamily="34" charset="0"/>
                    <a:cs typeface="Lato black" panose="020F0502020204030203" pitchFamily="34" charset="0"/>
                  </a:rPr>
                  <a:t>Active</a:t>
                </a:r>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600" b="1">
                    <a:solidFill>
                      <a:srgbClr val="8B0000"/>
                    </a:solidFill>
                    <a:latin typeface="Lato black" panose="020F0502020204030203" pitchFamily="34" charset="0"/>
                    <a:ea typeface="Lato black" panose="020F0502020204030203" pitchFamily="34" charset="0"/>
                    <a:cs typeface="Lato black" panose="020F0502020204030203" pitchFamily="34" charset="0"/>
                  </a:rPr>
                  <a:t>Employees</a:t>
                </a:r>
                <a:endParaRPr sz="1600" b="1">
                  <a:solidFill>
                    <a:srgbClr val="8B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7" name="Shape 88">
                <a:extLst>
                  <a:ext uri="{FF2B5EF4-FFF2-40B4-BE49-F238E27FC236}">
                    <a16:creationId xmlns:a16="http://schemas.microsoft.com/office/drawing/2014/main" id="{A3EA8764-02B9-8E1F-8750-BA5AA26FFC3E}"/>
                  </a:ext>
                </a:extLst>
              </xdr:cNvPr>
              <xdr:cNvSpPr/>
            </xdr:nvSpPr>
            <xdr:spPr>
              <a:xfrm>
                <a:off x="9598146" y="1207687"/>
                <a:ext cx="2473113"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IN" sz="1600" b="1">
                    <a:solidFill>
                      <a:srgbClr val="8B0000"/>
                    </a:solidFill>
                    <a:latin typeface="Lato black" panose="020F0502020204030203" pitchFamily="34" charset="0"/>
                    <a:ea typeface="Lato black" panose="020F0502020204030203" pitchFamily="34" charset="0"/>
                    <a:cs typeface="Lato black" panose="020F0502020204030203" pitchFamily="34" charset="0"/>
                  </a:rPr>
                  <a:t>Attrition</a:t>
                </a:r>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600" b="1">
                    <a:solidFill>
                      <a:srgbClr val="8B0000"/>
                    </a:solidFill>
                    <a:latin typeface="Lato black" panose="020F0502020204030203" pitchFamily="34" charset="0"/>
                    <a:ea typeface="Lato black" panose="020F0502020204030203" pitchFamily="34" charset="0"/>
                    <a:cs typeface="Lato black" panose="020F0502020204030203" pitchFamily="34" charset="0"/>
                  </a:rPr>
                  <a:t>Rate</a:t>
                </a:r>
                <a:endParaRPr sz="1600" b="1">
                  <a:solidFill>
                    <a:srgbClr val="8B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8" name="Shape 89">
                <a:extLst>
                  <a:ext uri="{FF2B5EF4-FFF2-40B4-BE49-F238E27FC236}">
                    <a16:creationId xmlns:a16="http://schemas.microsoft.com/office/drawing/2014/main" id="{F6F0360F-0A30-CFE1-CF36-DFA3B49B2AEB}"/>
                  </a:ext>
                </a:extLst>
              </xdr:cNvPr>
              <xdr:cNvSpPr/>
            </xdr:nvSpPr>
            <xdr:spPr>
              <a:xfrm>
                <a:off x="12172849" y="1207687"/>
                <a:ext cx="2473113"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IN" sz="1600" b="1">
                    <a:solidFill>
                      <a:srgbClr val="8B0000"/>
                    </a:solidFill>
                    <a:latin typeface="Lato black" panose="020F0502020204030203" pitchFamily="34" charset="0"/>
                    <a:ea typeface="Lato black" panose="020F0502020204030203" pitchFamily="34" charset="0"/>
                    <a:cs typeface="Lato black" panose="020F0502020204030203" pitchFamily="34" charset="0"/>
                  </a:rPr>
                  <a:t>Average</a:t>
                </a:r>
                <a:r>
                  <a:rPr lang="en-IN" sz="16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600" b="1">
                    <a:solidFill>
                      <a:srgbClr val="8B0000"/>
                    </a:solidFill>
                    <a:latin typeface="Lato black" panose="020F0502020204030203" pitchFamily="34" charset="0"/>
                    <a:ea typeface="Lato black" panose="020F0502020204030203" pitchFamily="34" charset="0"/>
                    <a:cs typeface="Lato black" panose="020F0502020204030203" pitchFamily="34" charset="0"/>
                  </a:rPr>
                  <a:t>Age</a:t>
                </a:r>
                <a:endParaRPr sz="1600" b="1">
                  <a:solidFill>
                    <a:srgbClr val="8B0000"/>
                  </a:solidFill>
                  <a:latin typeface="Lato black" panose="020F0502020204030203" pitchFamily="34" charset="0"/>
                  <a:ea typeface="Lato black" panose="020F0502020204030203" pitchFamily="34" charset="0"/>
                  <a:cs typeface="Lato black" panose="020F0502020204030203" pitchFamily="34" charset="0"/>
                </a:endParaRPr>
              </a:p>
            </xdr:txBody>
          </xdr:sp>
        </xdr:grpSp>
        <xdr:grpSp>
          <xdr:nvGrpSpPr>
            <xdr:cNvPr id="10" name="Shape 90">
              <a:extLst>
                <a:ext uri="{FF2B5EF4-FFF2-40B4-BE49-F238E27FC236}">
                  <a16:creationId xmlns:a16="http://schemas.microsoft.com/office/drawing/2014/main" id="{D1B3F7C0-F596-8A75-AEBE-F14B14246994}"/>
                </a:ext>
              </a:extLst>
            </xdr:cNvPr>
            <xdr:cNvGrpSpPr/>
          </xdr:nvGrpSpPr>
          <xdr:grpSpPr>
            <a:xfrm>
              <a:off x="1847144" y="5162551"/>
              <a:ext cx="3759768" cy="2709509"/>
              <a:chOff x="1847144" y="2304896"/>
              <a:chExt cx="3759768" cy="2772878"/>
            </a:xfrm>
          </xdr:grpSpPr>
          <xdr:sp macro="" textlink="">
            <xdr:nvSpPr>
              <xdr:cNvPr id="22" name="Shape 91">
                <a:extLst>
                  <a:ext uri="{FF2B5EF4-FFF2-40B4-BE49-F238E27FC236}">
                    <a16:creationId xmlns:a16="http://schemas.microsoft.com/office/drawing/2014/main" id="{359C2A32-2F84-4AED-F67B-1E6FDEFD7458}"/>
                  </a:ext>
                </a:extLst>
              </xdr:cNvPr>
              <xdr:cNvSpPr/>
            </xdr:nvSpPr>
            <xdr:spPr>
              <a:xfrm>
                <a:off x="1847144" y="2304896"/>
                <a:ext cx="3759768"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IN" sz="1600">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Department wise Attrition</a:t>
                </a:r>
              </a:p>
              <a:p>
                <a:pPr marL="0" lvl="0" indent="0" algn="ctr" rtl="0">
                  <a:spcBef>
                    <a:spcPts val="0"/>
                  </a:spcBef>
                  <a:spcAft>
                    <a:spcPts val="0"/>
                  </a:spcAft>
                  <a:buNone/>
                </a:pPr>
                <a:endParaRPr sz="1100"/>
              </a:p>
            </xdr:txBody>
          </xdr:sp>
          <xdr:cxnSp macro="">
            <xdr:nvCxnSpPr>
              <xdr:cNvPr id="23" name="Shape 92">
                <a:extLst>
                  <a:ext uri="{FF2B5EF4-FFF2-40B4-BE49-F238E27FC236}">
                    <a16:creationId xmlns:a16="http://schemas.microsoft.com/office/drawing/2014/main" id="{D6F625E2-9FFF-8668-FC51-ECEDE7D54A73}"/>
                  </a:ext>
                </a:extLst>
              </xdr:cNvPr>
              <xdr:cNvCxnSpPr/>
            </xdr:nvCxnSpPr>
            <xdr:spPr>
              <a:xfrm flipV="1">
                <a:off x="1963706" y="2671033"/>
                <a:ext cx="3200531" cy="12904"/>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93">
              <a:extLst>
                <a:ext uri="{FF2B5EF4-FFF2-40B4-BE49-F238E27FC236}">
                  <a16:creationId xmlns:a16="http://schemas.microsoft.com/office/drawing/2014/main" id="{55C435F6-5735-06DC-E8BD-8BEB2F1D7B71}"/>
                </a:ext>
              </a:extLst>
            </xdr:cNvPr>
            <xdr:cNvCxnSpPr/>
          </xdr:nvCxnSpPr>
          <xdr:spPr>
            <a:xfrm flipH="1" flipV="1">
              <a:off x="5765310" y="2669650"/>
              <a:ext cx="3986988" cy="1143"/>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94">
              <a:extLst>
                <a:ext uri="{FF2B5EF4-FFF2-40B4-BE49-F238E27FC236}">
                  <a16:creationId xmlns:a16="http://schemas.microsoft.com/office/drawing/2014/main" id="{9F3239D0-ADA9-4A2B-3C12-5950E57E83D8}"/>
                </a:ext>
              </a:extLst>
            </xdr:cNvPr>
            <xdr:cNvSpPr/>
          </xdr:nvSpPr>
          <xdr:spPr>
            <a:xfrm>
              <a:off x="10294389" y="2320948"/>
              <a:ext cx="4250173"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IN" sz="1600">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Attrition by Job Role</a:t>
              </a:r>
            </a:p>
            <a:p>
              <a:pPr marL="0" lvl="0" indent="0" algn="ctr" rtl="0">
                <a:spcBef>
                  <a:spcPts val="0"/>
                </a:spcBef>
                <a:spcAft>
                  <a:spcPts val="0"/>
                </a:spcAft>
                <a:buNone/>
              </a:pPr>
              <a:endParaRPr sz="1100"/>
            </a:p>
          </xdr:txBody>
        </xdr:sp>
        <xdr:cxnSp macro="">
          <xdr:nvCxnSpPr>
            <xdr:cNvPr id="13" name="Shape 95">
              <a:extLst>
                <a:ext uri="{FF2B5EF4-FFF2-40B4-BE49-F238E27FC236}">
                  <a16:creationId xmlns:a16="http://schemas.microsoft.com/office/drawing/2014/main" id="{C9706BD7-C5E4-BA58-071F-06A67D19FD44}"/>
                </a:ext>
              </a:extLst>
            </xdr:cNvPr>
            <xdr:cNvCxnSpPr/>
          </xdr:nvCxnSpPr>
          <xdr:spPr>
            <a:xfrm flipV="1">
              <a:off x="10377432" y="2654739"/>
              <a:ext cx="3637681" cy="5117"/>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164389F4-CA57-FE93-729C-64C36E973739}"/>
                </a:ext>
              </a:extLst>
            </xdr:cNvPr>
            <xdr:cNvSpPr/>
          </xdr:nvSpPr>
          <xdr:spPr>
            <a:xfrm>
              <a:off x="1854065" y="2330629"/>
              <a:ext cx="3759769"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 Gender</a:t>
              </a:r>
              <a:endParaRPr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xnSp macro="">
          <xdr:nvCxnSpPr>
            <xdr:cNvPr id="15" name="Shape 97">
              <a:extLst>
                <a:ext uri="{FF2B5EF4-FFF2-40B4-BE49-F238E27FC236}">
                  <a16:creationId xmlns:a16="http://schemas.microsoft.com/office/drawing/2014/main" id="{947E9B48-EE28-0F47-D6C0-E0C0352A1AB6}"/>
                </a:ext>
              </a:extLst>
            </xdr:cNvPr>
            <xdr:cNvCxnSpPr/>
          </xdr:nvCxnSpPr>
          <xdr:spPr>
            <a:xfrm flipV="1">
              <a:off x="1963706" y="2670793"/>
              <a:ext cx="3124409" cy="128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463EAFA8-5E28-117E-D1F0-45E0B5A62490}"/>
                </a:ext>
              </a:extLst>
            </xdr:cNvPr>
            <xdr:cNvSpPr/>
          </xdr:nvSpPr>
          <xdr:spPr>
            <a:xfrm>
              <a:off x="5671142" y="5170577"/>
              <a:ext cx="3432832"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IN" sz="1600">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Attrition by Age-Group</a:t>
              </a:r>
            </a:p>
            <a:p>
              <a:pPr marL="0" lvl="0" indent="0" algn="ctr" rtl="0">
                <a:spcBef>
                  <a:spcPts val="0"/>
                </a:spcBef>
                <a:spcAft>
                  <a:spcPts val="0"/>
                </a:spcAft>
                <a:buNone/>
              </a:pPr>
              <a:endParaRPr sz="1100"/>
            </a:p>
          </xdr:txBody>
        </xdr:sp>
        <xdr:cxnSp macro="">
          <xdr:nvCxnSpPr>
            <xdr:cNvPr id="17" name="Shape 99">
              <a:extLst>
                <a:ext uri="{FF2B5EF4-FFF2-40B4-BE49-F238E27FC236}">
                  <a16:creationId xmlns:a16="http://schemas.microsoft.com/office/drawing/2014/main" id="{063F6889-802B-36D7-B32A-F4A166ED0B3B}"/>
                </a:ext>
              </a:extLst>
            </xdr:cNvPr>
            <xdr:cNvCxnSpPr/>
          </xdr:nvCxnSpPr>
          <xdr:spPr>
            <a:xfrm rot="10800000" flipH="1">
              <a:off x="5781204" y="5516473"/>
              <a:ext cx="3096000" cy="518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100">
              <a:extLst>
                <a:ext uri="{FF2B5EF4-FFF2-40B4-BE49-F238E27FC236}">
                  <a16:creationId xmlns:a16="http://schemas.microsoft.com/office/drawing/2014/main" id="{B4984A6B-9892-5A24-C1F1-708DA9A9679A}"/>
                </a:ext>
              </a:extLst>
            </xdr:cNvPr>
            <xdr:cNvSpPr/>
          </xdr:nvSpPr>
          <xdr:spPr>
            <a:xfrm>
              <a:off x="9162658" y="5170577"/>
              <a:ext cx="2746266"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IN" sz="1600">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Attrition by Marital</a:t>
              </a:r>
              <a:r>
                <a:rPr lang="en-IN" sz="1600" baseline="0">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 Status</a:t>
              </a:r>
              <a:endParaRPr lang="en-IN" sz="1600">
                <a:solidFill>
                  <a:srgbClr val="602928"/>
                </a:solidFill>
                <a:effectLst/>
                <a:latin typeface="Lato black" panose="020F0502020204030203" pitchFamily="34" charset="0"/>
                <a:ea typeface="Lato black" panose="020F0502020204030203" pitchFamily="34" charset="0"/>
                <a:cs typeface="Lato black" panose="020F0502020204030203" pitchFamily="34" charset="0"/>
              </a:endParaRPr>
            </a:p>
            <a:p>
              <a:pPr marL="0" lvl="0" indent="0" algn="ctr" rtl="0">
                <a:spcBef>
                  <a:spcPts val="0"/>
                </a:spcBef>
                <a:spcAft>
                  <a:spcPts val="0"/>
                </a:spcAft>
                <a:buNone/>
              </a:pPr>
              <a:endParaRPr sz="1100"/>
            </a:p>
          </xdr:txBody>
        </xdr:sp>
        <xdr:cxnSp macro="">
          <xdr:nvCxnSpPr>
            <xdr:cNvPr id="19" name="Shape 101">
              <a:extLst>
                <a:ext uri="{FF2B5EF4-FFF2-40B4-BE49-F238E27FC236}">
                  <a16:creationId xmlns:a16="http://schemas.microsoft.com/office/drawing/2014/main" id="{27F02C53-A53D-31FB-D700-BE36807655B5}"/>
                </a:ext>
              </a:extLst>
            </xdr:cNvPr>
            <xdr:cNvCxnSpPr/>
          </xdr:nvCxnSpPr>
          <xdr:spPr>
            <a:xfrm rot="10800000" flipH="1">
              <a:off x="9271010" y="5508446"/>
              <a:ext cx="2448000" cy="518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102">
              <a:extLst>
                <a:ext uri="{FF2B5EF4-FFF2-40B4-BE49-F238E27FC236}">
                  <a16:creationId xmlns:a16="http://schemas.microsoft.com/office/drawing/2014/main" id="{5396E9FD-FC75-8D73-8BF4-C7EEDF8433C1}"/>
                </a:ext>
              </a:extLst>
            </xdr:cNvPr>
            <xdr:cNvSpPr/>
          </xdr:nvSpPr>
          <xdr:spPr>
            <a:xfrm>
              <a:off x="11970085" y="5170577"/>
              <a:ext cx="2582798"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IN" sz="1600">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Filter</a:t>
              </a:r>
              <a:r>
                <a:rPr lang="en-IN" sz="1600" baseline="0">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 Pannel</a:t>
              </a:r>
              <a:endParaRPr lang="en-IN" sz="1600">
                <a:solidFill>
                  <a:srgbClr val="602928"/>
                </a:solidFill>
                <a:effectLst/>
                <a:latin typeface="Lato black" panose="020F0502020204030203" pitchFamily="34" charset="0"/>
                <a:ea typeface="Lato black" panose="020F0502020204030203" pitchFamily="34" charset="0"/>
                <a:cs typeface="Lato black" panose="020F0502020204030203" pitchFamily="34" charset="0"/>
              </a:endParaRPr>
            </a:p>
            <a:p>
              <a:pPr marL="0" lvl="0" indent="0" algn="ctr" rtl="0">
                <a:spcBef>
                  <a:spcPts val="0"/>
                </a:spcBef>
                <a:spcAft>
                  <a:spcPts val="0"/>
                </a:spcAft>
                <a:buNone/>
              </a:pPr>
              <a:endParaRPr sz="1100"/>
            </a:p>
          </xdr:txBody>
        </xdr:sp>
        <xdr:cxnSp macro="">
          <xdr:nvCxnSpPr>
            <xdr:cNvPr id="21" name="Shape 103">
              <a:extLst>
                <a:ext uri="{FF2B5EF4-FFF2-40B4-BE49-F238E27FC236}">
                  <a16:creationId xmlns:a16="http://schemas.microsoft.com/office/drawing/2014/main" id="{C7754E7F-16A2-9DED-455B-A3358D0568CB}"/>
                </a:ext>
              </a:extLst>
            </xdr:cNvPr>
            <xdr:cNvCxnSpPr/>
          </xdr:nvCxnSpPr>
          <xdr:spPr>
            <a:xfrm rot="10800000" flipH="1">
              <a:off x="12080069" y="5498921"/>
              <a:ext cx="2448000" cy="5180"/>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editAs="oneCell">
    <xdr:from>
      <xdr:col>0</xdr:col>
      <xdr:colOff>182877</xdr:colOff>
      <xdr:row>0</xdr:row>
      <xdr:rowOff>137160</xdr:rowOff>
    </xdr:from>
    <xdr:to>
      <xdr:col>1</xdr:col>
      <xdr:colOff>257277</xdr:colOff>
      <xdr:row>4</xdr:row>
      <xdr:rowOff>65641</xdr:rowOff>
    </xdr:to>
    <xdr:pic>
      <xdr:nvPicPr>
        <xdr:cNvPr id="35" name="Picture 34">
          <a:extLst>
            <a:ext uri="{FF2B5EF4-FFF2-40B4-BE49-F238E27FC236}">
              <a16:creationId xmlns:a16="http://schemas.microsoft.com/office/drawing/2014/main" id="{464D60B3-9F13-7B87-E4CA-7D236B0EF0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2877" y="137160"/>
          <a:ext cx="684000" cy="660001"/>
        </a:xfrm>
        <a:prstGeom prst="rect">
          <a:avLst/>
        </a:prstGeom>
      </xdr:spPr>
    </xdr:pic>
    <xdr:clientData/>
  </xdr:twoCellAnchor>
  <xdr:oneCellAnchor>
    <xdr:from>
      <xdr:col>8</xdr:col>
      <xdr:colOff>266701</xdr:colOff>
      <xdr:row>5</xdr:row>
      <xdr:rowOff>121920</xdr:rowOff>
    </xdr:from>
    <xdr:ext cx="411480" cy="373380"/>
    <xdr:pic>
      <xdr:nvPicPr>
        <xdr:cNvPr id="45" name="image7.png">
          <a:extLst>
            <a:ext uri="{FF2B5EF4-FFF2-40B4-BE49-F238E27FC236}">
              <a16:creationId xmlns:a16="http://schemas.microsoft.com/office/drawing/2014/main" id="{156FA957-6ECF-4992-A0D5-77D8B09B2036}"/>
            </a:ext>
          </a:extLst>
        </xdr:cNvPr>
        <xdr:cNvPicPr preferRelativeResize="0"/>
      </xdr:nvPicPr>
      <xdr:blipFill>
        <a:blip xmlns:r="http://schemas.openxmlformats.org/officeDocument/2006/relationships" r:embed="rId2" cstate="print"/>
        <a:stretch>
          <a:fillRect/>
        </a:stretch>
      </xdr:blipFill>
      <xdr:spPr>
        <a:xfrm>
          <a:off x="5143501" y="1036320"/>
          <a:ext cx="411480" cy="373380"/>
        </a:xfrm>
        <a:prstGeom prst="rect">
          <a:avLst/>
        </a:prstGeom>
        <a:noFill/>
      </xdr:spPr>
    </xdr:pic>
    <xdr:clientData fLocksWithSheet="0"/>
  </xdr:oneCellAnchor>
  <xdr:oneCellAnchor>
    <xdr:from>
      <xdr:col>3</xdr:col>
      <xdr:colOff>571500</xdr:colOff>
      <xdr:row>5</xdr:row>
      <xdr:rowOff>144781</xdr:rowOff>
    </xdr:from>
    <xdr:ext cx="333375" cy="281940"/>
    <xdr:pic>
      <xdr:nvPicPr>
        <xdr:cNvPr id="43" name="image4.png">
          <a:extLst>
            <a:ext uri="{FF2B5EF4-FFF2-40B4-BE49-F238E27FC236}">
              <a16:creationId xmlns:a16="http://schemas.microsoft.com/office/drawing/2014/main" id="{9912D4B6-E046-44E7-BEFB-CAD1FA5F93B1}"/>
            </a:ext>
          </a:extLst>
        </xdr:cNvPr>
        <xdr:cNvPicPr preferRelativeResize="0"/>
      </xdr:nvPicPr>
      <xdr:blipFill>
        <a:blip xmlns:r="http://schemas.openxmlformats.org/officeDocument/2006/relationships" r:embed="rId3" cstate="print"/>
        <a:stretch>
          <a:fillRect/>
        </a:stretch>
      </xdr:blipFill>
      <xdr:spPr>
        <a:xfrm>
          <a:off x="2400300" y="1059181"/>
          <a:ext cx="333375" cy="281940"/>
        </a:xfrm>
        <a:prstGeom prst="rect">
          <a:avLst/>
        </a:prstGeom>
        <a:noFill/>
      </xdr:spPr>
    </xdr:pic>
    <xdr:clientData fLocksWithSheet="0"/>
  </xdr:oneCellAnchor>
  <xdr:oneCellAnchor>
    <xdr:from>
      <xdr:col>22</xdr:col>
      <xdr:colOff>289560</xdr:colOff>
      <xdr:row>5</xdr:row>
      <xdr:rowOff>114300</xdr:rowOff>
    </xdr:from>
    <xdr:ext cx="295275" cy="266700"/>
    <xdr:pic>
      <xdr:nvPicPr>
        <xdr:cNvPr id="44" name="image6.png">
          <a:extLst>
            <a:ext uri="{FF2B5EF4-FFF2-40B4-BE49-F238E27FC236}">
              <a16:creationId xmlns:a16="http://schemas.microsoft.com/office/drawing/2014/main" id="{18B32095-BAFA-4CE3-99FC-0625ABE7E4BA}"/>
            </a:ext>
          </a:extLst>
        </xdr:cNvPr>
        <xdr:cNvPicPr preferRelativeResize="0"/>
      </xdr:nvPicPr>
      <xdr:blipFill>
        <a:blip xmlns:r="http://schemas.openxmlformats.org/officeDocument/2006/relationships" r:embed="rId4" cstate="print"/>
        <a:stretch>
          <a:fillRect/>
        </a:stretch>
      </xdr:blipFill>
      <xdr:spPr>
        <a:xfrm>
          <a:off x="13700760" y="1028700"/>
          <a:ext cx="295275" cy="266700"/>
        </a:xfrm>
        <a:prstGeom prst="rect">
          <a:avLst/>
        </a:prstGeom>
        <a:noFill/>
      </xdr:spPr>
    </xdr:pic>
    <xdr:clientData fLocksWithSheet="0"/>
  </xdr:oneCellAnchor>
  <xdr:oneCellAnchor>
    <xdr:from>
      <xdr:col>13</xdr:col>
      <xdr:colOff>60960</xdr:colOff>
      <xdr:row>5</xdr:row>
      <xdr:rowOff>121920</xdr:rowOff>
    </xdr:from>
    <xdr:ext cx="419100" cy="304800"/>
    <xdr:pic>
      <xdr:nvPicPr>
        <xdr:cNvPr id="46" name="image5.png">
          <a:extLst>
            <a:ext uri="{FF2B5EF4-FFF2-40B4-BE49-F238E27FC236}">
              <a16:creationId xmlns:a16="http://schemas.microsoft.com/office/drawing/2014/main" id="{D6687914-7580-4843-A36C-9BBB1C820EBA}"/>
            </a:ext>
          </a:extLst>
        </xdr:cNvPr>
        <xdr:cNvPicPr preferRelativeResize="0"/>
      </xdr:nvPicPr>
      <xdr:blipFill>
        <a:blip xmlns:r="http://schemas.openxmlformats.org/officeDocument/2006/relationships" r:embed="rId5" cstate="print"/>
        <a:stretch>
          <a:fillRect/>
        </a:stretch>
      </xdr:blipFill>
      <xdr:spPr>
        <a:xfrm>
          <a:off x="7985760" y="1036320"/>
          <a:ext cx="419100" cy="304800"/>
        </a:xfrm>
        <a:prstGeom prst="rect">
          <a:avLst/>
        </a:prstGeom>
        <a:noFill/>
      </xdr:spPr>
    </xdr:pic>
    <xdr:clientData fLocksWithSheet="0"/>
  </xdr:oneCellAnchor>
  <xdr:oneCellAnchor>
    <xdr:from>
      <xdr:col>17</xdr:col>
      <xdr:colOff>464820</xdr:colOff>
      <xdr:row>5</xdr:row>
      <xdr:rowOff>106680</xdr:rowOff>
    </xdr:from>
    <xdr:ext cx="390525" cy="314325"/>
    <xdr:pic>
      <xdr:nvPicPr>
        <xdr:cNvPr id="47" name="image2.png">
          <a:extLst>
            <a:ext uri="{FF2B5EF4-FFF2-40B4-BE49-F238E27FC236}">
              <a16:creationId xmlns:a16="http://schemas.microsoft.com/office/drawing/2014/main" id="{0B971812-4616-4CBE-B047-A3B4F9F33EF2}"/>
            </a:ext>
          </a:extLst>
        </xdr:cNvPr>
        <xdr:cNvPicPr preferRelativeResize="0"/>
      </xdr:nvPicPr>
      <xdr:blipFill>
        <a:blip xmlns:r="http://schemas.openxmlformats.org/officeDocument/2006/relationships" r:embed="rId6" cstate="print"/>
        <a:stretch>
          <a:fillRect/>
        </a:stretch>
      </xdr:blipFill>
      <xdr:spPr>
        <a:xfrm>
          <a:off x="10828020" y="1021080"/>
          <a:ext cx="390525" cy="314325"/>
        </a:xfrm>
        <a:prstGeom prst="rect">
          <a:avLst/>
        </a:prstGeom>
        <a:noFill/>
      </xdr:spPr>
    </xdr:pic>
    <xdr:clientData fLocksWithSheet="0"/>
  </xdr:oneCellAnchor>
  <xdr:oneCellAnchor>
    <xdr:from>
      <xdr:col>13</xdr:col>
      <xdr:colOff>236220</xdr:colOff>
      <xdr:row>0</xdr:row>
      <xdr:rowOff>144780</xdr:rowOff>
    </xdr:from>
    <xdr:ext cx="723900" cy="628650"/>
    <xdr:pic>
      <xdr:nvPicPr>
        <xdr:cNvPr id="48" name="image3.png">
          <a:extLst>
            <a:ext uri="{FF2B5EF4-FFF2-40B4-BE49-F238E27FC236}">
              <a16:creationId xmlns:a16="http://schemas.microsoft.com/office/drawing/2014/main" id="{AE511223-D8B0-487B-95C4-7BD290088CF3}"/>
            </a:ext>
          </a:extLst>
        </xdr:cNvPr>
        <xdr:cNvPicPr preferRelativeResize="0"/>
      </xdr:nvPicPr>
      <xdr:blipFill>
        <a:blip xmlns:r="http://schemas.openxmlformats.org/officeDocument/2006/relationships" r:embed="rId7" cstate="print"/>
        <a:stretch>
          <a:fillRect/>
        </a:stretch>
      </xdr:blipFill>
      <xdr:spPr>
        <a:xfrm>
          <a:off x="8161020" y="144780"/>
          <a:ext cx="723900" cy="628650"/>
        </a:xfrm>
        <a:prstGeom prst="rect">
          <a:avLst/>
        </a:prstGeom>
        <a:noFill/>
      </xdr:spPr>
    </xdr:pic>
    <xdr:clientData fLocksWithSheet="0"/>
  </xdr:oneCellAnchor>
  <xdr:twoCellAnchor>
    <xdr:from>
      <xdr:col>13</xdr:col>
      <xdr:colOff>266700</xdr:colOff>
      <xdr:row>27</xdr:row>
      <xdr:rowOff>129540</xdr:rowOff>
    </xdr:from>
    <xdr:to>
      <xdr:col>18</xdr:col>
      <xdr:colOff>167640</xdr:colOff>
      <xdr:row>39</xdr:row>
      <xdr:rowOff>129540</xdr:rowOff>
    </xdr:to>
    <mc:AlternateContent xmlns:mc="http://schemas.openxmlformats.org/markup-compatibility/2006">
      <mc:Choice xmlns:cx2="http://schemas.microsoft.com/office/drawing/2015/10/21/chartex" Requires="cx2">
        <xdr:graphicFrame macro="">
          <xdr:nvGraphicFramePr>
            <xdr:cNvPr id="49" name="Chart 48">
              <a:extLst>
                <a:ext uri="{FF2B5EF4-FFF2-40B4-BE49-F238E27FC236}">
                  <a16:creationId xmlns:a16="http://schemas.microsoft.com/office/drawing/2014/main" id="{5949BD70-5D58-40AF-B630-7608FAAB98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8191500" y="5067300"/>
              <a:ext cx="2948940" cy="21945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21</xdr:col>
      <xdr:colOff>144780</xdr:colOff>
      <xdr:row>29</xdr:row>
      <xdr:rowOff>60959</xdr:rowOff>
    </xdr:from>
    <xdr:to>
      <xdr:col>23</xdr:col>
      <xdr:colOff>60960</xdr:colOff>
      <xdr:row>36</xdr:row>
      <xdr:rowOff>83820</xdr:rowOff>
    </xdr:to>
    <mc:AlternateContent xmlns:mc="http://schemas.openxmlformats.org/markup-compatibility/2006">
      <mc:Choice xmlns:a14="http://schemas.microsoft.com/office/drawing/2010/main" Requires="a14">
        <xdr:graphicFrame macro="">
          <xdr:nvGraphicFramePr>
            <xdr:cNvPr id="50" name="Department 1">
              <a:extLst>
                <a:ext uri="{FF2B5EF4-FFF2-40B4-BE49-F238E27FC236}">
                  <a16:creationId xmlns:a16="http://schemas.microsoft.com/office/drawing/2014/main" id="{F4AA9971-3AD2-437F-810A-94B3CDA80E6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946380" y="5364479"/>
              <a:ext cx="1135380" cy="13030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373380</xdr:colOff>
      <xdr:row>28</xdr:row>
      <xdr:rowOff>152400</xdr:rowOff>
    </xdr:from>
    <xdr:to>
      <xdr:col>21</xdr:col>
      <xdr:colOff>99060</xdr:colOff>
      <xdr:row>39</xdr:row>
      <xdr:rowOff>129540</xdr:rowOff>
    </xdr:to>
    <mc:AlternateContent xmlns:mc="http://schemas.openxmlformats.org/markup-compatibility/2006">
      <mc:Choice xmlns:a14="http://schemas.microsoft.com/office/drawing/2010/main" Requires="a14">
        <xdr:graphicFrame macro="">
          <xdr:nvGraphicFramePr>
            <xdr:cNvPr id="51" name="Education Field 1">
              <a:extLst>
                <a:ext uri="{FF2B5EF4-FFF2-40B4-BE49-F238E27FC236}">
                  <a16:creationId xmlns:a16="http://schemas.microsoft.com/office/drawing/2014/main" id="{A31EAA98-B9B7-4029-AB6C-7CC08D08B27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1346180" y="5273040"/>
              <a:ext cx="1554480" cy="1988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160020</xdr:colOff>
      <xdr:row>27</xdr:row>
      <xdr:rowOff>137160</xdr:rowOff>
    </xdr:from>
    <xdr:to>
      <xdr:col>6</xdr:col>
      <xdr:colOff>525780</xdr:colOff>
      <xdr:row>39</xdr:row>
      <xdr:rowOff>114300</xdr:rowOff>
    </xdr:to>
    <xdr:graphicFrame macro="">
      <xdr:nvGraphicFramePr>
        <xdr:cNvPr id="52" name="Chart 51">
          <a:extLst>
            <a:ext uri="{FF2B5EF4-FFF2-40B4-BE49-F238E27FC236}">
              <a16:creationId xmlns:a16="http://schemas.microsoft.com/office/drawing/2014/main" id="{612F5AA7-52E0-4A12-A7ED-B37BA3FB85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106680</xdr:colOff>
      <xdr:row>13</xdr:row>
      <xdr:rowOff>0</xdr:rowOff>
    </xdr:from>
    <xdr:to>
      <xdr:col>15</xdr:col>
      <xdr:colOff>175260</xdr:colOff>
      <xdr:row>25</xdr:row>
      <xdr:rowOff>30480</xdr:rowOff>
    </xdr:to>
    <xdr:graphicFrame macro="">
      <xdr:nvGraphicFramePr>
        <xdr:cNvPr id="53" name="Chart 52">
          <a:extLst>
            <a:ext uri="{FF2B5EF4-FFF2-40B4-BE49-F238E27FC236}">
              <a16:creationId xmlns:a16="http://schemas.microsoft.com/office/drawing/2014/main" id="{B72C180B-5570-46C8-A030-04F2B7D815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441960</xdr:colOff>
      <xdr:row>7</xdr:row>
      <xdr:rowOff>60960</xdr:rowOff>
    </xdr:from>
    <xdr:to>
      <xdr:col>3</xdr:col>
      <xdr:colOff>563880</xdr:colOff>
      <xdr:row>10</xdr:row>
      <xdr:rowOff>22860</xdr:rowOff>
    </xdr:to>
    <xdr:sp macro="" textlink="KPIs!$A$7">
      <xdr:nvSpPr>
        <xdr:cNvPr id="54" name="TextBox 53">
          <a:extLst>
            <a:ext uri="{FF2B5EF4-FFF2-40B4-BE49-F238E27FC236}">
              <a16:creationId xmlns:a16="http://schemas.microsoft.com/office/drawing/2014/main" id="{8C124B92-DB2A-00DB-D2E0-80F5E42F6A35}"/>
            </a:ext>
          </a:extLst>
        </xdr:cNvPr>
        <xdr:cNvSpPr txBox="1"/>
      </xdr:nvSpPr>
      <xdr:spPr>
        <a:xfrm>
          <a:off x="441960" y="1341120"/>
          <a:ext cx="195072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339215B-71B2-408A-8260-6692A3E141DE}" type="TxLink">
            <a:rPr lang="en-US" sz="28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8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5</xdr:col>
      <xdr:colOff>281940</xdr:colOff>
      <xdr:row>7</xdr:row>
      <xdr:rowOff>53340</xdr:rowOff>
    </xdr:from>
    <xdr:to>
      <xdr:col>8</xdr:col>
      <xdr:colOff>251460</xdr:colOff>
      <xdr:row>10</xdr:row>
      <xdr:rowOff>15240</xdr:rowOff>
    </xdr:to>
    <xdr:sp macro="" textlink="KPIs!$B$7">
      <xdr:nvSpPr>
        <xdr:cNvPr id="55" name="TextBox 54">
          <a:extLst>
            <a:ext uri="{FF2B5EF4-FFF2-40B4-BE49-F238E27FC236}">
              <a16:creationId xmlns:a16="http://schemas.microsoft.com/office/drawing/2014/main" id="{E509FA75-01D7-418F-A33E-571AA4F476F0}"/>
            </a:ext>
          </a:extLst>
        </xdr:cNvPr>
        <xdr:cNvSpPr txBox="1"/>
      </xdr:nvSpPr>
      <xdr:spPr>
        <a:xfrm>
          <a:off x="3329940" y="1333500"/>
          <a:ext cx="179832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0738F82-3148-47B5-83D5-041FEFBE82FB}" type="TxLink">
            <a:rPr lang="en-US" sz="28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237</a:t>
          </a:fld>
          <a:endParaRPr lang="en-IN" sz="28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15240</xdr:colOff>
      <xdr:row>7</xdr:row>
      <xdr:rowOff>53340</xdr:rowOff>
    </xdr:from>
    <xdr:to>
      <xdr:col>13</xdr:col>
      <xdr:colOff>60960</xdr:colOff>
      <xdr:row>10</xdr:row>
      <xdr:rowOff>15240</xdr:rowOff>
    </xdr:to>
    <xdr:sp macro="" textlink="KPIs!$D$7">
      <xdr:nvSpPr>
        <xdr:cNvPr id="56" name="TextBox 55">
          <a:extLst>
            <a:ext uri="{FF2B5EF4-FFF2-40B4-BE49-F238E27FC236}">
              <a16:creationId xmlns:a16="http://schemas.microsoft.com/office/drawing/2014/main" id="{AB58E5FB-247B-42DE-81C6-1CDEBF86BB0E}"/>
            </a:ext>
          </a:extLst>
        </xdr:cNvPr>
        <xdr:cNvSpPr txBox="1"/>
      </xdr:nvSpPr>
      <xdr:spPr>
        <a:xfrm>
          <a:off x="6111240" y="1333500"/>
          <a:ext cx="187452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EEB14DE-ABF7-4C13-9A8B-EBFF9DC33959}" type="TxLink">
            <a:rPr lang="en-US" sz="28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1233</a:t>
          </a:fld>
          <a:endParaRPr lang="en-IN" sz="28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541020</xdr:colOff>
      <xdr:row>7</xdr:row>
      <xdr:rowOff>45720</xdr:rowOff>
    </xdr:from>
    <xdr:to>
      <xdr:col>18</xdr:col>
      <xdr:colOff>53340</xdr:colOff>
      <xdr:row>10</xdr:row>
      <xdr:rowOff>7620</xdr:rowOff>
    </xdr:to>
    <xdr:sp macro="" textlink="KPIs!$C$7">
      <xdr:nvSpPr>
        <xdr:cNvPr id="57" name="TextBox 56">
          <a:extLst>
            <a:ext uri="{FF2B5EF4-FFF2-40B4-BE49-F238E27FC236}">
              <a16:creationId xmlns:a16="http://schemas.microsoft.com/office/drawing/2014/main" id="{108A5DFA-6D8C-45DC-9750-EEF1410F2395}"/>
            </a:ext>
          </a:extLst>
        </xdr:cNvPr>
        <xdr:cNvSpPr txBox="1"/>
      </xdr:nvSpPr>
      <xdr:spPr>
        <a:xfrm>
          <a:off x="9075420" y="1325880"/>
          <a:ext cx="195072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D1715C0-4528-4D7D-A71E-C6675CE4D2B5}" type="TxLink">
            <a:rPr lang="en-US" sz="28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16.12%</a:t>
          </a:fld>
          <a:endParaRPr lang="en-IN" sz="28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243840</xdr:colOff>
      <xdr:row>7</xdr:row>
      <xdr:rowOff>53340</xdr:rowOff>
    </xdr:from>
    <xdr:to>
      <xdr:col>22</xdr:col>
      <xdr:colOff>365760</xdr:colOff>
      <xdr:row>10</xdr:row>
      <xdr:rowOff>15240</xdr:rowOff>
    </xdr:to>
    <xdr:sp macro="" textlink="KPIs!$E$7">
      <xdr:nvSpPr>
        <xdr:cNvPr id="58" name="TextBox 57">
          <a:extLst>
            <a:ext uri="{FF2B5EF4-FFF2-40B4-BE49-F238E27FC236}">
              <a16:creationId xmlns:a16="http://schemas.microsoft.com/office/drawing/2014/main" id="{9D1EB073-AFE6-4316-8953-B8EFAE93C66C}"/>
            </a:ext>
          </a:extLst>
        </xdr:cNvPr>
        <xdr:cNvSpPr txBox="1"/>
      </xdr:nvSpPr>
      <xdr:spPr>
        <a:xfrm>
          <a:off x="11826240" y="1333500"/>
          <a:ext cx="195072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2411F4-617D-4501-8CC4-226BC816DA62}" type="TxLink">
            <a:rPr lang="en-US" sz="28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37</a:t>
          </a:fld>
          <a:endParaRPr lang="en-IN" sz="28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xdr:col>
      <xdr:colOff>358140</xdr:colOff>
      <xdr:row>0</xdr:row>
      <xdr:rowOff>114300</xdr:rowOff>
    </xdr:from>
    <xdr:to>
      <xdr:col>13</xdr:col>
      <xdr:colOff>22860</xdr:colOff>
      <xdr:row>4</xdr:row>
      <xdr:rowOff>68580</xdr:rowOff>
    </xdr:to>
    <xdr:sp macro="" textlink="">
      <xdr:nvSpPr>
        <xdr:cNvPr id="59" name="TextBox 58">
          <a:extLst>
            <a:ext uri="{FF2B5EF4-FFF2-40B4-BE49-F238E27FC236}">
              <a16:creationId xmlns:a16="http://schemas.microsoft.com/office/drawing/2014/main" id="{E902AE28-8557-A331-2FDD-BA11BC6B4C59}"/>
            </a:ext>
          </a:extLst>
        </xdr:cNvPr>
        <xdr:cNvSpPr txBox="1"/>
      </xdr:nvSpPr>
      <xdr:spPr>
        <a:xfrm>
          <a:off x="967740" y="114300"/>
          <a:ext cx="697992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HR ANALYTICS</a:t>
          </a:r>
          <a:r>
            <a:rPr lang="en-IN" sz="3600" b="1" baseline="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 DASHBOARD</a:t>
          </a:r>
          <a:endParaRPr lang="en-IN" sz="36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365760</xdr:colOff>
      <xdr:row>0</xdr:row>
      <xdr:rowOff>129540</xdr:rowOff>
    </xdr:from>
    <xdr:to>
      <xdr:col>16</xdr:col>
      <xdr:colOff>487680</xdr:colOff>
      <xdr:row>4</xdr:row>
      <xdr:rowOff>53340</xdr:rowOff>
    </xdr:to>
    <xdr:sp macro="" textlink="">
      <xdr:nvSpPr>
        <xdr:cNvPr id="60" name="TextBox 59">
          <a:extLst>
            <a:ext uri="{FF2B5EF4-FFF2-40B4-BE49-F238E27FC236}">
              <a16:creationId xmlns:a16="http://schemas.microsoft.com/office/drawing/2014/main" id="{F01069B9-0C74-85E0-BC32-DC5F4D21A677}"/>
            </a:ext>
          </a:extLst>
        </xdr:cNvPr>
        <xdr:cNvSpPr txBox="1"/>
      </xdr:nvSpPr>
      <xdr:spPr>
        <a:xfrm>
          <a:off x="8900160" y="129540"/>
          <a:ext cx="1341120" cy="655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8B0000"/>
              </a:solidFill>
              <a:latin typeface="Lato black" panose="020F0502020204030203" pitchFamily="34" charset="0"/>
              <a:ea typeface="Lato black" panose="020F0502020204030203" pitchFamily="34" charset="0"/>
              <a:cs typeface="Lato black" panose="020F0502020204030203" pitchFamily="34" charset="0"/>
            </a:rPr>
            <a:t>JOB</a:t>
          </a:r>
          <a:r>
            <a:rPr lang="en-IN" sz="10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100" b="1">
              <a:solidFill>
                <a:srgbClr val="8B0000"/>
              </a:solidFill>
              <a:latin typeface="Lato black" panose="020F0502020204030203" pitchFamily="34" charset="0"/>
              <a:ea typeface="Lato black" panose="020F0502020204030203" pitchFamily="34" charset="0"/>
              <a:cs typeface="Lato black" panose="020F0502020204030203" pitchFamily="34" charset="0"/>
            </a:rPr>
            <a:t>SATISFACTION</a:t>
          </a:r>
          <a:r>
            <a:rPr lang="en-IN" sz="10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200" b="1">
              <a:solidFill>
                <a:srgbClr val="8B0000"/>
              </a:solidFill>
              <a:latin typeface="Lato black" panose="020F0502020204030203" pitchFamily="34" charset="0"/>
              <a:ea typeface="Lato black" panose="020F0502020204030203" pitchFamily="34" charset="0"/>
              <a:cs typeface="Lato black" panose="020F0502020204030203" pitchFamily="34" charset="0"/>
            </a:rPr>
            <a:t>RATING</a:t>
          </a:r>
          <a:endParaRPr lang="en-IN" sz="1100" b="1">
            <a:solidFill>
              <a:srgbClr val="8B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320040</xdr:colOff>
      <xdr:row>0</xdr:row>
      <xdr:rowOff>99060</xdr:rowOff>
    </xdr:from>
    <xdr:to>
      <xdr:col>18</xdr:col>
      <xdr:colOff>60960</xdr:colOff>
      <xdr:row>4</xdr:row>
      <xdr:rowOff>114300</xdr:rowOff>
    </xdr:to>
    <xdr:graphicFrame macro="">
      <xdr:nvGraphicFramePr>
        <xdr:cNvPr id="61" name="Chart 60">
          <a:extLst>
            <a:ext uri="{FF2B5EF4-FFF2-40B4-BE49-F238E27FC236}">
              <a16:creationId xmlns:a16="http://schemas.microsoft.com/office/drawing/2014/main" id="{5CAA468A-D54E-4C05-A2F9-67B9ECFF50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83820</xdr:colOff>
      <xdr:row>1</xdr:row>
      <xdr:rowOff>144780</xdr:rowOff>
    </xdr:from>
    <xdr:to>
      <xdr:col>17</xdr:col>
      <xdr:colOff>457200</xdr:colOff>
      <xdr:row>3</xdr:row>
      <xdr:rowOff>83820</xdr:rowOff>
    </xdr:to>
    <xdr:sp macro="" textlink="KPIs!$B$15">
      <xdr:nvSpPr>
        <xdr:cNvPr id="62" name="TextBox 61">
          <a:extLst>
            <a:ext uri="{FF2B5EF4-FFF2-40B4-BE49-F238E27FC236}">
              <a16:creationId xmlns:a16="http://schemas.microsoft.com/office/drawing/2014/main" id="{69C39267-BCBA-08A4-02E0-D6AEE0D495C3}"/>
            </a:ext>
          </a:extLst>
        </xdr:cNvPr>
        <xdr:cNvSpPr txBox="1"/>
      </xdr:nvSpPr>
      <xdr:spPr>
        <a:xfrm>
          <a:off x="10447020" y="327660"/>
          <a:ext cx="3733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A659D7-174D-48C8-8844-FB97C9534E27}" type="TxLink">
            <a:rPr lang="en-US" sz="105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2.6</a:t>
          </a:fld>
          <a:endParaRPr lang="en-IN" sz="10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571500</xdr:colOff>
      <xdr:row>0</xdr:row>
      <xdr:rowOff>114300</xdr:rowOff>
    </xdr:from>
    <xdr:to>
      <xdr:col>22</xdr:col>
      <xdr:colOff>594360</xdr:colOff>
      <xdr:row>4</xdr:row>
      <xdr:rowOff>22860</xdr:rowOff>
    </xdr:to>
    <xdr:graphicFrame macro="">
      <xdr:nvGraphicFramePr>
        <xdr:cNvPr id="68" name="Chart 67">
          <a:extLst>
            <a:ext uri="{FF2B5EF4-FFF2-40B4-BE49-F238E27FC236}">
              <a16:creationId xmlns:a16="http://schemas.microsoft.com/office/drawing/2014/main" id="{1171DA24-1234-4150-A0E0-5A1731512D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68580</xdr:colOff>
      <xdr:row>1</xdr:row>
      <xdr:rowOff>76200</xdr:rowOff>
    </xdr:from>
    <xdr:to>
      <xdr:col>22</xdr:col>
      <xdr:colOff>457200</xdr:colOff>
      <xdr:row>3</xdr:row>
      <xdr:rowOff>91440</xdr:rowOff>
    </xdr:to>
    <xdr:sp macro="" textlink="">
      <xdr:nvSpPr>
        <xdr:cNvPr id="67" name="Freeform: Shape 66">
          <a:extLst>
            <a:ext uri="{FF2B5EF4-FFF2-40B4-BE49-F238E27FC236}">
              <a16:creationId xmlns:a16="http://schemas.microsoft.com/office/drawing/2014/main" id="{E7DF653D-0142-1FCE-2632-10A10C569116}"/>
            </a:ext>
          </a:extLst>
        </xdr:cNvPr>
        <xdr:cNvSpPr/>
      </xdr:nvSpPr>
      <xdr:spPr>
        <a:xfrm>
          <a:off x="11650980" y="259080"/>
          <a:ext cx="2217420" cy="381000"/>
        </a:xfrm>
        <a:custGeom>
          <a:avLst/>
          <a:gdLst>
            <a:gd name="connsiteX0" fmla="*/ 0 w 2472612"/>
            <a:gd name="connsiteY0" fmla="*/ 0 h 485192"/>
            <a:gd name="connsiteX1" fmla="*/ 340567 w 2472612"/>
            <a:gd name="connsiteY1" fmla="*/ 0 h 485192"/>
            <a:gd name="connsiteX2" fmla="*/ 275590 w 2472612"/>
            <a:gd name="connsiteY2" fmla="*/ 185328 h 485192"/>
            <a:gd name="connsiteX3" fmla="*/ 65315 w 2472612"/>
            <a:gd name="connsiteY3" fmla="*/ 185326 h 485192"/>
            <a:gd name="connsiteX4" fmla="*/ 235432 w 2472612"/>
            <a:gd name="connsiteY4" fmla="*/ 299864 h 485192"/>
            <a:gd name="connsiteX5" fmla="*/ 170452 w 2472612"/>
            <a:gd name="connsiteY5" fmla="*/ 485191 h 485192"/>
            <a:gd name="connsiteX6" fmla="*/ 340567 w 2472612"/>
            <a:gd name="connsiteY6" fmla="*/ 370651 h 485192"/>
            <a:gd name="connsiteX7" fmla="*/ 510682 w 2472612"/>
            <a:gd name="connsiteY7" fmla="*/ 485191 h 485192"/>
            <a:gd name="connsiteX8" fmla="*/ 445702 w 2472612"/>
            <a:gd name="connsiteY8" fmla="*/ 299864 h 485192"/>
            <a:gd name="connsiteX9" fmla="*/ 615819 w 2472612"/>
            <a:gd name="connsiteY9" fmla="*/ 185326 h 485192"/>
            <a:gd name="connsiteX10" fmla="*/ 405544 w 2472612"/>
            <a:gd name="connsiteY10" fmla="*/ 185328 h 485192"/>
            <a:gd name="connsiteX11" fmla="*/ 340567 w 2472612"/>
            <a:gd name="connsiteY11" fmla="*/ 0 h 485192"/>
            <a:gd name="connsiteX12" fmla="*/ 928395 w 2472612"/>
            <a:gd name="connsiteY12" fmla="*/ 0 h 485192"/>
            <a:gd name="connsiteX13" fmla="*/ 863418 w 2472612"/>
            <a:gd name="connsiteY13" fmla="*/ 185328 h 485192"/>
            <a:gd name="connsiteX14" fmla="*/ 653143 w 2472612"/>
            <a:gd name="connsiteY14" fmla="*/ 185326 h 485192"/>
            <a:gd name="connsiteX15" fmla="*/ 823260 w 2472612"/>
            <a:gd name="connsiteY15" fmla="*/ 299864 h 485192"/>
            <a:gd name="connsiteX16" fmla="*/ 758280 w 2472612"/>
            <a:gd name="connsiteY16" fmla="*/ 485191 h 485192"/>
            <a:gd name="connsiteX17" fmla="*/ 928395 w 2472612"/>
            <a:gd name="connsiteY17" fmla="*/ 370651 h 485192"/>
            <a:gd name="connsiteX18" fmla="*/ 1098510 w 2472612"/>
            <a:gd name="connsiteY18" fmla="*/ 485191 h 485192"/>
            <a:gd name="connsiteX19" fmla="*/ 1033530 w 2472612"/>
            <a:gd name="connsiteY19" fmla="*/ 299864 h 485192"/>
            <a:gd name="connsiteX20" fmla="*/ 1203647 w 2472612"/>
            <a:gd name="connsiteY20" fmla="*/ 185326 h 485192"/>
            <a:gd name="connsiteX21" fmla="*/ 993372 w 2472612"/>
            <a:gd name="connsiteY21" fmla="*/ 185328 h 485192"/>
            <a:gd name="connsiteX22" fmla="*/ 928395 w 2472612"/>
            <a:gd name="connsiteY22" fmla="*/ 0 h 485192"/>
            <a:gd name="connsiteX23" fmla="*/ 1539549 w 2472612"/>
            <a:gd name="connsiteY23" fmla="*/ 0 h 485192"/>
            <a:gd name="connsiteX24" fmla="*/ 1474572 w 2472612"/>
            <a:gd name="connsiteY24" fmla="*/ 185328 h 485192"/>
            <a:gd name="connsiteX25" fmla="*/ 1264297 w 2472612"/>
            <a:gd name="connsiteY25" fmla="*/ 185326 h 485192"/>
            <a:gd name="connsiteX26" fmla="*/ 1434414 w 2472612"/>
            <a:gd name="connsiteY26" fmla="*/ 299864 h 485192"/>
            <a:gd name="connsiteX27" fmla="*/ 1369434 w 2472612"/>
            <a:gd name="connsiteY27" fmla="*/ 485191 h 485192"/>
            <a:gd name="connsiteX28" fmla="*/ 1539549 w 2472612"/>
            <a:gd name="connsiteY28" fmla="*/ 370651 h 485192"/>
            <a:gd name="connsiteX29" fmla="*/ 1709664 w 2472612"/>
            <a:gd name="connsiteY29" fmla="*/ 485191 h 485192"/>
            <a:gd name="connsiteX30" fmla="*/ 1644684 w 2472612"/>
            <a:gd name="connsiteY30" fmla="*/ 299864 h 485192"/>
            <a:gd name="connsiteX31" fmla="*/ 1814801 w 2472612"/>
            <a:gd name="connsiteY31" fmla="*/ 185326 h 485192"/>
            <a:gd name="connsiteX32" fmla="*/ 1604526 w 2472612"/>
            <a:gd name="connsiteY32" fmla="*/ 185328 h 485192"/>
            <a:gd name="connsiteX33" fmla="*/ 1539549 w 2472612"/>
            <a:gd name="connsiteY33" fmla="*/ 0 h 485192"/>
            <a:gd name="connsiteX34" fmla="*/ 2124266 w 2472612"/>
            <a:gd name="connsiteY34" fmla="*/ 0 h 485192"/>
            <a:gd name="connsiteX35" fmla="*/ 2059289 w 2472612"/>
            <a:gd name="connsiteY35" fmla="*/ 185328 h 485192"/>
            <a:gd name="connsiteX36" fmla="*/ 1849014 w 2472612"/>
            <a:gd name="connsiteY36" fmla="*/ 185326 h 485192"/>
            <a:gd name="connsiteX37" fmla="*/ 2019131 w 2472612"/>
            <a:gd name="connsiteY37" fmla="*/ 299864 h 485192"/>
            <a:gd name="connsiteX38" fmla="*/ 1954151 w 2472612"/>
            <a:gd name="connsiteY38" fmla="*/ 485191 h 485192"/>
            <a:gd name="connsiteX39" fmla="*/ 2124266 w 2472612"/>
            <a:gd name="connsiteY39" fmla="*/ 370651 h 485192"/>
            <a:gd name="connsiteX40" fmla="*/ 2294381 w 2472612"/>
            <a:gd name="connsiteY40" fmla="*/ 485191 h 485192"/>
            <a:gd name="connsiteX41" fmla="*/ 2229401 w 2472612"/>
            <a:gd name="connsiteY41" fmla="*/ 299864 h 485192"/>
            <a:gd name="connsiteX42" fmla="*/ 2399518 w 2472612"/>
            <a:gd name="connsiteY42" fmla="*/ 185326 h 485192"/>
            <a:gd name="connsiteX43" fmla="*/ 2189243 w 2472612"/>
            <a:gd name="connsiteY43" fmla="*/ 185328 h 485192"/>
            <a:gd name="connsiteX44" fmla="*/ 2124266 w 2472612"/>
            <a:gd name="connsiteY44" fmla="*/ 0 h 485192"/>
            <a:gd name="connsiteX45" fmla="*/ 2472612 w 2472612"/>
            <a:gd name="connsiteY45" fmla="*/ 0 h 485192"/>
            <a:gd name="connsiteX46" fmla="*/ 2472612 w 2472612"/>
            <a:gd name="connsiteY46" fmla="*/ 485192 h 485192"/>
            <a:gd name="connsiteX47" fmla="*/ 0 w 2472612"/>
            <a:gd name="connsiteY47" fmla="*/ 485192 h 48519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472612" h="485192">
              <a:moveTo>
                <a:pt x="0" y="0"/>
              </a:moveTo>
              <a:lnTo>
                <a:pt x="340567" y="0"/>
              </a:lnTo>
              <a:lnTo>
                <a:pt x="275590" y="185328"/>
              </a:lnTo>
              <a:lnTo>
                <a:pt x="65315" y="185326"/>
              </a:lnTo>
              <a:lnTo>
                <a:pt x="235432" y="299864"/>
              </a:lnTo>
              <a:lnTo>
                <a:pt x="170452" y="485191"/>
              </a:lnTo>
              <a:lnTo>
                <a:pt x="340567" y="370651"/>
              </a:lnTo>
              <a:lnTo>
                <a:pt x="510682" y="485191"/>
              </a:lnTo>
              <a:lnTo>
                <a:pt x="445702" y="299864"/>
              </a:lnTo>
              <a:lnTo>
                <a:pt x="615819" y="185326"/>
              </a:lnTo>
              <a:lnTo>
                <a:pt x="405544" y="185328"/>
              </a:lnTo>
              <a:lnTo>
                <a:pt x="340567" y="0"/>
              </a:lnTo>
              <a:lnTo>
                <a:pt x="928395" y="0"/>
              </a:lnTo>
              <a:lnTo>
                <a:pt x="863418" y="185328"/>
              </a:lnTo>
              <a:lnTo>
                <a:pt x="653143" y="185326"/>
              </a:lnTo>
              <a:lnTo>
                <a:pt x="823260" y="299864"/>
              </a:lnTo>
              <a:lnTo>
                <a:pt x="758280" y="485191"/>
              </a:lnTo>
              <a:lnTo>
                <a:pt x="928395" y="370651"/>
              </a:lnTo>
              <a:lnTo>
                <a:pt x="1098510" y="485191"/>
              </a:lnTo>
              <a:lnTo>
                <a:pt x="1033530" y="299864"/>
              </a:lnTo>
              <a:lnTo>
                <a:pt x="1203647" y="185326"/>
              </a:lnTo>
              <a:lnTo>
                <a:pt x="993372" y="185328"/>
              </a:lnTo>
              <a:lnTo>
                <a:pt x="928395" y="0"/>
              </a:lnTo>
              <a:lnTo>
                <a:pt x="1539549" y="0"/>
              </a:lnTo>
              <a:lnTo>
                <a:pt x="1474572" y="185328"/>
              </a:lnTo>
              <a:lnTo>
                <a:pt x="1264297" y="185326"/>
              </a:lnTo>
              <a:lnTo>
                <a:pt x="1434414" y="299864"/>
              </a:lnTo>
              <a:lnTo>
                <a:pt x="1369434" y="485191"/>
              </a:lnTo>
              <a:lnTo>
                <a:pt x="1539549" y="370651"/>
              </a:lnTo>
              <a:lnTo>
                <a:pt x="1709664" y="485191"/>
              </a:lnTo>
              <a:lnTo>
                <a:pt x="1644684" y="299864"/>
              </a:lnTo>
              <a:lnTo>
                <a:pt x="1814801" y="185326"/>
              </a:lnTo>
              <a:lnTo>
                <a:pt x="1604526" y="185328"/>
              </a:lnTo>
              <a:lnTo>
                <a:pt x="1539549" y="0"/>
              </a:lnTo>
              <a:lnTo>
                <a:pt x="2124266" y="0"/>
              </a:lnTo>
              <a:lnTo>
                <a:pt x="2059289" y="185328"/>
              </a:lnTo>
              <a:lnTo>
                <a:pt x="1849014" y="185326"/>
              </a:lnTo>
              <a:lnTo>
                <a:pt x="2019131" y="299864"/>
              </a:lnTo>
              <a:lnTo>
                <a:pt x="1954151" y="485191"/>
              </a:lnTo>
              <a:lnTo>
                <a:pt x="2124266" y="370651"/>
              </a:lnTo>
              <a:lnTo>
                <a:pt x="2294381" y="485191"/>
              </a:lnTo>
              <a:lnTo>
                <a:pt x="2229401" y="299864"/>
              </a:lnTo>
              <a:lnTo>
                <a:pt x="2399518" y="185326"/>
              </a:lnTo>
              <a:lnTo>
                <a:pt x="2189243" y="185328"/>
              </a:lnTo>
              <a:lnTo>
                <a:pt x="2124266" y="0"/>
              </a:lnTo>
              <a:lnTo>
                <a:pt x="2472612" y="0"/>
              </a:lnTo>
              <a:lnTo>
                <a:pt x="2472612" y="485192"/>
              </a:lnTo>
              <a:lnTo>
                <a:pt x="0" y="485192"/>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2</xdr:col>
      <xdr:colOff>38100</xdr:colOff>
      <xdr:row>13</xdr:row>
      <xdr:rowOff>53340</xdr:rowOff>
    </xdr:from>
    <xdr:to>
      <xdr:col>5</xdr:col>
      <xdr:colOff>137326</xdr:colOff>
      <xdr:row>17</xdr:row>
      <xdr:rowOff>76200</xdr:rowOff>
    </xdr:to>
    <mc:AlternateContent xmlns:mc="http://schemas.openxmlformats.org/markup-compatibility/2006">
      <mc:Choice xmlns:a14="http://schemas.microsoft.com/office/drawing/2010/main" Requires="a14">
        <xdr:graphicFrame macro="">
          <xdr:nvGraphicFramePr>
            <xdr:cNvPr id="31" name="Gender 1">
              <a:extLst>
                <a:ext uri="{FF2B5EF4-FFF2-40B4-BE49-F238E27FC236}">
                  <a16:creationId xmlns:a16="http://schemas.microsoft.com/office/drawing/2014/main" id="{8246E109-F0C6-434D-8C2E-9D35EF0F319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257300" y="2430780"/>
              <a:ext cx="1928026" cy="754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160020</xdr:colOff>
      <xdr:row>16</xdr:row>
      <xdr:rowOff>68580</xdr:rowOff>
    </xdr:from>
    <xdr:to>
      <xdr:col>7</xdr:col>
      <xdr:colOff>62100</xdr:colOff>
      <xdr:row>24</xdr:row>
      <xdr:rowOff>161160</xdr:rowOff>
    </xdr:to>
    <xdr:grpSp>
      <xdr:nvGrpSpPr>
        <xdr:cNvPr id="40" name="Group 39">
          <a:extLst>
            <a:ext uri="{FF2B5EF4-FFF2-40B4-BE49-F238E27FC236}">
              <a16:creationId xmlns:a16="http://schemas.microsoft.com/office/drawing/2014/main" id="{B1270D06-12C7-CE77-4BF5-7C15F838CA3E}"/>
            </a:ext>
          </a:extLst>
        </xdr:cNvPr>
        <xdr:cNvGrpSpPr/>
      </xdr:nvGrpSpPr>
      <xdr:grpSpPr>
        <a:xfrm>
          <a:off x="160020" y="2994660"/>
          <a:ext cx="4169280" cy="1555620"/>
          <a:chOff x="160020" y="2994660"/>
          <a:chExt cx="4169280" cy="1555620"/>
        </a:xfrm>
      </xdr:grpSpPr>
      <xdr:graphicFrame macro="">
        <xdr:nvGraphicFramePr>
          <xdr:cNvPr id="29" name="Chart 28">
            <a:extLst>
              <a:ext uri="{FF2B5EF4-FFF2-40B4-BE49-F238E27FC236}">
                <a16:creationId xmlns:a16="http://schemas.microsoft.com/office/drawing/2014/main" id="{46DD4370-85FE-4817-8C55-2D1A5887A637}"/>
              </a:ext>
            </a:extLst>
          </xdr:cNvPr>
          <xdr:cNvGraphicFramePr>
            <a:graphicFrameLocks/>
          </xdr:cNvGraphicFramePr>
        </xdr:nvGraphicFramePr>
        <xdr:xfrm>
          <a:off x="160020" y="2994660"/>
          <a:ext cx="1548000" cy="154800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30" name="Chart 29">
            <a:extLst>
              <a:ext uri="{FF2B5EF4-FFF2-40B4-BE49-F238E27FC236}">
                <a16:creationId xmlns:a16="http://schemas.microsoft.com/office/drawing/2014/main" id="{6402FA21-7059-4B3A-9780-E5003BA700A2}"/>
              </a:ext>
            </a:extLst>
          </xdr:cNvPr>
          <xdr:cNvGraphicFramePr>
            <a:graphicFrameLocks/>
          </xdr:cNvGraphicFramePr>
        </xdr:nvGraphicFramePr>
        <xdr:xfrm>
          <a:off x="2781300" y="3002280"/>
          <a:ext cx="1548000" cy="1548000"/>
        </xdr:xfrm>
        <a:graphic>
          <a:graphicData uri="http://schemas.openxmlformats.org/drawingml/2006/chart">
            <c:chart xmlns:c="http://schemas.openxmlformats.org/drawingml/2006/chart" xmlns:r="http://schemas.openxmlformats.org/officeDocument/2006/relationships" r:id="rId14"/>
          </a:graphicData>
        </a:graphic>
      </xdr:graphicFrame>
      <xdr:pic>
        <xdr:nvPicPr>
          <xdr:cNvPr id="33" name="Graphic 32" descr="Male profile with solid fill">
            <a:extLst>
              <a:ext uri="{FF2B5EF4-FFF2-40B4-BE49-F238E27FC236}">
                <a16:creationId xmlns:a16="http://schemas.microsoft.com/office/drawing/2014/main" id="{C082C551-934D-BE2A-916D-1304E02BF9A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493520" y="3329940"/>
            <a:ext cx="612000" cy="612000"/>
          </a:xfrm>
          <a:prstGeom prst="rect">
            <a:avLst/>
          </a:prstGeom>
        </xdr:spPr>
      </xdr:pic>
      <xdr:pic>
        <xdr:nvPicPr>
          <xdr:cNvPr id="36" name="Graphic 35" descr="User with solid fill">
            <a:extLst>
              <a:ext uri="{FF2B5EF4-FFF2-40B4-BE49-F238E27FC236}">
                <a16:creationId xmlns:a16="http://schemas.microsoft.com/office/drawing/2014/main" id="{DEB3AD4A-3A56-6FAC-53A5-4D77511E1AB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306460" y="3312300"/>
            <a:ext cx="612000" cy="612000"/>
          </a:xfrm>
          <a:prstGeom prst="rect">
            <a:avLst/>
          </a:prstGeom>
        </xdr:spPr>
      </xdr:pic>
    </xdr:grpSp>
    <xdr:clientData/>
  </xdr:twoCellAnchor>
  <xdr:twoCellAnchor>
    <xdr:from>
      <xdr:col>1</xdr:col>
      <xdr:colOff>7620</xdr:colOff>
      <xdr:row>19</xdr:row>
      <xdr:rowOff>68580</xdr:rowOff>
    </xdr:from>
    <xdr:to>
      <xdr:col>2</xdr:col>
      <xdr:colOff>30480</xdr:colOff>
      <xdr:row>21</xdr:row>
      <xdr:rowOff>137160</xdr:rowOff>
    </xdr:to>
    <xdr:sp macro="" textlink="'Total employees by gender'!$D$11">
      <xdr:nvSpPr>
        <xdr:cNvPr id="38" name="TextBox 37">
          <a:extLst>
            <a:ext uri="{FF2B5EF4-FFF2-40B4-BE49-F238E27FC236}">
              <a16:creationId xmlns:a16="http://schemas.microsoft.com/office/drawing/2014/main" id="{BB60E3BA-EE44-4AE3-B80B-C4F09C6B0869}"/>
            </a:ext>
          </a:extLst>
        </xdr:cNvPr>
        <xdr:cNvSpPr txBox="1"/>
      </xdr:nvSpPr>
      <xdr:spPr>
        <a:xfrm>
          <a:off x="617220" y="3543300"/>
          <a:ext cx="63246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BD98C5-9D26-4B67-B5A8-D956F3C7746A}" type="TxLink">
            <a:rPr lang="en-US" sz="16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40%</a:t>
          </a:fld>
          <a:endParaRPr lang="en-IN" sz="28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5</xdr:col>
      <xdr:colOff>220980</xdr:colOff>
      <xdr:row>19</xdr:row>
      <xdr:rowOff>68580</xdr:rowOff>
    </xdr:from>
    <xdr:to>
      <xdr:col>6</xdr:col>
      <xdr:colOff>243840</xdr:colOff>
      <xdr:row>21</xdr:row>
      <xdr:rowOff>137160</xdr:rowOff>
    </xdr:to>
    <xdr:sp macro="" textlink="'Total employees by gender'!$D$12">
      <xdr:nvSpPr>
        <xdr:cNvPr id="39" name="TextBox 38">
          <a:extLst>
            <a:ext uri="{FF2B5EF4-FFF2-40B4-BE49-F238E27FC236}">
              <a16:creationId xmlns:a16="http://schemas.microsoft.com/office/drawing/2014/main" id="{B9AEE05B-F969-4F5D-BFBB-4C1B127EFA57}"/>
            </a:ext>
          </a:extLst>
        </xdr:cNvPr>
        <xdr:cNvSpPr txBox="1"/>
      </xdr:nvSpPr>
      <xdr:spPr>
        <a:xfrm>
          <a:off x="3268980" y="3543300"/>
          <a:ext cx="63246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888CA8-F3E4-456F-AE29-598976AADA64}" type="TxLink">
            <a:rPr lang="en-US" sz="16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60%</a:t>
          </a:fld>
          <a:endParaRPr lang="en-IN" sz="40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381000</xdr:colOff>
      <xdr:row>12</xdr:row>
      <xdr:rowOff>167640</xdr:rowOff>
    </xdr:from>
    <xdr:to>
      <xdr:col>22</xdr:col>
      <xdr:colOff>594360</xdr:colOff>
      <xdr:row>25</xdr:row>
      <xdr:rowOff>30480</xdr:rowOff>
    </xdr:to>
    <mc:AlternateContent xmlns:mc="http://schemas.openxmlformats.org/markup-compatibility/2006">
      <mc:Choice xmlns:cx1="http://schemas.microsoft.com/office/drawing/2015/9/8/chartex" Requires="cx1">
        <xdr:graphicFrame macro="">
          <xdr:nvGraphicFramePr>
            <xdr:cNvPr id="41" name="Chart 40">
              <a:extLst>
                <a:ext uri="{FF2B5EF4-FFF2-40B4-BE49-F238E27FC236}">
                  <a16:creationId xmlns:a16="http://schemas.microsoft.com/office/drawing/2014/main" id="{E3FF67BA-58F2-4989-B0F8-4153FD5341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525000" y="2362200"/>
              <a:ext cx="4480560" cy="22402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121920</xdr:colOff>
      <xdr:row>27</xdr:row>
      <xdr:rowOff>144780</xdr:rowOff>
    </xdr:from>
    <xdr:to>
      <xdr:col>13</xdr:col>
      <xdr:colOff>167640</xdr:colOff>
      <xdr:row>39</xdr:row>
      <xdr:rowOff>114300</xdr:rowOff>
    </xdr:to>
    <xdr:graphicFrame macro="">
      <xdr:nvGraphicFramePr>
        <xdr:cNvPr id="42" name="Chart 41">
          <a:extLst>
            <a:ext uri="{FF2B5EF4-FFF2-40B4-BE49-F238E27FC236}">
              <a16:creationId xmlns:a16="http://schemas.microsoft.com/office/drawing/2014/main" id="{8749B9BB-56EB-49A1-8448-0EE494B2E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18</xdr:col>
      <xdr:colOff>388620</xdr:colOff>
      <xdr:row>27</xdr:row>
      <xdr:rowOff>99060</xdr:rowOff>
    </xdr:from>
    <xdr:to>
      <xdr:col>20</xdr:col>
      <xdr:colOff>487680</xdr:colOff>
      <xdr:row>28</xdr:row>
      <xdr:rowOff>144780</xdr:rowOff>
    </xdr:to>
    <xdr:sp macro="" textlink="">
      <xdr:nvSpPr>
        <xdr:cNvPr id="63" name="TextBox 62">
          <a:extLst>
            <a:ext uri="{FF2B5EF4-FFF2-40B4-BE49-F238E27FC236}">
              <a16:creationId xmlns:a16="http://schemas.microsoft.com/office/drawing/2014/main" id="{E7BED7D8-BA2D-31A7-8A55-356D62A15882}"/>
            </a:ext>
          </a:extLst>
        </xdr:cNvPr>
        <xdr:cNvSpPr txBox="1"/>
      </xdr:nvSpPr>
      <xdr:spPr>
        <a:xfrm>
          <a:off x="11361420" y="5036820"/>
          <a:ext cx="13182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Education Field</a:t>
          </a:r>
        </a:p>
      </xdr:txBody>
    </xdr:sp>
    <xdr:clientData/>
  </xdr:twoCellAnchor>
  <xdr:twoCellAnchor>
    <xdr:from>
      <xdr:col>21</xdr:col>
      <xdr:colOff>99060</xdr:colOff>
      <xdr:row>27</xdr:row>
      <xdr:rowOff>91440</xdr:rowOff>
    </xdr:from>
    <xdr:to>
      <xdr:col>23</xdr:col>
      <xdr:colOff>53340</xdr:colOff>
      <xdr:row>28</xdr:row>
      <xdr:rowOff>175260</xdr:rowOff>
    </xdr:to>
    <xdr:sp macro="" textlink="">
      <xdr:nvSpPr>
        <xdr:cNvPr id="64" name="TextBox 63">
          <a:extLst>
            <a:ext uri="{FF2B5EF4-FFF2-40B4-BE49-F238E27FC236}">
              <a16:creationId xmlns:a16="http://schemas.microsoft.com/office/drawing/2014/main" id="{96410FE7-43F2-404E-89FA-43BFC6B459B2}"/>
            </a:ext>
          </a:extLst>
        </xdr:cNvPr>
        <xdr:cNvSpPr txBox="1"/>
      </xdr:nvSpPr>
      <xdr:spPr>
        <a:xfrm>
          <a:off x="12900660" y="5029200"/>
          <a:ext cx="11734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Department</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nsa" refreshedDate="45300.740534837962" createdVersion="8" refreshedVersion="8" minRefreshableVersion="3" recordCount="1470" xr:uid="{FC0B29E3-0F16-4A65-8384-3BCB9BEBE41C}">
  <cacheSource type="worksheet">
    <worksheetSource name="HR_data"/>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840060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094893-FDE6-4724-9F20-A36D651CB81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8A5E77-BC4E-4D30-A779-9736393C4C6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Total Employees" fld="24" subtotal="count" baseField="0" baseItem="0"/>
    <dataField name="Attrition Rate" fld="19" subtotal="average" baseField="0" baseItem="1" numFmtId="10"/>
    <dataField name="Total Attrition" fld="17" baseField="0" baseItem="1"/>
    <dataField name="Average Age" fld="16" subtotal="average" baseField="0" baseItem="1"/>
  </dataFields>
  <formats count="1">
    <format dxfId="3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6A20B9-EE4B-4182-A960-03C44823F71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5" firstHeaderRow="1" firstDataRow="1" firstDataCol="1"/>
  <pivotFields count="44">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4"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4" count="1" selected="0">
            <x v="0"/>
          </reference>
        </references>
      </pivotArea>
    </chartFormat>
    <chartFormat chart="5" format="14">
      <pivotArea type="data" outline="0" fieldPosition="0">
        <references count="2">
          <reference field="4294967294" count="1" selected="0">
            <x v="0"/>
          </reference>
          <reference field="4" count="1" selected="0">
            <x v="1"/>
          </reference>
        </references>
      </pivotArea>
    </chartFormat>
    <chartFormat chart="5" format="1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BCD9BE-020B-4161-B6AA-857CEEA1F83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DFAED1-F4FD-4E27-9E43-707D7316CCA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D0ECB9-3526-492F-8576-65D5D190E567}"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1"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716E30-61AF-4892-9F16-B94831F387F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C8"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4FF8AAC-0E87-4D57-AA9E-9EABB473449F}"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B3"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C44DC74-0554-4EDA-9558-919A50982AEE}"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C8"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5837631-7FCA-4055-9E1A-FC8910827700}" sourceName="Department">
  <pivotTables>
    <pivotTable tabId="7" name="PivotTable1"/>
    <pivotTable tabId="8" name="PivotTable11"/>
    <pivotTable tabId="5" name="PivotTable7"/>
    <pivotTable tabId="4" name="PivotTable4"/>
    <pivotTable tabId="2" name="PivotTable2"/>
    <pivotTable tabId="3" name="PivotTable3"/>
    <pivotTable tabId="7" name="PivotTable2"/>
    <pivotTable tabId="6" name="PivotTable1"/>
    <pivotTable tabId="6" name="PivotTable10"/>
  </pivotTables>
  <data>
    <tabular pivotCacheId="108400600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59205B32-AB88-4BB4-8AD6-6DDACC1BF8E9}" sourceName="Education Field">
  <pivotTables>
    <pivotTable tabId="7" name="PivotTable1"/>
    <pivotTable tabId="8" name="PivotTable11"/>
    <pivotTable tabId="5" name="PivotTable7"/>
    <pivotTable tabId="4" name="PivotTable4"/>
    <pivotTable tabId="2" name="PivotTable2"/>
    <pivotTable tabId="3" name="PivotTable3"/>
    <pivotTable tabId="7" name="PivotTable2"/>
    <pivotTable tabId="6" name="PivotTable10"/>
    <pivotTable tabId="6" name="PivotTable1"/>
  </pivotTables>
  <data>
    <tabular pivotCacheId="1084006009">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CA93517-AA00-4B01-B505-E1323C1AAD51}" sourceName="Gender">
  <pivotTables>
    <pivotTable tabId="6" name="PivotTable1"/>
    <pivotTable tabId="8" name="PivotTable11"/>
    <pivotTable tabId="5" name="PivotTable7"/>
    <pivotTable tabId="4" name="PivotTable4"/>
    <pivotTable tabId="2" name="PivotTable2"/>
    <pivotTable tabId="3" name="PivotTable3"/>
    <pivotTable tabId="7" name="PivotTable1"/>
    <pivotTable tabId="7" name="PivotTable2"/>
    <pivotTable tabId="6" name="PivotTable10"/>
  </pivotTables>
  <data>
    <tabular pivotCacheId="108400600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2884364-1DF4-4A4B-AB18-4A65413862E8}" cache="Slicer_Department" caption="Department" rowHeight="234950"/>
  <slicer name="Education Field" xr10:uid="{F73B54CD-E946-4E32-8AB1-05ADBD5E1E74}" cache="Slicer_Education_Field" caption="Education Fiel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A1F911B-5ABD-4F4C-AD82-3C4506D1C7D8}" cache="Slicer_Gender"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AB8177E8-D2C3-40A0-B43E-64727F25482B}" cache="Slicer_Department" style="ab" rowHeight="234950"/>
  <slicer name="Education Field 1" xr10:uid="{EB5688E4-8EDC-4279-B316-A67E80814215}" cache="Slicer_Education_Field" style="ab" rowHeight="234950"/>
  <slicer name="Gender 1" xr10:uid="{4696E762-0D40-4655-99E4-C8C26B0B2400}" cache="Slicer_Gender" caption="Gender" columnCount="2" style="ab"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3309CF-17BD-4707-91D6-34CA7AA3FC72}" name="HR_data" displayName="HR_data" ref="A1:AR1471" totalsRowShown="0" headerRowDxfId="83" dataDxfId="82">
  <autoFilter ref="A1:AR1471" xr:uid="{C43309CF-17BD-4707-91D6-34CA7AA3FC72}"/>
  <tableColumns count="44">
    <tableColumn id="1" xr3:uid="{3548D888-6F2A-4657-A9C1-96C2E443A02C}" name="Attrition" dataDxfId="81"/>
    <tableColumn id="2" xr3:uid="{FA155539-67A5-478F-837E-1D7893E19F84}" name="Business Travel" dataDxfId="80"/>
    <tableColumn id="3" xr3:uid="{5740D62B-7232-4787-8E60-ADDD8ACD4A4D}" name="CF_age band" dataDxfId="79"/>
    <tableColumn id="4" xr3:uid="{DD4D37EA-61C0-480D-B5B7-ED73C7359604}" name="CF_attrition label" dataDxfId="78"/>
    <tableColumn id="5" xr3:uid="{EB3923A6-FEFD-444B-B39B-11C292F67BF9}" name="Department" dataDxfId="77"/>
    <tableColumn id="6" xr3:uid="{7D6882B0-7B08-4309-8106-3C1DFA2DE78A}" name="Education Field" dataDxfId="76"/>
    <tableColumn id="7" xr3:uid="{7DCBC8AC-567F-42D1-8EB8-4EAB0C223D59}" name="emp no" dataDxfId="75"/>
    <tableColumn id="8" xr3:uid="{0B4822A9-F790-480A-BD26-3A21D1EFD656}" name="Employee Number" dataDxfId="74"/>
    <tableColumn id="9" xr3:uid="{4C1D8EAE-3C1E-4707-9A0C-07BA88F04DB2}" name="Gender" dataDxfId="73"/>
    <tableColumn id="10" xr3:uid="{0AD3A747-982F-4A79-ACED-F77AFCBFC948}" name="Job Role" dataDxfId="72"/>
    <tableColumn id="11" xr3:uid="{673C0B24-71CC-44C5-A3D2-BA3C862E66B0}" name="Marital Status" dataDxfId="71"/>
    <tableColumn id="12" xr3:uid="{F10DD7C7-40B1-443B-A0B7-2D03EB289305}" name="Over Time" dataDxfId="70"/>
    <tableColumn id="13" xr3:uid="{A7C070A7-99C7-4267-BA66-B96BDCC9848E}" name="Over18" dataDxfId="69"/>
    <tableColumn id="14" xr3:uid="{97F4E9CC-558A-4C6B-8972-2F47117B8FD0}" name="Training Times Last Year" dataDxfId="68"/>
    <tableColumn id="15" xr3:uid="{755AA983-9898-4B54-AA8C-270A4EBD3073}" name="-2" dataDxfId="67"/>
    <tableColumn id="16" xr3:uid="{A52EA6AA-ED59-4E29-98E6-FB66AFC57B8C}" name="0" dataDxfId="66"/>
    <tableColumn id="17" xr3:uid="{50EB4951-1B61-43FE-A503-FEBF5ADA1B0C}" name="Age" dataDxfId="65"/>
    <tableColumn id="18" xr3:uid="{2DCA8313-DF6E-404E-90D5-C6CDA3BFFD46}" name="CF_attrition count" dataDxfId="64"/>
    <tableColumn id="19" xr3:uid="{4DF07EA7-2095-4239-89FC-0578C94D14EF}" name="CF_attrition counts" dataDxfId="63"/>
    <tableColumn id="20" xr3:uid="{30140CCC-410D-4590-95A4-48129A09F0AC}" name="CF_attrition rate" dataDxfId="62"/>
    <tableColumn id="21" xr3:uid="{110A344D-F509-4D72-B2EF-07A42BBC7346}" name="CF_current Employee" dataDxfId="61"/>
    <tableColumn id="22" xr3:uid="{9AD13D16-AE14-4BD6-AC1C-705AF7ED036B}" name="Daily Rate" dataDxfId="60"/>
    <tableColumn id="23" xr3:uid="{39FF3DF2-057A-456B-830C-AE20CA95A813}" name="Distance From Home" dataDxfId="59"/>
    <tableColumn id="24" xr3:uid="{7982801D-AF7F-4FF5-AFA2-F660436F01D3}" name="Education" dataDxfId="58"/>
    <tableColumn id="25" xr3:uid="{B9F78CF4-E21E-4DF3-9837-5226F8F51BE1}" name="Employee Count" dataDxfId="57"/>
    <tableColumn id="26" xr3:uid="{B03D8CDE-D240-46B6-AC73-02CDC9E74B76}" name="Environment Satisfaction" dataDxfId="56"/>
    <tableColumn id="27" xr3:uid="{FCE0FD41-D4BF-4042-AA3D-6DBE7856ED42}" name="Hourly Rate" dataDxfId="55"/>
    <tableColumn id="28" xr3:uid="{6EFACAEF-68D2-449D-AF22-B2711C19B815}" name="Job Involvement" dataDxfId="54"/>
    <tableColumn id="29" xr3:uid="{51592D91-A519-433A-B829-38DE67DEC095}" name="Job Level" dataDxfId="53"/>
    <tableColumn id="30" xr3:uid="{C2E831E6-1C23-4199-B749-6D70E2BF7F7C}" name="Job Satisfaction" dataDxfId="52"/>
    <tableColumn id="31" xr3:uid="{4BD3BE0E-8564-4E06-A6A4-033E7F887005}" name="Monthly Income" dataDxfId="51"/>
    <tableColumn id="32" xr3:uid="{BC5AF87D-DBB5-4ACD-A4F0-E234DC956EAB}" name="Monthly Rate" dataDxfId="50"/>
    <tableColumn id="33" xr3:uid="{2F2867CD-7C66-4671-B981-69F1C1C10490}" name="Num Companies Worked" dataDxfId="49"/>
    <tableColumn id="34" xr3:uid="{463F77C6-A55D-41B1-BD02-DF0E33AF5B5C}" name="Percent Salary Hike" dataDxfId="48"/>
    <tableColumn id="35" xr3:uid="{D8811F41-EFB0-47D1-B21E-837299B719AA}" name="Performance Rating" dataDxfId="47"/>
    <tableColumn id="36" xr3:uid="{047ECE6B-A48E-4259-B892-D53586729407}" name="Relationship Satisfaction" dataDxfId="46"/>
    <tableColumn id="37" xr3:uid="{B5A5DDCE-35B9-48C5-93B2-3F3559158AE0}" name="Standard Hours" dataDxfId="45"/>
    <tableColumn id="38" xr3:uid="{45E33E6A-280A-458C-B70C-3CF451BA951F}" name="Stock Option Level" dataDxfId="44"/>
    <tableColumn id="39" xr3:uid="{FB959BFA-26B9-42D8-8150-61AD3C50527C}" name="Total Working Years" dataDxfId="43"/>
    <tableColumn id="40" xr3:uid="{AD89B220-6E0D-4EAB-AE6B-AA8845522B0E}" name="Work Life Balance" dataDxfId="42"/>
    <tableColumn id="41" xr3:uid="{DA93D271-DCCC-465B-9F74-AB6222C747D9}" name="Years At Company" dataDxfId="41"/>
    <tableColumn id="42" xr3:uid="{FD350EFD-8502-4021-A6A1-2F526F0E0CA3}" name="Years In Current Role" dataDxfId="40"/>
    <tableColumn id="43" xr3:uid="{11574E2E-3146-4A86-8F29-5373D273D36C}" name="Years Since Last Promotion" dataDxfId="39"/>
    <tableColumn id="44" xr3:uid="{16F09C0B-5966-471F-82E1-8D6AB64C57A6}" name="Years With Curr Manager" dataDxfId="3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F5D64-C9ED-41E9-9D46-5F18802C1162}">
  <dimension ref="A1:AR1471"/>
  <sheetViews>
    <sheetView topLeftCell="S1447" workbookViewId="0">
      <selection activeCell="Y2" sqref="Y2:Y1471"/>
    </sheetView>
  </sheetViews>
  <sheetFormatPr defaultRowHeight="14.4" x14ac:dyDescent="0.3"/>
  <cols>
    <col min="1" max="1" width="10.88671875" customWidth="1"/>
    <col min="2" max="2" width="20.44140625" hidden="1" customWidth="1"/>
    <col min="3" max="3" width="14.77734375" customWidth="1"/>
    <col min="4" max="4" width="19.88671875" customWidth="1"/>
    <col min="5" max="5" width="14.21875" customWidth="1"/>
    <col min="6" max="6" width="17.33203125" customWidth="1"/>
    <col min="7" max="7" width="11.21875" customWidth="1"/>
    <col min="8" max="8" width="20.109375" customWidth="1"/>
    <col min="9" max="9" width="10.33203125" customWidth="1"/>
    <col min="10" max="10" width="25.6640625" customWidth="1"/>
    <col min="11" max="11" width="16" customWidth="1"/>
    <col min="12" max="12" width="12.44140625" hidden="1" customWidth="1"/>
    <col min="13" max="13" width="9.5546875" hidden="1" customWidth="1"/>
    <col min="14" max="14" width="25.33203125" hidden="1" customWidth="1"/>
    <col min="15" max="16" width="0" hidden="1" customWidth="1"/>
    <col min="18" max="18" width="19.88671875" customWidth="1"/>
    <col min="19" max="19" width="20.77734375" customWidth="1"/>
    <col min="20" max="20" width="21.33203125" customWidth="1"/>
    <col min="21" max="21" width="24.44140625" customWidth="1"/>
    <col min="22" max="22" width="15" hidden="1" customWidth="1"/>
    <col min="23" max="23" width="22.33203125" hidden="1" customWidth="1"/>
    <col min="24" max="24" width="18.44140625" customWidth="1"/>
    <col min="25" max="25" width="18.21875" customWidth="1"/>
    <col min="26" max="26" width="26.21875" hidden="1" customWidth="1"/>
    <col min="27" max="27" width="13.88671875" customWidth="1"/>
    <col min="28" max="28" width="18.21875" hidden="1" customWidth="1"/>
    <col min="29" max="29" width="11.33203125" hidden="1" customWidth="1"/>
    <col min="30" max="30" width="17.44140625" customWidth="1"/>
    <col min="31" max="31" width="18.109375" customWidth="1"/>
    <col min="32" max="32" width="15.5546875" customWidth="1"/>
    <col min="33" max="33" width="26.21875" hidden="1" customWidth="1"/>
    <col min="34" max="34" width="20.88671875" hidden="1" customWidth="1"/>
    <col min="35" max="35" width="21.21875" hidden="1" customWidth="1"/>
    <col min="36" max="36" width="25.88671875" hidden="1" customWidth="1"/>
    <col min="37" max="37" width="17.44140625" hidden="1" customWidth="1"/>
    <col min="38" max="38" width="20.21875" hidden="1" customWidth="1"/>
    <col min="39" max="39" width="21.6640625" hidden="1" customWidth="1"/>
    <col min="40" max="40" width="19.5546875" hidden="1" customWidth="1"/>
    <col min="41" max="41" width="19.88671875" hidden="1" customWidth="1"/>
    <col min="42" max="42" width="22.5546875" hidden="1" customWidth="1"/>
    <col min="43" max="43" width="28" hidden="1" customWidth="1"/>
    <col min="44" max="44" width="26.33203125" hidden="1" customWidth="1"/>
  </cols>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F3940-6CB9-4513-9B65-00B6B5D158D6}">
  <dimension ref="A3:E16"/>
  <sheetViews>
    <sheetView workbookViewId="0">
      <selection activeCell="I20" sqref="I20"/>
    </sheetView>
  </sheetViews>
  <sheetFormatPr defaultRowHeight="14.4" x14ac:dyDescent="0.3"/>
  <cols>
    <col min="1" max="1" width="24" bestFit="1" customWidth="1"/>
    <col min="2" max="2" width="12.21875" bestFit="1" customWidth="1"/>
    <col min="3" max="3" width="12.6640625" bestFit="1" customWidth="1"/>
    <col min="4" max="4" width="12" bestFit="1" customWidth="1"/>
  </cols>
  <sheetData>
    <row r="3" spans="1:5" x14ac:dyDescent="0.3">
      <c r="A3" t="s">
        <v>1554</v>
      </c>
      <c r="B3" t="s">
        <v>1558</v>
      </c>
      <c r="C3" t="s">
        <v>1559</v>
      </c>
      <c r="D3" t="s">
        <v>1560</v>
      </c>
    </row>
    <row r="4" spans="1:5" x14ac:dyDescent="0.3">
      <c r="A4" s="10">
        <v>1470</v>
      </c>
      <c r="B4" s="4">
        <v>0.16122448979591836</v>
      </c>
      <c r="C4" s="10">
        <v>237</v>
      </c>
      <c r="D4" s="10">
        <v>36.923809523809524</v>
      </c>
    </row>
    <row r="6" spans="1:5" x14ac:dyDescent="0.3">
      <c r="A6" s="5" t="s">
        <v>1554</v>
      </c>
      <c r="B6" s="5" t="s">
        <v>0</v>
      </c>
      <c r="C6" s="5" t="s">
        <v>1558</v>
      </c>
      <c r="D6" s="5" t="s">
        <v>1561</v>
      </c>
      <c r="E6" s="5" t="s">
        <v>16</v>
      </c>
    </row>
    <row r="7" spans="1:5" x14ac:dyDescent="0.3">
      <c r="A7" s="5">
        <f>GETPIVOTDATA("Total Employees",$A$3)</f>
        <v>1470</v>
      </c>
      <c r="B7" s="5">
        <f>GETPIVOTDATA("Total Attrition",$A$3)</f>
        <v>237</v>
      </c>
      <c r="C7" s="6">
        <f>GETPIVOTDATA("Attrition Rate",$A$3)</f>
        <v>0.16122448979591836</v>
      </c>
      <c r="D7" s="5">
        <f>A7-B7</f>
        <v>1233</v>
      </c>
      <c r="E7" s="7">
        <f>GETPIVOTDATA("Average Age",$A$3)</f>
        <v>36.923809523809524</v>
      </c>
    </row>
    <row r="12" spans="1:5" x14ac:dyDescent="0.3">
      <c r="A12" t="s">
        <v>1562</v>
      </c>
    </row>
    <row r="13" spans="1:5" x14ac:dyDescent="0.3">
      <c r="A13" s="8">
        <v>2.6265306122448981</v>
      </c>
    </row>
    <row r="15" spans="1:5" x14ac:dyDescent="0.3">
      <c r="A15" s="8" t="s">
        <v>1563</v>
      </c>
      <c r="B15" s="8">
        <f>GETPIVOTDATA("Job Satisfaction",$A$12)</f>
        <v>2.6265306122448981</v>
      </c>
      <c r="C15">
        <f>B15/4</f>
        <v>0.65663265306122454</v>
      </c>
    </row>
    <row r="16" spans="1:5" x14ac:dyDescent="0.3">
      <c r="A16" t="s">
        <v>1564</v>
      </c>
      <c r="B16" s="8">
        <f>4-B15</f>
        <v>1.3734693877551019</v>
      </c>
      <c r="C16">
        <f>B16/4</f>
        <v>0.34336734693877546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8351F-CF0A-4628-81ED-C722209F3FA9}">
  <dimension ref="A1:B5"/>
  <sheetViews>
    <sheetView workbookViewId="0">
      <selection activeCell="J23" sqref="J23"/>
    </sheetView>
  </sheetViews>
  <sheetFormatPr defaultRowHeight="14.4" x14ac:dyDescent="0.3"/>
  <cols>
    <col min="1" max="1" width="12.5546875" bestFit="1" customWidth="1"/>
    <col min="2" max="2" width="22.88671875" bestFit="1" customWidth="1"/>
  </cols>
  <sheetData>
    <row r="1" spans="1:2" x14ac:dyDescent="0.3">
      <c r="A1" s="2" t="s">
        <v>1555</v>
      </c>
      <c r="B1" t="s">
        <v>1557</v>
      </c>
    </row>
    <row r="2" spans="1:2" x14ac:dyDescent="0.3">
      <c r="A2" s="3" t="s">
        <v>161</v>
      </c>
      <c r="B2" s="4">
        <v>5.0632911392405063E-2</v>
      </c>
    </row>
    <row r="3" spans="1:2" x14ac:dyDescent="0.3">
      <c r="A3" s="3" t="s">
        <v>60</v>
      </c>
      <c r="B3" s="4">
        <v>0.56118143459915615</v>
      </c>
    </row>
    <row r="4" spans="1:2" x14ac:dyDescent="0.3">
      <c r="A4" s="3" t="s">
        <v>48</v>
      </c>
      <c r="B4" s="4">
        <v>0.3881856540084388</v>
      </c>
    </row>
    <row r="5" spans="1:2" x14ac:dyDescent="0.3">
      <c r="A5" s="3" t="s">
        <v>1556</v>
      </c>
      <c r="B5" s="4">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34420-A6EC-41EF-BE1B-023B88E4B47A}">
  <dimension ref="A1:B7"/>
  <sheetViews>
    <sheetView workbookViewId="0">
      <selection activeCell="B3" sqref="B3"/>
    </sheetView>
  </sheetViews>
  <sheetFormatPr defaultRowHeight="14.4" x14ac:dyDescent="0.3"/>
  <cols>
    <col min="1" max="1" width="15.88671875" bestFit="1" customWidth="1"/>
    <col min="2" max="2" width="22.88671875" bestFit="1" customWidth="1"/>
  </cols>
  <sheetData>
    <row r="1" spans="1:2" x14ac:dyDescent="0.3">
      <c r="A1" s="2" t="s">
        <v>1555</v>
      </c>
      <c r="B1" t="s">
        <v>1557</v>
      </c>
    </row>
    <row r="2" spans="1:2" x14ac:dyDescent="0.3">
      <c r="A2" s="3" t="s">
        <v>134</v>
      </c>
      <c r="B2" s="10">
        <v>5</v>
      </c>
    </row>
    <row r="3" spans="1:2" x14ac:dyDescent="0.3">
      <c r="A3" s="3" t="s">
        <v>65</v>
      </c>
      <c r="B3" s="10">
        <v>31</v>
      </c>
    </row>
    <row r="4" spans="1:2" x14ac:dyDescent="0.3">
      <c r="A4" s="3" t="s">
        <v>55</v>
      </c>
      <c r="B4" s="10">
        <v>44</v>
      </c>
    </row>
    <row r="5" spans="1:2" x14ac:dyDescent="0.3">
      <c r="A5" s="3" t="s">
        <v>71</v>
      </c>
      <c r="B5" s="10">
        <v>58</v>
      </c>
    </row>
    <row r="6" spans="1:2" x14ac:dyDescent="0.3">
      <c r="A6" s="3" t="s">
        <v>77</v>
      </c>
      <c r="B6" s="10">
        <v>99</v>
      </c>
    </row>
    <row r="7" spans="1:2" x14ac:dyDescent="0.3">
      <c r="A7" s="3" t="s">
        <v>1556</v>
      </c>
      <c r="B7" s="1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218D8-49B3-4FF3-B8EC-46E96383B19C}">
  <dimension ref="A1:E5"/>
  <sheetViews>
    <sheetView workbookViewId="0">
      <selection activeCell="B2" sqref="B2"/>
    </sheetView>
  </sheetViews>
  <sheetFormatPr defaultRowHeight="14.4" x14ac:dyDescent="0.3"/>
  <cols>
    <col min="1" max="1" width="12.5546875" bestFit="1" customWidth="1"/>
    <col min="2" max="2" width="24.21875" bestFit="1" customWidth="1"/>
    <col min="4" max="4" width="12.77734375" customWidth="1"/>
  </cols>
  <sheetData>
    <row r="1" spans="1:5" x14ac:dyDescent="0.3">
      <c r="A1" s="2" t="s">
        <v>1555</v>
      </c>
      <c r="B1" t="s">
        <v>1566</v>
      </c>
      <c r="D1" t="s">
        <v>10</v>
      </c>
      <c r="E1" t="s">
        <v>0</v>
      </c>
    </row>
    <row r="2" spans="1:5" x14ac:dyDescent="0.3">
      <c r="A2" s="3" t="s">
        <v>79</v>
      </c>
      <c r="B2" s="10">
        <v>327</v>
      </c>
      <c r="D2" t="str">
        <f>A2</f>
        <v>Divorced</v>
      </c>
      <c r="E2">
        <f>GETPIVOTDATA("CF_attrition count",$A$1,"Marital Status",A2)</f>
        <v>327</v>
      </c>
    </row>
    <row r="3" spans="1:5" x14ac:dyDescent="0.3">
      <c r="A3" s="3" t="s">
        <v>53</v>
      </c>
      <c r="B3" s="10">
        <v>470</v>
      </c>
      <c r="D3" t="str">
        <f>A3</f>
        <v>Single</v>
      </c>
      <c r="E3">
        <f>GETPIVOTDATA("CF_attrition count",$A$1,"Marital Status",A3)</f>
        <v>470</v>
      </c>
    </row>
    <row r="4" spans="1:5" x14ac:dyDescent="0.3">
      <c r="A4" s="3" t="s">
        <v>64</v>
      </c>
      <c r="B4" s="10">
        <v>673</v>
      </c>
      <c r="D4" t="str">
        <f>A4</f>
        <v>Married</v>
      </c>
      <c r="E4">
        <f>GETPIVOTDATA("CF_attrition count",$A$1,"Marital Status",A4)</f>
        <v>673</v>
      </c>
    </row>
    <row r="5" spans="1:5" x14ac:dyDescent="0.3">
      <c r="A5" s="3" t="s">
        <v>1556</v>
      </c>
      <c r="B5" s="10">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ED66-F95B-43BA-A80B-0DF93D9853EF}">
  <dimension ref="A1:E11"/>
  <sheetViews>
    <sheetView workbookViewId="0">
      <selection activeCell="N9" sqref="N8:P9"/>
    </sheetView>
  </sheetViews>
  <sheetFormatPr defaultRowHeight="14.4" x14ac:dyDescent="0.3"/>
  <cols>
    <col min="1" max="2" width="22.88671875" bestFit="1" customWidth="1"/>
    <col min="4" max="4" width="23.21875" customWidth="1"/>
    <col min="5" max="5" width="11.6640625" customWidth="1"/>
  </cols>
  <sheetData>
    <row r="1" spans="1:5" x14ac:dyDescent="0.3">
      <c r="A1" s="2" t="s">
        <v>1555</v>
      </c>
      <c r="B1" t="s">
        <v>1557</v>
      </c>
    </row>
    <row r="2" spans="1:5" x14ac:dyDescent="0.3">
      <c r="A2" s="3" t="s">
        <v>83</v>
      </c>
      <c r="B2" s="10">
        <v>9</v>
      </c>
      <c r="D2" t="s">
        <v>9</v>
      </c>
      <c r="E2" t="s">
        <v>0</v>
      </c>
    </row>
    <row r="3" spans="1:5" x14ac:dyDescent="0.3">
      <c r="A3" s="3" t="s">
        <v>163</v>
      </c>
      <c r="B3" s="10">
        <v>12</v>
      </c>
      <c r="D3" t="str">
        <f>A2</f>
        <v>Healthcare Representative</v>
      </c>
      <c r="E3">
        <f>GETPIVOTDATA("CF_attrition count",$A$1,"Job Role",A2)</f>
        <v>9</v>
      </c>
    </row>
    <row r="4" spans="1:5" x14ac:dyDescent="0.3">
      <c r="A4" s="3" t="s">
        <v>68</v>
      </c>
      <c r="B4" s="10">
        <v>62</v>
      </c>
      <c r="D4" t="str">
        <f t="shared" ref="D4:D11" si="0">A3</f>
        <v>Human Resources</v>
      </c>
      <c r="E4">
        <f t="shared" ref="E4:E11" si="1">GETPIVOTDATA("CF_attrition count",$A$1,"Job Role",A3)</f>
        <v>12</v>
      </c>
    </row>
    <row r="5" spans="1:5" x14ac:dyDescent="0.3">
      <c r="A5" s="3" t="s">
        <v>95</v>
      </c>
      <c r="B5" s="10">
        <v>5</v>
      </c>
      <c r="D5" t="str">
        <f t="shared" si="0"/>
        <v>Laboratory Technician</v>
      </c>
      <c r="E5">
        <f t="shared" si="1"/>
        <v>62</v>
      </c>
    </row>
    <row r="6" spans="1:5" x14ac:dyDescent="0.3">
      <c r="A6" s="3" t="s">
        <v>81</v>
      </c>
      <c r="B6" s="10">
        <v>10</v>
      </c>
      <c r="D6" t="str">
        <f t="shared" si="0"/>
        <v>Manager</v>
      </c>
      <c r="E6">
        <f t="shared" si="1"/>
        <v>5</v>
      </c>
    </row>
    <row r="7" spans="1:5" x14ac:dyDescent="0.3">
      <c r="A7" s="3" t="s">
        <v>101</v>
      </c>
      <c r="B7" s="10">
        <v>2</v>
      </c>
      <c r="D7" t="str">
        <f t="shared" si="0"/>
        <v>Manufacturing Director</v>
      </c>
      <c r="E7">
        <f t="shared" si="1"/>
        <v>10</v>
      </c>
    </row>
    <row r="8" spans="1:5" x14ac:dyDescent="0.3">
      <c r="A8" s="3" t="s">
        <v>63</v>
      </c>
      <c r="B8" s="10">
        <v>47</v>
      </c>
      <c r="D8" t="str">
        <f t="shared" si="0"/>
        <v>Research Director</v>
      </c>
      <c r="E8">
        <f t="shared" si="1"/>
        <v>2</v>
      </c>
    </row>
    <row r="9" spans="1:5" x14ac:dyDescent="0.3">
      <c r="A9" s="3" t="s">
        <v>52</v>
      </c>
      <c r="B9" s="10">
        <v>57</v>
      </c>
      <c r="D9" t="str">
        <f t="shared" si="0"/>
        <v>Research Scientist</v>
      </c>
      <c r="E9">
        <f t="shared" si="1"/>
        <v>47</v>
      </c>
    </row>
    <row r="10" spans="1:5" x14ac:dyDescent="0.3">
      <c r="A10" s="3" t="s">
        <v>99</v>
      </c>
      <c r="B10" s="10">
        <v>33</v>
      </c>
      <c r="D10" t="str">
        <f t="shared" si="0"/>
        <v>Sales Executive</v>
      </c>
      <c r="E10">
        <f t="shared" si="1"/>
        <v>57</v>
      </c>
    </row>
    <row r="11" spans="1:5" x14ac:dyDescent="0.3">
      <c r="A11" s="3" t="s">
        <v>1556</v>
      </c>
      <c r="B11" s="10">
        <v>237</v>
      </c>
      <c r="D11" t="str">
        <f t="shared" si="0"/>
        <v>Sales Representative</v>
      </c>
      <c r="E11">
        <f t="shared" si="1"/>
        <v>33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66AF1-45FD-40B0-8A9A-30ADF9CB55FB}">
  <dimension ref="B2:D12"/>
  <sheetViews>
    <sheetView workbookViewId="0">
      <selection activeCell="D11" sqref="D11:D12"/>
    </sheetView>
  </sheetViews>
  <sheetFormatPr defaultRowHeight="14.4" x14ac:dyDescent="0.3"/>
  <cols>
    <col min="2" max="3" width="23" bestFit="1" customWidth="1"/>
  </cols>
  <sheetData>
    <row r="2" spans="2:4" x14ac:dyDescent="0.3">
      <c r="B2" t="s">
        <v>1565</v>
      </c>
    </row>
    <row r="3" spans="2:4" x14ac:dyDescent="0.3">
      <c r="B3" s="10">
        <v>1470</v>
      </c>
    </row>
    <row r="5" spans="2:4" x14ac:dyDescent="0.3">
      <c r="B5" s="2" t="s">
        <v>1555</v>
      </c>
      <c r="C5" t="s">
        <v>1565</v>
      </c>
    </row>
    <row r="6" spans="2:4" x14ac:dyDescent="0.3">
      <c r="B6" s="3" t="s">
        <v>51</v>
      </c>
      <c r="C6" s="10">
        <v>588</v>
      </c>
    </row>
    <row r="7" spans="2:4" x14ac:dyDescent="0.3">
      <c r="B7" s="3" t="s">
        <v>62</v>
      </c>
      <c r="C7" s="10">
        <v>882</v>
      </c>
    </row>
    <row r="8" spans="2:4" x14ac:dyDescent="0.3">
      <c r="B8" s="3" t="s">
        <v>1556</v>
      </c>
      <c r="C8" s="10">
        <v>1470</v>
      </c>
    </row>
    <row r="11" spans="2:4" x14ac:dyDescent="0.3">
      <c r="B11" s="3" t="s">
        <v>51</v>
      </c>
      <c r="C11">
        <f>IFERROR(GETPIVOTDATA("Employee Count",$B$5,"Gender","Female"),0)</f>
        <v>588</v>
      </c>
      <c r="D11" s="9">
        <f>IFERROR(C11/($C$11+$C$12),0)</f>
        <v>0.4</v>
      </c>
    </row>
    <row r="12" spans="2:4" x14ac:dyDescent="0.3">
      <c r="B12" s="3" t="s">
        <v>62</v>
      </c>
      <c r="C12">
        <f>IFERROR(GETPIVOTDATA("Employee Count",$B$5,"Gender","Male"),0)</f>
        <v>882</v>
      </c>
      <c r="D12" s="9">
        <f>IFERROR(C12/($C$11+$C$12),0)</f>
        <v>0.6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4DF08-7F67-4456-B164-28F633A40CFD}">
  <dimension ref="B2:C8"/>
  <sheetViews>
    <sheetView workbookViewId="0">
      <selection activeCell="C4" sqref="C4"/>
    </sheetView>
  </sheetViews>
  <sheetFormatPr defaultRowHeight="14.4" x14ac:dyDescent="0.3"/>
  <cols>
    <col min="2" max="2" width="12.5546875" bestFit="1" customWidth="1"/>
    <col min="3" max="3" width="22.88671875" bestFit="1" customWidth="1"/>
  </cols>
  <sheetData>
    <row r="2" spans="2:3" x14ac:dyDescent="0.3">
      <c r="B2" s="2" t="s">
        <v>1555</v>
      </c>
      <c r="C2" t="s">
        <v>1557</v>
      </c>
    </row>
    <row r="3" spans="2:3" x14ac:dyDescent="0.3">
      <c r="B3" s="3" t="s">
        <v>69</v>
      </c>
      <c r="C3" s="10">
        <v>112</v>
      </c>
    </row>
    <row r="4" spans="2:3" x14ac:dyDescent="0.3">
      <c r="B4" s="3" t="s">
        <v>46</v>
      </c>
      <c r="C4" s="10">
        <v>51</v>
      </c>
    </row>
    <row r="5" spans="2:3" x14ac:dyDescent="0.3">
      <c r="B5" s="3" t="s">
        <v>92</v>
      </c>
      <c r="C5" s="10">
        <v>38</v>
      </c>
    </row>
    <row r="6" spans="2:3" x14ac:dyDescent="0.3">
      <c r="B6" s="3" t="s">
        <v>58</v>
      </c>
      <c r="C6" s="10">
        <v>25</v>
      </c>
    </row>
    <row r="7" spans="2:3" x14ac:dyDescent="0.3">
      <c r="B7" s="3" t="s">
        <v>75</v>
      </c>
      <c r="C7" s="10">
        <v>11</v>
      </c>
    </row>
    <row r="8" spans="2:3" x14ac:dyDescent="0.3">
      <c r="B8" s="3" t="s">
        <v>1556</v>
      </c>
      <c r="C8" s="10">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C0F5-E796-48D4-A9F1-77D45EEF1560}">
  <dimension ref="A1"/>
  <sheetViews>
    <sheetView tabSelected="1" workbookViewId="0">
      <selection activeCell="R42" sqref="R4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HR Data</vt:lpstr>
      <vt:lpstr>KPIs</vt:lpstr>
      <vt:lpstr>Department by attrition</vt:lpstr>
      <vt:lpstr>Education by attrition</vt:lpstr>
      <vt:lpstr>Attrition by Marital Status</vt:lpstr>
      <vt:lpstr>Attrition by job role</vt:lpstr>
      <vt:lpstr>Total employees by gender</vt:lpstr>
      <vt:lpstr>Attrition by age-group</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Parul Bansal</dc:creator>
  <cp:lastModifiedBy>Parul Bansal</cp:lastModifiedBy>
  <dcterms:created xsi:type="dcterms:W3CDTF">2024-01-09T11:48:00Z</dcterms:created>
  <dcterms:modified xsi:type="dcterms:W3CDTF">2024-01-10T12:22:23Z</dcterms:modified>
</cp:coreProperties>
</file>