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mc:AlternateContent xmlns:mc="http://schemas.openxmlformats.org/markup-compatibility/2006">
    <mc:Choice Requires="x15">
      <x15ac:absPath xmlns:x15ac="http://schemas.microsoft.com/office/spreadsheetml/2010/11/ac" url="C:\Users\photo\Repos\SEIS664-Team3\"/>
    </mc:Choice>
  </mc:AlternateContent>
  <xr:revisionPtr revIDLastSave="0" documentId="13_ncr:1_{64B7B0CB-6122-4A12-A6B3-AD479E02002C}" xr6:coauthVersionLast="45" xr6:coauthVersionMax="45" xr10:uidLastSave="{00000000-0000-0000-0000-000000000000}"/>
  <bookViews>
    <workbookView xWindow="-120" yWindow="-120" windowWidth="29040" windowHeight="17640" firstSheet="1" activeTab="4" xr2:uid="{00000000-000D-0000-FFFF-FFFF00000000}"/>
  </bookViews>
  <sheets>
    <sheet name="Cost of Delay" sheetId="1" r:id="rId1"/>
    <sheet name="WSJF Prioritization (simple)" sheetId="2" r:id="rId2"/>
    <sheet name="Setup" sheetId="3" r:id="rId3"/>
    <sheet name="Example" sheetId="4" r:id="rId4"/>
    <sheet name="Calculations" sheetId="5" r:id="rId5"/>
  </sheets>
  <externalReferences>
    <externalReference r:id="rId6"/>
  </externalReferenc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8" i="5" l="1"/>
  <c r="B65" i="5"/>
  <c r="C65" i="5"/>
  <c r="B66" i="5"/>
  <c r="C66" i="5"/>
  <c r="B67" i="5"/>
  <c r="C67" i="5"/>
  <c r="B68" i="5"/>
  <c r="C68" i="5"/>
  <c r="B69" i="5"/>
  <c r="C69" i="5"/>
  <c r="B70" i="5"/>
  <c r="C70" i="5"/>
  <c r="B71" i="5"/>
  <c r="C71" i="5"/>
  <c r="B72" i="5"/>
  <c r="C72" i="5"/>
  <c r="C75" i="5"/>
  <c r="B75" i="5"/>
  <c r="D61" i="5"/>
  <c r="D3" i="5"/>
  <c r="D4" i="5"/>
  <c r="D5" i="5"/>
  <c r="D6" i="5"/>
  <c r="D7" i="5"/>
  <c r="D8" i="5"/>
  <c r="D9" i="5"/>
  <c r="D10" i="5"/>
  <c r="D11" i="5"/>
  <c r="D12" i="5"/>
  <c r="D13" i="5"/>
  <c r="D14" i="5"/>
  <c r="D15" i="5"/>
  <c r="D16" i="5"/>
  <c r="D17" i="5"/>
  <c r="D18" i="5"/>
  <c r="D19" i="5"/>
  <c r="D20" i="5"/>
  <c r="D21" i="5"/>
  <c r="D22" i="5"/>
  <c r="E61" i="5"/>
  <c r="D60" i="5"/>
  <c r="E60" i="5"/>
  <c r="D59" i="5"/>
  <c r="E59" i="5"/>
  <c r="D58" i="5"/>
  <c r="E58" i="5"/>
  <c r="D57" i="5"/>
  <c r="E57" i="5"/>
  <c r="D56" i="5"/>
  <c r="E56" i="5"/>
  <c r="D55" i="5"/>
  <c r="E55" i="5"/>
  <c r="D54" i="5"/>
  <c r="E54" i="5"/>
  <c r="D53" i="5"/>
  <c r="E53" i="5"/>
  <c r="D52" i="5"/>
  <c r="E52" i="5"/>
  <c r="D51" i="5"/>
  <c r="E51" i="5"/>
  <c r="D50" i="5"/>
  <c r="E50" i="5"/>
  <c r="D49" i="5"/>
  <c r="E49" i="5"/>
  <c r="D48" i="5"/>
  <c r="E48" i="5"/>
  <c r="D47" i="5"/>
  <c r="E47" i="5"/>
  <c r="D46" i="5"/>
  <c r="E46" i="5"/>
  <c r="D45" i="5"/>
  <c r="E45" i="5"/>
  <c r="D44" i="5"/>
  <c r="E44" i="5"/>
  <c r="D43" i="5"/>
  <c r="E43" i="5"/>
  <c r="D42" i="5"/>
  <c r="E42" i="5"/>
  <c r="B26" i="5"/>
  <c r="C26" i="5"/>
  <c r="B27" i="5"/>
  <c r="C27" i="5"/>
  <c r="B28" i="5"/>
  <c r="C28" i="5"/>
  <c r="B29" i="5"/>
  <c r="C29" i="5"/>
  <c r="B30" i="5"/>
  <c r="C30" i="5"/>
  <c r="B31" i="5"/>
  <c r="C31" i="5"/>
  <c r="B32" i="5"/>
  <c r="C32" i="5"/>
  <c r="B33" i="5"/>
  <c r="C33" i="5"/>
  <c r="B34" i="5"/>
  <c r="C34" i="5"/>
  <c r="C37" i="5"/>
  <c r="B37" i="5"/>
  <c r="A37" i="5"/>
  <c r="E22" i="5"/>
  <c r="E21" i="5"/>
  <c r="E20" i="5"/>
  <c r="E19" i="5"/>
  <c r="E18" i="5"/>
  <c r="E17" i="5"/>
  <c r="E16" i="5"/>
  <c r="E15" i="5"/>
  <c r="E14" i="5"/>
  <c r="E13" i="5"/>
  <c r="E12" i="5"/>
  <c r="E11" i="5"/>
  <c r="E10" i="5"/>
  <c r="E9" i="5"/>
  <c r="E8" i="5"/>
  <c r="E7" i="5"/>
  <c r="E6" i="5"/>
  <c r="E5" i="5"/>
  <c r="E4" i="5"/>
  <c r="E3" i="5"/>
  <c r="D25" i="2"/>
  <c r="F25" i="2"/>
  <c r="D24" i="2"/>
  <c r="F24" i="2"/>
  <c r="D23" i="2"/>
  <c r="F23" i="2"/>
  <c r="D22" i="2"/>
  <c r="F22" i="2"/>
  <c r="D21" i="2"/>
  <c r="D2" i="2"/>
  <c r="D3" i="2"/>
  <c r="D4" i="2"/>
  <c r="D5" i="2"/>
  <c r="D6" i="2"/>
  <c r="D7" i="2"/>
  <c r="D8" i="2"/>
  <c r="D9" i="2"/>
  <c r="D10" i="2"/>
  <c r="D11" i="2"/>
  <c r="D12" i="2"/>
  <c r="D13" i="2"/>
  <c r="D14" i="2"/>
  <c r="D15" i="2"/>
  <c r="D16" i="2"/>
  <c r="D17" i="2"/>
  <c r="D18" i="2"/>
  <c r="D19" i="2"/>
  <c r="D20" i="2"/>
  <c r="F21" i="2"/>
  <c r="F20" i="2"/>
  <c r="F19" i="2"/>
  <c r="F18" i="2"/>
  <c r="F17" i="2"/>
  <c r="F16" i="2"/>
  <c r="F15" i="2"/>
  <c r="F14" i="2"/>
  <c r="F13" i="2"/>
  <c r="F12" i="2"/>
  <c r="F11" i="2"/>
  <c r="F10" i="2"/>
  <c r="F9" i="2"/>
  <c r="F8" i="2"/>
  <c r="F7" i="2"/>
  <c r="F6" i="2"/>
  <c r="F5" i="2"/>
  <c r="F4" i="2"/>
  <c r="F3"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photo</author>
  </authors>
  <commentList>
    <comment ref="C77" authorId="0" shapeId="0" xr:uid="{00000000-0006-0000-0400-000001000000}">
      <text>
        <r>
          <rPr>
            <sz val="11"/>
            <color theme="1"/>
            <rFont val="Calibri"/>
            <family val="2"/>
            <scheme val="minor"/>
          </rPr>
          <t>photo:
photo:
If we allow that the shorter iteration's work would continue to earn revenue (based off the last completed day) while in the parallel universe the WSJF iteration continues, we can include this value in the shorter iteration's revenue.</t>
        </r>
      </text>
    </comment>
  </commentList>
</comments>
</file>

<file path=xl/sharedStrings.xml><?xml version="1.0" encoding="utf-8"?>
<sst xmlns="http://schemas.openxmlformats.org/spreadsheetml/2006/main" count="146" uniqueCount="52">
  <si>
    <t>Cost of Delay Proritization Calculator</t>
  </si>
  <si>
    <t>Feature Name</t>
  </si>
  <si>
    <t>Forecast Days Remaining</t>
  </si>
  <si>
    <t>Value</t>
  </si>
  <si>
    <t>Weighted Priority Order (do highest first)</t>
  </si>
  <si>
    <t>WSJF Preferred Order</t>
  </si>
  <si>
    <t>$1000/day</t>
  </si>
  <si>
    <t>$200/day</t>
  </si>
  <si>
    <t>$50/day</t>
  </si>
  <si>
    <t>$10/day</t>
  </si>
  <si>
    <t>Unit</t>
  </si>
  <si>
    <t>Day Per Unit</t>
  </si>
  <si>
    <t>Day</t>
  </si>
  <si>
    <t>Workday</t>
  </si>
  <si>
    <t>Week</t>
  </si>
  <si>
    <t>Month</t>
  </si>
  <si>
    <t>Year</t>
  </si>
  <si>
    <t>Priority Scale</t>
  </si>
  <si>
    <t>Revenue By Month</t>
  </si>
  <si>
    <t>Duration</t>
  </si>
  <si>
    <t>Revenue</t>
  </si>
  <si>
    <t>Feature Prioritization</t>
  </si>
  <si>
    <t>Feature 1</t>
  </si>
  <si>
    <t>Biggest revenue first</t>
  </si>
  <si>
    <t>Feature 2</t>
  </si>
  <si>
    <t>Shortest first</t>
  </si>
  <si>
    <t>Feature 3</t>
  </si>
  <si>
    <t>WSJF</t>
  </si>
  <si>
    <t>WSJF Strict Order</t>
  </si>
  <si>
    <t>Sprint</t>
  </si>
  <si>
    <t>ID</t>
  </si>
  <si>
    <t>WSJF Strict</t>
  </si>
  <si>
    <t>Time Efficient</t>
  </si>
  <si>
    <t>Sprint 1</t>
  </si>
  <si>
    <t>Sprint 2</t>
  </si>
  <si>
    <t>Team Pay</t>
  </si>
  <si>
    <t>Used Days</t>
  </si>
  <si>
    <t>Wasted Days</t>
  </si>
  <si>
    <t>Total Sprints</t>
  </si>
  <si>
    <t>Total Used</t>
  </si>
  <si>
    <t>Total Wasted</t>
  </si>
  <si>
    <t>Profit</t>
  </si>
  <si>
    <t>Most Time Efficient</t>
  </si>
  <si>
    <t>Sprint 3</t>
  </si>
  <si>
    <t>Sprint 4</t>
  </si>
  <si>
    <t>Iteration Makeup</t>
  </si>
  <si>
    <t>Iteration Equivalent Revenue</t>
  </si>
  <si>
    <t>Sprint 5</t>
  </si>
  <si>
    <t>Sprint 6</t>
  </si>
  <si>
    <t>Sprint 7</t>
  </si>
  <si>
    <t>Sprint 8</t>
  </si>
  <si>
    <t>Sprint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</si>
</sst>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9"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b/>
      <sz val="15"/>
      <color theme="3"/>
      <name val="Calibri"/>
      <family val="2"/>
      <scheme val="minor"/>
    </font>
    <font>
      <b/>
      <sz val="14"/>
      <color theme="1"/>
      <name val="Calibri"/>
      <family val="2"/>
      <scheme val="minor"/>
    </font>
    <font>
      <b/>
      <sz val="16"/>
      <color rgb="FF3F3F3F"/>
      <name val="Calibri"/>
      <family val="2"/>
      <scheme val="minor"/>
    </font>
    <font>
      <sz val="11"/>
      <color theme="1"/>
      <name val="Calibri"/>
      <family val="2"/>
      <scheme val="minor"/>
    </font>
    <font>
      <b/>
      <sz val="11"/>
      <name val="Calibri"/>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FFFF00"/>
        <bgColor indexed="64"/>
      </patternFill>
    </fill>
    <fill>
      <patternFill patternType="solid">
        <fgColor theme="1"/>
        <bgColor indexed="64"/>
      </patternFill>
    </fill>
    <fill>
      <patternFill patternType="solid">
        <fgColor rgb="FFD3D3D3"/>
      </patternFill>
    </fill>
    <fill>
      <patternFill patternType="solid">
        <fgColor rgb="FFD3D3D3"/>
      </patternFill>
    </fill>
  </fills>
  <borders count="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auto="1"/>
      </top>
      <bottom style="thin">
        <color auto="1"/>
      </bottom>
      <diagonal/>
    </border>
    <border>
      <left/>
      <right/>
      <top/>
      <bottom style="thick">
        <color theme="4"/>
      </bottom>
      <diagonal/>
    </border>
    <border>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0" fontId="1" fillId="2" borderId="1"/>
    <xf numFmtId="0" fontId="2" fillId="3" borderId="2"/>
    <xf numFmtId="0" fontId="4" fillId="0" borderId="4"/>
    <xf numFmtId="44" fontId="7" fillId="0" borderId="0"/>
  </cellStyleXfs>
  <cellXfs count="31">
    <xf numFmtId="0" fontId="0" fillId="0" borderId="0" xfId="0"/>
    <xf numFmtId="0" fontId="3" fillId="0" borderId="0" xfId="0" applyFont="1"/>
    <xf numFmtId="0" fontId="1" fillId="2" borderId="1" xfId="1"/>
    <xf numFmtId="49" fontId="3" fillId="0" borderId="0" xfId="0" applyNumberFormat="1" applyFont="1" applyAlignment="1">
      <alignment wrapText="1"/>
    </xf>
    <xf numFmtId="0" fontId="3" fillId="0" borderId="0" xfId="0" applyFont="1" applyAlignment="1">
      <alignment wrapText="1"/>
    </xf>
    <xf numFmtId="0" fontId="0" fillId="0" borderId="3" xfId="0" applyBorder="1"/>
    <xf numFmtId="0" fontId="3" fillId="0" borderId="3" xfId="0" applyFont="1" applyBorder="1"/>
    <xf numFmtId="0" fontId="0" fillId="5" borderId="3" xfId="0" applyFill="1" applyBorder="1"/>
    <xf numFmtId="0" fontId="6" fillId="4" borderId="2" xfId="2" applyFont="1" applyFill="1" applyAlignment="1">
      <alignment horizontal="center"/>
    </xf>
    <xf numFmtId="2" fontId="2" fillId="3" borderId="2" xfId="2" applyNumberFormat="1"/>
    <xf numFmtId="0" fontId="5" fillId="0" borderId="0" xfId="0" applyFont="1" applyAlignment="1">
      <alignment horizontal="center" wrapText="1"/>
    </xf>
    <xf numFmtId="0" fontId="0" fillId="0" borderId="0" xfId="0" applyAlignment="1">
      <alignment horizontal="center"/>
    </xf>
    <xf numFmtId="0" fontId="7" fillId="0" borderId="0" xfId="4" applyNumberFormat="1"/>
    <xf numFmtId="0" fontId="0" fillId="6" borderId="0" xfId="0" applyFill="1"/>
    <xf numFmtId="0" fontId="0" fillId="0" borderId="0" xfId="0"/>
    <xf numFmtId="44" fontId="0" fillId="0" borderId="0" xfId="4" applyFont="1"/>
    <xf numFmtId="44" fontId="3" fillId="0" borderId="0" xfId="4" applyFont="1"/>
    <xf numFmtId="44" fontId="0" fillId="0" borderId="0" xfId="4" applyFont="1" applyAlignment="1">
      <alignment horizontal="center"/>
    </xf>
    <xf numFmtId="44" fontId="7" fillId="0" borderId="0" xfId="4"/>
    <xf numFmtId="44" fontId="0" fillId="0" borderId="0" xfId="0" applyNumberFormat="1"/>
    <xf numFmtId="0" fontId="0" fillId="7" borderId="0" xfId="0" applyFill="1"/>
    <xf numFmtId="0" fontId="4" fillId="0" borderId="4" xfId="3" applyAlignment="1">
      <alignment horizontal="center"/>
    </xf>
    <xf numFmtId="0" fontId="0" fillId="0" borderId="4" xfId="0" applyBorder="1"/>
    <xf numFmtId="0" fontId="3" fillId="0" borderId="3" xfId="0" applyFont="1" applyBorder="1" applyAlignment="1">
      <alignment horizontal="center"/>
    </xf>
    <xf numFmtId="0" fontId="0" fillId="0" borderId="5" xfId="0" applyBorder="1"/>
    <xf numFmtId="0" fontId="0" fillId="0" borderId="6" xfId="0" applyBorder="1"/>
    <xf numFmtId="0" fontId="5" fillId="0" borderId="0" xfId="0" applyFont="1" applyAlignment="1">
      <alignment horizontal="center"/>
    </xf>
    <xf numFmtId="0" fontId="0" fillId="0" borderId="0" xfId="0"/>
    <xf numFmtId="44" fontId="0" fillId="0" borderId="0" xfId="4" applyFont="1"/>
    <xf numFmtId="0" fontId="3" fillId="0" borderId="0" xfId="0" applyFont="1" applyAlignment="1">
      <alignment horizontal="center"/>
    </xf>
    <xf numFmtId="0" fontId="8" fillId="0" borderId="0" xfId="0" applyFont="1" applyAlignment="1">
      <alignment horizontal="center"/>
    </xf>
  </cellXfs>
  <cellStyles count="5">
    <cellStyle name="Currency" xfId="4" builtinId="4"/>
    <cellStyle name="Heading 1" xfId="3" builtinId="16"/>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hoto/Desktop/Cost%20of%20Delay%20Prioritization%20Calculator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st of Delay"/>
      <sheetName val="WSJF Prioritization (simple)"/>
      <sheetName val="Setup"/>
      <sheetName val="Example"/>
      <sheetName val="Cost of Delay Prioritization Ca"/>
    </sheetNames>
    <sheetDataSet>
      <sheetData sheetId="0" refreshError="1"/>
      <sheetData sheetId="1" refreshError="1"/>
      <sheetData sheetId="2"/>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6" totalsRowShown="0">
  <autoFilter ref="A1:B6" xr:uid="{00000000-0009-0000-0100-000001000000}"/>
  <tableColumns count="2">
    <tableColumn id="1" xr3:uid="{00000000-0010-0000-0000-000001000000}" name="Unit"/>
    <tableColumn id="2" xr3:uid="{00000000-0010-0000-0000-000002000000}" name="Day Per Uni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0:B14" totalsRowShown="0">
  <autoFilter ref="A10:B14" xr:uid="{00000000-0009-0000-0100-000002000000}"/>
  <tableColumns count="2">
    <tableColumn id="1" xr3:uid="{00000000-0010-0000-0100-000001000000}" name="Priority Scale"/>
    <tableColumn id="2" xr3:uid="{00000000-0010-0000-0100-000002000000}" name="Value"/>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3"/>
  <sheetViews>
    <sheetView showGridLines="0" workbookViewId="0">
      <selection activeCell="O10" sqref="O10"/>
    </sheetView>
  </sheetViews>
  <sheetFormatPr defaultColWidth="8.85546875" defaultRowHeight="15" x14ac:dyDescent="0.25"/>
  <cols>
    <col min="1" max="1" width="19.85546875" style="14" customWidth="1"/>
  </cols>
  <sheetData>
    <row r="2" spans="1:13" ht="19.899999999999999" customHeight="1" thickBot="1" x14ac:dyDescent="0.35">
      <c r="A2" s="21" t="s">
        <v>0</v>
      </c>
      <c r="B2" s="22"/>
      <c r="C2" s="22"/>
      <c r="D2" s="22"/>
      <c r="E2" s="22"/>
      <c r="F2" s="22"/>
      <c r="G2" s="22"/>
      <c r="H2" s="22"/>
      <c r="I2" s="22"/>
      <c r="J2" s="22"/>
      <c r="K2" s="22"/>
      <c r="L2" s="22"/>
      <c r="M2" s="22"/>
    </row>
    <row r="3" spans="1:13" ht="14.65" customHeight="1" thickTop="1" x14ac:dyDescent="0.25"/>
  </sheetData>
  <mergeCells count="1">
    <mergeCell ref="A2:M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5"/>
  <sheetViews>
    <sheetView showGridLines="0" workbookViewId="0">
      <selection activeCell="D2" sqref="D2"/>
    </sheetView>
  </sheetViews>
  <sheetFormatPr defaultColWidth="8.85546875" defaultRowHeight="15" x14ac:dyDescent="0.25"/>
  <cols>
    <col min="1" max="1" width="23.85546875" style="14" customWidth="1"/>
    <col min="2" max="2" width="14.28515625" style="14" customWidth="1"/>
    <col min="3" max="3" width="18" style="14" customWidth="1"/>
    <col min="4" max="4" width="12.28515625" style="14" customWidth="1"/>
    <col min="6" max="6" width="13.28515625" style="11" customWidth="1"/>
  </cols>
  <sheetData>
    <row r="1" spans="1:6" ht="57.75" customHeight="1" x14ac:dyDescent="0.3">
      <c r="A1" s="1" t="s">
        <v>1</v>
      </c>
      <c r="B1" s="3" t="s">
        <v>2</v>
      </c>
      <c r="C1" s="1" t="s">
        <v>3</v>
      </c>
      <c r="D1" s="4" t="s">
        <v>4</v>
      </c>
      <c r="F1" s="10" t="s">
        <v>5</v>
      </c>
    </row>
    <row r="2" spans="1:6" ht="21" customHeight="1" x14ac:dyDescent="0.35">
      <c r="A2" s="2">
        <v>13</v>
      </c>
      <c r="B2" s="2">
        <v>2</v>
      </c>
      <c r="C2" s="2" t="s">
        <v>6</v>
      </c>
      <c r="D2" s="9">
        <f>IFERROR(VLOOKUP(C2,Table2[#Data],2,FALSE),0) * IFERROR((1/B2),0)</f>
        <v>500</v>
      </c>
      <c r="F2" s="8">
        <f t="shared" ref="F2:F25" si="0">IF(D2&gt;0, _xlfn.RANK.EQ(D2,D$2:D$25),"")</f>
        <v>1</v>
      </c>
    </row>
    <row r="3" spans="1:6" ht="21" customHeight="1" x14ac:dyDescent="0.35">
      <c r="A3" s="2">
        <v>16</v>
      </c>
      <c r="B3" s="2">
        <v>5</v>
      </c>
      <c r="C3" s="2" t="s">
        <v>6</v>
      </c>
      <c r="D3" s="9">
        <f>IFERROR(VLOOKUP(C3,Table2[#Data],2,FALSE),0) * IFERROR((1/B3),0)</f>
        <v>200</v>
      </c>
      <c r="F3" s="8">
        <f t="shared" si="0"/>
        <v>2</v>
      </c>
    </row>
    <row r="4" spans="1:6" ht="21" customHeight="1" x14ac:dyDescent="0.35">
      <c r="A4" s="2">
        <v>2</v>
      </c>
      <c r="B4" s="2">
        <v>10</v>
      </c>
      <c r="C4" s="2" t="s">
        <v>6</v>
      </c>
      <c r="D4" s="9">
        <f>IFERROR(VLOOKUP(C4,Table2[#Data],2,FALSE),0) * IFERROR((1/B4),0)</f>
        <v>100</v>
      </c>
      <c r="F4" s="8">
        <f t="shared" si="0"/>
        <v>3</v>
      </c>
    </row>
    <row r="5" spans="1:6" ht="21" customHeight="1" x14ac:dyDescent="0.35">
      <c r="A5" s="2">
        <v>7</v>
      </c>
      <c r="B5" s="2">
        <v>10</v>
      </c>
      <c r="C5" s="2" t="s">
        <v>6</v>
      </c>
      <c r="D5" s="9">
        <f>IFERROR(VLOOKUP(C5,Table2[#Data],2,FALSE),0) * IFERROR((1/B5),0)</f>
        <v>100</v>
      </c>
      <c r="F5" s="8">
        <f t="shared" si="0"/>
        <v>3</v>
      </c>
    </row>
    <row r="6" spans="1:6" ht="21" customHeight="1" x14ac:dyDescent="0.35">
      <c r="A6" s="2">
        <v>1</v>
      </c>
      <c r="B6" s="2">
        <v>5</v>
      </c>
      <c r="C6" s="2" t="s">
        <v>7</v>
      </c>
      <c r="D6" s="9">
        <f>IFERROR(VLOOKUP(C6,Table2[#Data],2,FALSE),0) * IFERROR((1/B6),0)</f>
        <v>40</v>
      </c>
      <c r="F6" s="8">
        <f t="shared" si="0"/>
        <v>5</v>
      </c>
    </row>
    <row r="7" spans="1:6" ht="21" customHeight="1" x14ac:dyDescent="0.35">
      <c r="A7" s="2">
        <v>11</v>
      </c>
      <c r="B7" s="2">
        <v>5</v>
      </c>
      <c r="C7" s="2" t="s">
        <v>7</v>
      </c>
      <c r="D7" s="9">
        <f>IFERROR(VLOOKUP(C7,Table2[#Data],2,FALSE),0) * IFERROR((1/B7),0)</f>
        <v>40</v>
      </c>
      <c r="F7" s="8">
        <f t="shared" si="0"/>
        <v>5</v>
      </c>
    </row>
    <row r="8" spans="1:6" ht="21" customHeight="1" x14ac:dyDescent="0.35">
      <c r="A8" s="2">
        <v>5</v>
      </c>
      <c r="B8" s="2">
        <v>35</v>
      </c>
      <c r="C8" s="2" t="s">
        <v>6</v>
      </c>
      <c r="D8" s="9">
        <f>IFERROR(VLOOKUP(C8,Table2[#Data],2,FALSE),0) * IFERROR((1/B8),0)</f>
        <v>28.571428571428569</v>
      </c>
      <c r="F8" s="8">
        <f t="shared" si="0"/>
        <v>7</v>
      </c>
    </row>
    <row r="9" spans="1:6" ht="21" customHeight="1" x14ac:dyDescent="0.35">
      <c r="A9" s="2">
        <v>3</v>
      </c>
      <c r="B9" s="2">
        <v>2</v>
      </c>
      <c r="C9" s="2" t="s">
        <v>8</v>
      </c>
      <c r="D9" s="9">
        <f>IFERROR(VLOOKUP(C9,Table2[#Data],2,FALSE),0) * IFERROR((1/B9),0)</f>
        <v>25</v>
      </c>
      <c r="F9" s="8">
        <f t="shared" si="0"/>
        <v>8</v>
      </c>
    </row>
    <row r="10" spans="1:6" ht="21" customHeight="1" x14ac:dyDescent="0.35">
      <c r="A10" s="2">
        <v>8</v>
      </c>
      <c r="B10" s="2">
        <v>2</v>
      </c>
      <c r="C10" s="2" t="s">
        <v>8</v>
      </c>
      <c r="D10" s="9">
        <f>IFERROR(VLOOKUP(C10,Table2[#Data],2,FALSE),0) * IFERROR((1/B10),0)</f>
        <v>25</v>
      </c>
      <c r="F10" s="8">
        <f t="shared" si="0"/>
        <v>8</v>
      </c>
    </row>
    <row r="11" spans="1:6" ht="21" customHeight="1" x14ac:dyDescent="0.35">
      <c r="A11" s="2">
        <v>17</v>
      </c>
      <c r="B11" s="2">
        <v>10</v>
      </c>
      <c r="C11" s="2" t="s">
        <v>7</v>
      </c>
      <c r="D11" s="9">
        <f>IFERROR(VLOOKUP(C11,Table2[#Data],2,FALSE),0) * IFERROR((1/B11),0)</f>
        <v>20</v>
      </c>
      <c r="F11" s="8">
        <f t="shared" si="0"/>
        <v>10</v>
      </c>
    </row>
    <row r="12" spans="1:6" ht="21" customHeight="1" x14ac:dyDescent="0.35">
      <c r="A12" s="2">
        <v>9</v>
      </c>
      <c r="B12" s="2">
        <v>20</v>
      </c>
      <c r="C12" s="2" t="s">
        <v>7</v>
      </c>
      <c r="D12" s="9">
        <f>IFERROR(VLOOKUP(C12,Table2[#Data],2,FALSE),0) * IFERROR((1/B12),0)</f>
        <v>10</v>
      </c>
      <c r="F12" s="8">
        <f t="shared" si="0"/>
        <v>11</v>
      </c>
    </row>
    <row r="13" spans="1:6" ht="21" customHeight="1" x14ac:dyDescent="0.35">
      <c r="A13" s="2">
        <v>20</v>
      </c>
      <c r="B13" s="2">
        <v>35</v>
      </c>
      <c r="C13" s="2" t="s">
        <v>7</v>
      </c>
      <c r="D13" s="9">
        <f>IFERROR(VLOOKUP(C13,Table2[#Data],2,FALSE),0) * IFERROR((1/B13),0)</f>
        <v>5.7142857142857144</v>
      </c>
      <c r="F13" s="8">
        <f t="shared" si="0"/>
        <v>12</v>
      </c>
    </row>
    <row r="14" spans="1:6" ht="21" customHeight="1" x14ac:dyDescent="0.35">
      <c r="A14" s="2">
        <v>18</v>
      </c>
      <c r="B14" s="2">
        <v>2</v>
      </c>
      <c r="C14" s="2" t="s">
        <v>9</v>
      </c>
      <c r="D14" s="9">
        <f>IFERROR(VLOOKUP(C14,Table2[#Data],2,FALSE),0) * IFERROR((1/B14),0)</f>
        <v>5</v>
      </c>
      <c r="F14" s="8">
        <f t="shared" si="0"/>
        <v>13</v>
      </c>
    </row>
    <row r="15" spans="1:6" ht="21" customHeight="1" x14ac:dyDescent="0.35">
      <c r="A15" s="2">
        <v>6</v>
      </c>
      <c r="B15" s="2">
        <v>5</v>
      </c>
      <c r="C15" s="2" t="s">
        <v>9</v>
      </c>
      <c r="D15" s="9">
        <f>IFERROR(VLOOKUP(C15,Table2[#Data],2,FALSE),0) * IFERROR((1/B15),0)</f>
        <v>2</v>
      </c>
      <c r="F15" s="8">
        <f t="shared" si="0"/>
        <v>15</v>
      </c>
    </row>
    <row r="16" spans="1:6" ht="21" customHeight="1" x14ac:dyDescent="0.35">
      <c r="A16" s="2">
        <v>14</v>
      </c>
      <c r="B16" s="2">
        <v>20</v>
      </c>
      <c r="C16" s="2" t="s">
        <v>8</v>
      </c>
      <c r="D16" s="9">
        <f>IFERROR(VLOOKUP(C16,Table2[#Data],2,FALSE),0) * IFERROR((1/B16),0)</f>
        <v>2.5</v>
      </c>
      <c r="F16" s="8">
        <f t="shared" si="0"/>
        <v>14</v>
      </c>
    </row>
    <row r="17" spans="1:6" ht="21" customHeight="1" x14ac:dyDescent="0.35">
      <c r="A17" s="2">
        <v>10</v>
      </c>
      <c r="B17" s="2">
        <v>35</v>
      </c>
      <c r="C17" s="2" t="s">
        <v>8</v>
      </c>
      <c r="D17" s="9">
        <f>IFERROR(VLOOKUP(C17,Table2[#Data],2,FALSE),0) * IFERROR((1/B17),0)</f>
        <v>1.4285714285714286</v>
      </c>
      <c r="F17" s="8">
        <f t="shared" si="0"/>
        <v>16</v>
      </c>
    </row>
    <row r="18" spans="1:6" ht="21" customHeight="1" x14ac:dyDescent="0.35">
      <c r="A18" s="2">
        <v>15</v>
      </c>
      <c r="B18" s="2">
        <v>35</v>
      </c>
      <c r="C18" s="2" t="s">
        <v>8</v>
      </c>
      <c r="D18" s="9">
        <f>IFERROR(VLOOKUP(C18,Table2[#Data],2,FALSE),0) * IFERROR((1/B18),0)</f>
        <v>1.4285714285714286</v>
      </c>
      <c r="F18" s="8">
        <f t="shared" si="0"/>
        <v>16</v>
      </c>
    </row>
    <row r="19" spans="1:6" ht="21" customHeight="1" x14ac:dyDescent="0.35">
      <c r="A19" s="2">
        <v>12</v>
      </c>
      <c r="B19" s="2">
        <v>10</v>
      </c>
      <c r="C19" s="2" t="s">
        <v>9</v>
      </c>
      <c r="D19" s="9">
        <f>IFERROR(VLOOKUP(C19,Table2[#Data],2,FALSE),0) * IFERROR((1/B19),0)</f>
        <v>1</v>
      </c>
      <c r="F19" s="8">
        <f t="shared" si="0"/>
        <v>18</v>
      </c>
    </row>
    <row r="20" spans="1:6" ht="21" customHeight="1" x14ac:dyDescent="0.35">
      <c r="A20" s="2">
        <v>4</v>
      </c>
      <c r="B20" s="2">
        <v>20</v>
      </c>
      <c r="C20" s="2" t="s">
        <v>9</v>
      </c>
      <c r="D20" s="9">
        <f>IFERROR(VLOOKUP(C20,Table2[#Data],2,FALSE),0) * IFERROR((1/B20),0)</f>
        <v>0.5</v>
      </c>
      <c r="F20" s="8">
        <f t="shared" si="0"/>
        <v>19</v>
      </c>
    </row>
    <row r="21" spans="1:6" ht="21" customHeight="1" x14ac:dyDescent="0.35">
      <c r="A21" s="2">
        <v>19</v>
      </c>
      <c r="B21" s="2">
        <v>20</v>
      </c>
      <c r="C21" s="2" t="s">
        <v>9</v>
      </c>
      <c r="D21" s="9">
        <f>IFERROR(VLOOKUP(C21,Table2[#Data],2,FALSE),0) * IFERROR((1/B21),0)</f>
        <v>0.5</v>
      </c>
      <c r="F21" s="8">
        <f t="shared" si="0"/>
        <v>19</v>
      </c>
    </row>
    <row r="22" spans="1:6" ht="21" customHeight="1" x14ac:dyDescent="0.35">
      <c r="A22" s="2"/>
      <c r="B22" s="2"/>
      <c r="C22" s="2"/>
      <c r="D22" s="9">
        <f>IFERROR(VLOOKUP(C22,[1]!Table2[#Data],2,FALSE),0) * IFERROR((1/B22),0)</f>
        <v>0</v>
      </c>
      <c r="F22" s="8" t="str">
        <f t="shared" si="0"/>
        <v/>
      </c>
    </row>
    <row r="23" spans="1:6" ht="21" customHeight="1" x14ac:dyDescent="0.35">
      <c r="A23" s="2"/>
      <c r="B23" s="2"/>
      <c r="C23" s="2"/>
      <c r="D23" s="9">
        <f>IFERROR(VLOOKUP(C23,[1]!Table2[#Data],2,FALSE),0) * IFERROR((1/B23),0)</f>
        <v>0</v>
      </c>
      <c r="F23" s="8" t="str">
        <f t="shared" si="0"/>
        <v/>
      </c>
    </row>
    <row r="24" spans="1:6" ht="21" customHeight="1" x14ac:dyDescent="0.35">
      <c r="A24" s="2"/>
      <c r="B24" s="2"/>
      <c r="C24" s="2"/>
      <c r="D24" s="9">
        <f>IFERROR(VLOOKUP(C24,[1]!Table2[#Data],2,FALSE),0) * IFERROR((1/B24),0)</f>
        <v>0</v>
      </c>
      <c r="F24" s="8" t="str">
        <f t="shared" si="0"/>
        <v/>
      </c>
    </row>
    <row r="25" spans="1:6" ht="21" customHeight="1" x14ac:dyDescent="0.35">
      <c r="A25" s="2"/>
      <c r="B25" s="2"/>
      <c r="C25" s="2"/>
      <c r="D25" s="9">
        <f>IFERROR(VLOOKUP(C25,[1]!Table2[#Data],2,FALSE),0) * IFERROR((1/B25),0)</f>
        <v>0</v>
      </c>
      <c r="F25" s="8" t="str">
        <f t="shared" si="0"/>
        <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4"/>
  <sheetViews>
    <sheetView showGridLines="0" workbookViewId="0">
      <selection activeCell="A11" sqref="A11"/>
    </sheetView>
  </sheetViews>
  <sheetFormatPr defaultColWidth="8.85546875" defaultRowHeight="15" x14ac:dyDescent="0.25"/>
  <cols>
    <col min="1" max="1" width="16.140625" style="14" customWidth="1"/>
    <col min="2" max="2" width="12.140625" style="14" customWidth="1"/>
    <col min="3" max="3" width="12.7109375" style="14" customWidth="1"/>
    <col min="4" max="4" width="11.7109375" style="14" customWidth="1"/>
    <col min="5" max="5" width="10.42578125" style="14" customWidth="1"/>
    <col min="6" max="6" width="10.85546875" style="14" customWidth="1"/>
  </cols>
  <sheetData>
    <row r="1" spans="1:2" x14ac:dyDescent="0.25">
      <c r="A1" t="s">
        <v>10</v>
      </c>
      <c r="B1" t="s">
        <v>11</v>
      </c>
    </row>
    <row r="2" spans="1:2" x14ac:dyDescent="0.25">
      <c r="A2" t="s">
        <v>12</v>
      </c>
      <c r="B2">
        <v>1</v>
      </c>
    </row>
    <row r="3" spans="1:2" x14ac:dyDescent="0.25">
      <c r="A3" t="s">
        <v>13</v>
      </c>
      <c r="B3">
        <v>5</v>
      </c>
    </row>
    <row r="4" spans="1:2" x14ac:dyDescent="0.25">
      <c r="A4" t="s">
        <v>14</v>
      </c>
      <c r="B4">
        <v>7</v>
      </c>
    </row>
    <row r="5" spans="1:2" x14ac:dyDescent="0.25">
      <c r="A5" t="s">
        <v>15</v>
      </c>
      <c r="B5">
        <v>30</v>
      </c>
    </row>
    <row r="6" spans="1:2" x14ac:dyDescent="0.25">
      <c r="A6" t="s">
        <v>16</v>
      </c>
      <c r="B6">
        <v>365</v>
      </c>
    </row>
    <row r="10" spans="1:2" x14ac:dyDescent="0.25">
      <c r="A10" t="s">
        <v>17</v>
      </c>
      <c r="B10" t="s">
        <v>3</v>
      </c>
    </row>
    <row r="11" spans="1:2" x14ac:dyDescent="0.25">
      <c r="A11" t="s">
        <v>9</v>
      </c>
      <c r="B11">
        <v>10</v>
      </c>
    </row>
    <row r="12" spans="1:2" x14ac:dyDescent="0.25">
      <c r="A12" t="s">
        <v>8</v>
      </c>
      <c r="B12">
        <v>50</v>
      </c>
    </row>
    <row r="13" spans="1:2" x14ac:dyDescent="0.25">
      <c r="A13" t="s">
        <v>7</v>
      </c>
      <c r="B13">
        <v>200</v>
      </c>
    </row>
    <row r="14" spans="1:2" x14ac:dyDescent="0.25">
      <c r="A14" t="s">
        <v>6</v>
      </c>
      <c r="B14">
        <v>1000</v>
      </c>
    </row>
  </sheetData>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T7"/>
  <sheetViews>
    <sheetView showGridLines="0" workbookViewId="0">
      <selection activeCell="L6" sqref="L6"/>
    </sheetView>
  </sheetViews>
  <sheetFormatPr defaultColWidth="8.85546875" defaultRowHeight="15" x14ac:dyDescent="0.25"/>
  <cols>
    <col min="2" max="2" width="10.42578125" style="14" customWidth="1"/>
    <col min="3" max="3" width="11.140625" style="14" customWidth="1"/>
    <col min="4" max="4" width="3.42578125" style="14" customWidth="1"/>
    <col min="5" max="5" width="23.42578125" style="14" customWidth="1"/>
    <col min="6" max="20" width="4.7109375" style="14" customWidth="1"/>
  </cols>
  <sheetData>
    <row r="3" spans="1:20" x14ac:dyDescent="0.25">
      <c r="F3" s="23" t="s">
        <v>18</v>
      </c>
      <c r="G3" s="24"/>
      <c r="H3" s="24"/>
      <c r="I3" s="24"/>
      <c r="J3" s="24"/>
      <c r="K3" s="24"/>
      <c r="L3" s="24"/>
      <c r="M3" s="24"/>
      <c r="N3" s="24"/>
      <c r="O3" s="24"/>
      <c r="P3" s="24"/>
      <c r="Q3" s="24"/>
      <c r="R3" s="24"/>
      <c r="S3" s="24"/>
      <c r="T3" s="25"/>
    </row>
    <row r="4" spans="1:20" x14ac:dyDescent="0.25">
      <c r="A4" s="5"/>
      <c r="B4" s="6" t="s">
        <v>19</v>
      </c>
      <c r="C4" s="6" t="s">
        <v>20</v>
      </c>
      <c r="E4" s="6" t="s">
        <v>21</v>
      </c>
      <c r="F4" s="6">
        <v>1</v>
      </c>
      <c r="G4" s="6">
        <v>2</v>
      </c>
      <c r="H4" s="6">
        <v>3</v>
      </c>
      <c r="I4" s="6">
        <v>4</v>
      </c>
      <c r="J4" s="6">
        <v>5</v>
      </c>
      <c r="K4" s="6">
        <v>6</v>
      </c>
      <c r="L4" s="6">
        <v>7</v>
      </c>
      <c r="M4" s="6">
        <v>8</v>
      </c>
      <c r="N4" s="6">
        <v>9</v>
      </c>
      <c r="O4" s="6">
        <v>10</v>
      </c>
      <c r="P4" s="6">
        <v>11</v>
      </c>
      <c r="Q4" s="6">
        <v>12</v>
      </c>
      <c r="R4" s="6">
        <v>13</v>
      </c>
      <c r="S4" s="6">
        <v>14</v>
      </c>
      <c r="T4" s="5"/>
    </row>
    <row r="5" spans="1:20" x14ac:dyDescent="0.25">
      <c r="A5" s="6" t="s">
        <v>22</v>
      </c>
      <c r="B5" s="5">
        <v>3</v>
      </c>
      <c r="C5" s="5">
        <v>3</v>
      </c>
      <c r="E5" s="6" t="s">
        <v>23</v>
      </c>
      <c r="F5" s="7">
        <v>0</v>
      </c>
      <c r="G5" s="7">
        <v>0</v>
      </c>
      <c r="H5" s="7">
        <v>0</v>
      </c>
      <c r="I5" s="7">
        <v>0</v>
      </c>
      <c r="J5" s="7">
        <v>0</v>
      </c>
      <c r="K5" s="7">
        <v>0</v>
      </c>
      <c r="L5" s="5">
        <v>9</v>
      </c>
      <c r="M5" s="5">
        <v>9</v>
      </c>
      <c r="N5" s="5">
        <v>9</v>
      </c>
      <c r="O5" s="5">
        <v>9</v>
      </c>
      <c r="P5" s="5">
        <v>16</v>
      </c>
      <c r="Q5" s="5">
        <v>16</v>
      </c>
      <c r="R5" s="5">
        <v>16</v>
      </c>
      <c r="S5" s="5">
        <v>19</v>
      </c>
      <c r="T5" s="6">
        <v>103</v>
      </c>
    </row>
    <row r="6" spans="1:20" x14ac:dyDescent="0.25">
      <c r="A6" s="6" t="s">
        <v>24</v>
      </c>
      <c r="B6" s="5">
        <v>4</v>
      </c>
      <c r="C6" s="5">
        <v>7</v>
      </c>
      <c r="E6" s="6" t="s">
        <v>25</v>
      </c>
      <c r="F6" s="7"/>
      <c r="G6" s="7"/>
      <c r="H6" s="7"/>
      <c r="I6" s="5">
        <v>3</v>
      </c>
      <c r="J6" s="5">
        <v>3</v>
      </c>
      <c r="K6" s="5">
        <v>3</v>
      </c>
      <c r="L6" s="5">
        <v>3</v>
      </c>
      <c r="M6" s="5">
        <v>10</v>
      </c>
      <c r="N6" s="5">
        <v>10</v>
      </c>
      <c r="O6" s="5">
        <v>10</v>
      </c>
      <c r="P6" s="5">
        <v>10</v>
      </c>
      <c r="Q6" s="5">
        <v>10</v>
      </c>
      <c r="R6" s="5">
        <v>10</v>
      </c>
      <c r="S6" s="5">
        <v>19</v>
      </c>
      <c r="T6" s="6">
        <v>91</v>
      </c>
    </row>
    <row r="7" spans="1:20" x14ac:dyDescent="0.25">
      <c r="A7" s="6" t="s">
        <v>26</v>
      </c>
      <c r="B7" s="5">
        <v>6</v>
      </c>
      <c r="C7" s="5">
        <v>9</v>
      </c>
      <c r="E7" s="6" t="s">
        <v>27</v>
      </c>
      <c r="F7" s="7"/>
      <c r="G7" s="7"/>
      <c r="H7" s="7"/>
      <c r="I7" s="7"/>
      <c r="J7" s="5">
        <v>7</v>
      </c>
      <c r="K7" s="5">
        <v>7</v>
      </c>
      <c r="L7" s="5">
        <v>7</v>
      </c>
      <c r="M7" s="5">
        <v>7</v>
      </c>
      <c r="N7" s="5">
        <v>7</v>
      </c>
      <c r="O7" s="5">
        <v>7</v>
      </c>
      <c r="P7" s="5">
        <v>16</v>
      </c>
      <c r="Q7" s="5">
        <v>16</v>
      </c>
      <c r="R7" s="5">
        <v>16</v>
      </c>
      <c r="S7" s="5">
        <v>19</v>
      </c>
      <c r="T7" s="6">
        <v>109</v>
      </c>
    </row>
  </sheetData>
  <mergeCells count="1">
    <mergeCell ref="F3:T3"/>
  </mergeCell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64"/>
  <sheetViews>
    <sheetView tabSelected="1" topLeftCell="A55" workbookViewId="0">
      <selection activeCell="C85" sqref="C85"/>
    </sheetView>
  </sheetViews>
  <sheetFormatPr defaultRowHeight="15" x14ac:dyDescent="0.25"/>
  <cols>
    <col min="1" max="1" width="13.7109375" style="14" bestFit="1" customWidth="1"/>
    <col min="2" max="2" width="12.5703125" style="14" bestFit="1" customWidth="1"/>
    <col min="3" max="3" width="18.140625" style="15" bestFit="1" customWidth="1"/>
    <col min="4" max="4" width="14.140625" style="14" customWidth="1"/>
    <col min="5" max="6" width="15.28515625" style="14" bestFit="1" customWidth="1"/>
    <col min="9" max="9" width="11.140625" style="14" bestFit="1" customWidth="1"/>
  </cols>
  <sheetData>
    <row r="1" spans="1:19" ht="18" customHeight="1" x14ac:dyDescent="0.3">
      <c r="A1" s="26" t="s">
        <v>28</v>
      </c>
      <c r="B1" s="27"/>
      <c r="C1" s="28"/>
      <c r="D1" s="27"/>
      <c r="E1" s="27"/>
      <c r="F1" s="27"/>
    </row>
    <row r="2" spans="1:19" ht="57.75" customHeight="1" x14ac:dyDescent="0.3">
      <c r="A2" s="1" t="s">
        <v>1</v>
      </c>
      <c r="B2" s="3" t="s">
        <v>2</v>
      </c>
      <c r="C2" s="16" t="s">
        <v>3</v>
      </c>
      <c r="D2" s="4" t="s">
        <v>4</v>
      </c>
      <c r="E2" s="10" t="s">
        <v>5</v>
      </c>
      <c r="F2" s="1" t="s">
        <v>29</v>
      </c>
      <c r="G2" s="1" t="s">
        <v>30</v>
      </c>
      <c r="I2" s="26" t="s">
        <v>31</v>
      </c>
      <c r="J2" s="27"/>
      <c r="K2" s="27"/>
      <c r="L2" s="27"/>
      <c r="M2" s="27"/>
      <c r="O2" s="26" t="s">
        <v>32</v>
      </c>
      <c r="P2" s="27"/>
      <c r="Q2" s="27"/>
      <c r="R2" s="27"/>
      <c r="S2" s="27"/>
    </row>
    <row r="3" spans="1:19" ht="21" customHeight="1" x14ac:dyDescent="0.35">
      <c r="A3" s="2">
        <v>13</v>
      </c>
      <c r="B3" s="2">
        <v>2</v>
      </c>
      <c r="C3" s="2" t="s">
        <v>6</v>
      </c>
      <c r="D3" s="9">
        <f>IFERROR(VLOOKUP(C3,Table2[#Data],2,FALSE),0) * IFERROR((1/B3),0)</f>
        <v>500</v>
      </c>
      <c r="E3" s="8">
        <f t="shared" ref="E3:E22" si="0">IF(D3&gt;0, _xlfn.RANK.EQ(D3,D$2:D$25),"")</f>
        <v>1</v>
      </c>
      <c r="F3">
        <v>1</v>
      </c>
      <c r="G3">
        <v>1</v>
      </c>
      <c r="I3" s="30" t="s">
        <v>33</v>
      </c>
      <c r="J3" s="27"/>
      <c r="K3" s="27"/>
      <c r="L3" s="27"/>
      <c r="M3" s="27"/>
      <c r="O3" s="30" t="s">
        <v>33</v>
      </c>
      <c r="P3" s="27"/>
      <c r="Q3" s="27"/>
      <c r="R3" s="27"/>
      <c r="S3" s="27"/>
    </row>
    <row r="4" spans="1:19" ht="21" customHeight="1" x14ac:dyDescent="0.35">
      <c r="A4" s="2">
        <v>16</v>
      </c>
      <c r="B4" s="2">
        <v>5</v>
      </c>
      <c r="C4" s="2" t="s">
        <v>6</v>
      </c>
      <c r="D4" s="9">
        <f>IFERROR(VLOOKUP(C4,Table2[#Data],2,FALSE),0) * IFERROR((1/B4),0)</f>
        <v>200</v>
      </c>
      <c r="E4" s="8">
        <f t="shared" si="0"/>
        <v>2</v>
      </c>
      <c r="F4">
        <v>1</v>
      </c>
      <c r="G4">
        <v>2</v>
      </c>
      <c r="I4" s="20">
        <v>1</v>
      </c>
      <c r="J4" s="20">
        <v>2</v>
      </c>
      <c r="K4" s="20">
        <v>3</v>
      </c>
      <c r="L4" s="20">
        <v>4</v>
      </c>
      <c r="M4" s="20">
        <v>5</v>
      </c>
      <c r="O4" s="20">
        <v>1</v>
      </c>
      <c r="P4" s="20">
        <v>2</v>
      </c>
      <c r="Q4" s="20">
        <v>3</v>
      </c>
      <c r="R4" s="20">
        <v>4</v>
      </c>
      <c r="S4" s="20">
        <v>5</v>
      </c>
    </row>
    <row r="5" spans="1:19" ht="21" customHeight="1" x14ac:dyDescent="0.35">
      <c r="A5" s="2">
        <v>2</v>
      </c>
      <c r="B5" s="2">
        <v>10</v>
      </c>
      <c r="C5" s="2" t="s">
        <v>6</v>
      </c>
      <c r="D5" s="9">
        <f>IFERROR(VLOOKUP(C5,Table2[#Data],2,FALSE),0) * IFERROR((1/B5),0)</f>
        <v>100</v>
      </c>
      <c r="E5" s="8">
        <f t="shared" si="0"/>
        <v>3</v>
      </c>
      <c r="F5">
        <v>1</v>
      </c>
      <c r="G5">
        <v>3</v>
      </c>
      <c r="I5">
        <v>0</v>
      </c>
      <c r="J5">
        <v>0</v>
      </c>
      <c r="K5">
        <v>1000</v>
      </c>
      <c r="L5">
        <v>1000</v>
      </c>
      <c r="M5">
        <v>1000</v>
      </c>
      <c r="O5">
        <v>0</v>
      </c>
      <c r="P5">
        <v>0</v>
      </c>
      <c r="Q5">
        <v>0</v>
      </c>
      <c r="R5">
        <v>0</v>
      </c>
      <c r="S5">
        <v>0</v>
      </c>
    </row>
    <row r="6" spans="1:19" ht="21" customHeight="1" x14ac:dyDescent="0.35">
      <c r="A6" s="2">
        <v>7</v>
      </c>
      <c r="B6" s="2">
        <v>10</v>
      </c>
      <c r="C6" s="2" t="s">
        <v>6</v>
      </c>
      <c r="D6" s="9">
        <f>IFERROR(VLOOKUP(C6,Table2[#Data],2,FALSE),0) * IFERROR((1/B6),0)</f>
        <v>100</v>
      </c>
      <c r="E6" s="8">
        <f t="shared" si="0"/>
        <v>3</v>
      </c>
      <c r="F6">
        <v>1</v>
      </c>
      <c r="G6">
        <v>4</v>
      </c>
      <c r="I6" s="20">
        <v>6</v>
      </c>
      <c r="J6" s="20">
        <v>7</v>
      </c>
      <c r="K6" s="20">
        <v>8</v>
      </c>
      <c r="L6" s="20">
        <v>9</v>
      </c>
      <c r="M6" s="20">
        <v>10</v>
      </c>
      <c r="O6" s="20">
        <v>6</v>
      </c>
      <c r="P6" s="20">
        <v>7</v>
      </c>
      <c r="Q6" s="20">
        <v>8</v>
      </c>
      <c r="R6" s="20">
        <v>9</v>
      </c>
      <c r="S6" s="20">
        <v>10</v>
      </c>
    </row>
    <row r="7" spans="1:19" ht="21" customHeight="1" x14ac:dyDescent="0.35">
      <c r="A7" s="2">
        <v>1</v>
      </c>
      <c r="B7" s="2">
        <v>5</v>
      </c>
      <c r="C7" s="2" t="s">
        <v>7</v>
      </c>
      <c r="D7" s="9">
        <f>IFERROR(VLOOKUP(C7,Table2[#Data],2,FALSE),0) * IFERROR((1/B7),0)</f>
        <v>40</v>
      </c>
      <c r="E7" s="8">
        <f t="shared" si="0"/>
        <v>5</v>
      </c>
      <c r="F7">
        <v>1</v>
      </c>
      <c r="G7">
        <v>5</v>
      </c>
      <c r="I7">
        <v>1000</v>
      </c>
      <c r="J7">
        <v>1000</v>
      </c>
      <c r="K7">
        <v>2000</v>
      </c>
      <c r="L7">
        <v>2000</v>
      </c>
      <c r="M7">
        <v>2000</v>
      </c>
      <c r="O7">
        <v>1000</v>
      </c>
      <c r="P7">
        <v>1000</v>
      </c>
      <c r="Q7">
        <v>1000</v>
      </c>
      <c r="R7">
        <v>1000</v>
      </c>
      <c r="S7">
        <v>1000</v>
      </c>
    </row>
    <row r="8" spans="1:19" ht="21" customHeight="1" x14ac:dyDescent="0.35">
      <c r="A8" s="2">
        <v>11</v>
      </c>
      <c r="B8" s="2">
        <v>5</v>
      </c>
      <c r="C8" s="2" t="s">
        <v>7</v>
      </c>
      <c r="D8" s="9">
        <f>IFERROR(VLOOKUP(C8,Table2[#Data],2,FALSE),0) * IFERROR((1/B8),0)</f>
        <v>40</v>
      </c>
      <c r="E8" s="8">
        <f t="shared" si="0"/>
        <v>5</v>
      </c>
      <c r="F8">
        <v>1</v>
      </c>
      <c r="G8">
        <v>6</v>
      </c>
      <c r="I8" s="20">
        <v>11</v>
      </c>
      <c r="J8" s="20">
        <v>12</v>
      </c>
      <c r="K8" s="20">
        <v>13</v>
      </c>
      <c r="L8" s="20">
        <v>14</v>
      </c>
      <c r="M8" s="20">
        <v>15</v>
      </c>
      <c r="O8" s="20">
        <v>11</v>
      </c>
      <c r="P8" s="20">
        <v>12</v>
      </c>
      <c r="Q8" s="20">
        <v>13</v>
      </c>
      <c r="R8" s="20">
        <v>14</v>
      </c>
      <c r="S8" s="20">
        <v>15</v>
      </c>
    </row>
    <row r="9" spans="1:19" ht="21" customHeight="1" x14ac:dyDescent="0.35">
      <c r="A9" s="2">
        <v>5</v>
      </c>
      <c r="B9" s="2">
        <v>35</v>
      </c>
      <c r="C9" s="2" t="s">
        <v>6</v>
      </c>
      <c r="D9" s="9">
        <f>IFERROR(VLOOKUP(C9,Table2[#Data],2,FALSE),0) * IFERROR((1/B9),0)</f>
        <v>28.571428571428569</v>
      </c>
      <c r="E9" s="8">
        <f t="shared" si="0"/>
        <v>7</v>
      </c>
      <c r="F9">
        <v>2</v>
      </c>
      <c r="G9">
        <v>7</v>
      </c>
      <c r="I9">
        <v>2000</v>
      </c>
      <c r="J9">
        <v>2000</v>
      </c>
      <c r="K9">
        <v>2000</v>
      </c>
      <c r="L9">
        <v>2000</v>
      </c>
      <c r="M9">
        <v>2000</v>
      </c>
      <c r="O9">
        <v>1000</v>
      </c>
      <c r="P9">
        <v>1000</v>
      </c>
      <c r="Q9">
        <v>1000</v>
      </c>
      <c r="R9">
        <v>1000</v>
      </c>
      <c r="S9">
        <v>1000</v>
      </c>
    </row>
    <row r="10" spans="1:19" ht="21" customHeight="1" x14ac:dyDescent="0.35">
      <c r="A10" s="2">
        <v>3</v>
      </c>
      <c r="B10" s="2">
        <v>2</v>
      </c>
      <c r="C10" s="2" t="s">
        <v>8</v>
      </c>
      <c r="D10" s="9">
        <f>IFERROR(VLOOKUP(C10,Table2[#Data],2,FALSE),0) * IFERROR((1/B10),0)</f>
        <v>25</v>
      </c>
      <c r="E10" s="8">
        <f t="shared" si="0"/>
        <v>8</v>
      </c>
      <c r="F10">
        <v>2</v>
      </c>
      <c r="G10">
        <v>8</v>
      </c>
      <c r="I10" s="20">
        <v>16</v>
      </c>
      <c r="J10" s="20">
        <v>17</v>
      </c>
      <c r="K10" s="20">
        <v>18</v>
      </c>
      <c r="L10" s="20">
        <v>19</v>
      </c>
      <c r="M10" s="20">
        <v>20</v>
      </c>
      <c r="O10" s="20">
        <v>16</v>
      </c>
      <c r="P10" s="20">
        <v>17</v>
      </c>
      <c r="Q10" s="20">
        <v>18</v>
      </c>
      <c r="R10" s="20">
        <v>19</v>
      </c>
      <c r="S10" s="20">
        <v>20</v>
      </c>
    </row>
    <row r="11" spans="1:19" ht="21" customHeight="1" x14ac:dyDescent="0.35">
      <c r="A11" s="2">
        <v>8</v>
      </c>
      <c r="B11" s="2">
        <v>2</v>
      </c>
      <c r="C11" s="2" t="s">
        <v>8</v>
      </c>
      <c r="D11" s="9">
        <f>IFERROR(VLOOKUP(C11,Table2[#Data],2,FALSE),0) * IFERROR((1/B11),0)</f>
        <v>25</v>
      </c>
      <c r="E11" s="8">
        <f t="shared" si="0"/>
        <v>8</v>
      </c>
      <c r="F11">
        <v>2</v>
      </c>
      <c r="G11">
        <v>9</v>
      </c>
      <c r="I11">
        <v>2000</v>
      </c>
      <c r="J11">
        <v>2000</v>
      </c>
      <c r="K11">
        <v>3000</v>
      </c>
      <c r="L11">
        <v>3000</v>
      </c>
      <c r="M11">
        <v>3000</v>
      </c>
      <c r="O11">
        <v>2000</v>
      </c>
      <c r="P11">
        <v>2000</v>
      </c>
      <c r="Q11">
        <v>2000</v>
      </c>
      <c r="R11">
        <v>2000</v>
      </c>
      <c r="S11">
        <v>2000</v>
      </c>
    </row>
    <row r="12" spans="1:19" ht="21" customHeight="1" x14ac:dyDescent="0.35">
      <c r="A12" s="2">
        <v>17</v>
      </c>
      <c r="B12" s="2">
        <v>10</v>
      </c>
      <c r="C12" s="2" t="s">
        <v>7</v>
      </c>
      <c r="D12" s="9">
        <f>IFERROR(VLOOKUP(C12,Table2[#Data],2,FALSE),0) * IFERROR((1/B12),0)</f>
        <v>20</v>
      </c>
      <c r="E12" s="8">
        <f t="shared" si="0"/>
        <v>10</v>
      </c>
      <c r="F12">
        <v>3</v>
      </c>
      <c r="G12">
        <v>10</v>
      </c>
      <c r="I12" s="20">
        <v>21</v>
      </c>
      <c r="J12" s="20">
        <v>22</v>
      </c>
      <c r="K12" s="20">
        <v>23</v>
      </c>
      <c r="L12" s="20">
        <v>24</v>
      </c>
      <c r="M12" s="20">
        <v>25</v>
      </c>
      <c r="O12" s="20">
        <v>21</v>
      </c>
      <c r="P12" s="20">
        <v>22</v>
      </c>
      <c r="Q12" s="20">
        <v>23</v>
      </c>
      <c r="R12" s="20">
        <v>24</v>
      </c>
      <c r="S12" s="20">
        <v>25</v>
      </c>
    </row>
    <row r="13" spans="1:19" ht="21" customHeight="1" x14ac:dyDescent="0.35">
      <c r="A13" s="2">
        <v>9</v>
      </c>
      <c r="B13" s="2">
        <v>20</v>
      </c>
      <c r="C13" s="2" t="s">
        <v>7</v>
      </c>
      <c r="D13" s="9">
        <f>IFERROR(VLOOKUP(C13,Table2[#Data],2,FALSE),0) * IFERROR((1/B13),0)</f>
        <v>10</v>
      </c>
      <c r="E13" s="8">
        <f t="shared" si="0"/>
        <v>11</v>
      </c>
      <c r="F13">
        <v>3</v>
      </c>
      <c r="G13">
        <v>11</v>
      </c>
      <c r="I13">
        <v>3000</v>
      </c>
      <c r="J13">
        <v>3000</v>
      </c>
      <c r="K13">
        <v>3000</v>
      </c>
      <c r="L13">
        <v>3000</v>
      </c>
      <c r="M13">
        <v>3000</v>
      </c>
      <c r="O13">
        <v>2000</v>
      </c>
      <c r="P13">
        <v>2000</v>
      </c>
      <c r="Q13">
        <v>2000</v>
      </c>
      <c r="R13">
        <v>2000</v>
      </c>
      <c r="S13">
        <v>2000</v>
      </c>
    </row>
    <row r="14" spans="1:19" ht="21" customHeight="1" x14ac:dyDescent="0.35">
      <c r="A14" s="2">
        <v>20</v>
      </c>
      <c r="B14" s="2">
        <v>35</v>
      </c>
      <c r="C14" s="2" t="s">
        <v>7</v>
      </c>
      <c r="D14" s="9">
        <f>IFERROR(VLOOKUP(C14,Table2[#Data],2,FALSE),0) * IFERROR((1/B14),0)</f>
        <v>5.7142857142857144</v>
      </c>
      <c r="E14" s="8">
        <f t="shared" si="0"/>
        <v>12</v>
      </c>
      <c r="F14">
        <v>4</v>
      </c>
      <c r="G14">
        <v>12</v>
      </c>
      <c r="I14" s="20">
        <v>26</v>
      </c>
      <c r="J14" s="20">
        <v>27</v>
      </c>
      <c r="K14" s="20">
        <v>28</v>
      </c>
      <c r="L14" s="20">
        <v>29</v>
      </c>
      <c r="M14" s="20">
        <v>30</v>
      </c>
      <c r="O14" s="20">
        <v>26</v>
      </c>
      <c r="P14" s="20">
        <v>27</v>
      </c>
      <c r="Q14" s="20">
        <v>28</v>
      </c>
      <c r="R14" s="20">
        <v>29</v>
      </c>
      <c r="S14" s="20">
        <v>30</v>
      </c>
    </row>
    <row r="15" spans="1:19" ht="21" customHeight="1" x14ac:dyDescent="0.35">
      <c r="A15" s="2">
        <v>18</v>
      </c>
      <c r="B15" s="2">
        <v>2</v>
      </c>
      <c r="C15" s="2" t="s">
        <v>9</v>
      </c>
      <c r="D15" s="9">
        <f>IFERROR(VLOOKUP(C15,Table2[#Data],2,FALSE),0) * IFERROR((1/B15),0)</f>
        <v>5</v>
      </c>
      <c r="E15" s="8">
        <f t="shared" si="0"/>
        <v>13</v>
      </c>
      <c r="F15">
        <v>4</v>
      </c>
      <c r="G15">
        <v>13</v>
      </c>
      <c r="I15">
        <v>3000</v>
      </c>
      <c r="J15">
        <v>3000</v>
      </c>
      <c r="K15">
        <v>4000</v>
      </c>
      <c r="L15">
        <v>4000</v>
      </c>
      <c r="M15">
        <v>4000</v>
      </c>
      <c r="O15">
        <v>3000</v>
      </c>
      <c r="P15">
        <v>3000</v>
      </c>
      <c r="Q15">
        <v>3000</v>
      </c>
      <c r="R15">
        <v>3000</v>
      </c>
      <c r="S15">
        <v>3000</v>
      </c>
    </row>
    <row r="16" spans="1:19" ht="21" customHeight="1" x14ac:dyDescent="0.35">
      <c r="A16" s="2">
        <v>14</v>
      </c>
      <c r="B16" s="2">
        <v>20</v>
      </c>
      <c r="C16" s="2" t="s">
        <v>8</v>
      </c>
      <c r="D16" s="9">
        <f>IFERROR(VLOOKUP(C16,Table2[#Data],2,FALSE),0) * IFERROR((1/B16),0)</f>
        <v>2.5</v>
      </c>
      <c r="E16" s="8">
        <f t="shared" si="0"/>
        <v>14</v>
      </c>
      <c r="F16">
        <v>5</v>
      </c>
      <c r="G16">
        <v>14</v>
      </c>
      <c r="I16" s="20">
        <v>31</v>
      </c>
      <c r="J16" s="20">
        <v>32</v>
      </c>
      <c r="K16" s="20">
        <v>33</v>
      </c>
      <c r="L16" s="20">
        <v>34</v>
      </c>
      <c r="M16" s="20">
        <v>35</v>
      </c>
      <c r="O16" s="20">
        <v>31</v>
      </c>
      <c r="P16" s="20">
        <v>32</v>
      </c>
      <c r="Q16" s="20">
        <v>33</v>
      </c>
      <c r="R16" s="20">
        <v>34</v>
      </c>
      <c r="S16" s="20">
        <v>35</v>
      </c>
    </row>
    <row r="17" spans="1:19" ht="21" customHeight="1" x14ac:dyDescent="0.35">
      <c r="A17" s="2">
        <v>6</v>
      </c>
      <c r="B17" s="2">
        <v>5</v>
      </c>
      <c r="C17" s="2" t="s">
        <v>9</v>
      </c>
      <c r="D17" s="9">
        <f>IFERROR(VLOOKUP(C17,Table2[#Data],2,FALSE),0) * IFERROR((1/B17),0)</f>
        <v>2</v>
      </c>
      <c r="E17" s="8">
        <f t="shared" si="0"/>
        <v>15</v>
      </c>
      <c r="F17">
        <v>5</v>
      </c>
      <c r="G17">
        <v>15</v>
      </c>
      <c r="I17">
        <v>4000</v>
      </c>
      <c r="J17">
        <v>4000</v>
      </c>
      <c r="K17">
        <v>4200</v>
      </c>
      <c r="L17">
        <v>4200</v>
      </c>
      <c r="M17">
        <v>4200</v>
      </c>
      <c r="O17">
        <v>3200</v>
      </c>
      <c r="P17">
        <v>3200</v>
      </c>
      <c r="Q17">
        <v>3200</v>
      </c>
      <c r="R17">
        <v>3200</v>
      </c>
      <c r="S17">
        <v>3200</v>
      </c>
    </row>
    <row r="18" spans="1:19" ht="21" customHeight="1" x14ac:dyDescent="0.35">
      <c r="A18" s="2">
        <v>10</v>
      </c>
      <c r="B18" s="2">
        <v>35</v>
      </c>
      <c r="C18" s="2" t="s">
        <v>8</v>
      </c>
      <c r="D18" s="9">
        <f>IFERROR(VLOOKUP(C18,Table2[#Data],2,FALSE),0) * IFERROR((1/B18),0)</f>
        <v>1.4285714285714286</v>
      </c>
      <c r="E18" s="8">
        <f t="shared" si="0"/>
        <v>16</v>
      </c>
      <c r="F18">
        <v>6</v>
      </c>
      <c r="G18">
        <v>16</v>
      </c>
      <c r="I18" s="20">
        <v>36</v>
      </c>
      <c r="J18" s="20">
        <v>37</v>
      </c>
      <c r="K18" s="20">
        <v>38</v>
      </c>
      <c r="L18" s="20">
        <v>39</v>
      </c>
      <c r="M18" s="20">
        <v>40</v>
      </c>
      <c r="O18" s="20">
        <v>36</v>
      </c>
      <c r="P18" s="20">
        <v>37</v>
      </c>
      <c r="Q18" s="20">
        <v>38</v>
      </c>
      <c r="R18" s="20">
        <v>39</v>
      </c>
      <c r="S18" s="20">
        <v>40</v>
      </c>
    </row>
    <row r="19" spans="1:19" ht="21" customHeight="1" x14ac:dyDescent="0.35">
      <c r="A19" s="2">
        <v>15</v>
      </c>
      <c r="B19" s="2">
        <v>35</v>
      </c>
      <c r="C19" s="2" t="s">
        <v>8</v>
      </c>
      <c r="D19" s="9">
        <f>IFERROR(VLOOKUP(C19,Table2[#Data],2,FALSE),0) * IFERROR((1/B19),0)</f>
        <v>1.4285714285714286</v>
      </c>
      <c r="E19" s="8">
        <f t="shared" si="0"/>
        <v>16</v>
      </c>
      <c r="F19">
        <v>7</v>
      </c>
      <c r="G19">
        <v>17</v>
      </c>
      <c r="I19">
        <v>4200</v>
      </c>
      <c r="J19">
        <v>4200</v>
      </c>
      <c r="K19">
        <v>4400</v>
      </c>
      <c r="L19">
        <v>4400</v>
      </c>
      <c r="M19">
        <v>4400</v>
      </c>
      <c r="O19">
        <v>3400</v>
      </c>
      <c r="P19">
        <v>3400</v>
      </c>
      <c r="Q19">
        <v>3400</v>
      </c>
      <c r="R19">
        <v>3400</v>
      </c>
      <c r="S19">
        <v>3400</v>
      </c>
    </row>
    <row r="20" spans="1:19" ht="21" customHeight="1" x14ac:dyDescent="0.35">
      <c r="A20" s="2">
        <v>12</v>
      </c>
      <c r="B20" s="2">
        <v>10</v>
      </c>
      <c r="C20" s="2" t="s">
        <v>9</v>
      </c>
      <c r="D20" s="9">
        <f>IFERROR(VLOOKUP(C20,Table2[#Data],2,FALSE),0) * IFERROR((1/B20),0)</f>
        <v>1</v>
      </c>
      <c r="E20" s="8">
        <f t="shared" si="0"/>
        <v>18</v>
      </c>
      <c r="F20">
        <v>8</v>
      </c>
      <c r="G20">
        <v>18</v>
      </c>
    </row>
    <row r="21" spans="1:19" ht="21" customHeight="1" x14ac:dyDescent="0.35">
      <c r="A21" s="2">
        <v>4</v>
      </c>
      <c r="B21" s="2">
        <v>20</v>
      </c>
      <c r="C21" s="2" t="s">
        <v>9</v>
      </c>
      <c r="D21" s="9">
        <f>IFERROR(VLOOKUP(C21,Table2[#Data],2,FALSE),0) * IFERROR((1/B21),0)</f>
        <v>0.5</v>
      </c>
      <c r="E21" s="8">
        <f t="shared" si="0"/>
        <v>19</v>
      </c>
      <c r="F21">
        <v>8</v>
      </c>
      <c r="G21">
        <v>19</v>
      </c>
    </row>
    <row r="22" spans="1:19" ht="21" customHeight="1" x14ac:dyDescent="0.35">
      <c r="A22" s="2">
        <v>19</v>
      </c>
      <c r="B22" s="2">
        <v>20</v>
      </c>
      <c r="C22" s="2" t="s">
        <v>9</v>
      </c>
      <c r="D22" s="9">
        <f>IFERROR(VLOOKUP(C22,Table2[#Data],2,FALSE),0) * IFERROR((1/B22),0)</f>
        <v>0.5</v>
      </c>
      <c r="E22" s="8">
        <f t="shared" si="0"/>
        <v>19</v>
      </c>
      <c r="F22">
        <v>9</v>
      </c>
      <c r="G22">
        <v>20</v>
      </c>
      <c r="I22" s="30" t="s">
        <v>34</v>
      </c>
      <c r="J22" s="27"/>
      <c r="K22" s="27"/>
      <c r="L22" s="27"/>
      <c r="M22" s="27"/>
      <c r="O22" s="30" t="s">
        <v>34</v>
      </c>
      <c r="P22" s="27"/>
      <c r="Q22" s="27"/>
      <c r="R22" s="27"/>
      <c r="S22" s="27"/>
    </row>
    <row r="23" spans="1:19" x14ac:dyDescent="0.25">
      <c r="I23" s="20">
        <v>41</v>
      </c>
      <c r="J23" s="20">
        <v>42</v>
      </c>
      <c r="K23" s="20">
        <v>43</v>
      </c>
      <c r="L23" s="20">
        <v>44</v>
      </c>
      <c r="M23" s="20">
        <v>45</v>
      </c>
      <c r="O23" s="20">
        <v>41</v>
      </c>
      <c r="P23" s="20">
        <v>42</v>
      </c>
      <c r="Q23" s="20">
        <v>43</v>
      </c>
      <c r="R23" s="20">
        <v>44</v>
      </c>
      <c r="S23" s="20">
        <v>45</v>
      </c>
    </row>
    <row r="24" spans="1:19" x14ac:dyDescent="0.25">
      <c r="A24" s="29" t="s">
        <v>35</v>
      </c>
      <c r="B24" s="27"/>
      <c r="C24" s="28"/>
      <c r="D24" s="27"/>
      <c r="I24">
        <v>4400</v>
      </c>
      <c r="J24">
        <v>4400</v>
      </c>
      <c r="K24">
        <v>4400</v>
      </c>
      <c r="L24">
        <v>4400</v>
      </c>
      <c r="M24">
        <v>4400</v>
      </c>
      <c r="O24">
        <v>3410</v>
      </c>
      <c r="P24">
        <v>3410</v>
      </c>
      <c r="Q24">
        <v>3410</v>
      </c>
      <c r="R24">
        <v>3410</v>
      </c>
      <c r="S24">
        <v>3410</v>
      </c>
    </row>
    <row r="25" spans="1:19" x14ac:dyDescent="0.25">
      <c r="A25" s="1" t="s">
        <v>29</v>
      </c>
      <c r="B25" s="1" t="s">
        <v>36</v>
      </c>
      <c r="C25" s="16" t="s">
        <v>37</v>
      </c>
      <c r="I25" s="20">
        <v>46</v>
      </c>
      <c r="J25" s="20">
        <v>47</v>
      </c>
      <c r="K25" s="20">
        <v>48</v>
      </c>
      <c r="L25" s="20">
        <v>49</v>
      </c>
      <c r="M25" s="20">
        <v>50</v>
      </c>
      <c r="O25" s="20">
        <v>46</v>
      </c>
      <c r="P25" s="20">
        <v>47</v>
      </c>
      <c r="Q25" s="20">
        <v>48</v>
      </c>
      <c r="R25" s="20">
        <v>49</v>
      </c>
      <c r="S25" s="20">
        <v>50</v>
      </c>
    </row>
    <row r="26" spans="1:19" x14ac:dyDescent="0.25">
      <c r="A26">
        <v>1</v>
      </c>
      <c r="B26">
        <f t="shared" ref="B26:B34" si="1">SUMIF(F$3:F$22, A26, B$3:B$22)</f>
        <v>37</v>
      </c>
      <c r="C26" s="12">
        <f t="shared" ref="C26:C34" si="2">40-B26</f>
        <v>3</v>
      </c>
      <c r="I26">
        <v>4400</v>
      </c>
      <c r="J26">
        <v>4400</v>
      </c>
      <c r="K26">
        <v>4400</v>
      </c>
      <c r="L26">
        <v>4400</v>
      </c>
      <c r="M26">
        <v>4400</v>
      </c>
      <c r="O26">
        <v>3410</v>
      </c>
      <c r="P26">
        <v>3410</v>
      </c>
      <c r="Q26">
        <v>3410</v>
      </c>
      <c r="R26">
        <v>3410</v>
      </c>
      <c r="S26">
        <v>3410</v>
      </c>
    </row>
    <row r="27" spans="1:19" x14ac:dyDescent="0.25">
      <c r="A27">
        <v>2</v>
      </c>
      <c r="B27">
        <f t="shared" si="1"/>
        <v>39</v>
      </c>
      <c r="C27" s="12">
        <f t="shared" si="2"/>
        <v>1</v>
      </c>
      <c r="I27" s="20">
        <v>51</v>
      </c>
      <c r="J27" s="20">
        <v>52</v>
      </c>
      <c r="K27" s="20">
        <v>53</v>
      </c>
      <c r="L27" s="20">
        <v>54</v>
      </c>
      <c r="M27" s="20">
        <v>55</v>
      </c>
      <c r="O27" s="20">
        <v>51</v>
      </c>
      <c r="P27" s="20">
        <v>52</v>
      </c>
      <c r="Q27" s="20">
        <v>53</v>
      </c>
      <c r="R27" s="20">
        <v>54</v>
      </c>
      <c r="S27" s="20">
        <v>55</v>
      </c>
    </row>
    <row r="28" spans="1:19" x14ac:dyDescent="0.25">
      <c r="A28">
        <v>3</v>
      </c>
      <c r="B28">
        <f t="shared" si="1"/>
        <v>30</v>
      </c>
      <c r="C28" s="12">
        <f t="shared" si="2"/>
        <v>10</v>
      </c>
      <c r="I28">
        <v>4400</v>
      </c>
      <c r="J28">
        <v>4400</v>
      </c>
      <c r="K28">
        <v>4400</v>
      </c>
      <c r="L28">
        <v>4400</v>
      </c>
      <c r="M28">
        <v>4400</v>
      </c>
      <c r="O28">
        <v>3410</v>
      </c>
      <c r="P28">
        <v>3410</v>
      </c>
      <c r="Q28">
        <v>3410</v>
      </c>
      <c r="R28">
        <v>3410</v>
      </c>
      <c r="S28">
        <v>3410</v>
      </c>
    </row>
    <row r="29" spans="1:19" x14ac:dyDescent="0.25">
      <c r="A29">
        <v>4</v>
      </c>
      <c r="B29">
        <f t="shared" si="1"/>
        <v>37</v>
      </c>
      <c r="C29" s="12">
        <f t="shared" si="2"/>
        <v>3</v>
      </c>
      <c r="I29" s="20">
        <v>56</v>
      </c>
      <c r="J29" s="20">
        <v>57</v>
      </c>
      <c r="K29" s="20">
        <v>58</v>
      </c>
      <c r="L29" s="20">
        <v>59</v>
      </c>
      <c r="M29" s="20">
        <v>60</v>
      </c>
      <c r="O29" s="20">
        <v>56</v>
      </c>
      <c r="P29" s="20">
        <v>57</v>
      </c>
      <c r="Q29" s="20">
        <v>58</v>
      </c>
      <c r="R29" s="20">
        <v>59</v>
      </c>
      <c r="S29" s="20">
        <v>60</v>
      </c>
    </row>
    <row r="30" spans="1:19" x14ac:dyDescent="0.25">
      <c r="A30">
        <v>5</v>
      </c>
      <c r="B30">
        <f t="shared" si="1"/>
        <v>25</v>
      </c>
      <c r="C30" s="12">
        <f t="shared" si="2"/>
        <v>15</v>
      </c>
      <c r="I30">
        <v>4400</v>
      </c>
      <c r="J30">
        <v>4400</v>
      </c>
      <c r="K30">
        <v>4400</v>
      </c>
      <c r="L30">
        <v>4400</v>
      </c>
      <c r="M30">
        <v>4400</v>
      </c>
      <c r="O30">
        <v>3410</v>
      </c>
      <c r="P30">
        <v>3410</v>
      </c>
      <c r="Q30">
        <v>3410</v>
      </c>
      <c r="R30">
        <v>3410</v>
      </c>
      <c r="S30">
        <v>3410</v>
      </c>
    </row>
    <row r="31" spans="1:19" x14ac:dyDescent="0.25">
      <c r="A31">
        <v>6</v>
      </c>
      <c r="B31">
        <f t="shared" si="1"/>
        <v>35</v>
      </c>
      <c r="C31" s="12">
        <f t="shared" si="2"/>
        <v>5</v>
      </c>
      <c r="I31" s="20">
        <v>61</v>
      </c>
      <c r="J31" s="20">
        <v>62</v>
      </c>
      <c r="K31" s="20">
        <v>63</v>
      </c>
      <c r="L31" s="20">
        <v>64</v>
      </c>
      <c r="M31" s="20">
        <v>65</v>
      </c>
      <c r="O31" s="20">
        <v>61</v>
      </c>
      <c r="P31" s="20">
        <v>62</v>
      </c>
      <c r="Q31" s="20">
        <v>63</v>
      </c>
      <c r="R31" s="20">
        <v>64</v>
      </c>
      <c r="S31" s="20">
        <v>65</v>
      </c>
    </row>
    <row r="32" spans="1:19" x14ac:dyDescent="0.25">
      <c r="A32">
        <v>7</v>
      </c>
      <c r="B32">
        <f t="shared" si="1"/>
        <v>35</v>
      </c>
      <c r="C32" s="12">
        <f t="shared" si="2"/>
        <v>5</v>
      </c>
      <c r="I32">
        <v>4400</v>
      </c>
      <c r="J32">
        <v>4400</v>
      </c>
      <c r="K32">
        <v>4400</v>
      </c>
      <c r="L32">
        <v>4400</v>
      </c>
      <c r="M32">
        <v>4400</v>
      </c>
      <c r="O32">
        <v>3410</v>
      </c>
      <c r="P32">
        <v>3410</v>
      </c>
      <c r="Q32">
        <v>3410</v>
      </c>
      <c r="R32">
        <v>3410</v>
      </c>
      <c r="S32">
        <v>3410</v>
      </c>
    </row>
    <row r="33" spans="1:19" x14ac:dyDescent="0.25">
      <c r="A33">
        <v>8</v>
      </c>
      <c r="B33">
        <f t="shared" si="1"/>
        <v>30</v>
      </c>
      <c r="C33" s="12">
        <f t="shared" si="2"/>
        <v>10</v>
      </c>
      <c r="I33" s="20">
        <v>66</v>
      </c>
      <c r="J33" s="20">
        <v>67</v>
      </c>
      <c r="K33" s="20">
        <v>68</v>
      </c>
      <c r="L33" s="20">
        <v>69</v>
      </c>
      <c r="M33" s="20">
        <v>70</v>
      </c>
      <c r="O33" s="20">
        <v>66</v>
      </c>
      <c r="P33" s="20">
        <v>67</v>
      </c>
      <c r="Q33" s="20">
        <v>68</v>
      </c>
      <c r="R33" s="20">
        <v>69</v>
      </c>
      <c r="S33" s="20">
        <v>70</v>
      </c>
    </row>
    <row r="34" spans="1:19" x14ac:dyDescent="0.25">
      <c r="A34">
        <v>9</v>
      </c>
      <c r="B34">
        <f t="shared" si="1"/>
        <v>20</v>
      </c>
      <c r="C34" s="12">
        <f t="shared" si="2"/>
        <v>20</v>
      </c>
      <c r="I34">
        <v>4400</v>
      </c>
      <c r="J34">
        <v>4400</v>
      </c>
      <c r="K34">
        <v>4400</v>
      </c>
      <c r="L34">
        <v>4400</v>
      </c>
      <c r="M34">
        <v>4400</v>
      </c>
      <c r="O34">
        <v>3410</v>
      </c>
      <c r="P34">
        <v>3410</v>
      </c>
      <c r="Q34">
        <v>3410</v>
      </c>
      <c r="R34">
        <v>3410</v>
      </c>
      <c r="S34">
        <v>3410</v>
      </c>
    </row>
    <row r="35" spans="1:19" x14ac:dyDescent="0.25">
      <c r="I35" s="20">
        <v>71</v>
      </c>
      <c r="J35" s="20">
        <v>72</v>
      </c>
      <c r="K35" s="20">
        <v>73</v>
      </c>
      <c r="L35" s="20">
        <v>74</v>
      </c>
      <c r="M35" s="20">
        <v>75</v>
      </c>
      <c r="O35" s="20">
        <v>71</v>
      </c>
      <c r="P35" s="20">
        <v>72</v>
      </c>
      <c r="Q35" s="20">
        <v>73</v>
      </c>
      <c r="R35" s="20">
        <v>74</v>
      </c>
      <c r="S35" s="20">
        <v>75</v>
      </c>
    </row>
    <row r="36" spans="1:19" x14ac:dyDescent="0.25">
      <c r="A36" s="1" t="s">
        <v>38</v>
      </c>
      <c r="B36" s="1" t="s">
        <v>39</v>
      </c>
      <c r="C36" s="1" t="s">
        <v>40</v>
      </c>
      <c r="D36" s="1" t="s">
        <v>35</v>
      </c>
      <c r="E36" s="1" t="s">
        <v>20</v>
      </c>
      <c r="F36" s="1" t="s">
        <v>41</v>
      </c>
      <c r="I36">
        <v>4400</v>
      </c>
      <c r="J36">
        <v>4400</v>
      </c>
      <c r="K36">
        <v>4400</v>
      </c>
      <c r="L36">
        <v>4400</v>
      </c>
      <c r="M36">
        <v>4400</v>
      </c>
      <c r="O36">
        <v>3410</v>
      </c>
      <c r="P36">
        <v>3410</v>
      </c>
      <c r="Q36">
        <v>3410</v>
      </c>
      <c r="R36">
        <v>3410</v>
      </c>
      <c r="S36">
        <v>3410</v>
      </c>
    </row>
    <row r="37" spans="1:19" s="11" customFormat="1" x14ac:dyDescent="0.25">
      <c r="A37" s="11">
        <f>MAX(A26:A34)</f>
        <v>9</v>
      </c>
      <c r="B37" s="11">
        <f>SUM(B26:B34)</f>
        <v>288</v>
      </c>
      <c r="C37" s="11">
        <f>SUM(C26:C34)</f>
        <v>72</v>
      </c>
      <c r="D37" s="17">
        <v>180000</v>
      </c>
      <c r="E37" s="18">
        <v>38907480</v>
      </c>
      <c r="F37" s="18">
        <v>38727480</v>
      </c>
      <c r="I37" s="20">
        <v>76</v>
      </c>
      <c r="J37" s="20">
        <v>77</v>
      </c>
      <c r="K37" s="20">
        <v>78</v>
      </c>
      <c r="L37" s="20">
        <v>79</v>
      </c>
      <c r="M37" s="20">
        <v>80</v>
      </c>
      <c r="O37" s="20">
        <v>76</v>
      </c>
      <c r="P37" s="20">
        <v>77</v>
      </c>
      <c r="Q37" s="20">
        <v>78</v>
      </c>
      <c r="R37" s="20">
        <v>79</v>
      </c>
      <c r="S37" s="20">
        <v>80</v>
      </c>
    </row>
    <row r="38" spans="1:19" x14ac:dyDescent="0.25">
      <c r="F38" s="19"/>
      <c r="I38">
        <v>5400</v>
      </c>
      <c r="J38">
        <v>5400</v>
      </c>
      <c r="K38">
        <v>5450</v>
      </c>
      <c r="L38">
        <v>5450</v>
      </c>
      <c r="M38">
        <v>5500</v>
      </c>
      <c r="O38">
        <v>4410</v>
      </c>
      <c r="P38">
        <v>4410</v>
      </c>
      <c r="Q38">
        <v>4460</v>
      </c>
      <c r="R38">
        <v>4460</v>
      </c>
      <c r="S38">
        <v>4510</v>
      </c>
    </row>
    <row r="40" spans="1:19" ht="18" customHeight="1" x14ac:dyDescent="0.3">
      <c r="A40" s="26" t="s">
        <v>42</v>
      </c>
      <c r="B40" s="27"/>
      <c r="C40" s="28"/>
      <c r="D40" s="27"/>
      <c r="E40" s="27"/>
      <c r="F40" s="27"/>
    </row>
    <row r="41" spans="1:19" ht="57.75" customHeight="1" x14ac:dyDescent="0.3">
      <c r="A41" s="1" t="s">
        <v>1</v>
      </c>
      <c r="B41" s="3" t="s">
        <v>2</v>
      </c>
      <c r="C41" s="16" t="s">
        <v>3</v>
      </c>
      <c r="D41" s="4" t="s">
        <v>4</v>
      </c>
      <c r="E41" s="10" t="s">
        <v>5</v>
      </c>
      <c r="F41" s="1" t="s">
        <v>29</v>
      </c>
      <c r="G41" t="s">
        <v>30</v>
      </c>
      <c r="I41" s="30" t="s">
        <v>43</v>
      </c>
      <c r="J41" s="27"/>
      <c r="K41" s="27"/>
      <c r="L41" s="27"/>
      <c r="M41" s="27"/>
      <c r="O41" s="30" t="s">
        <v>43</v>
      </c>
      <c r="P41" s="27"/>
      <c r="Q41" s="27"/>
      <c r="R41" s="27"/>
      <c r="S41" s="27"/>
    </row>
    <row r="42" spans="1:19" ht="21" customHeight="1" x14ac:dyDescent="0.35">
      <c r="A42" s="2">
        <v>16</v>
      </c>
      <c r="B42" s="2">
        <v>5</v>
      </c>
      <c r="C42" s="2" t="s">
        <v>6</v>
      </c>
      <c r="D42" s="9">
        <f>IFERROR(VLOOKUP(C42,Table2[#Data],2,FALSE),0) * IFERROR((1/B42),0)</f>
        <v>200</v>
      </c>
      <c r="E42" s="8">
        <f t="shared" ref="E42:E61" si="3">IF(D42&gt;0, _xlfn.RANK.EQ(D42,D$2:D$25),"")</f>
        <v>2</v>
      </c>
      <c r="F42">
        <v>1</v>
      </c>
      <c r="G42">
        <v>1</v>
      </c>
      <c r="I42" s="20">
        <v>81</v>
      </c>
      <c r="J42" s="20">
        <v>82</v>
      </c>
      <c r="K42" s="20">
        <v>83</v>
      </c>
      <c r="L42" s="20">
        <v>84</v>
      </c>
      <c r="M42" s="20">
        <v>85</v>
      </c>
      <c r="O42" s="20">
        <v>81</v>
      </c>
      <c r="P42" s="20">
        <v>82</v>
      </c>
      <c r="Q42" s="20">
        <v>83</v>
      </c>
      <c r="R42" s="20">
        <v>84</v>
      </c>
      <c r="S42" s="20">
        <v>85</v>
      </c>
    </row>
    <row r="43" spans="1:19" ht="21" customHeight="1" x14ac:dyDescent="0.35">
      <c r="A43" s="2">
        <v>2</v>
      </c>
      <c r="B43" s="2">
        <v>10</v>
      </c>
      <c r="C43" s="2" t="s">
        <v>6</v>
      </c>
      <c r="D43" s="9">
        <f>IFERROR(VLOOKUP(C43,Table2[#Data],2,FALSE),0) * IFERROR((1/B43),0)</f>
        <v>100</v>
      </c>
      <c r="E43" s="8">
        <f t="shared" si="3"/>
        <v>3</v>
      </c>
      <c r="F43">
        <v>1</v>
      </c>
      <c r="G43">
        <v>2</v>
      </c>
      <c r="I43">
        <v>9900</v>
      </c>
      <c r="J43">
        <v>9900</v>
      </c>
      <c r="K43">
        <v>9900</v>
      </c>
      <c r="L43">
        <v>9900</v>
      </c>
      <c r="M43">
        <v>9900</v>
      </c>
      <c r="O43">
        <v>7920</v>
      </c>
      <c r="P43">
        <v>7920</v>
      </c>
      <c r="Q43">
        <v>7920</v>
      </c>
      <c r="R43">
        <v>7920</v>
      </c>
      <c r="S43">
        <v>7920</v>
      </c>
    </row>
    <row r="44" spans="1:19" ht="21" customHeight="1" x14ac:dyDescent="0.35">
      <c r="A44" s="2">
        <v>7</v>
      </c>
      <c r="B44" s="2">
        <v>10</v>
      </c>
      <c r="C44" s="2" t="s">
        <v>6</v>
      </c>
      <c r="D44" s="9">
        <f>IFERROR(VLOOKUP(C44,Table2[#Data],2,FALSE),0) * IFERROR((1/B44),0)</f>
        <v>100</v>
      </c>
      <c r="E44" s="8">
        <f t="shared" si="3"/>
        <v>3</v>
      </c>
      <c r="F44">
        <v>1</v>
      </c>
      <c r="G44">
        <v>3</v>
      </c>
      <c r="I44" s="20">
        <v>86</v>
      </c>
      <c r="J44" s="20">
        <v>87</v>
      </c>
      <c r="K44" s="20">
        <v>88</v>
      </c>
      <c r="L44" s="20">
        <v>89</v>
      </c>
      <c r="M44" s="20">
        <v>90</v>
      </c>
      <c r="O44" s="20">
        <v>86</v>
      </c>
      <c r="P44" s="20">
        <v>87</v>
      </c>
      <c r="Q44" s="20">
        <v>88</v>
      </c>
      <c r="R44" s="20">
        <v>89</v>
      </c>
      <c r="S44" s="20">
        <v>90</v>
      </c>
    </row>
    <row r="45" spans="1:19" ht="21" customHeight="1" x14ac:dyDescent="0.35">
      <c r="A45" s="2">
        <v>1</v>
      </c>
      <c r="B45" s="2">
        <v>5</v>
      </c>
      <c r="C45" s="2" t="s">
        <v>7</v>
      </c>
      <c r="D45" s="9">
        <f>IFERROR(VLOOKUP(C45,Table2[#Data],2,FALSE),0) * IFERROR((1/B45),0)</f>
        <v>40</v>
      </c>
      <c r="E45" s="8">
        <f t="shared" si="3"/>
        <v>5</v>
      </c>
      <c r="F45">
        <v>1</v>
      </c>
      <c r="G45">
        <v>4</v>
      </c>
      <c r="I45">
        <v>9900</v>
      </c>
      <c r="J45">
        <v>9900</v>
      </c>
      <c r="K45">
        <v>9900</v>
      </c>
      <c r="L45">
        <v>9900</v>
      </c>
      <c r="M45">
        <v>9900</v>
      </c>
      <c r="O45">
        <v>7920</v>
      </c>
      <c r="P45">
        <v>7920</v>
      </c>
      <c r="Q45">
        <v>7920</v>
      </c>
      <c r="R45">
        <v>7920</v>
      </c>
      <c r="S45">
        <v>7920</v>
      </c>
    </row>
    <row r="46" spans="1:19" ht="21" customHeight="1" x14ac:dyDescent="0.35">
      <c r="A46" s="2">
        <v>11</v>
      </c>
      <c r="B46" s="2">
        <v>5</v>
      </c>
      <c r="C46" s="2" t="s">
        <v>7</v>
      </c>
      <c r="D46" s="9">
        <f>IFERROR(VLOOKUP(C46,Table2[#Data],2,FALSE),0) * IFERROR((1/B46),0)</f>
        <v>40</v>
      </c>
      <c r="E46" s="8">
        <f t="shared" si="3"/>
        <v>5</v>
      </c>
      <c r="F46">
        <v>1</v>
      </c>
      <c r="G46">
        <v>5</v>
      </c>
      <c r="I46" s="20">
        <v>91</v>
      </c>
      <c r="J46" s="20">
        <v>92</v>
      </c>
      <c r="K46" s="20">
        <v>93</v>
      </c>
      <c r="L46" s="20">
        <v>94</v>
      </c>
      <c r="M46" s="20">
        <v>95</v>
      </c>
      <c r="O46" s="20">
        <v>91</v>
      </c>
      <c r="P46" s="20">
        <v>92</v>
      </c>
      <c r="Q46" s="20">
        <v>93</v>
      </c>
      <c r="R46" s="20">
        <v>94</v>
      </c>
      <c r="S46" s="20">
        <v>95</v>
      </c>
    </row>
    <row r="47" spans="1:19" ht="21" customHeight="1" x14ac:dyDescent="0.35">
      <c r="A47" s="2">
        <v>6</v>
      </c>
      <c r="B47" s="2">
        <v>5</v>
      </c>
      <c r="C47" s="2" t="s">
        <v>9</v>
      </c>
      <c r="D47" s="9">
        <f>IFERROR(VLOOKUP(C47,Table2[#Data],2,FALSE),0) * IFERROR((1/B47),0)</f>
        <v>2</v>
      </c>
      <c r="E47" s="8">
        <f t="shared" si="3"/>
        <v>15</v>
      </c>
      <c r="F47">
        <v>1</v>
      </c>
      <c r="G47">
        <v>6</v>
      </c>
      <c r="I47">
        <v>10100</v>
      </c>
      <c r="J47">
        <v>10100</v>
      </c>
      <c r="K47">
        <v>10100</v>
      </c>
      <c r="L47">
        <v>10100</v>
      </c>
      <c r="M47">
        <v>10100</v>
      </c>
      <c r="O47">
        <v>8120</v>
      </c>
      <c r="P47">
        <v>8120</v>
      </c>
      <c r="Q47">
        <v>8120</v>
      </c>
      <c r="R47">
        <v>8120</v>
      </c>
      <c r="S47">
        <v>8120</v>
      </c>
    </row>
    <row r="48" spans="1:19" ht="21" customHeight="1" x14ac:dyDescent="0.35">
      <c r="A48" s="2">
        <v>5</v>
      </c>
      <c r="B48" s="2">
        <v>35</v>
      </c>
      <c r="C48" s="2" t="s">
        <v>6</v>
      </c>
      <c r="D48" s="9">
        <f>IFERROR(VLOOKUP(C48,Table2[#Data],2,FALSE),0) * IFERROR((1/B48),0)</f>
        <v>28.571428571428569</v>
      </c>
      <c r="E48" s="8">
        <f t="shared" si="3"/>
        <v>7</v>
      </c>
      <c r="F48">
        <v>2</v>
      </c>
      <c r="G48">
        <v>7</v>
      </c>
      <c r="I48" s="20">
        <v>96</v>
      </c>
      <c r="J48" s="20">
        <v>97</v>
      </c>
      <c r="K48" s="20">
        <v>98</v>
      </c>
      <c r="L48" s="20">
        <v>99</v>
      </c>
      <c r="M48" s="20">
        <v>100</v>
      </c>
      <c r="O48" s="20">
        <v>96</v>
      </c>
      <c r="P48" s="20">
        <v>97</v>
      </c>
      <c r="Q48" s="20">
        <v>98</v>
      </c>
      <c r="R48" s="20">
        <v>99</v>
      </c>
      <c r="S48" s="20">
        <v>100</v>
      </c>
    </row>
    <row r="49" spans="1:19" ht="21" customHeight="1" x14ac:dyDescent="0.35">
      <c r="A49" s="2">
        <v>3</v>
      </c>
      <c r="B49" s="2">
        <v>2</v>
      </c>
      <c r="C49" s="2" t="s">
        <v>8</v>
      </c>
      <c r="D49" s="9">
        <f>IFERROR(VLOOKUP(C49,Table2[#Data],2,FALSE),0) * IFERROR((1/B49),0)</f>
        <v>25</v>
      </c>
      <c r="E49" s="8">
        <f t="shared" si="3"/>
        <v>8</v>
      </c>
      <c r="F49">
        <v>2</v>
      </c>
      <c r="G49">
        <v>8</v>
      </c>
      <c r="I49">
        <v>10100</v>
      </c>
      <c r="J49">
        <v>10100</v>
      </c>
      <c r="K49">
        <v>10100</v>
      </c>
      <c r="L49">
        <v>10100</v>
      </c>
      <c r="M49">
        <v>10100</v>
      </c>
      <c r="O49">
        <v>8120</v>
      </c>
      <c r="P49">
        <v>8120</v>
      </c>
      <c r="Q49">
        <v>8120</v>
      </c>
      <c r="R49">
        <v>8120</v>
      </c>
      <c r="S49">
        <v>8120</v>
      </c>
    </row>
    <row r="50" spans="1:19" ht="21" customHeight="1" x14ac:dyDescent="0.35">
      <c r="A50" s="2">
        <v>8</v>
      </c>
      <c r="B50" s="2">
        <v>2</v>
      </c>
      <c r="C50" s="2" t="s">
        <v>8</v>
      </c>
      <c r="D50" s="9">
        <f>IFERROR(VLOOKUP(C50,Table2[#Data],2,FALSE),0) * IFERROR((1/B50),0)</f>
        <v>25</v>
      </c>
      <c r="E50" s="8">
        <f t="shared" si="3"/>
        <v>8</v>
      </c>
      <c r="F50">
        <v>2</v>
      </c>
      <c r="G50">
        <v>9</v>
      </c>
      <c r="I50" s="20">
        <v>101</v>
      </c>
      <c r="J50" s="20">
        <v>102</v>
      </c>
      <c r="K50" s="20">
        <v>103</v>
      </c>
      <c r="L50" s="20">
        <v>104</v>
      </c>
      <c r="M50" s="20">
        <v>105</v>
      </c>
      <c r="O50" s="20">
        <v>101</v>
      </c>
      <c r="P50" s="20">
        <v>102</v>
      </c>
      <c r="Q50" s="20">
        <v>103</v>
      </c>
      <c r="R50" s="20">
        <v>104</v>
      </c>
      <c r="S50" s="20">
        <v>105</v>
      </c>
    </row>
    <row r="51" spans="1:19" ht="21" customHeight="1" x14ac:dyDescent="0.35">
      <c r="A51" s="2">
        <v>17</v>
      </c>
      <c r="B51" s="2">
        <v>10</v>
      </c>
      <c r="C51" s="2" t="s">
        <v>7</v>
      </c>
      <c r="D51" s="9">
        <f>IFERROR(VLOOKUP(C51,Table2[#Data],2,FALSE),0) * IFERROR((1/B51),0)</f>
        <v>20</v>
      </c>
      <c r="E51" s="8">
        <f t="shared" si="3"/>
        <v>10</v>
      </c>
      <c r="F51">
        <v>3</v>
      </c>
      <c r="G51">
        <v>10</v>
      </c>
      <c r="I51">
        <v>10100</v>
      </c>
      <c r="J51">
        <v>10100</v>
      </c>
      <c r="K51">
        <v>10100</v>
      </c>
      <c r="L51">
        <v>10100</v>
      </c>
      <c r="M51">
        <v>10100</v>
      </c>
      <c r="O51">
        <v>8120</v>
      </c>
      <c r="P51">
        <v>8120</v>
      </c>
      <c r="Q51">
        <v>8120</v>
      </c>
      <c r="R51">
        <v>8120</v>
      </c>
      <c r="S51">
        <v>8120</v>
      </c>
    </row>
    <row r="52" spans="1:19" ht="21" customHeight="1" x14ac:dyDescent="0.35">
      <c r="A52" s="2">
        <v>9</v>
      </c>
      <c r="B52" s="2">
        <v>20</v>
      </c>
      <c r="C52" s="2" t="s">
        <v>7</v>
      </c>
      <c r="D52" s="9">
        <f>IFERROR(VLOOKUP(C52,Table2[#Data],2,FALSE),0) * IFERROR((1/B52),0)</f>
        <v>10</v>
      </c>
      <c r="E52" s="8">
        <f t="shared" si="3"/>
        <v>11</v>
      </c>
      <c r="F52">
        <v>3</v>
      </c>
      <c r="G52">
        <v>11</v>
      </c>
      <c r="I52" s="20">
        <v>106</v>
      </c>
      <c r="J52" s="20">
        <v>107</v>
      </c>
      <c r="K52" s="20">
        <v>108</v>
      </c>
      <c r="L52" s="20">
        <v>109</v>
      </c>
      <c r="M52" s="20">
        <v>110</v>
      </c>
      <c r="O52" s="20">
        <v>106</v>
      </c>
      <c r="P52" s="20">
        <v>107</v>
      </c>
      <c r="Q52" s="20">
        <v>108</v>
      </c>
      <c r="R52" s="20">
        <v>109</v>
      </c>
      <c r="S52" s="20">
        <v>110</v>
      </c>
    </row>
    <row r="53" spans="1:19" ht="21" customHeight="1" x14ac:dyDescent="0.35">
      <c r="A53" s="2">
        <v>12</v>
      </c>
      <c r="B53" s="2">
        <v>10</v>
      </c>
      <c r="C53" s="2" t="s">
        <v>9</v>
      </c>
      <c r="D53" s="9">
        <f>IFERROR(VLOOKUP(C53,Table2[#Data],2,FALSE),0) * IFERROR((1/B53),0)</f>
        <v>1</v>
      </c>
      <c r="E53" s="8">
        <f t="shared" si="3"/>
        <v>18</v>
      </c>
      <c r="F53">
        <v>3</v>
      </c>
      <c r="G53">
        <v>12</v>
      </c>
      <c r="I53">
        <v>10100</v>
      </c>
      <c r="J53">
        <v>10100</v>
      </c>
      <c r="K53">
        <v>10100</v>
      </c>
      <c r="L53">
        <v>10100</v>
      </c>
      <c r="M53">
        <v>10100</v>
      </c>
      <c r="O53">
        <v>8120</v>
      </c>
      <c r="P53">
        <v>8120</v>
      </c>
      <c r="Q53">
        <v>8120</v>
      </c>
      <c r="R53">
        <v>8120</v>
      </c>
      <c r="S53">
        <v>8120</v>
      </c>
    </row>
    <row r="54" spans="1:19" ht="21" customHeight="1" x14ac:dyDescent="0.35">
      <c r="A54" s="2">
        <v>20</v>
      </c>
      <c r="B54" s="2">
        <v>35</v>
      </c>
      <c r="C54" s="2" t="s">
        <v>7</v>
      </c>
      <c r="D54" s="9">
        <f>IFERROR(VLOOKUP(C54,Table2[#Data],2,FALSE),0) * IFERROR((1/B54),0)</f>
        <v>5.7142857142857144</v>
      </c>
      <c r="E54" s="8">
        <f t="shared" si="3"/>
        <v>12</v>
      </c>
      <c r="F54">
        <v>4</v>
      </c>
      <c r="G54">
        <v>13</v>
      </c>
      <c r="I54" s="20">
        <v>111</v>
      </c>
      <c r="J54" s="20">
        <v>112</v>
      </c>
      <c r="K54" s="20">
        <v>113</v>
      </c>
      <c r="L54" s="20">
        <v>114</v>
      </c>
      <c r="M54" s="20">
        <v>115</v>
      </c>
      <c r="O54" s="20">
        <v>111</v>
      </c>
      <c r="P54" s="20">
        <v>112</v>
      </c>
      <c r="Q54" s="20">
        <v>113</v>
      </c>
      <c r="R54" s="20">
        <v>114</v>
      </c>
      <c r="S54" s="20">
        <v>115</v>
      </c>
    </row>
    <row r="55" spans="1:19" ht="21" customHeight="1" x14ac:dyDescent="0.35">
      <c r="A55" s="2">
        <v>18</v>
      </c>
      <c r="B55" s="2">
        <v>2</v>
      </c>
      <c r="C55" s="2" t="s">
        <v>9</v>
      </c>
      <c r="D55" s="9">
        <f>IFERROR(VLOOKUP(C55,Table2[#Data],2,FALSE),0) * IFERROR((1/B55),0)</f>
        <v>5</v>
      </c>
      <c r="E55" s="8">
        <f t="shared" si="3"/>
        <v>13</v>
      </c>
      <c r="F55">
        <v>4</v>
      </c>
      <c r="G55">
        <v>14</v>
      </c>
      <c r="I55">
        <v>10300</v>
      </c>
      <c r="J55">
        <v>10300</v>
      </c>
      <c r="K55">
        <v>10300</v>
      </c>
      <c r="L55">
        <v>10300</v>
      </c>
      <c r="M55">
        <v>10300</v>
      </c>
      <c r="O55">
        <v>8320</v>
      </c>
      <c r="P55">
        <v>8320</v>
      </c>
      <c r="Q55">
        <v>8320</v>
      </c>
      <c r="R55">
        <v>8320</v>
      </c>
      <c r="S55">
        <v>8320</v>
      </c>
    </row>
    <row r="56" spans="1:19" ht="21" customHeight="1" x14ac:dyDescent="0.35">
      <c r="A56" s="2">
        <v>13</v>
      </c>
      <c r="B56" s="2">
        <v>2</v>
      </c>
      <c r="C56" s="2" t="s">
        <v>6</v>
      </c>
      <c r="D56" s="9">
        <f>IFERROR(VLOOKUP(C56,Table2[#Data],2,FALSE),0) * IFERROR((1/B56),0)</f>
        <v>500</v>
      </c>
      <c r="E56" s="8">
        <f t="shared" si="3"/>
        <v>1</v>
      </c>
      <c r="F56">
        <v>4</v>
      </c>
      <c r="G56">
        <v>15</v>
      </c>
      <c r="I56" s="20">
        <v>116</v>
      </c>
      <c r="J56" s="20">
        <v>117</v>
      </c>
      <c r="K56" s="20">
        <v>118</v>
      </c>
      <c r="L56" s="20">
        <v>119</v>
      </c>
      <c r="M56" s="20">
        <v>120</v>
      </c>
      <c r="O56" s="20">
        <v>116</v>
      </c>
      <c r="P56" s="20">
        <v>117</v>
      </c>
      <c r="Q56" s="20">
        <v>118</v>
      </c>
      <c r="R56" s="20">
        <v>119</v>
      </c>
      <c r="S56" s="20">
        <v>120</v>
      </c>
    </row>
    <row r="57" spans="1:19" ht="21" customHeight="1" x14ac:dyDescent="0.35">
      <c r="A57" s="2">
        <v>14</v>
      </c>
      <c r="B57" s="2">
        <v>20</v>
      </c>
      <c r="C57" s="2" t="s">
        <v>8</v>
      </c>
      <c r="D57" s="9">
        <f>IFERROR(VLOOKUP(C57,Table2[#Data],2,FALSE),0) * IFERROR((1/B57),0)</f>
        <v>2.5</v>
      </c>
      <c r="E57" s="8">
        <f t="shared" si="3"/>
        <v>14</v>
      </c>
      <c r="F57">
        <v>5</v>
      </c>
      <c r="G57">
        <v>16</v>
      </c>
      <c r="I57">
        <v>10300</v>
      </c>
      <c r="J57">
        <v>10300</v>
      </c>
      <c r="K57">
        <v>10300</v>
      </c>
      <c r="L57">
        <v>10300</v>
      </c>
      <c r="M57">
        <v>10300</v>
      </c>
      <c r="O57">
        <v>8320</v>
      </c>
      <c r="P57">
        <v>8320</v>
      </c>
      <c r="Q57">
        <v>8320</v>
      </c>
      <c r="R57">
        <v>8320</v>
      </c>
      <c r="S57">
        <v>8320</v>
      </c>
    </row>
    <row r="58" spans="1:19" ht="21" customHeight="1" x14ac:dyDescent="0.35">
      <c r="A58" s="2">
        <v>4</v>
      </c>
      <c r="B58" s="2">
        <v>20</v>
      </c>
      <c r="C58" s="2" t="s">
        <v>9</v>
      </c>
      <c r="D58" s="9">
        <f>IFERROR(VLOOKUP(C58,Table2[#Data],2,FALSE),0) * IFERROR((1/B58),0)</f>
        <v>0.5</v>
      </c>
      <c r="E58" s="8">
        <f t="shared" si="3"/>
        <v>19</v>
      </c>
      <c r="F58">
        <v>5</v>
      </c>
      <c r="G58">
        <v>17</v>
      </c>
    </row>
    <row r="59" spans="1:19" ht="21" customHeight="1" x14ac:dyDescent="0.35">
      <c r="A59" s="2">
        <v>10</v>
      </c>
      <c r="B59" s="2">
        <v>35</v>
      </c>
      <c r="C59" s="2" t="s">
        <v>8</v>
      </c>
      <c r="D59" s="9">
        <f>IFERROR(VLOOKUP(C59,Table2[#Data],2,FALSE),0) * IFERROR((1/B59),0)</f>
        <v>1.4285714285714286</v>
      </c>
      <c r="E59" s="8">
        <f t="shared" si="3"/>
        <v>16</v>
      </c>
      <c r="F59">
        <v>6</v>
      </c>
      <c r="G59">
        <v>18</v>
      </c>
    </row>
    <row r="60" spans="1:19" ht="21" customHeight="1" x14ac:dyDescent="0.35">
      <c r="A60" s="2">
        <v>15</v>
      </c>
      <c r="B60" s="2">
        <v>35</v>
      </c>
      <c r="C60" s="2" t="s">
        <v>8</v>
      </c>
      <c r="D60" s="9">
        <f>IFERROR(VLOOKUP(C60,Table2[#Data],2,FALSE),0) * IFERROR((1/B60),0)</f>
        <v>1.4285714285714286</v>
      </c>
      <c r="E60" s="8">
        <f t="shared" si="3"/>
        <v>16</v>
      </c>
      <c r="F60">
        <v>7</v>
      </c>
      <c r="G60">
        <v>19</v>
      </c>
      <c r="I60" s="30" t="s">
        <v>44</v>
      </c>
      <c r="J60" s="27"/>
      <c r="K60" s="27"/>
      <c r="L60" s="27"/>
      <c r="M60" s="27"/>
      <c r="O60" s="30" t="s">
        <v>44</v>
      </c>
      <c r="P60" s="27"/>
      <c r="Q60" s="27"/>
      <c r="R60" s="27"/>
      <c r="S60" s="27"/>
    </row>
    <row r="61" spans="1:19" ht="21" customHeight="1" x14ac:dyDescent="0.35">
      <c r="A61" s="2">
        <v>19</v>
      </c>
      <c r="B61" s="2">
        <v>20</v>
      </c>
      <c r="C61" s="2" t="s">
        <v>9</v>
      </c>
      <c r="D61" s="9">
        <f>IFERROR(VLOOKUP(C61,Table2[#Data],2,FALSE),0) * IFERROR((1/B61),0)</f>
        <v>0.5</v>
      </c>
      <c r="E61" s="8">
        <f t="shared" si="3"/>
        <v>19</v>
      </c>
      <c r="F61">
        <v>8</v>
      </c>
      <c r="G61">
        <v>20</v>
      </c>
      <c r="I61" s="20">
        <v>121</v>
      </c>
      <c r="J61" s="20">
        <v>122</v>
      </c>
      <c r="K61" s="20">
        <v>123</v>
      </c>
      <c r="L61" s="20">
        <v>124</v>
      </c>
      <c r="M61" s="20">
        <v>125</v>
      </c>
      <c r="O61" s="20">
        <v>121</v>
      </c>
      <c r="P61" s="20">
        <v>122</v>
      </c>
      <c r="Q61" s="20">
        <v>123</v>
      </c>
      <c r="R61" s="20">
        <v>124</v>
      </c>
      <c r="S61" s="20">
        <v>125</v>
      </c>
    </row>
    <row r="62" spans="1:19" x14ac:dyDescent="0.25">
      <c r="I62">
        <v>20200</v>
      </c>
      <c r="J62">
        <v>20200</v>
      </c>
      <c r="K62">
        <v>20200</v>
      </c>
      <c r="L62">
        <v>20200</v>
      </c>
      <c r="M62">
        <v>20200</v>
      </c>
      <c r="O62">
        <v>16250</v>
      </c>
      <c r="P62">
        <v>16250</v>
      </c>
      <c r="Q62">
        <v>16250</v>
      </c>
      <c r="R62">
        <v>16250</v>
      </c>
      <c r="S62">
        <v>16250</v>
      </c>
    </row>
    <row r="63" spans="1:19" x14ac:dyDescent="0.25">
      <c r="A63" s="29" t="s">
        <v>35</v>
      </c>
      <c r="B63" s="27"/>
      <c r="C63" s="28"/>
      <c r="D63" s="27"/>
      <c r="I63" s="20">
        <v>126</v>
      </c>
      <c r="J63" s="20">
        <v>127</v>
      </c>
      <c r="K63" s="20">
        <v>128</v>
      </c>
      <c r="L63" s="20">
        <v>129</v>
      </c>
      <c r="M63" s="20">
        <v>130</v>
      </c>
      <c r="O63" s="20">
        <v>126</v>
      </c>
      <c r="P63" s="20">
        <v>127</v>
      </c>
      <c r="Q63" s="20">
        <v>128</v>
      </c>
      <c r="R63" s="20">
        <v>129</v>
      </c>
      <c r="S63" s="20">
        <v>130</v>
      </c>
    </row>
    <row r="64" spans="1:19" x14ac:dyDescent="0.25">
      <c r="A64" s="1" t="s">
        <v>29</v>
      </c>
      <c r="B64" s="1" t="s">
        <v>36</v>
      </c>
      <c r="C64" s="16" t="s">
        <v>37</v>
      </c>
      <c r="I64">
        <v>20200</v>
      </c>
      <c r="J64">
        <v>20200</v>
      </c>
      <c r="K64">
        <v>20200</v>
      </c>
      <c r="L64">
        <v>20200</v>
      </c>
      <c r="M64">
        <v>20200</v>
      </c>
      <c r="O64">
        <v>16250</v>
      </c>
      <c r="P64">
        <v>16250</v>
      </c>
      <c r="Q64">
        <v>16250</v>
      </c>
      <c r="R64">
        <v>16250</v>
      </c>
      <c r="S64">
        <v>16250</v>
      </c>
    </row>
    <row r="65" spans="1:19" x14ac:dyDescent="0.25">
      <c r="A65">
        <v>1</v>
      </c>
      <c r="B65">
        <f t="shared" ref="B65:B72" si="4">SUMIF(F$42:F$61, A65, B$42:B$61)</f>
        <v>40</v>
      </c>
      <c r="C65" s="12">
        <f t="shared" ref="C65:C72" si="5">40-B65</f>
        <v>0</v>
      </c>
      <c r="I65" s="20">
        <v>131</v>
      </c>
      <c r="J65" s="20">
        <v>132</v>
      </c>
      <c r="K65" s="20">
        <v>133</v>
      </c>
      <c r="L65" s="20">
        <v>134</v>
      </c>
      <c r="M65" s="20">
        <v>135</v>
      </c>
      <c r="O65" s="20">
        <v>131</v>
      </c>
      <c r="P65" s="20">
        <v>132</v>
      </c>
      <c r="Q65" s="20">
        <v>133</v>
      </c>
      <c r="R65" s="20">
        <v>134</v>
      </c>
      <c r="S65" s="20">
        <v>135</v>
      </c>
    </row>
    <row r="66" spans="1:19" x14ac:dyDescent="0.25">
      <c r="A66">
        <v>2</v>
      </c>
      <c r="B66">
        <f t="shared" si="4"/>
        <v>39</v>
      </c>
      <c r="C66" s="12">
        <f t="shared" si="5"/>
        <v>1</v>
      </c>
      <c r="I66">
        <v>20200</v>
      </c>
      <c r="J66">
        <v>20200</v>
      </c>
      <c r="K66">
        <v>20200</v>
      </c>
      <c r="L66">
        <v>20200</v>
      </c>
      <c r="M66">
        <v>20200</v>
      </c>
      <c r="O66">
        <v>16250</v>
      </c>
      <c r="P66">
        <v>16250</v>
      </c>
      <c r="Q66">
        <v>16250</v>
      </c>
      <c r="R66">
        <v>16250</v>
      </c>
      <c r="S66">
        <v>16250</v>
      </c>
    </row>
    <row r="67" spans="1:19" x14ac:dyDescent="0.25">
      <c r="A67">
        <v>3</v>
      </c>
      <c r="B67">
        <f t="shared" si="4"/>
        <v>40</v>
      </c>
      <c r="C67" s="12">
        <f t="shared" si="5"/>
        <v>0</v>
      </c>
      <c r="I67" s="20">
        <v>136</v>
      </c>
      <c r="J67" s="20">
        <v>137</v>
      </c>
      <c r="K67" s="20">
        <v>138</v>
      </c>
      <c r="L67" s="20">
        <v>139</v>
      </c>
      <c r="M67" s="20">
        <v>140</v>
      </c>
      <c r="O67" s="20">
        <v>136</v>
      </c>
      <c r="P67" s="20">
        <v>137</v>
      </c>
      <c r="Q67" s="20">
        <v>138</v>
      </c>
      <c r="R67" s="20">
        <v>139</v>
      </c>
      <c r="S67" s="20">
        <v>140</v>
      </c>
    </row>
    <row r="68" spans="1:19" x14ac:dyDescent="0.25">
      <c r="A68">
        <v>4</v>
      </c>
      <c r="B68">
        <f t="shared" si="4"/>
        <v>39</v>
      </c>
      <c r="C68" s="12">
        <f t="shared" si="5"/>
        <v>1</v>
      </c>
      <c r="I68">
        <v>20200</v>
      </c>
      <c r="J68">
        <v>20200</v>
      </c>
      <c r="K68">
        <v>20200</v>
      </c>
      <c r="L68">
        <v>20200</v>
      </c>
      <c r="M68">
        <v>20200</v>
      </c>
      <c r="O68">
        <v>16250</v>
      </c>
      <c r="P68">
        <v>16250</v>
      </c>
      <c r="Q68">
        <v>16250</v>
      </c>
      <c r="R68">
        <v>16250</v>
      </c>
      <c r="S68">
        <v>16250</v>
      </c>
    </row>
    <row r="69" spans="1:19" x14ac:dyDescent="0.25">
      <c r="A69">
        <v>5</v>
      </c>
      <c r="B69">
        <f t="shared" si="4"/>
        <v>40</v>
      </c>
      <c r="C69" s="12">
        <f t="shared" si="5"/>
        <v>0</v>
      </c>
      <c r="I69" s="20">
        <v>141</v>
      </c>
      <c r="J69" s="20">
        <v>142</v>
      </c>
      <c r="K69" s="20">
        <v>143</v>
      </c>
      <c r="L69" s="20">
        <v>144</v>
      </c>
      <c r="M69" s="20">
        <v>145</v>
      </c>
      <c r="O69" s="20">
        <v>141</v>
      </c>
      <c r="P69" s="20">
        <v>142</v>
      </c>
      <c r="Q69" s="20">
        <v>143</v>
      </c>
      <c r="R69" s="20">
        <v>144</v>
      </c>
      <c r="S69" s="20">
        <v>145</v>
      </c>
    </row>
    <row r="70" spans="1:19" x14ac:dyDescent="0.25">
      <c r="A70">
        <v>6</v>
      </c>
      <c r="B70">
        <f t="shared" si="4"/>
        <v>35</v>
      </c>
      <c r="C70" s="12">
        <f t="shared" si="5"/>
        <v>5</v>
      </c>
      <c r="I70">
        <v>20200</v>
      </c>
      <c r="J70">
        <v>20200</v>
      </c>
      <c r="K70">
        <v>20200</v>
      </c>
      <c r="L70">
        <v>20200</v>
      </c>
      <c r="M70">
        <v>20200</v>
      </c>
      <c r="O70">
        <v>16250</v>
      </c>
      <c r="P70">
        <v>16250</v>
      </c>
      <c r="Q70">
        <v>16250</v>
      </c>
      <c r="R70">
        <v>16250</v>
      </c>
      <c r="S70">
        <v>16250</v>
      </c>
    </row>
    <row r="71" spans="1:19" x14ac:dyDescent="0.25">
      <c r="A71">
        <v>7</v>
      </c>
      <c r="B71">
        <f t="shared" si="4"/>
        <v>35</v>
      </c>
      <c r="C71" s="12">
        <f t="shared" si="5"/>
        <v>5</v>
      </c>
      <c r="I71" s="20">
        <v>146</v>
      </c>
      <c r="J71" s="20">
        <v>147</v>
      </c>
      <c r="K71" s="20">
        <v>148</v>
      </c>
      <c r="L71" s="20">
        <v>149</v>
      </c>
      <c r="M71" s="20">
        <v>150</v>
      </c>
      <c r="O71" s="20">
        <v>146</v>
      </c>
      <c r="P71" s="20">
        <v>147</v>
      </c>
      <c r="Q71" s="20">
        <v>148</v>
      </c>
      <c r="R71" s="20">
        <v>149</v>
      </c>
      <c r="S71" s="20">
        <v>150</v>
      </c>
    </row>
    <row r="72" spans="1:19" x14ac:dyDescent="0.25">
      <c r="A72">
        <v>8</v>
      </c>
      <c r="B72">
        <f t="shared" si="4"/>
        <v>20</v>
      </c>
      <c r="C72" s="12">
        <f t="shared" si="5"/>
        <v>20</v>
      </c>
      <c r="I72">
        <v>20200</v>
      </c>
      <c r="J72">
        <v>20200</v>
      </c>
      <c r="K72">
        <v>20200</v>
      </c>
      <c r="L72">
        <v>20200</v>
      </c>
      <c r="M72">
        <v>20200</v>
      </c>
      <c r="O72">
        <v>16250</v>
      </c>
      <c r="P72">
        <v>16250</v>
      </c>
      <c r="Q72">
        <v>16250</v>
      </c>
      <c r="R72">
        <v>16250</v>
      </c>
      <c r="S72">
        <v>16250</v>
      </c>
    </row>
    <row r="73" spans="1:19" x14ac:dyDescent="0.25">
      <c r="C73" s="12"/>
      <c r="I73" s="20">
        <v>151</v>
      </c>
      <c r="J73" s="20">
        <v>152</v>
      </c>
      <c r="K73" s="20">
        <v>153</v>
      </c>
      <c r="L73" s="20">
        <v>154</v>
      </c>
      <c r="M73" s="20">
        <v>155</v>
      </c>
      <c r="O73" s="20">
        <v>151</v>
      </c>
      <c r="P73" s="20">
        <v>152</v>
      </c>
      <c r="Q73" s="20">
        <v>153</v>
      </c>
      <c r="R73" s="20">
        <v>154</v>
      </c>
      <c r="S73" s="20">
        <v>155</v>
      </c>
    </row>
    <row r="74" spans="1:19" x14ac:dyDescent="0.25">
      <c r="A74" s="1" t="s">
        <v>38</v>
      </c>
      <c r="B74" s="1" t="s">
        <v>39</v>
      </c>
      <c r="C74" s="1" t="s">
        <v>40</v>
      </c>
      <c r="D74" s="1" t="s">
        <v>35</v>
      </c>
      <c r="E74" s="1" t="s">
        <v>20</v>
      </c>
      <c r="F74" s="1" t="s">
        <v>41</v>
      </c>
      <c r="I74">
        <v>20200</v>
      </c>
      <c r="J74">
        <v>20200</v>
      </c>
      <c r="K74">
        <v>20200</v>
      </c>
      <c r="L74">
        <v>20200</v>
      </c>
      <c r="M74">
        <v>20200</v>
      </c>
      <c r="O74">
        <v>16250</v>
      </c>
      <c r="P74">
        <v>16250</v>
      </c>
      <c r="Q74">
        <v>16250</v>
      </c>
      <c r="R74">
        <v>16250</v>
      </c>
      <c r="S74">
        <v>16250</v>
      </c>
    </row>
    <row r="75" spans="1:19" x14ac:dyDescent="0.25">
      <c r="A75" s="11">
        <v>8</v>
      </c>
      <c r="B75" s="11">
        <f>SUM(B65:B73)</f>
        <v>288</v>
      </c>
      <c r="C75" s="11">
        <f>SUM(C65:C73)</f>
        <v>32</v>
      </c>
      <c r="D75" s="17">
        <v>160000</v>
      </c>
      <c r="E75" s="18">
        <v>16047330</v>
      </c>
      <c r="F75" s="18">
        <v>15887330</v>
      </c>
      <c r="I75" s="20">
        <v>156</v>
      </c>
      <c r="J75" s="20">
        <v>157</v>
      </c>
      <c r="K75" s="20">
        <v>158</v>
      </c>
      <c r="L75" s="20">
        <v>159</v>
      </c>
      <c r="M75" s="20">
        <v>160</v>
      </c>
      <c r="O75" s="20">
        <v>156</v>
      </c>
      <c r="P75" s="20">
        <v>157</v>
      </c>
      <c r="Q75" s="20">
        <v>158</v>
      </c>
      <c r="R75" s="20">
        <v>159</v>
      </c>
      <c r="S75" s="20">
        <v>160</v>
      </c>
    </row>
    <row r="76" spans="1:19" x14ac:dyDescent="0.25">
      <c r="F76" s="19"/>
      <c r="I76">
        <v>20400</v>
      </c>
      <c r="J76">
        <v>20400</v>
      </c>
      <c r="K76">
        <v>20410</v>
      </c>
      <c r="L76">
        <v>20410</v>
      </c>
      <c r="M76">
        <v>20410</v>
      </c>
      <c r="O76">
        <v>16450</v>
      </c>
      <c r="P76">
        <v>16450</v>
      </c>
      <c r="Q76">
        <v>16460</v>
      </c>
      <c r="R76">
        <v>16460</v>
      </c>
      <c r="S76">
        <v>17460</v>
      </c>
    </row>
    <row r="77" spans="1:19" ht="45" customHeight="1" x14ac:dyDescent="0.25">
      <c r="C77" s="16" t="s">
        <v>45</v>
      </c>
      <c r="E77" s="4" t="s">
        <v>46</v>
      </c>
    </row>
    <row r="78" spans="1:19" x14ac:dyDescent="0.25">
      <c r="C78" s="18">
        <v>10802800</v>
      </c>
      <c r="E78" s="19">
        <f>E75+C78</f>
        <v>26850130</v>
      </c>
    </row>
    <row r="79" spans="1:19" x14ac:dyDescent="0.25">
      <c r="I79" s="30" t="s">
        <v>47</v>
      </c>
      <c r="J79" s="27"/>
      <c r="K79" s="27"/>
      <c r="L79" s="27"/>
      <c r="M79" s="27"/>
      <c r="O79" s="30" t="s">
        <v>47</v>
      </c>
      <c r="P79" s="27"/>
      <c r="Q79" s="27"/>
      <c r="R79" s="27"/>
      <c r="S79" s="27"/>
    </row>
    <row r="80" spans="1:19" x14ac:dyDescent="0.25">
      <c r="I80" s="20">
        <v>161</v>
      </c>
      <c r="J80" s="20">
        <v>162</v>
      </c>
      <c r="K80" s="20">
        <v>163</v>
      </c>
      <c r="L80" s="20">
        <v>164</v>
      </c>
      <c r="M80" s="20">
        <v>165</v>
      </c>
      <c r="O80" s="20">
        <v>161</v>
      </c>
      <c r="P80" s="20">
        <v>162</v>
      </c>
      <c r="Q80" s="20">
        <v>163</v>
      </c>
      <c r="R80" s="20">
        <v>164</v>
      </c>
      <c r="S80" s="20">
        <v>165</v>
      </c>
    </row>
    <row r="81" spans="9:19" x14ac:dyDescent="0.25">
      <c r="I81">
        <v>40610</v>
      </c>
      <c r="J81">
        <v>40610</v>
      </c>
      <c r="K81">
        <v>40610</v>
      </c>
      <c r="L81">
        <v>40610</v>
      </c>
      <c r="M81">
        <v>40610</v>
      </c>
      <c r="O81">
        <v>33710</v>
      </c>
      <c r="P81">
        <v>33710</v>
      </c>
      <c r="Q81">
        <v>33710</v>
      </c>
      <c r="R81">
        <v>33710</v>
      </c>
      <c r="S81">
        <v>33710</v>
      </c>
    </row>
    <row r="82" spans="9:19" x14ac:dyDescent="0.25">
      <c r="I82" s="20">
        <v>166</v>
      </c>
      <c r="J82" s="20">
        <v>167</v>
      </c>
      <c r="K82" s="20">
        <v>168</v>
      </c>
      <c r="L82" s="20">
        <v>169</v>
      </c>
      <c r="M82" s="20">
        <v>170</v>
      </c>
      <c r="O82" s="20">
        <v>166</v>
      </c>
      <c r="P82" s="20">
        <v>167</v>
      </c>
      <c r="Q82" s="20">
        <v>168</v>
      </c>
      <c r="R82" s="20">
        <v>169</v>
      </c>
      <c r="S82" s="20">
        <v>170</v>
      </c>
    </row>
    <row r="83" spans="9:19" x14ac:dyDescent="0.25">
      <c r="I83">
        <v>40610</v>
      </c>
      <c r="J83">
        <v>40610</v>
      </c>
      <c r="K83">
        <v>40610</v>
      </c>
      <c r="L83">
        <v>40610</v>
      </c>
      <c r="M83">
        <v>40610</v>
      </c>
      <c r="O83">
        <v>33710</v>
      </c>
      <c r="P83">
        <v>33710</v>
      </c>
      <c r="Q83">
        <v>33710</v>
      </c>
      <c r="R83">
        <v>33710</v>
      </c>
      <c r="S83">
        <v>33710</v>
      </c>
    </row>
    <row r="84" spans="9:19" x14ac:dyDescent="0.25">
      <c r="I84" s="20">
        <v>171</v>
      </c>
      <c r="J84" s="20">
        <v>172</v>
      </c>
      <c r="K84" s="20">
        <v>173</v>
      </c>
      <c r="L84" s="20">
        <v>174</v>
      </c>
      <c r="M84" s="20">
        <v>175</v>
      </c>
      <c r="O84" s="20">
        <v>171</v>
      </c>
      <c r="P84" s="20">
        <v>172</v>
      </c>
      <c r="Q84" s="20">
        <v>173</v>
      </c>
      <c r="R84" s="20">
        <v>174</v>
      </c>
      <c r="S84" s="20">
        <v>175</v>
      </c>
    </row>
    <row r="85" spans="9:19" x14ac:dyDescent="0.25">
      <c r="I85">
        <v>40610</v>
      </c>
      <c r="J85">
        <v>40610</v>
      </c>
      <c r="K85">
        <v>40610</v>
      </c>
      <c r="L85">
        <v>40610</v>
      </c>
      <c r="M85">
        <v>40610</v>
      </c>
      <c r="O85">
        <v>33710</v>
      </c>
      <c r="P85">
        <v>33710</v>
      </c>
      <c r="Q85">
        <v>33710</v>
      </c>
      <c r="R85">
        <v>33710</v>
      </c>
      <c r="S85">
        <v>33710</v>
      </c>
    </row>
    <row r="86" spans="9:19" x14ac:dyDescent="0.25">
      <c r="I86" s="20">
        <v>176</v>
      </c>
      <c r="J86" s="20">
        <v>177</v>
      </c>
      <c r="K86" s="20">
        <v>178</v>
      </c>
      <c r="L86" s="20">
        <v>179</v>
      </c>
      <c r="M86" s="20">
        <v>180</v>
      </c>
      <c r="O86" s="20">
        <v>176</v>
      </c>
      <c r="P86" s="20">
        <v>177</v>
      </c>
      <c r="Q86" s="20">
        <v>178</v>
      </c>
      <c r="R86" s="20">
        <v>179</v>
      </c>
      <c r="S86" s="20">
        <v>180</v>
      </c>
    </row>
    <row r="87" spans="9:19" x14ac:dyDescent="0.25">
      <c r="I87">
        <v>40610</v>
      </c>
      <c r="J87">
        <v>40610</v>
      </c>
      <c r="K87">
        <v>40610</v>
      </c>
      <c r="L87">
        <v>40610</v>
      </c>
      <c r="M87">
        <v>40610</v>
      </c>
      <c r="O87">
        <v>33710</v>
      </c>
      <c r="P87">
        <v>33710</v>
      </c>
      <c r="Q87">
        <v>33710</v>
      </c>
      <c r="R87">
        <v>33710</v>
      </c>
      <c r="S87">
        <v>33710</v>
      </c>
    </row>
    <row r="88" spans="9:19" x14ac:dyDescent="0.25">
      <c r="I88" s="20">
        <v>181</v>
      </c>
      <c r="J88" s="20">
        <v>182</v>
      </c>
      <c r="K88" s="20">
        <v>183</v>
      </c>
      <c r="L88" s="20">
        <v>184</v>
      </c>
      <c r="M88" s="20">
        <v>185</v>
      </c>
      <c r="O88" s="20">
        <v>181</v>
      </c>
      <c r="P88" s="20">
        <v>182</v>
      </c>
      <c r="Q88" s="20">
        <v>183</v>
      </c>
      <c r="R88" s="20">
        <v>184</v>
      </c>
      <c r="S88" s="20">
        <v>185</v>
      </c>
    </row>
    <row r="89" spans="9:19" x14ac:dyDescent="0.25">
      <c r="I89">
        <v>40660</v>
      </c>
      <c r="J89">
        <v>40660</v>
      </c>
      <c r="K89">
        <v>40660</v>
      </c>
      <c r="L89">
        <v>40660</v>
      </c>
      <c r="M89">
        <v>40660</v>
      </c>
      <c r="O89">
        <v>33760</v>
      </c>
      <c r="P89">
        <v>33760</v>
      </c>
      <c r="Q89">
        <v>33760</v>
      </c>
      <c r="R89">
        <v>33760</v>
      </c>
      <c r="S89">
        <v>33760</v>
      </c>
    </row>
    <row r="90" spans="9:19" x14ac:dyDescent="0.25">
      <c r="I90" s="20">
        <v>186</v>
      </c>
      <c r="J90" s="20">
        <v>187</v>
      </c>
      <c r="K90" s="20">
        <v>188</v>
      </c>
      <c r="L90" s="20">
        <v>189</v>
      </c>
      <c r="M90" s="20">
        <v>190</v>
      </c>
      <c r="O90" s="20">
        <v>186</v>
      </c>
      <c r="P90" s="20">
        <v>187</v>
      </c>
      <c r="Q90" s="20">
        <v>188</v>
      </c>
      <c r="R90" s="20">
        <v>189</v>
      </c>
      <c r="S90" s="20">
        <v>190</v>
      </c>
    </row>
    <row r="91" spans="9:19" x14ac:dyDescent="0.25">
      <c r="I91">
        <v>40670</v>
      </c>
      <c r="J91">
        <v>40670</v>
      </c>
      <c r="K91">
        <v>40670</v>
      </c>
      <c r="L91">
        <v>40670</v>
      </c>
      <c r="M91">
        <v>40670</v>
      </c>
      <c r="O91">
        <v>33760</v>
      </c>
      <c r="P91">
        <v>33760</v>
      </c>
      <c r="Q91">
        <v>33760</v>
      </c>
      <c r="R91">
        <v>33760</v>
      </c>
      <c r="S91">
        <v>33760</v>
      </c>
    </row>
    <row r="92" spans="9:19" x14ac:dyDescent="0.25">
      <c r="I92" s="20">
        <v>191</v>
      </c>
      <c r="J92" s="20">
        <v>192</v>
      </c>
      <c r="K92" s="20">
        <v>193</v>
      </c>
      <c r="L92" s="20">
        <v>194</v>
      </c>
      <c r="M92" s="20">
        <v>195</v>
      </c>
      <c r="O92" s="20">
        <v>191</v>
      </c>
      <c r="P92" s="20">
        <v>192</v>
      </c>
      <c r="Q92" s="20">
        <v>193</v>
      </c>
      <c r="R92" s="20">
        <v>194</v>
      </c>
      <c r="S92" s="20">
        <v>195</v>
      </c>
    </row>
    <row r="93" spans="9:19" x14ac:dyDescent="0.25">
      <c r="I93">
        <v>40670</v>
      </c>
      <c r="J93">
        <v>40670</v>
      </c>
      <c r="K93">
        <v>40670</v>
      </c>
      <c r="L93">
        <v>40670</v>
      </c>
      <c r="M93">
        <v>40670</v>
      </c>
      <c r="O93">
        <v>33760</v>
      </c>
      <c r="P93">
        <v>33760</v>
      </c>
      <c r="Q93">
        <v>33760</v>
      </c>
      <c r="R93">
        <v>33760</v>
      </c>
      <c r="S93">
        <v>33760</v>
      </c>
    </row>
    <row r="94" spans="9:19" x14ac:dyDescent="0.25">
      <c r="I94" s="20">
        <v>196</v>
      </c>
      <c r="J94" s="20">
        <v>197</v>
      </c>
      <c r="K94" s="20">
        <v>198</v>
      </c>
      <c r="L94" s="20">
        <v>199</v>
      </c>
      <c r="M94" s="20">
        <v>200</v>
      </c>
      <c r="O94" s="20">
        <v>196</v>
      </c>
      <c r="P94" s="20">
        <v>197</v>
      </c>
      <c r="Q94" s="20">
        <v>198</v>
      </c>
      <c r="R94" s="20">
        <v>199</v>
      </c>
      <c r="S94" s="20">
        <v>200</v>
      </c>
    </row>
    <row r="95" spans="9:19" x14ac:dyDescent="0.25">
      <c r="I95">
        <v>40670</v>
      </c>
      <c r="J95">
        <v>40670</v>
      </c>
      <c r="K95">
        <v>40670</v>
      </c>
      <c r="L95">
        <v>40670</v>
      </c>
      <c r="M95">
        <v>40670</v>
      </c>
      <c r="O95">
        <v>33760</v>
      </c>
      <c r="P95">
        <v>33760</v>
      </c>
      <c r="Q95">
        <v>33760</v>
      </c>
      <c r="R95">
        <v>33760</v>
      </c>
      <c r="S95">
        <v>33760</v>
      </c>
    </row>
    <row r="98" spans="9:19" x14ac:dyDescent="0.25">
      <c r="I98" s="30" t="s">
        <v>48</v>
      </c>
      <c r="J98" s="27"/>
      <c r="K98" s="27"/>
      <c r="L98" s="27"/>
      <c r="M98" s="27"/>
      <c r="O98" s="30" t="s">
        <v>48</v>
      </c>
      <c r="P98" s="27"/>
      <c r="Q98" s="27"/>
      <c r="R98" s="27"/>
      <c r="S98" s="27"/>
    </row>
    <row r="99" spans="9:19" x14ac:dyDescent="0.25">
      <c r="I99" s="20">
        <v>201</v>
      </c>
      <c r="J99" s="20">
        <v>202</v>
      </c>
      <c r="K99" s="20">
        <v>203</v>
      </c>
      <c r="L99" s="20">
        <v>204</v>
      </c>
      <c r="M99" s="20">
        <v>205</v>
      </c>
      <c r="O99" s="20">
        <v>201</v>
      </c>
      <c r="P99" s="20">
        <v>202</v>
      </c>
      <c r="Q99" s="20">
        <v>203</v>
      </c>
      <c r="R99" s="20">
        <v>204</v>
      </c>
      <c r="S99" s="20">
        <v>205</v>
      </c>
    </row>
    <row r="100" spans="9:19" x14ac:dyDescent="0.25">
      <c r="I100">
        <v>81280</v>
      </c>
      <c r="J100">
        <v>81280</v>
      </c>
      <c r="K100">
        <v>81280</v>
      </c>
      <c r="L100">
        <v>81280</v>
      </c>
      <c r="M100">
        <v>81280</v>
      </c>
      <c r="O100">
        <v>67480</v>
      </c>
      <c r="P100">
        <v>67480</v>
      </c>
      <c r="Q100">
        <v>67480</v>
      </c>
      <c r="R100">
        <v>67480</v>
      </c>
      <c r="S100">
        <v>67480</v>
      </c>
    </row>
    <row r="101" spans="9:19" x14ac:dyDescent="0.25">
      <c r="I101" s="20">
        <v>206</v>
      </c>
      <c r="J101" s="20">
        <v>207</v>
      </c>
      <c r="K101" s="20">
        <v>208</v>
      </c>
      <c r="L101" s="20">
        <v>209</v>
      </c>
      <c r="M101" s="20">
        <v>210</v>
      </c>
      <c r="O101" s="20">
        <v>206</v>
      </c>
      <c r="P101" s="20">
        <v>207</v>
      </c>
      <c r="Q101" s="20">
        <v>208</v>
      </c>
      <c r="R101" s="20">
        <v>209</v>
      </c>
      <c r="S101" s="20">
        <v>210</v>
      </c>
    </row>
    <row r="102" spans="9:19" x14ac:dyDescent="0.25">
      <c r="I102">
        <v>81280</v>
      </c>
      <c r="J102">
        <v>81280</v>
      </c>
      <c r="K102">
        <v>81280</v>
      </c>
      <c r="L102">
        <v>81280</v>
      </c>
      <c r="M102">
        <v>81280</v>
      </c>
      <c r="O102">
        <v>67480</v>
      </c>
      <c r="P102">
        <v>67480</v>
      </c>
      <c r="Q102">
        <v>67480</v>
      </c>
      <c r="R102">
        <v>67480</v>
      </c>
      <c r="S102">
        <v>67480</v>
      </c>
    </row>
    <row r="103" spans="9:19" x14ac:dyDescent="0.25">
      <c r="I103" s="20">
        <v>211</v>
      </c>
      <c r="J103" s="20">
        <v>212</v>
      </c>
      <c r="K103" s="20">
        <v>213</v>
      </c>
      <c r="L103" s="20">
        <v>214</v>
      </c>
      <c r="M103" s="20">
        <v>215</v>
      </c>
      <c r="O103" s="20">
        <v>211</v>
      </c>
      <c r="P103" s="20">
        <v>212</v>
      </c>
      <c r="Q103" s="20">
        <v>213</v>
      </c>
      <c r="R103" s="20">
        <v>214</v>
      </c>
      <c r="S103" s="20">
        <v>215</v>
      </c>
    </row>
    <row r="104" spans="9:19" x14ac:dyDescent="0.25">
      <c r="I104">
        <v>81280</v>
      </c>
      <c r="J104">
        <v>81280</v>
      </c>
      <c r="K104">
        <v>81280</v>
      </c>
      <c r="L104">
        <v>81280</v>
      </c>
      <c r="M104">
        <v>81280</v>
      </c>
      <c r="O104">
        <v>67480</v>
      </c>
      <c r="P104">
        <v>67480</v>
      </c>
      <c r="Q104">
        <v>67480</v>
      </c>
      <c r="R104">
        <v>67480</v>
      </c>
      <c r="S104">
        <v>67480</v>
      </c>
    </row>
    <row r="105" spans="9:19" x14ac:dyDescent="0.25">
      <c r="I105" s="20">
        <v>216</v>
      </c>
      <c r="J105" s="20">
        <v>217</v>
      </c>
      <c r="K105" s="20">
        <v>218</v>
      </c>
      <c r="L105" s="20">
        <v>219</v>
      </c>
      <c r="M105" s="20">
        <v>220</v>
      </c>
      <c r="O105" s="20">
        <v>216</v>
      </c>
      <c r="P105" s="20">
        <v>217</v>
      </c>
      <c r="Q105" s="20">
        <v>218</v>
      </c>
      <c r="R105" s="20">
        <v>219</v>
      </c>
      <c r="S105" s="20">
        <v>220</v>
      </c>
    </row>
    <row r="106" spans="9:19" x14ac:dyDescent="0.25">
      <c r="I106">
        <v>81280</v>
      </c>
      <c r="J106">
        <v>81280</v>
      </c>
      <c r="K106">
        <v>81280</v>
      </c>
      <c r="L106">
        <v>81280</v>
      </c>
      <c r="M106">
        <v>81280</v>
      </c>
      <c r="O106">
        <v>67480</v>
      </c>
      <c r="P106">
        <v>67480</v>
      </c>
      <c r="Q106">
        <v>67480</v>
      </c>
      <c r="R106">
        <v>67480</v>
      </c>
      <c r="S106">
        <v>67480</v>
      </c>
    </row>
    <row r="107" spans="9:19" x14ac:dyDescent="0.25">
      <c r="I107" s="20">
        <v>221</v>
      </c>
      <c r="J107" s="20">
        <v>222</v>
      </c>
      <c r="K107" s="20">
        <v>223</v>
      </c>
      <c r="L107" s="20">
        <v>224</v>
      </c>
      <c r="M107" s="20">
        <v>225</v>
      </c>
      <c r="O107" s="20">
        <v>221</v>
      </c>
      <c r="P107" s="20">
        <v>222</v>
      </c>
      <c r="Q107" s="20">
        <v>223</v>
      </c>
      <c r="R107" s="20">
        <v>224</v>
      </c>
      <c r="S107" s="20">
        <v>225</v>
      </c>
    </row>
    <row r="108" spans="9:19" x14ac:dyDescent="0.25">
      <c r="I108">
        <v>81280</v>
      </c>
      <c r="J108">
        <v>81280</v>
      </c>
      <c r="K108">
        <v>81280</v>
      </c>
      <c r="L108">
        <v>81280</v>
      </c>
      <c r="M108">
        <v>81280</v>
      </c>
      <c r="O108">
        <v>67480</v>
      </c>
      <c r="P108">
        <v>67480</v>
      </c>
      <c r="Q108">
        <v>67480</v>
      </c>
      <c r="R108">
        <v>67480</v>
      </c>
      <c r="S108">
        <v>67480</v>
      </c>
    </row>
    <row r="109" spans="9:19" x14ac:dyDescent="0.25">
      <c r="I109" s="20">
        <v>226</v>
      </c>
      <c r="J109" s="20">
        <v>227</v>
      </c>
      <c r="K109" s="20">
        <v>228</v>
      </c>
      <c r="L109" s="20">
        <v>229</v>
      </c>
      <c r="M109" s="20">
        <v>230</v>
      </c>
      <c r="O109" s="20">
        <v>226</v>
      </c>
      <c r="P109" s="20">
        <v>227</v>
      </c>
      <c r="Q109" s="20">
        <v>228</v>
      </c>
      <c r="R109" s="20">
        <v>229</v>
      </c>
      <c r="S109" s="20">
        <v>230</v>
      </c>
    </row>
    <row r="110" spans="9:19" x14ac:dyDescent="0.25">
      <c r="I110">
        <v>81280</v>
      </c>
      <c r="J110">
        <v>81280</v>
      </c>
      <c r="K110">
        <v>81280</v>
      </c>
      <c r="L110">
        <v>81280</v>
      </c>
      <c r="M110">
        <v>81280</v>
      </c>
      <c r="O110">
        <v>67480</v>
      </c>
      <c r="P110">
        <v>67480</v>
      </c>
      <c r="Q110">
        <v>67480</v>
      </c>
      <c r="R110">
        <v>67480</v>
      </c>
      <c r="S110">
        <v>67480</v>
      </c>
    </row>
    <row r="111" spans="9:19" x14ac:dyDescent="0.25">
      <c r="I111" s="20">
        <v>231</v>
      </c>
      <c r="J111" s="20">
        <v>232</v>
      </c>
      <c r="K111" s="20">
        <v>233</v>
      </c>
      <c r="L111" s="20">
        <v>234</v>
      </c>
      <c r="M111" s="20">
        <v>235</v>
      </c>
      <c r="O111" s="20">
        <v>231</v>
      </c>
      <c r="P111" s="20">
        <v>232</v>
      </c>
      <c r="Q111" s="20">
        <v>233</v>
      </c>
      <c r="R111" s="20">
        <v>234</v>
      </c>
      <c r="S111" s="20">
        <v>235</v>
      </c>
    </row>
    <row r="112" spans="9:19" x14ac:dyDescent="0.25">
      <c r="I112">
        <v>81280</v>
      </c>
      <c r="J112">
        <v>81280</v>
      </c>
      <c r="K112">
        <v>81280</v>
      </c>
      <c r="L112">
        <v>81280</v>
      </c>
      <c r="M112">
        <v>81280</v>
      </c>
      <c r="O112">
        <v>67480</v>
      </c>
      <c r="P112">
        <v>67480</v>
      </c>
      <c r="Q112">
        <v>67480</v>
      </c>
      <c r="R112">
        <v>67480</v>
      </c>
      <c r="S112">
        <v>67480</v>
      </c>
    </row>
    <row r="113" spans="9:19" x14ac:dyDescent="0.25">
      <c r="I113" s="20">
        <v>236</v>
      </c>
      <c r="J113" s="20">
        <v>237</v>
      </c>
      <c r="K113" s="20">
        <v>238</v>
      </c>
      <c r="L113" s="20">
        <v>239</v>
      </c>
      <c r="M113" s="20">
        <v>240</v>
      </c>
      <c r="O113" s="20">
        <v>236</v>
      </c>
      <c r="P113" s="20">
        <v>237</v>
      </c>
      <c r="Q113" s="20">
        <v>238</v>
      </c>
      <c r="R113" s="20">
        <v>239</v>
      </c>
      <c r="S113" s="20">
        <v>240</v>
      </c>
    </row>
    <row r="114" spans="9:19" x14ac:dyDescent="0.25">
      <c r="I114">
        <v>81330</v>
      </c>
      <c r="J114">
        <v>81330</v>
      </c>
      <c r="K114">
        <v>81330</v>
      </c>
      <c r="L114">
        <v>81330</v>
      </c>
      <c r="M114">
        <v>81330</v>
      </c>
      <c r="O114">
        <v>67530</v>
      </c>
      <c r="P114">
        <v>67530</v>
      </c>
      <c r="Q114">
        <v>67530</v>
      </c>
      <c r="R114">
        <v>67530</v>
      </c>
      <c r="S114">
        <v>67530</v>
      </c>
    </row>
    <row r="117" spans="9:19" x14ac:dyDescent="0.25">
      <c r="I117" s="30" t="s">
        <v>49</v>
      </c>
      <c r="J117" s="27"/>
      <c r="K117" s="27"/>
      <c r="L117" s="27"/>
      <c r="M117" s="27"/>
      <c r="O117" s="30" t="s">
        <v>49</v>
      </c>
      <c r="P117" s="27"/>
      <c r="Q117" s="27"/>
      <c r="R117" s="27"/>
      <c r="S117" s="27"/>
    </row>
    <row r="118" spans="9:19" x14ac:dyDescent="0.25">
      <c r="I118" s="20">
        <v>241</v>
      </c>
      <c r="J118" s="20">
        <v>242</v>
      </c>
      <c r="K118" s="20">
        <v>243</v>
      </c>
      <c r="L118" s="20">
        <v>244</v>
      </c>
      <c r="M118" s="20">
        <v>245</v>
      </c>
      <c r="O118" s="20">
        <v>241</v>
      </c>
      <c r="P118" s="20">
        <v>242</v>
      </c>
      <c r="Q118" s="20">
        <v>243</v>
      </c>
      <c r="R118" s="20">
        <v>244</v>
      </c>
      <c r="S118" s="20">
        <v>245</v>
      </c>
    </row>
    <row r="119" spans="9:19" x14ac:dyDescent="0.25">
      <c r="I119">
        <v>162610</v>
      </c>
      <c r="J119">
        <v>162610</v>
      </c>
      <c r="K119">
        <v>162610</v>
      </c>
      <c r="L119">
        <v>162610</v>
      </c>
      <c r="M119">
        <v>162610</v>
      </c>
      <c r="O119">
        <v>135010</v>
      </c>
      <c r="P119">
        <v>135010</v>
      </c>
      <c r="Q119">
        <v>135010</v>
      </c>
      <c r="R119">
        <v>135010</v>
      </c>
      <c r="S119">
        <v>135010</v>
      </c>
    </row>
    <row r="120" spans="9:19" x14ac:dyDescent="0.25">
      <c r="I120" s="20">
        <v>246</v>
      </c>
      <c r="J120" s="20">
        <v>247</v>
      </c>
      <c r="K120" s="20">
        <v>248</v>
      </c>
      <c r="L120" s="20">
        <v>249</v>
      </c>
      <c r="M120" s="20">
        <v>250</v>
      </c>
      <c r="O120" s="20">
        <v>246</v>
      </c>
      <c r="P120" s="20">
        <v>247</v>
      </c>
      <c r="Q120" s="20">
        <v>248</v>
      </c>
      <c r="R120" s="20">
        <v>249</v>
      </c>
      <c r="S120" s="20">
        <v>250</v>
      </c>
    </row>
    <row r="121" spans="9:19" x14ac:dyDescent="0.25">
      <c r="I121">
        <v>162610</v>
      </c>
      <c r="J121">
        <v>162610</v>
      </c>
      <c r="K121">
        <v>162610</v>
      </c>
      <c r="L121">
        <v>162610</v>
      </c>
      <c r="M121">
        <v>162610</v>
      </c>
      <c r="O121">
        <v>135010</v>
      </c>
      <c r="P121">
        <v>135010</v>
      </c>
      <c r="Q121">
        <v>135010</v>
      </c>
      <c r="R121">
        <v>135010</v>
      </c>
      <c r="S121">
        <v>135010</v>
      </c>
    </row>
    <row r="122" spans="9:19" x14ac:dyDescent="0.25">
      <c r="I122" s="20">
        <v>251</v>
      </c>
      <c r="J122" s="20">
        <v>252</v>
      </c>
      <c r="K122" s="20">
        <v>253</v>
      </c>
      <c r="L122" s="20">
        <v>254</v>
      </c>
      <c r="M122" s="20">
        <v>255</v>
      </c>
      <c r="O122" s="20">
        <v>251</v>
      </c>
      <c r="P122" s="20">
        <v>252</v>
      </c>
      <c r="Q122" s="20">
        <v>253</v>
      </c>
      <c r="R122" s="20">
        <v>254</v>
      </c>
      <c r="S122" s="20">
        <v>255</v>
      </c>
    </row>
    <row r="123" spans="9:19" x14ac:dyDescent="0.25">
      <c r="I123">
        <v>162610</v>
      </c>
      <c r="J123">
        <v>162610</v>
      </c>
      <c r="K123">
        <v>162610</v>
      </c>
      <c r="L123">
        <v>162610</v>
      </c>
      <c r="M123">
        <v>162610</v>
      </c>
      <c r="O123">
        <v>135010</v>
      </c>
      <c r="P123">
        <v>135010</v>
      </c>
      <c r="Q123">
        <v>135010</v>
      </c>
      <c r="R123">
        <v>135010</v>
      </c>
      <c r="S123">
        <v>135010</v>
      </c>
    </row>
    <row r="124" spans="9:19" x14ac:dyDescent="0.25">
      <c r="I124" s="20">
        <v>256</v>
      </c>
      <c r="J124" s="20">
        <v>257</v>
      </c>
      <c r="K124" s="20">
        <v>258</v>
      </c>
      <c r="L124" s="20">
        <v>259</v>
      </c>
      <c r="M124" s="20">
        <v>260</v>
      </c>
      <c r="O124" s="20">
        <v>256</v>
      </c>
      <c r="P124" s="20">
        <v>257</v>
      </c>
      <c r="Q124" s="20">
        <v>258</v>
      </c>
      <c r="R124" s="20">
        <v>259</v>
      </c>
      <c r="S124" s="20">
        <v>260</v>
      </c>
    </row>
    <row r="125" spans="9:19" x14ac:dyDescent="0.25">
      <c r="I125">
        <v>162610</v>
      </c>
      <c r="J125">
        <v>162610</v>
      </c>
      <c r="K125">
        <v>162610</v>
      </c>
      <c r="L125">
        <v>162610</v>
      </c>
      <c r="M125">
        <v>162610</v>
      </c>
      <c r="O125">
        <v>135010</v>
      </c>
      <c r="P125">
        <v>135010</v>
      </c>
      <c r="Q125">
        <v>135010</v>
      </c>
      <c r="R125">
        <v>135010</v>
      </c>
      <c r="S125">
        <v>135010</v>
      </c>
    </row>
    <row r="126" spans="9:19" x14ac:dyDescent="0.25">
      <c r="I126" s="20">
        <v>261</v>
      </c>
      <c r="J126" s="20">
        <v>262</v>
      </c>
      <c r="K126" s="20">
        <v>263</v>
      </c>
      <c r="L126" s="20">
        <v>264</v>
      </c>
      <c r="M126" s="20">
        <v>265</v>
      </c>
      <c r="O126" s="20">
        <v>261</v>
      </c>
      <c r="P126" s="20">
        <v>262</v>
      </c>
      <c r="Q126" s="20">
        <v>263</v>
      </c>
      <c r="R126" s="20">
        <v>264</v>
      </c>
      <c r="S126" s="20">
        <v>265</v>
      </c>
    </row>
    <row r="127" spans="9:19" x14ac:dyDescent="0.25">
      <c r="I127">
        <v>162610</v>
      </c>
      <c r="J127">
        <v>162610</v>
      </c>
      <c r="K127">
        <v>162610</v>
      </c>
      <c r="L127">
        <v>162610</v>
      </c>
      <c r="M127">
        <v>162610</v>
      </c>
      <c r="O127">
        <v>135010</v>
      </c>
      <c r="P127">
        <v>135010</v>
      </c>
      <c r="Q127">
        <v>135010</v>
      </c>
      <c r="R127">
        <v>135010</v>
      </c>
      <c r="S127">
        <v>135010</v>
      </c>
    </row>
    <row r="128" spans="9:19" x14ac:dyDescent="0.25">
      <c r="I128" s="20">
        <v>266</v>
      </c>
      <c r="J128" s="20">
        <v>267</v>
      </c>
      <c r="K128" s="20">
        <v>268</v>
      </c>
      <c r="L128" s="20">
        <v>269</v>
      </c>
      <c r="M128" s="20">
        <v>270</v>
      </c>
      <c r="O128" s="20">
        <v>266</v>
      </c>
      <c r="P128" s="20">
        <v>267</v>
      </c>
      <c r="Q128" s="20">
        <v>268</v>
      </c>
      <c r="R128" s="20">
        <v>269</v>
      </c>
      <c r="S128" s="20">
        <v>270</v>
      </c>
    </row>
    <row r="129" spans="9:19" x14ac:dyDescent="0.25">
      <c r="I129">
        <v>162610</v>
      </c>
      <c r="J129">
        <v>162610</v>
      </c>
      <c r="K129">
        <v>162610</v>
      </c>
      <c r="L129">
        <v>162610</v>
      </c>
      <c r="M129">
        <v>162610</v>
      </c>
      <c r="O129">
        <v>135010</v>
      </c>
      <c r="P129">
        <v>135010</v>
      </c>
      <c r="Q129">
        <v>135010</v>
      </c>
      <c r="R129">
        <v>135010</v>
      </c>
      <c r="S129">
        <v>135010</v>
      </c>
    </row>
    <row r="130" spans="9:19" x14ac:dyDescent="0.25">
      <c r="I130" s="20">
        <v>271</v>
      </c>
      <c r="J130" s="20">
        <v>272</v>
      </c>
      <c r="K130" s="20">
        <v>273</v>
      </c>
      <c r="L130" s="20">
        <v>274</v>
      </c>
      <c r="M130" s="20">
        <v>275</v>
      </c>
      <c r="O130" s="20">
        <v>271</v>
      </c>
      <c r="P130" s="20">
        <v>272</v>
      </c>
      <c r="Q130" s="20">
        <v>273</v>
      </c>
      <c r="R130" s="20">
        <v>274</v>
      </c>
      <c r="S130" s="20">
        <v>275</v>
      </c>
    </row>
    <row r="131" spans="9:19" x14ac:dyDescent="0.25">
      <c r="I131">
        <v>162610</v>
      </c>
      <c r="J131">
        <v>162610</v>
      </c>
      <c r="K131">
        <v>162610</v>
      </c>
      <c r="L131">
        <v>162610</v>
      </c>
      <c r="M131">
        <v>162610</v>
      </c>
      <c r="O131">
        <v>135010</v>
      </c>
      <c r="P131">
        <v>135010</v>
      </c>
      <c r="Q131">
        <v>135010</v>
      </c>
      <c r="R131">
        <v>135010</v>
      </c>
      <c r="S131">
        <v>135010</v>
      </c>
    </row>
    <row r="132" spans="9:19" x14ac:dyDescent="0.25">
      <c r="I132" s="20">
        <v>276</v>
      </c>
      <c r="J132" s="20">
        <v>277</v>
      </c>
      <c r="K132" s="20">
        <v>278</v>
      </c>
      <c r="L132" s="20">
        <v>279</v>
      </c>
      <c r="M132" s="20">
        <v>280</v>
      </c>
      <c r="O132" s="20">
        <v>276</v>
      </c>
      <c r="P132" s="20">
        <v>277</v>
      </c>
      <c r="Q132" s="20">
        <v>278</v>
      </c>
      <c r="R132" s="20">
        <v>279</v>
      </c>
      <c r="S132" s="20">
        <v>280</v>
      </c>
    </row>
    <row r="133" spans="9:19" x14ac:dyDescent="0.25">
      <c r="I133">
        <v>162660</v>
      </c>
      <c r="J133">
        <v>162660</v>
      </c>
      <c r="K133">
        <v>162660</v>
      </c>
      <c r="L133">
        <v>162660</v>
      </c>
      <c r="M133">
        <v>162660</v>
      </c>
      <c r="O133">
        <v>135060</v>
      </c>
      <c r="P133">
        <v>135060</v>
      </c>
      <c r="Q133">
        <v>135060</v>
      </c>
      <c r="R133">
        <v>135060</v>
      </c>
      <c r="S133">
        <v>135060</v>
      </c>
    </row>
    <row r="136" spans="9:19" x14ac:dyDescent="0.25">
      <c r="I136" s="30" t="s">
        <v>50</v>
      </c>
      <c r="J136" s="27"/>
      <c r="K136" s="27"/>
      <c r="L136" s="27"/>
      <c r="M136" s="27"/>
      <c r="O136" s="30" t="s">
        <v>50</v>
      </c>
      <c r="P136" s="27"/>
      <c r="Q136" s="27"/>
      <c r="R136" s="27"/>
      <c r="S136" s="27"/>
    </row>
    <row r="137" spans="9:19" x14ac:dyDescent="0.25">
      <c r="I137" s="20">
        <v>281</v>
      </c>
      <c r="J137" s="20">
        <v>282</v>
      </c>
      <c r="K137" s="20">
        <v>283</v>
      </c>
      <c r="L137" s="20">
        <v>284</v>
      </c>
      <c r="M137" s="20">
        <v>285</v>
      </c>
      <c r="O137" s="20">
        <v>281</v>
      </c>
      <c r="P137" s="20">
        <v>282</v>
      </c>
      <c r="Q137" s="20">
        <v>283</v>
      </c>
      <c r="R137" s="20">
        <v>284</v>
      </c>
      <c r="S137" s="20">
        <v>285</v>
      </c>
    </row>
    <row r="138" spans="9:19" x14ac:dyDescent="0.25">
      <c r="I138">
        <v>325270</v>
      </c>
      <c r="J138">
        <v>325270</v>
      </c>
      <c r="K138">
        <v>325270</v>
      </c>
      <c r="L138">
        <v>325270</v>
      </c>
      <c r="M138">
        <v>325270</v>
      </c>
      <c r="O138">
        <v>270070</v>
      </c>
      <c r="P138">
        <v>270070</v>
      </c>
      <c r="Q138">
        <v>270070</v>
      </c>
      <c r="R138">
        <v>270070</v>
      </c>
      <c r="S138">
        <v>270070</v>
      </c>
    </row>
    <row r="139" spans="9:19" x14ac:dyDescent="0.25">
      <c r="I139" s="20">
        <v>286</v>
      </c>
      <c r="J139" s="20">
        <v>287</v>
      </c>
      <c r="K139" s="20">
        <v>288</v>
      </c>
      <c r="L139" s="20">
        <v>289</v>
      </c>
      <c r="M139" s="20">
        <v>290</v>
      </c>
      <c r="O139" s="20">
        <v>286</v>
      </c>
      <c r="P139" s="20">
        <v>287</v>
      </c>
      <c r="Q139" s="20">
        <v>288</v>
      </c>
      <c r="R139" s="20">
        <v>289</v>
      </c>
      <c r="S139" s="20">
        <v>290</v>
      </c>
    </row>
    <row r="140" spans="9:19" x14ac:dyDescent="0.25">
      <c r="I140">
        <v>325270</v>
      </c>
      <c r="J140">
        <v>325270</v>
      </c>
      <c r="K140">
        <v>325270</v>
      </c>
      <c r="L140">
        <v>325270</v>
      </c>
      <c r="M140">
        <v>325270</v>
      </c>
      <c r="O140">
        <v>270070</v>
      </c>
      <c r="P140">
        <v>270070</v>
      </c>
      <c r="Q140">
        <v>270070</v>
      </c>
      <c r="R140">
        <v>270070</v>
      </c>
      <c r="S140">
        <v>270070</v>
      </c>
    </row>
    <row r="141" spans="9:19" x14ac:dyDescent="0.25">
      <c r="I141" s="20">
        <v>291</v>
      </c>
      <c r="J141" s="20">
        <v>292</v>
      </c>
      <c r="K141" s="20">
        <v>293</v>
      </c>
      <c r="L141" s="20">
        <v>294</v>
      </c>
      <c r="M141" s="20">
        <v>295</v>
      </c>
      <c r="O141" s="20">
        <v>291</v>
      </c>
      <c r="P141" s="20">
        <v>292</v>
      </c>
      <c r="Q141" s="20">
        <v>293</v>
      </c>
      <c r="R141" s="20">
        <v>294</v>
      </c>
      <c r="S141" s="20">
        <v>295</v>
      </c>
    </row>
    <row r="142" spans="9:19" x14ac:dyDescent="0.25">
      <c r="I142">
        <v>325280</v>
      </c>
      <c r="J142">
        <v>325280</v>
      </c>
      <c r="K142">
        <v>325280</v>
      </c>
      <c r="L142">
        <v>325280</v>
      </c>
      <c r="M142">
        <v>325280</v>
      </c>
      <c r="O142">
        <v>270070</v>
      </c>
      <c r="P142">
        <v>270070</v>
      </c>
      <c r="Q142">
        <v>270070</v>
      </c>
      <c r="R142">
        <v>270070</v>
      </c>
      <c r="S142">
        <v>270070</v>
      </c>
    </row>
    <row r="143" spans="9:19" x14ac:dyDescent="0.25">
      <c r="I143" s="20">
        <v>296</v>
      </c>
      <c r="J143" s="20">
        <v>297</v>
      </c>
      <c r="K143" s="20">
        <v>298</v>
      </c>
      <c r="L143" s="20">
        <v>299</v>
      </c>
      <c r="M143" s="20">
        <v>300</v>
      </c>
      <c r="O143" s="20">
        <v>296</v>
      </c>
      <c r="P143" s="20">
        <v>297</v>
      </c>
      <c r="Q143" s="20">
        <v>298</v>
      </c>
      <c r="R143" s="20">
        <v>299</v>
      </c>
      <c r="S143" s="20">
        <v>300</v>
      </c>
    </row>
    <row r="144" spans="9:19" x14ac:dyDescent="0.25">
      <c r="I144">
        <v>325280</v>
      </c>
      <c r="J144">
        <v>325280</v>
      </c>
      <c r="K144">
        <v>325280</v>
      </c>
      <c r="L144">
        <v>325280</v>
      </c>
      <c r="M144">
        <v>325280</v>
      </c>
      <c r="O144">
        <v>270070</v>
      </c>
      <c r="P144">
        <v>270070</v>
      </c>
      <c r="Q144">
        <v>270070</v>
      </c>
      <c r="R144">
        <v>270070</v>
      </c>
      <c r="S144">
        <v>270070</v>
      </c>
    </row>
    <row r="145" spans="9:13" x14ac:dyDescent="0.25">
      <c r="I145" s="20">
        <v>301</v>
      </c>
      <c r="J145" s="20">
        <v>302</v>
      </c>
      <c r="K145" s="20">
        <v>303</v>
      </c>
      <c r="L145" s="20">
        <v>304</v>
      </c>
      <c r="M145" s="20">
        <v>305</v>
      </c>
    </row>
    <row r="146" spans="9:13" x14ac:dyDescent="0.25">
      <c r="I146">
        <v>325280</v>
      </c>
      <c r="J146">
        <v>325280</v>
      </c>
      <c r="K146">
        <v>325280</v>
      </c>
      <c r="L146">
        <v>325280</v>
      </c>
      <c r="M146">
        <v>325280</v>
      </c>
    </row>
    <row r="147" spans="9:13" x14ac:dyDescent="0.25">
      <c r="I147" s="20">
        <v>306</v>
      </c>
      <c r="J147" s="20">
        <v>307</v>
      </c>
      <c r="K147" s="20">
        <v>308</v>
      </c>
      <c r="L147" s="20">
        <v>309</v>
      </c>
      <c r="M147" s="20">
        <v>310</v>
      </c>
    </row>
    <row r="148" spans="9:13" x14ac:dyDescent="0.25">
      <c r="I148">
        <v>325280</v>
      </c>
      <c r="J148">
        <v>325280</v>
      </c>
      <c r="K148">
        <v>325280</v>
      </c>
      <c r="L148">
        <v>325280</v>
      </c>
      <c r="M148">
        <v>325280</v>
      </c>
    </row>
    <row r="149" spans="9:13" x14ac:dyDescent="0.25">
      <c r="I149" s="20">
        <v>311</v>
      </c>
      <c r="J149" s="20">
        <v>312</v>
      </c>
      <c r="K149" s="20">
        <v>313</v>
      </c>
      <c r="L149" s="20">
        <v>314</v>
      </c>
      <c r="M149" s="20">
        <v>315</v>
      </c>
    </row>
    <row r="150" spans="9:13" x14ac:dyDescent="0.25">
      <c r="I150">
        <v>325290</v>
      </c>
      <c r="J150">
        <v>325290</v>
      </c>
      <c r="K150">
        <v>325290</v>
      </c>
      <c r="L150">
        <v>325290</v>
      </c>
      <c r="M150">
        <v>325290</v>
      </c>
    </row>
    <row r="151" spans="9:13" x14ac:dyDescent="0.25">
      <c r="I151" s="20">
        <v>316</v>
      </c>
      <c r="J151" s="20">
        <v>317</v>
      </c>
      <c r="K151" s="20">
        <v>318</v>
      </c>
      <c r="L151" s="20">
        <v>319</v>
      </c>
      <c r="M151" s="20">
        <v>320</v>
      </c>
    </row>
    <row r="152" spans="9:13" x14ac:dyDescent="0.25">
      <c r="I152">
        <v>325290</v>
      </c>
      <c r="J152">
        <v>325290</v>
      </c>
      <c r="K152">
        <v>325290</v>
      </c>
      <c r="L152">
        <v>325290</v>
      </c>
      <c r="M152">
        <v>325290</v>
      </c>
    </row>
    <row r="155" spans="9:13" x14ac:dyDescent="0.25">
      <c r="I155" s="30" t="s">
        <v>51</v>
      </c>
      <c r="J155" s="27"/>
      <c r="K155" s="27"/>
      <c r="L155" s="27"/>
      <c r="M155" s="27"/>
    </row>
    <row r="156" spans="9:13" x14ac:dyDescent="0.25">
      <c r="I156" s="20">
        <v>321</v>
      </c>
      <c r="J156" s="20">
        <v>322</v>
      </c>
      <c r="K156" s="20">
        <v>323</v>
      </c>
      <c r="L156" s="20">
        <v>324</v>
      </c>
      <c r="M156" s="20">
        <v>325</v>
      </c>
    </row>
    <row r="157" spans="9:13" x14ac:dyDescent="0.25">
      <c r="I157">
        <v>650560</v>
      </c>
      <c r="J157">
        <v>650560</v>
      </c>
      <c r="K157">
        <v>650560</v>
      </c>
      <c r="L157">
        <v>650560</v>
      </c>
      <c r="M157">
        <v>650560</v>
      </c>
    </row>
    <row r="158" spans="9:13" x14ac:dyDescent="0.25">
      <c r="I158" s="20">
        <v>326</v>
      </c>
      <c r="J158" s="20">
        <v>327</v>
      </c>
      <c r="K158" s="20">
        <v>328</v>
      </c>
      <c r="L158" s="20">
        <v>329</v>
      </c>
      <c r="M158" s="20">
        <v>330</v>
      </c>
    </row>
    <row r="159" spans="9:13" x14ac:dyDescent="0.25">
      <c r="I159">
        <v>650560</v>
      </c>
      <c r="J159">
        <v>650560</v>
      </c>
      <c r="K159">
        <v>650560</v>
      </c>
      <c r="L159">
        <v>650560</v>
      </c>
      <c r="M159">
        <v>650560</v>
      </c>
    </row>
    <row r="160" spans="9:13" x14ac:dyDescent="0.25">
      <c r="I160" s="20">
        <v>331</v>
      </c>
      <c r="J160" s="20">
        <v>332</v>
      </c>
      <c r="K160" s="20">
        <v>333</v>
      </c>
      <c r="L160" s="20">
        <v>334</v>
      </c>
      <c r="M160" s="20">
        <v>335</v>
      </c>
    </row>
    <row r="161" spans="9:13" x14ac:dyDescent="0.25">
      <c r="I161">
        <v>650560</v>
      </c>
      <c r="J161">
        <v>650560</v>
      </c>
      <c r="K161">
        <v>650560</v>
      </c>
      <c r="L161">
        <v>650560</v>
      </c>
      <c r="M161">
        <v>650560</v>
      </c>
    </row>
    <row r="162" spans="9:13" x14ac:dyDescent="0.25">
      <c r="I162" s="20">
        <v>336</v>
      </c>
      <c r="J162" s="20">
        <v>337</v>
      </c>
      <c r="K162" s="20">
        <v>338</v>
      </c>
      <c r="L162" s="20">
        <v>339</v>
      </c>
      <c r="M162" s="20">
        <v>340</v>
      </c>
    </row>
    <row r="163" spans="9:13" x14ac:dyDescent="0.25">
      <c r="I163">
        <v>650560</v>
      </c>
      <c r="J163">
        <v>650560</v>
      </c>
      <c r="K163">
        <v>650560</v>
      </c>
      <c r="L163">
        <v>650560</v>
      </c>
      <c r="M163">
        <v>650560</v>
      </c>
    </row>
    <row r="164" spans="9:13" x14ac:dyDescent="0.25">
      <c r="I164" s="13"/>
      <c r="J164" s="13"/>
      <c r="K164" s="13"/>
      <c r="L164" s="13"/>
      <c r="M164" s="13"/>
    </row>
  </sheetData>
  <mergeCells count="23">
    <mergeCell ref="O98:S98"/>
    <mergeCell ref="O117:S117"/>
    <mergeCell ref="O136:S136"/>
    <mergeCell ref="O3:S3"/>
    <mergeCell ref="O22:S22"/>
    <mergeCell ref="O41:S41"/>
    <mergeCell ref="O60:S60"/>
    <mergeCell ref="O79:S79"/>
    <mergeCell ref="I117:M117"/>
    <mergeCell ref="I136:M136"/>
    <mergeCell ref="I155:M155"/>
    <mergeCell ref="I3:M3"/>
    <mergeCell ref="I22:M22"/>
    <mergeCell ref="I41:M41"/>
    <mergeCell ref="I60:M60"/>
    <mergeCell ref="I79:M79"/>
    <mergeCell ref="I98:M98"/>
    <mergeCell ref="O2:S2"/>
    <mergeCell ref="A1:F1"/>
    <mergeCell ref="A24:D24"/>
    <mergeCell ref="A40:F40"/>
    <mergeCell ref="A63:D63"/>
    <mergeCell ref="I2:M2"/>
  </mergeCells>
  <pageMargins left="0.7" right="0.7" top="0.75" bottom="0.75" header="0.3" footer="0.3"/>
  <pageSetup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Cost of Delay</vt:lpstr>
      <vt:lpstr>WSJF Prioritization (simple)</vt:lpstr>
      <vt:lpstr>Setup</vt:lpstr>
      <vt:lpstr>Example</vt:lpstr>
      <vt:lpstr>Calculations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 Magennis</dc:creator>
  <cp:lastModifiedBy>photo</cp:lastModifiedBy>
  <dcterms:created xsi:type="dcterms:W3CDTF">2013-04-17T17:41:53Z</dcterms:created>
  <dcterms:modified xsi:type="dcterms:W3CDTF">2020-10-22T03:04:55Z</dcterms:modified>
</cp:coreProperties>
</file>