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_26th feb\resources\TestCase\CD3_HUB_SIT_Intake\"/>
    </mc:Choice>
  </mc:AlternateContent>
  <bookViews>
    <workbookView xWindow="0" yWindow="0" windowWidth="15600" windowHeight="7890" tabRatio="592" activeTab="4"/>
  </bookViews>
  <sheets>
    <sheet name="patriarch_icargo" sheetId="100" r:id="rId1"/>
    <sheet name="patriarch" sheetId="101" r:id="rId2"/>
    <sheet name="cargonaut" sheetId="102" r:id="rId3"/>
    <sheet name="ffl" sheetId="103" r:id="rId4"/>
    <sheet name="cafeed" sheetId="104" r:id="rId5"/>
    <sheet name="wcs" sheetId="105" r:id="rId6"/>
    <sheet name="cgospa" sheetId="106" r:id="rId7"/>
    <sheet name="pchs" sheetId="10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04" l="1"/>
  <c r="H14" i="106" l="1"/>
  <c r="H13" i="106" l="1"/>
  <c r="H12" i="106" l="1"/>
  <c r="H5" i="102" l="1"/>
  <c r="H11" i="106" l="1"/>
  <c r="H4" i="102" l="1"/>
  <c r="H10" i="106" l="1"/>
  <c r="H3" i="107" l="1"/>
  <c r="H9" i="106" l="1"/>
  <c r="H8" i="106"/>
  <c r="H7" i="106" l="1"/>
  <c r="H6" i="106"/>
  <c r="H5" i="106" l="1"/>
  <c r="H4" i="106"/>
  <c r="H3" i="106" l="1"/>
  <c r="H4" i="105" l="1"/>
  <c r="H3" i="105"/>
  <c r="H9" i="104" l="1"/>
  <c r="H8" i="104" l="1"/>
  <c r="H7" i="104"/>
  <c r="H14" i="101" l="1"/>
  <c r="H14" i="100"/>
  <c r="H6" i="104" l="1"/>
  <c r="H5" i="104" l="1"/>
  <c r="H4" i="104" l="1"/>
  <c r="H3" i="104" l="1"/>
  <c r="H3" i="103" l="1"/>
  <c r="H3" i="102" l="1"/>
  <c r="H13" i="100" l="1"/>
  <c r="H12" i="100"/>
  <c r="H11" i="100"/>
  <c r="H13" i="101"/>
  <c r="H12" i="101"/>
  <c r="H11" i="101"/>
  <c r="H10" i="101" l="1"/>
  <c r="H9" i="101"/>
  <c r="H8" i="101"/>
  <c r="H10" i="100"/>
  <c r="H9" i="100"/>
  <c r="H8" i="100"/>
  <c r="H7" i="100" l="1"/>
  <c r="H6" i="100"/>
  <c r="H5" i="100"/>
  <c r="H4" i="100"/>
  <c r="H7" i="101"/>
  <c r="H6" i="101"/>
  <c r="H5" i="101"/>
  <c r="H4" i="101"/>
  <c r="H3" i="101" l="1"/>
  <c r="H3" i="100"/>
</calcChain>
</file>

<file path=xl/sharedStrings.xml><?xml version="1.0" encoding="utf-8"?>
<sst xmlns="http://schemas.openxmlformats.org/spreadsheetml/2006/main" count="576" uniqueCount="188">
  <si>
    <t>Test ID</t>
  </si>
  <si>
    <t>Script Name</t>
  </si>
  <si>
    <t>Test Name</t>
  </si>
  <si>
    <t>Run Status</t>
  </si>
  <si>
    <t>Browser</t>
  </si>
  <si>
    <t>Browser Version</t>
  </si>
  <si>
    <t>Description</t>
  </si>
  <si>
    <t>Module/Group</t>
  </si>
  <si>
    <t>Execution Status</t>
  </si>
  <si>
    <t>Bug ID</t>
  </si>
  <si>
    <t>Fix Version</t>
  </si>
  <si>
    <t>testURL</t>
  </si>
  <si>
    <t>Sample</t>
  </si>
  <si>
    <t>fdb.TC_66</t>
  </si>
  <si>
    <t>TC_66</t>
  </si>
  <si>
    <t>no</t>
  </si>
  <si>
    <t>chrome</t>
  </si>
  <si>
    <t>Verification of SSM NEW and SSM RPL</t>
  </si>
  <si>
    <t>fdb</t>
  </si>
  <si>
    <t>Fail</t>
  </si>
  <si>
    <t>https://icargo-icapsit.lcag.fra.dlh.de/icargo/</t>
  </si>
  <si>
    <t>yes</t>
  </si>
  <si>
    <t>Pass</t>
  </si>
  <si>
    <t>ManifestPrint_TC_3069</t>
  </si>
  <si>
    <t>patriarch.ManifestPrint_TC_3069</t>
  </si>
  <si>
    <t>TC_3069</t>
  </si>
  <si>
    <t>patriarch_icargo.ManifestPrint_TC_3069</t>
  </si>
  <si>
    <t>TC_02_Print manifest at export manifest for ULD-MAWB shipments and verify in Patriarch system.</t>
  </si>
  <si>
    <t>DamageDetails_TC_3060</t>
  </si>
  <si>
    <t>patriarch.DamageDetails_TC_3060</t>
  </si>
  <si>
    <t>TC_3060</t>
  </si>
  <si>
    <t xml:space="preserve">Capture damage while deliver cargo and verify in Patriarch System </t>
  </si>
  <si>
    <t>ExportManifestChecksheet_TC_3061</t>
  </si>
  <si>
    <t>patriarch.ExportManifestChecksheet_TC_3061</t>
  </si>
  <si>
    <t>TC_3061</t>
  </si>
  <si>
    <t>CheckSheet capture at export manifest and verify in Patriarch System - ULD and Loose Shipment</t>
  </si>
  <si>
    <t>ImportDocumentChecksheet_TC_3065</t>
  </si>
  <si>
    <t>patriarch.ImportDocumentChecksheet_TC_3065</t>
  </si>
  <si>
    <t>TC_3065</t>
  </si>
  <si>
    <t>Capture checksheet from iCargo and verify in Patriarch system - Import Documentation</t>
  </si>
  <si>
    <t>DamageDetails_TC_8766</t>
  </si>
  <si>
    <t>patriarch.DamageDetails_TC_8766</t>
  </si>
  <si>
    <t>TC_8766</t>
  </si>
  <si>
    <t xml:space="preserve">Capture damage after acceptance and verify in Patriarch System  </t>
  </si>
  <si>
    <t>patriarch_icargo.DamageDetails_TC_3060</t>
  </si>
  <si>
    <t>patriarch_icargo.ExportManifestChecksheet_TC_3061</t>
  </si>
  <si>
    <t>patriarch_icargo.ImportDocumentChecksheet_TC_3065</t>
  </si>
  <si>
    <t>patriarch_icargo.DamageDetails_TC_8766</t>
  </si>
  <si>
    <t>PaymentAdvice_TC_3079</t>
  </si>
  <si>
    <t>patriarch_icargo.PaymentAdvice_TC_3079</t>
  </si>
  <si>
    <t>TC_3079</t>
  </si>
  <si>
    <t>Print Payment Advice from Capture AWB Screen</t>
  </si>
  <si>
    <t>PaymentAdvice_TC_3083</t>
  </si>
  <si>
    <t>patriarch_icargo.PaymentAdvice_TC_3083</t>
  </si>
  <si>
    <t>TC_3083</t>
  </si>
  <si>
    <t>Capture Payment Advice  from icargo during AWB as-is execution and verify in Patriarch system-for cash payment</t>
  </si>
  <si>
    <t>PaymentAdvice_TC_8762</t>
  </si>
  <si>
    <t>patriarch_icargo.PaymentAdvice_TC_8762</t>
  </si>
  <si>
    <t>TC_8762</t>
  </si>
  <si>
    <t>TC_06_Capture Payment Advice  from icargo during delivery documentation and verify in Patriarch system-for credit payment.</t>
  </si>
  <si>
    <t>patriarch.PaymentAdvice_TC_3079</t>
  </si>
  <si>
    <t>Capture Payment Advice  from icargo during AWB as-is execution and verify in Patriarch system-for credit payment.</t>
  </si>
  <si>
    <t>patriarch.PaymentAdvice_TC_3083</t>
  </si>
  <si>
    <t>patriarch.PaymentAdvice_TC_8762</t>
  </si>
  <si>
    <t>UploadFilesOPR026_TC_8467</t>
  </si>
  <si>
    <t>patriarch.UploadFilesOPR026_TC_8467</t>
  </si>
  <si>
    <t>TC_8467</t>
  </si>
  <si>
    <t>TC_05_Verify the Uploaded files for shipper declaration from icargo is reflected in Patriarch System.</t>
  </si>
  <si>
    <t>UploadFilesOPR026_TC_8463</t>
  </si>
  <si>
    <t>patriarch.UploadFilesOPR026_TC_8463</t>
  </si>
  <si>
    <t>TC_8463</t>
  </si>
  <si>
    <t>Verify the uploaded files for claims from icargo is reflected in Patriarch System</t>
  </si>
  <si>
    <t>UploadFilesOPR026_TC_8465</t>
  </si>
  <si>
    <t>patriarch.UploadFilesOPR026_TC_8465</t>
  </si>
  <si>
    <t>TC_8465</t>
  </si>
  <si>
    <t>Verify the uploaded files for DG declaration from icargo is reflected in Patriarch System</t>
  </si>
  <si>
    <t>patriarch_icargo.UploadFilesOPR026_TC_8467</t>
  </si>
  <si>
    <t>patriarch_icargo.UploadFilesOPR026_TC_8463</t>
  </si>
  <si>
    <t>patriarch_icargo.UploadFilesOPR026_TC_8465</t>
  </si>
  <si>
    <t>getRTIstatus_TC_3099</t>
  </si>
  <si>
    <t>cargonaut.getRTIstatus_TC_3099</t>
  </si>
  <si>
    <t>TC_3099</t>
  </si>
  <si>
    <t>Verify RTI validation when all checks passed (ECS,DGV,Customs) for non eFAST shipments.</t>
  </si>
  <si>
    <t>Ffl_TC_3046</t>
  </si>
  <si>
    <t>ffl.Ffl_TC_3046</t>
  </si>
  <si>
    <t>TC_3046</t>
  </si>
  <si>
    <t>ULD with Load Position ''1NORIDE'' must be offloaded from iCargo.</t>
  </si>
  <si>
    <t>ProvideDG_TC_2955</t>
  </si>
  <si>
    <t>cafeed.ProvideDG_TC_2955</t>
  </si>
  <si>
    <t>TC_2955</t>
  </si>
  <si>
    <t>Verify icargo requests for DG Details to Cafeed for found ULD</t>
  </si>
  <si>
    <t>ProvideDG_TC_2951</t>
  </si>
  <si>
    <t>cafeed.ProvideDG_TC_2951</t>
  </si>
  <si>
    <t>TC_2951</t>
  </si>
  <si>
    <t xml:space="preserve">Verify icargo requests for DG Details to Cafeed during FFM processing to get DG Details for the shipments  </t>
  </si>
  <si>
    <t>UCLS_TC_2961</t>
  </si>
  <si>
    <t>cafeed.UCLS_TC_2961</t>
  </si>
  <si>
    <t>TC_2961</t>
  </si>
  <si>
    <t>UCLS_TC_2960</t>
  </si>
  <si>
    <t>cafeed.UCLS_TC_2960</t>
  </si>
  <si>
    <t>TC_2960</t>
  </si>
  <si>
    <t xml:space="preserve">TC_02_Verify ULD details sent to CAFEED after build up completion of the ULD- Webscreen  </t>
  </si>
  <si>
    <t>TransferManifest_TC_3085</t>
  </si>
  <si>
    <t>patriarch_icargo.TransferManifest_TC_3085</t>
  </si>
  <si>
    <t>TC_3085</t>
  </si>
  <si>
    <t>Transfer manifest as part of CTM OUT for OWN AWBs and verify in Patriarch system.</t>
  </si>
  <si>
    <t>patriarch.TransferManifest_TC_3085</t>
  </si>
  <si>
    <t>UCLS_TC_2967</t>
  </si>
  <si>
    <t>cafeed.UCLS_TC_2967</t>
  </si>
  <si>
    <t>TC_2967</t>
  </si>
  <si>
    <t>Verify ULDdetails sent to CAFEED  after unassignment of DG shipment AWBs from ULD</t>
  </si>
  <si>
    <t>UCLS_TC_2964</t>
  </si>
  <si>
    <t>cafeed.UCLS_TC_2964</t>
  </si>
  <si>
    <t>TC_2964</t>
  </si>
  <si>
    <t>TC_08_Verify flight manifest details sent to CAFEED after manual flight closure for build up]</t>
  </si>
  <si>
    <t>ActionStorageUnit_TC_7614</t>
  </si>
  <si>
    <t>wcs.ActionStorageUnit_TC_7614</t>
  </si>
  <si>
    <t>TC_7614</t>
  </si>
  <si>
    <t>UCLS_TC_8486</t>
  </si>
  <si>
    <t>cafeed.UCLS_TC_8486</t>
  </si>
  <si>
    <t>TC_8486</t>
  </si>
  <si>
    <t>TC_01_Verify ULD details sent to CAFEED after build up completion of the ULD- Android</t>
  </si>
  <si>
    <t>TC_01_Verify iCargo assigns (buildup) the ULD to the flight after UOB message is received from WCS to icargo</t>
  </si>
  <si>
    <t>ActionStorageUnit_TC_10349</t>
  </si>
  <si>
    <t>wcs.ActionStorageUnit_TC_10349</t>
  </si>
  <si>
    <t>TC_10349</t>
  </si>
  <si>
    <t>TC_07_Verify iCargo  assigns (buildup) the Cart to the flight after UOB message is received from WCS to icargo</t>
  </si>
  <si>
    <t>PublishShipmentRelocation_TC_3025</t>
  </si>
  <si>
    <t>cgospa.PublishShipmentRelocation_TC_3025</t>
  </si>
  <si>
    <t>TC_3025</t>
  </si>
  <si>
    <t>TC_01_Verify shipment location details during complete loose acceptance via webscreen  to CGOSPA</t>
  </si>
  <si>
    <t>PublishAWBDetails_TC_3130</t>
  </si>
  <si>
    <t>cgospa.PublishAWBDetails_TC_3130</t>
  </si>
  <si>
    <t>TC_3130</t>
  </si>
  <si>
    <t>TC_01_Verify AWB  details sent to CGOSPA during AWB As-is-execution</t>
  </si>
  <si>
    <t>PublishAWBDetails_TC_3131</t>
  </si>
  <si>
    <t>cgospa.PublishAWBDetails_TC_3131</t>
  </si>
  <si>
    <t>TC_3131</t>
  </si>
  <si>
    <t>TC_02_Verify AWB  details sent to CGOSPA during AWB execution</t>
  </si>
  <si>
    <t>PublishULDRelocation_TC_3039</t>
  </si>
  <si>
    <t>cgospa.PublishULDRelocation_TC_3039</t>
  </si>
  <si>
    <t>TC_3039</t>
  </si>
  <si>
    <t xml:space="preserve">TC_01_Verify ULD  sighted details sent to CGOSPA at ULD sighting </t>
  </si>
  <si>
    <t>PublishShipmentRelocation_TC_3027</t>
  </si>
  <si>
    <t>cgospa.PublishShipmentRelocation_TC_3027</t>
  </si>
  <si>
    <t>TC_3027</t>
  </si>
  <si>
    <t>TC_03_Verify shipment location details during complete ULD acceptance via webscreen  to CGOSPA</t>
  </si>
  <si>
    <t>PublishShipmentRelocation_TC_3029</t>
  </si>
  <si>
    <t>cgospa.PublishShipmentRelocation_TC_3029</t>
  </si>
  <si>
    <t>TC_3029</t>
  </si>
  <si>
    <t>Verify shipment location details during loose acceptance via HHT  to CGOSPA</t>
  </si>
  <si>
    <t>PublishShipmentRelocation_TC_3028</t>
  </si>
  <si>
    <t>cgospa.PublishShipmentRelocation_TC_3028</t>
  </si>
  <si>
    <t>TC_3028</t>
  </si>
  <si>
    <t>TC_04_Verify shipment location details during partial pieces acceptance in ULD via webscreen  to CGOSPA</t>
  </si>
  <si>
    <t>RelocateStorageUnit_TC_7621</t>
  </si>
  <si>
    <t>pchs.RelocateStorageUnit_TC_7621</t>
  </si>
  <si>
    <t>TC_7621</t>
  </si>
  <si>
    <t xml:space="preserve">Verify the ULD location value updated in iCargo when relocation message is sent from PCHS to iCargo during entry of ULD </t>
  </si>
  <si>
    <t>PublishShipmentRelocation_TC_3030</t>
  </si>
  <si>
    <t>cgospa.PublishShipmentRelocation_TC_3030</t>
  </si>
  <si>
    <t>TC_3030</t>
  </si>
  <si>
    <t>TC_06_Verify shipment location details during partial loose acceptance via HHT  to CGOSPA</t>
  </si>
  <si>
    <t>getRTIstatus_TC_3100</t>
  </si>
  <si>
    <t>cargonaut.getRTIstatus_TC_3100</t>
  </si>
  <si>
    <t>TC_3100</t>
  </si>
  <si>
    <t>TC_04_Verify individual validation checks when RTI is NOK - ECS check fails</t>
  </si>
  <si>
    <t>PublishShipmentRelocation_TC_3033</t>
  </si>
  <si>
    <t>cgospa.PublishShipmentRelocation_TC_3033</t>
  </si>
  <si>
    <t>TC_3033</t>
  </si>
  <si>
    <t xml:space="preserve">TC_09_Verify shipment location details sent to CGOSPA for manual relocation of complete pieces and weight during export operations using HHT
</t>
  </si>
  <si>
    <t>getRTIstatus_TC_3102</t>
  </si>
  <si>
    <t>cargonaut.getRTIstatus_TC_3102</t>
  </si>
  <si>
    <t>TC_3102</t>
  </si>
  <si>
    <t>TC_07_Verify individual validation checks when  RTI is NOK - customs and ECS fail</t>
  </si>
  <si>
    <t>PublishShipmentRelocation_TC_3034</t>
  </si>
  <si>
    <t>cgospa.PublishShipmentRelocation_TC_3034</t>
  </si>
  <si>
    <t>TC_3034</t>
  </si>
  <si>
    <t xml:space="preserve">TC_10_Verify shipment location details sent to CGOSPA for manual relocation of partial pieces and weight during export operations using HHT
</t>
  </si>
  <si>
    <t>PublishShipmentRelocation_TC_3026</t>
  </si>
  <si>
    <t>cgospa.PublishShipmentRelocation_TC_3026</t>
  </si>
  <si>
    <t>TC_3026</t>
  </si>
  <si>
    <t>PublishAWBDetails_TC_3142</t>
  </si>
  <si>
    <t>cgospa.PublishAWBDetails_TC_3142</t>
  </si>
  <si>
    <t>TC_3142</t>
  </si>
  <si>
    <t>UCLS_TC_2960_KL</t>
  </si>
  <si>
    <t>cafeed.UCLS_TC_2960_KL</t>
  </si>
  <si>
    <t>TC_2960_KL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</si>
</sst>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Arial"/>
      <family val="2"/>
    </font>
    <font>
      <sz val="11"/>
      <color indexed="17"/>
      <name val="Arial"/>
    </font>
    <font>
      <sz val="11"/>
      <color indexed="17"/>
      <name val="Arial"/>
      <family val="2"/>
    </font>
    <font>
      <sz val="11"/>
      <color indexed="10"/>
      <name val="Arial"/>
    </font>
    <font>
      <sz val="11"/>
      <color indexed="17"/>
      <name val="Arial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2" borderId="1" xfId="0" applyNumberFormat="1" applyFill="1" applyBorder="1"/>
    <xf numFmtId="0" fontId="2" fillId="0" borderId="1" xfId="0" applyFont="1" applyBorder="1"/>
    <xf numFmtId="0" fontId="0" fillId="0" borderId="2" xfId="0" applyBorder="1"/>
    <xf numFmtId="0" fontId="0" fillId="3" borderId="2" xfId="0" applyFill="1" applyBorder="1"/>
    <xf numFmtId="0" fontId="3" fillId="0" borderId="0" xfId="0" applyFont="1"/>
    <xf numFmtId="0" fontId="4" fillId="0" borderId="1" xfId="0" applyFont="1" applyBorder="1"/>
    <xf numFmtId="0" fontId="3" fillId="0" borderId="1" xfId="0" applyFont="1" applyBorder="1"/>
    <xf numFmtId="0" fontId="5" fillId="0" borderId="0" xfId="0" applyFont="1"/>
    <xf numFmtId="0" fontId="6" fillId="0" borderId="0" xfId="0" applyFont="1"/>
    <xf numFmtId="0" fontId="5" fillId="0" borderId="1" xfId="0" applyFont="1" applyBorder="1"/>
    <xf numFmtId="0" fontId="0" fillId="0" borderId="0" xfId="0" applyBorder="1"/>
    <xf numFmtId="0" fontId="7" fillId="0" borderId="1" xfId="2" applyBorder="1"/>
    <xf numFmtId="0" fontId="0" fillId="4" borderId="0" xfId="0" applyFill="1"/>
    <xf numFmtId="0" fontId="7" fillId="0" borderId="1" xfId="2" applyFill="1" applyBorder="1"/>
    <xf numFmtId="0" fontId="0" fillId="5" borderId="0" xfId="0" applyFill="1"/>
    <xf numFmtId="0" fontId="0" fillId="0" borderId="1" xfId="0" applyBorder="1" applyAlignment="1"/>
  </cellXfs>
  <cellStyles count="3">
    <cellStyle name="Hyperlink" xfId="2" builtinId="8"/>
    <cellStyle name="Normal" xfId="0" builtinId="0"/>
    <cellStyle name="Normal 2" xfId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icargo-icapsit.lcag.fra.dlh.de/icargo/" TargetMode="External"/><Relationship Id="rId1" Type="http://schemas.openxmlformats.org/officeDocument/2006/relationships/hyperlink" Target="https://icargo-icapsit.lcag.fra.dlh.de/icargo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icargo-icapsit.lcag.fra.dlh.de/icargo/" TargetMode="External"/><Relationship Id="rId2" Type="http://schemas.openxmlformats.org/officeDocument/2006/relationships/hyperlink" Target="https://icargo-icapsit.lcag.fra.dlh.de/icargo/" TargetMode="External"/><Relationship Id="rId1" Type="http://schemas.openxmlformats.org/officeDocument/2006/relationships/hyperlink" Target="https://icargo-icapsit.lcag.fra.dlh.de/icargo/" TargetMode="External"/><Relationship Id="rId6" Type="http://schemas.openxmlformats.org/officeDocument/2006/relationships/hyperlink" Target="https://icargo-icapsit.lcag.fra.dlh.de/icargo/" TargetMode="External"/><Relationship Id="rId5" Type="http://schemas.openxmlformats.org/officeDocument/2006/relationships/hyperlink" Target="https://icargo-icapsit.lcag.fra.dlh.de/icargo/" TargetMode="External"/><Relationship Id="rId4" Type="http://schemas.openxmlformats.org/officeDocument/2006/relationships/hyperlink" Target="https://icargo-icapsit.lcag.fra.dlh.de/icarg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14" sqref="A14:XFD14"/>
    </sheetView>
  </sheetViews>
  <sheetFormatPr defaultColWidth="9.140625" defaultRowHeight="15" x14ac:dyDescent="0.25"/>
  <cols>
    <col min="1" max="1" width="37.42578125" style="1" customWidth="1" collapsed="1"/>
    <col min="2" max="2" width="40.28515625" style="1" customWidth="1" collapsed="1"/>
    <col min="3" max="3" width="18.7109375" style="1" customWidth="1" collapsed="1"/>
    <col min="4" max="6" width="9.140625" style="1" collapsed="1"/>
    <col min="7" max="7" width="28.28515625" style="1" customWidth="1" collapsed="1"/>
    <col min="8" max="8" width="17.28515625" style="1" customWidth="1" collapsed="1"/>
    <col min="9" max="9" width="14.7109375" style="1" customWidth="1" collapsed="1"/>
    <col min="10" max="10" width="6.28515625" style="1" customWidth="1" collapsed="1"/>
    <col min="11" max="11" width="9.140625" style="1" collapsed="1"/>
    <col min="12" max="12" width="53.140625" style="1" customWidth="1" collapsed="1"/>
    <col min="13" max="16384" width="9.140625" style="1" collapsed="1"/>
  </cols>
  <sheetData>
    <row r="1" spans="1:13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3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2" t="s">
        <v>20</v>
      </c>
    </row>
    <row r="3" spans="1:13" x14ac:dyDescent="0.25">
      <c r="A3" s="7" t="s">
        <v>23</v>
      </c>
      <c r="B3" s="7" t="s">
        <v>26</v>
      </c>
      <c r="C3" s="7" t="s">
        <v>25</v>
      </c>
      <c r="D3" s="8" t="s">
        <v>21</v>
      </c>
      <c r="E3" s="7" t="s">
        <v>16</v>
      </c>
      <c r="F3" s="7"/>
      <c r="G3" s="7" t="s">
        <v>27</v>
      </c>
      <c r="H3" s="7" t="str">
        <f>IF((D3="Yes"),"patriarch_icargo","Not Running")</f>
        <v>patriarch_icargo</v>
      </c>
      <c r="I3" s="13" t="s">
        <v>22</v>
      </c>
      <c r="J3" s="7"/>
      <c r="K3" s="7"/>
      <c r="L3" s="7" t="s">
        <v>20</v>
      </c>
      <c r="M3" s="2"/>
    </row>
    <row r="4" spans="1:13" x14ac:dyDescent="0.25">
      <c r="A4" s="7" t="s">
        <v>28</v>
      </c>
      <c r="B4" s="7" t="s">
        <v>44</v>
      </c>
      <c r="C4" s="7" t="s">
        <v>30</v>
      </c>
      <c r="D4" s="8" t="s">
        <v>15</v>
      </c>
      <c r="E4" s="7" t="s">
        <v>16</v>
      </c>
      <c r="F4" s="7"/>
      <c r="G4" s="7" t="s">
        <v>31</v>
      </c>
      <c r="H4" s="7" t="str">
        <f>IF((D4="Yes"),"patriarch_icargo","Not Running")</f>
        <v>Not Running</v>
      </c>
      <c r="I4" s="9" t="s">
        <v>22</v>
      </c>
      <c r="J4" s="7"/>
      <c r="K4" s="7"/>
      <c r="L4" s="7" t="s">
        <v>20</v>
      </c>
    </row>
    <row r="5" spans="1:13" x14ac:dyDescent="0.25">
      <c r="A5" s="7" t="s">
        <v>32</v>
      </c>
      <c r="B5" s="7" t="s">
        <v>45</v>
      </c>
      <c r="C5" s="7" t="s">
        <v>34</v>
      </c>
      <c r="D5" s="8" t="s">
        <v>21</v>
      </c>
      <c r="E5" s="7" t="s">
        <v>16</v>
      </c>
      <c r="F5" s="7"/>
      <c r="G5" s="7" t="s">
        <v>35</v>
      </c>
      <c r="H5" s="7" t="str">
        <f>IF((D5="Yes"),"patriarch_icargo","Not Running")</f>
        <v>patriarch_icargo</v>
      </c>
      <c r="I5" s="12" t="s">
        <v>19</v>
      </c>
      <c r="J5" s="7"/>
      <c r="K5" s="7"/>
      <c r="L5" s="7" t="s">
        <v>20</v>
      </c>
    </row>
    <row r="6" spans="1:13" x14ac:dyDescent="0.25">
      <c r="A6" s="7" t="s">
        <v>36</v>
      </c>
      <c r="B6" s="7" t="s">
        <v>46</v>
      </c>
      <c r="C6" s="7" t="s">
        <v>38</v>
      </c>
      <c r="D6" s="8" t="s">
        <v>15</v>
      </c>
      <c r="E6" s="7" t="s">
        <v>16</v>
      </c>
      <c r="F6" s="7"/>
      <c r="G6" s="7" t="s">
        <v>39</v>
      </c>
      <c r="H6" s="7" t="str">
        <f>IF((D6="Yes"),"patriarch_icargo","Not Running")</f>
        <v>Not Running</v>
      </c>
      <c r="I6" s="9" t="s">
        <v>22</v>
      </c>
      <c r="J6" s="7"/>
      <c r="K6" s="7"/>
      <c r="L6" s="7" t="s">
        <v>20</v>
      </c>
    </row>
    <row r="7" spans="1:13" x14ac:dyDescent="0.25">
      <c r="A7" s="7" t="s">
        <v>40</v>
      </c>
      <c r="B7" s="7" t="s">
        <v>47</v>
      </c>
      <c r="C7" s="7" t="s">
        <v>42</v>
      </c>
      <c r="D7" s="8" t="s">
        <v>15</v>
      </c>
      <c r="E7" s="7" t="s">
        <v>16</v>
      </c>
      <c r="F7" s="7"/>
      <c r="G7" s="7" t="s">
        <v>43</v>
      </c>
      <c r="H7" s="7" t="str">
        <f>IF((D7="Yes"),"patriarch_icargo","Not Running")</f>
        <v>Not Running</v>
      </c>
      <c r="I7" s="9" t="s">
        <v>22</v>
      </c>
      <c r="J7" s="7"/>
      <c r="K7" s="7"/>
      <c r="L7" s="7" t="s">
        <v>20</v>
      </c>
    </row>
    <row r="8" spans="1:13" x14ac:dyDescent="0.25">
      <c r="A8" s="7" t="s">
        <v>48</v>
      </c>
      <c r="B8" s="7" t="s">
        <v>49</v>
      </c>
      <c r="C8" s="7" t="s">
        <v>50</v>
      </c>
      <c r="D8" s="3" t="s">
        <v>21</v>
      </c>
      <c r="E8" s="7" t="s">
        <v>16</v>
      </c>
      <c r="F8" s="7"/>
      <c r="G8" s="7" t="s">
        <v>51</v>
      </c>
      <c r="H8" s="7" t="str">
        <f t="shared" ref="H8" si="0">IF((D8="Yes"),"patriarch_icargo","Not Running")</f>
        <v>patriarch_icargo</v>
      </c>
      <c r="I8" s="12" t="s">
        <v>19</v>
      </c>
      <c r="J8" s="7"/>
      <c r="K8" s="7"/>
      <c r="L8" s="7" t="s">
        <v>20</v>
      </c>
      <c r="M8" s="2"/>
    </row>
    <row r="9" spans="1:13" x14ac:dyDescent="0.25">
      <c r="A9" s="7" t="s">
        <v>52</v>
      </c>
      <c r="B9" s="7" t="s">
        <v>53</v>
      </c>
      <c r="C9" s="7" t="s">
        <v>54</v>
      </c>
      <c r="D9" s="3" t="s">
        <v>15</v>
      </c>
      <c r="E9" s="7" t="s">
        <v>16</v>
      </c>
      <c r="F9" s="7"/>
      <c r="G9" s="7" t="s">
        <v>55</v>
      </c>
      <c r="H9" s="7" t="str">
        <f>IF((D9="Yes"),"patriarch_icargo","Not Running")</f>
        <v>Not Running</v>
      </c>
      <c r="I9" s="12" t="s">
        <v>22</v>
      </c>
      <c r="J9" s="7"/>
      <c r="K9" s="7"/>
      <c r="L9" s="7" t="s">
        <v>20</v>
      </c>
      <c r="M9" s="2"/>
    </row>
    <row r="10" spans="1:13" x14ac:dyDescent="0.25">
      <c r="A10" s="7" t="s">
        <v>56</v>
      </c>
      <c r="B10" s="7" t="s">
        <v>57</v>
      </c>
      <c r="C10" s="7" t="s">
        <v>58</v>
      </c>
      <c r="D10" s="3" t="s">
        <v>21</v>
      </c>
      <c r="E10" s="7" t="s">
        <v>16</v>
      </c>
      <c r="F10" s="7"/>
      <c r="G10" s="7" t="s">
        <v>59</v>
      </c>
      <c r="H10" s="7" t="str">
        <f t="shared" ref="H10:H11" si="1">IF((D10="Yes"),"patriarch_icargo","Not Running")</f>
        <v>patriarch_icargo</v>
      </c>
      <c r="I10" s="12" t="s">
        <v>22</v>
      </c>
      <c r="J10" s="7"/>
      <c r="K10" s="7"/>
      <c r="L10" s="7" t="s">
        <v>20</v>
      </c>
      <c r="M10" s="2"/>
    </row>
    <row r="11" spans="1:13" x14ac:dyDescent="0.25">
      <c r="A11" s="7" t="s">
        <v>64</v>
      </c>
      <c r="B11" s="7" t="s">
        <v>76</v>
      </c>
      <c r="C11" s="7" t="s">
        <v>66</v>
      </c>
      <c r="D11" s="3" t="s">
        <v>21</v>
      </c>
      <c r="E11" s="7" t="s">
        <v>16</v>
      </c>
      <c r="F11" s="7"/>
      <c r="G11" s="7" t="s">
        <v>67</v>
      </c>
      <c r="H11" s="7" t="str">
        <f t="shared" si="1"/>
        <v>patriarch_icargo</v>
      </c>
      <c r="I11" s="12" t="s">
        <v>22</v>
      </c>
      <c r="J11" s="7"/>
      <c r="K11" s="7"/>
      <c r="L11" s="7" t="s">
        <v>20</v>
      </c>
      <c r="M11" s="2"/>
    </row>
    <row r="12" spans="1:13" x14ac:dyDescent="0.25">
      <c r="A12" s="7" t="s">
        <v>68</v>
      </c>
      <c r="B12" s="7" t="s">
        <v>77</v>
      </c>
      <c r="C12" s="7" t="s">
        <v>70</v>
      </c>
      <c r="D12" s="3" t="s">
        <v>15</v>
      </c>
      <c r="E12" s="7" t="s">
        <v>16</v>
      </c>
      <c r="F12" s="7"/>
      <c r="G12" s="7" t="s">
        <v>71</v>
      </c>
      <c r="H12" s="7" t="str">
        <f>IF((D12="Yes"),"patriarch_icargo","Not Running")</f>
        <v>Not Running</v>
      </c>
      <c r="I12" s="12" t="s">
        <v>22</v>
      </c>
      <c r="J12" s="7"/>
      <c r="K12" s="7"/>
      <c r="L12" s="7" t="s">
        <v>20</v>
      </c>
      <c r="M12" s="2"/>
    </row>
    <row r="13" spans="1:13" x14ac:dyDescent="0.25">
      <c r="A13" s="7" t="s">
        <v>72</v>
      </c>
      <c r="B13" s="7" t="s">
        <v>78</v>
      </c>
      <c r="C13" s="7" t="s">
        <v>74</v>
      </c>
      <c r="D13" s="3" t="s">
        <v>21</v>
      </c>
      <c r="E13" s="7" t="s">
        <v>16</v>
      </c>
      <c r="F13" s="7"/>
      <c r="G13" s="7" t="s">
        <v>75</v>
      </c>
      <c r="H13" s="7" t="str">
        <f>IF((D13="Yes"),"patriarch_icargo","Not Running")</f>
        <v>patriarch_icargo</v>
      </c>
      <c r="I13" s="12" t="s">
        <v>22</v>
      </c>
      <c r="J13" s="7"/>
      <c r="K13" s="7"/>
      <c r="L13" s="7" t="s">
        <v>20</v>
      </c>
      <c r="M13" s="2"/>
    </row>
    <row r="14" spans="1:13" x14ac:dyDescent="0.25">
      <c r="A14" s="7" t="s">
        <v>102</v>
      </c>
      <c r="B14" s="7" t="s">
        <v>103</v>
      </c>
      <c r="C14" s="7" t="s">
        <v>104</v>
      </c>
      <c r="D14" s="8" t="s">
        <v>21</v>
      </c>
      <c r="E14" s="7" t="s">
        <v>16</v>
      </c>
      <c r="F14" s="7"/>
      <c r="G14" s="7" t="s">
        <v>105</v>
      </c>
      <c r="H14" s="7" t="str">
        <f>IF((D14="Yes"),"patriarch_icargo","Not Running")</f>
        <v>patriarch_icargo</v>
      </c>
      <c r="I14" s="13" t="s">
        <v>22</v>
      </c>
      <c r="J14" s="7"/>
      <c r="K14" s="7"/>
      <c r="L14" s="7" t="s">
        <v>20</v>
      </c>
      <c r="M14" s="2"/>
    </row>
    <row r="15" spans="1:13" x14ac:dyDescent="0.25">
      <c r="A15" s="3"/>
      <c r="B15" s="4"/>
      <c r="C15" s="3"/>
      <c r="D15" s="3"/>
      <c r="E15" s="3"/>
      <c r="F15" s="2"/>
      <c r="G15" s="3"/>
      <c r="H15" s="2"/>
      <c r="I15" s="10"/>
      <c r="J15" s="2"/>
      <c r="K15" s="2"/>
      <c r="L15" s="2"/>
      <c r="M15" s="2"/>
    </row>
    <row r="16" spans="1:13" x14ac:dyDescent="0.25">
      <c r="A16" s="3"/>
      <c r="B16" s="4"/>
      <c r="C16" s="3"/>
      <c r="D16" s="3"/>
      <c r="E16" s="3"/>
      <c r="F16" s="2"/>
      <c r="G16" s="3"/>
      <c r="H16" s="2"/>
      <c r="I16" s="10"/>
      <c r="J16" s="2"/>
      <c r="K16" s="2"/>
      <c r="L16" s="2"/>
      <c r="M16" s="2"/>
    </row>
    <row r="17" spans="1:13" x14ac:dyDescent="0.25">
      <c r="A17" s="3"/>
      <c r="B17" s="4"/>
      <c r="C17" s="3"/>
      <c r="D17" s="3"/>
      <c r="E17" s="3"/>
      <c r="F17" s="2"/>
      <c r="G17" s="3"/>
      <c r="H17" s="2"/>
      <c r="I17" s="10"/>
      <c r="J17" s="2"/>
      <c r="K17" s="2"/>
      <c r="L17" s="2"/>
      <c r="M17" s="2"/>
    </row>
    <row r="18" spans="1:13" x14ac:dyDescent="0.25">
      <c r="A18" s="3"/>
      <c r="B18" s="4"/>
      <c r="C18" s="3"/>
      <c r="D18" s="3"/>
      <c r="E18" s="3"/>
      <c r="F18" s="2"/>
      <c r="G18" s="3"/>
      <c r="H18" s="2"/>
      <c r="I18" s="10"/>
      <c r="J18" s="2"/>
      <c r="K18" s="2"/>
      <c r="L18" s="2"/>
      <c r="M18" s="2"/>
    </row>
    <row r="19" spans="1:13" x14ac:dyDescent="0.25">
      <c r="A19" s="3"/>
      <c r="B19" s="4"/>
      <c r="C19" s="3"/>
      <c r="D19" s="3"/>
      <c r="E19" s="3"/>
      <c r="F19" s="2"/>
      <c r="G19" s="3"/>
      <c r="H19" s="2"/>
      <c r="I19" s="10"/>
      <c r="J19" s="2"/>
      <c r="K19" s="2"/>
      <c r="L19" s="2"/>
      <c r="M19" s="2"/>
    </row>
    <row r="20" spans="1:13" x14ac:dyDescent="0.25">
      <c r="A20" s="3"/>
      <c r="B20" s="4"/>
      <c r="C20" s="3"/>
      <c r="D20" s="3"/>
      <c r="E20" s="3"/>
      <c r="F20" s="2"/>
      <c r="G20" s="3"/>
      <c r="H20" s="2"/>
      <c r="I20" s="10"/>
      <c r="J20" s="2"/>
      <c r="K20" s="2"/>
      <c r="L20" s="2"/>
      <c r="M20" s="2"/>
    </row>
    <row r="21" spans="1:13" x14ac:dyDescent="0.25">
      <c r="A21" s="3"/>
      <c r="B21" s="4"/>
      <c r="C21" s="3"/>
      <c r="D21" s="3"/>
      <c r="E21" s="3"/>
      <c r="F21" s="2"/>
      <c r="G21" s="3"/>
      <c r="H21" s="2"/>
      <c r="I21" s="10"/>
      <c r="J21" s="2"/>
      <c r="K21" s="2"/>
      <c r="L21" s="2"/>
      <c r="M21" s="2"/>
    </row>
    <row r="22" spans="1:13" ht="14.25" customHeight="1" x14ac:dyDescent="0.25">
      <c r="A22" s="3"/>
      <c r="B22" s="4"/>
      <c r="C22" s="3"/>
      <c r="D22" s="3"/>
      <c r="E22" s="3"/>
      <c r="F22" s="2"/>
      <c r="G22" s="3"/>
      <c r="H22" s="2"/>
      <c r="I22" s="10"/>
      <c r="J22" s="2"/>
      <c r="K22" s="2"/>
      <c r="L22" s="2"/>
      <c r="M22" s="2"/>
    </row>
    <row r="23" spans="1:13" x14ac:dyDescent="0.25">
      <c r="A23" s="3"/>
      <c r="B23" s="4"/>
      <c r="C23" s="3"/>
      <c r="D23" s="3"/>
      <c r="E23" s="3"/>
      <c r="F23" s="2"/>
      <c r="G23" s="3"/>
      <c r="H23" s="2"/>
      <c r="I23" s="10"/>
      <c r="J23" s="2"/>
      <c r="K23" s="2"/>
      <c r="L23" s="2"/>
      <c r="M23" s="2"/>
    </row>
    <row r="24" spans="1:13" x14ac:dyDescent="0.25">
      <c r="A24" s="3"/>
      <c r="B24" s="4"/>
      <c r="C24" s="3"/>
      <c r="D24" s="3"/>
      <c r="E24" s="3"/>
      <c r="F24" s="2"/>
      <c r="G24" s="3"/>
      <c r="H24" s="2"/>
      <c r="I24" s="10"/>
      <c r="J24" s="2"/>
      <c r="K24" s="2"/>
      <c r="L24" s="2"/>
      <c r="M24" s="2"/>
    </row>
    <row r="25" spans="1:13" x14ac:dyDescent="0.25">
      <c r="A25" s="3"/>
      <c r="B25" s="4"/>
      <c r="C25" s="3"/>
      <c r="D25" s="3"/>
      <c r="E25" s="3"/>
      <c r="F25" s="2"/>
      <c r="G25" s="3"/>
      <c r="H25" s="2"/>
      <c r="I25" s="11"/>
      <c r="J25" s="2"/>
      <c r="K25" s="2"/>
      <c r="L25" s="2"/>
      <c r="M25" s="2"/>
    </row>
  </sheetData>
  <conditionalFormatting sqref="A1">
    <cfRule type="duplicateValues" dxfId="19" priority="28"/>
  </conditionalFormatting>
  <conditionalFormatting sqref="A2">
    <cfRule type="duplicateValues" dxfId="18" priority="27"/>
  </conditionalFormatting>
  <conditionalFormatting sqref="A4:A5">
    <cfRule type="duplicateValues" dxfId="17" priority="26"/>
  </conditionalFormatting>
  <conditionalFormatting sqref="A6">
    <cfRule type="duplicateValues" dxfId="16" priority="25"/>
  </conditionalFormatting>
  <conditionalFormatting sqref="A7">
    <cfRule type="duplicateValues" dxfId="15" priority="21"/>
  </conditionalFormatting>
  <conditionalFormatting sqref="A15">
    <cfRule type="duplicateValues" dxfId="14" priority="17"/>
  </conditionalFormatting>
  <conditionalFormatting sqref="A16:A17">
    <cfRule type="duplicateValues" dxfId="13" priority="16"/>
  </conditionalFormatting>
  <conditionalFormatting sqref="A18">
    <cfRule type="duplicateValues" dxfId="12" priority="15"/>
  </conditionalFormatting>
  <conditionalFormatting sqref="A19:A21">
    <cfRule type="duplicateValues" dxfId="11" priority="14"/>
  </conditionalFormatting>
  <conditionalFormatting sqref="A22">
    <cfRule type="duplicateValues" dxfId="10" priority="13"/>
  </conditionalFormatting>
  <conditionalFormatting sqref="A23">
    <cfRule type="duplicateValues" dxfId="9" priority="12"/>
  </conditionalFormatting>
  <conditionalFormatting sqref="A24">
    <cfRule type="duplicateValues" dxfId="8" priority="11"/>
  </conditionalFormatting>
  <conditionalFormatting sqref="A25">
    <cfRule type="duplicateValues" dxfId="7" priority="10"/>
  </conditionalFormatting>
  <conditionalFormatting sqref="A8">
    <cfRule type="duplicateValues" dxfId="6" priority="8"/>
  </conditionalFormatting>
  <conditionalFormatting sqref="A9:A10">
    <cfRule type="duplicateValues" dxfId="5" priority="6"/>
  </conditionalFormatting>
  <conditionalFormatting sqref="A11:A13">
    <cfRule type="duplicateValues" dxfId="4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16" sqref="A16"/>
    </sheetView>
  </sheetViews>
  <sheetFormatPr defaultColWidth="9.140625" defaultRowHeight="15" x14ac:dyDescent="0.25"/>
  <cols>
    <col min="1" max="1" width="38" style="1" customWidth="1" collapsed="1"/>
    <col min="2" max="2" width="45.85546875" style="1" customWidth="1" collapsed="1"/>
    <col min="3" max="3" width="12.42578125" style="1" customWidth="1" collapsed="1"/>
    <col min="4" max="4" width="11.7109375" style="1" customWidth="1" collapsed="1"/>
    <col min="5" max="6" width="9.140625" style="1" collapsed="1"/>
    <col min="7" max="7" width="64.28515625" style="1" customWidth="1" collapsed="1"/>
    <col min="8" max="8" width="19.7109375" style="1" customWidth="1" collapsed="1"/>
    <col min="9" max="10" width="9.140625" style="1" collapsed="1"/>
    <col min="11" max="11" width="9.28515625" style="1" customWidth="1" collapsed="1"/>
    <col min="12" max="12" width="39.5703125" style="1" customWidth="1" collapsed="1"/>
    <col min="13" max="16384" width="9.140625" style="1" collapsed="1"/>
  </cols>
  <sheetData>
    <row r="1" spans="1:13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3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2" t="s">
        <v>20</v>
      </c>
    </row>
    <row r="3" spans="1:13" x14ac:dyDescent="0.25">
      <c r="A3" s="7" t="s">
        <v>23</v>
      </c>
      <c r="B3" s="7" t="s">
        <v>24</v>
      </c>
      <c r="C3" s="7" t="s">
        <v>25</v>
      </c>
      <c r="D3" s="8" t="s">
        <v>21</v>
      </c>
      <c r="E3" s="7" t="s">
        <v>16</v>
      </c>
      <c r="F3" s="7"/>
      <c r="G3" s="7" t="s">
        <v>27</v>
      </c>
      <c r="H3" s="7" t="str">
        <f t="shared" ref="H3" si="0">IF((D3="Yes"),"patriarch","Not Running")</f>
        <v>patriarch</v>
      </c>
      <c r="I3" s="9" t="s">
        <v>22</v>
      </c>
      <c r="J3" s="7"/>
      <c r="K3" s="7"/>
      <c r="L3" s="7" t="s">
        <v>20</v>
      </c>
    </row>
    <row r="4" spans="1:13" x14ac:dyDescent="0.25">
      <c r="A4" s="7" t="s">
        <v>28</v>
      </c>
      <c r="B4" s="7" t="s">
        <v>29</v>
      </c>
      <c r="C4" s="7" t="s">
        <v>30</v>
      </c>
      <c r="D4" s="8" t="s">
        <v>15</v>
      </c>
      <c r="E4" s="7" t="s">
        <v>16</v>
      </c>
      <c r="F4" s="7"/>
      <c r="G4" s="7" t="s">
        <v>31</v>
      </c>
      <c r="H4" s="7" t="str">
        <f>IF((D4="Yes"),"patriarch","Not Running")</f>
        <v>Not Running</v>
      </c>
      <c r="I4" s="9" t="s">
        <v>22</v>
      </c>
      <c r="J4" s="7"/>
      <c r="K4" s="7"/>
      <c r="L4" s="7" t="s">
        <v>20</v>
      </c>
    </row>
    <row r="5" spans="1:13" x14ac:dyDescent="0.25">
      <c r="A5" s="7" t="s">
        <v>32</v>
      </c>
      <c r="B5" s="7" t="s">
        <v>33</v>
      </c>
      <c r="C5" s="7" t="s">
        <v>34</v>
      </c>
      <c r="D5" s="8" t="s">
        <v>15</v>
      </c>
      <c r="E5" s="7" t="s">
        <v>16</v>
      </c>
      <c r="F5" s="7"/>
      <c r="G5" s="7" t="s">
        <v>35</v>
      </c>
      <c r="H5" s="7" t="str">
        <f t="shared" ref="H5:H10" si="1">IF((D5="Yes"),"patriarch","Not Running")</f>
        <v>Not Running</v>
      </c>
      <c r="I5" s="12" t="s">
        <v>19</v>
      </c>
      <c r="J5" s="7"/>
      <c r="K5" s="7"/>
      <c r="L5" s="7" t="s">
        <v>20</v>
      </c>
      <c r="M5" s="2"/>
    </row>
    <row r="6" spans="1:13" x14ac:dyDescent="0.25">
      <c r="A6" s="7" t="s">
        <v>36</v>
      </c>
      <c r="B6" s="7" t="s">
        <v>37</v>
      </c>
      <c r="C6" s="7" t="s">
        <v>38</v>
      </c>
      <c r="D6" s="8" t="s">
        <v>21</v>
      </c>
      <c r="E6" s="7" t="s">
        <v>16</v>
      </c>
      <c r="F6" s="7"/>
      <c r="G6" s="7" t="s">
        <v>39</v>
      </c>
      <c r="H6" s="7" t="str">
        <f t="shared" si="1"/>
        <v>patriarch</v>
      </c>
      <c r="I6" s="12" t="s">
        <v>22</v>
      </c>
      <c r="J6" s="7"/>
      <c r="K6" s="7"/>
      <c r="L6" s="7" t="s">
        <v>20</v>
      </c>
      <c r="M6" s="2"/>
    </row>
    <row r="7" spans="1:13" x14ac:dyDescent="0.25">
      <c r="A7" s="7" t="s">
        <v>40</v>
      </c>
      <c r="B7" s="7" t="s">
        <v>41</v>
      </c>
      <c r="C7" s="7" t="s">
        <v>42</v>
      </c>
      <c r="D7" s="8" t="s">
        <v>15</v>
      </c>
      <c r="E7" s="7" t="s">
        <v>16</v>
      </c>
      <c r="F7" s="7"/>
      <c r="G7" s="7" t="s">
        <v>43</v>
      </c>
      <c r="H7" s="7" t="str">
        <f t="shared" si="1"/>
        <v>Not Running</v>
      </c>
      <c r="I7" s="12" t="s">
        <v>22</v>
      </c>
      <c r="J7" s="7"/>
      <c r="K7" s="7"/>
      <c r="L7" s="7" t="s">
        <v>20</v>
      </c>
      <c r="M7" s="2"/>
    </row>
    <row r="8" spans="1:13" x14ac:dyDescent="0.25">
      <c r="A8" s="7" t="s">
        <v>48</v>
      </c>
      <c r="B8" s="7" t="s">
        <v>60</v>
      </c>
      <c r="C8" s="7" t="s">
        <v>50</v>
      </c>
      <c r="D8" s="8" t="s">
        <v>21</v>
      </c>
      <c r="E8" s="7" t="s">
        <v>16</v>
      </c>
      <c r="F8" s="7"/>
      <c r="G8" s="7" t="s">
        <v>61</v>
      </c>
      <c r="H8" s="7" t="str">
        <f t="shared" si="1"/>
        <v>patriarch</v>
      </c>
      <c r="I8" s="12" t="s">
        <v>22</v>
      </c>
      <c r="J8" s="7"/>
      <c r="K8" s="7"/>
      <c r="L8" s="7" t="s">
        <v>20</v>
      </c>
      <c r="M8" s="2"/>
    </row>
    <row r="9" spans="1:13" x14ac:dyDescent="0.25">
      <c r="A9" s="7" t="s">
        <v>52</v>
      </c>
      <c r="B9" s="7" t="s">
        <v>62</v>
      </c>
      <c r="C9" s="7" t="s">
        <v>54</v>
      </c>
      <c r="D9" s="8" t="s">
        <v>15</v>
      </c>
      <c r="E9" s="7" t="s">
        <v>16</v>
      </c>
      <c r="F9" s="7"/>
      <c r="G9" s="7" t="s">
        <v>55</v>
      </c>
      <c r="H9" s="7" t="str">
        <f t="shared" si="1"/>
        <v>Not Running</v>
      </c>
      <c r="I9" s="12" t="s">
        <v>22</v>
      </c>
      <c r="J9" s="7"/>
      <c r="K9" s="7"/>
      <c r="L9" s="7" t="s">
        <v>20</v>
      </c>
      <c r="M9" s="2"/>
    </row>
    <row r="10" spans="1:13" x14ac:dyDescent="0.25">
      <c r="A10" s="7" t="s">
        <v>56</v>
      </c>
      <c r="B10" s="2" t="s">
        <v>63</v>
      </c>
      <c r="C10" s="2" t="s">
        <v>58</v>
      </c>
      <c r="D10" s="3" t="s">
        <v>21</v>
      </c>
      <c r="E10" s="2" t="s">
        <v>16</v>
      </c>
      <c r="F10" s="2"/>
      <c r="G10" s="2" t="s">
        <v>59</v>
      </c>
      <c r="H10" s="2" t="str">
        <f t="shared" si="1"/>
        <v>patriarch</v>
      </c>
      <c r="I10" s="14" t="s">
        <v>22</v>
      </c>
      <c r="J10" s="2"/>
      <c r="K10" s="2"/>
      <c r="L10" s="2" t="s">
        <v>20</v>
      </c>
      <c r="M10" s="2"/>
    </row>
    <row r="11" spans="1:13" x14ac:dyDescent="0.25">
      <c r="A11" s="7" t="s">
        <v>64</v>
      </c>
      <c r="B11" s="2" t="s">
        <v>65</v>
      </c>
      <c r="C11" s="2" t="s">
        <v>66</v>
      </c>
      <c r="D11" s="3" t="s">
        <v>21</v>
      </c>
      <c r="E11" s="2" t="s">
        <v>16</v>
      </c>
      <c r="F11" s="2"/>
      <c r="G11" s="2" t="s">
        <v>67</v>
      </c>
      <c r="H11" s="2" t="str">
        <f>IF((D11="Yes"),"patriarch","Not Running")</f>
        <v>patriarch</v>
      </c>
      <c r="I11" s="14" t="s">
        <v>22</v>
      </c>
      <c r="J11" s="2"/>
      <c r="K11" s="2"/>
      <c r="L11" s="2" t="s">
        <v>20</v>
      </c>
      <c r="M11" s="2"/>
    </row>
    <row r="12" spans="1:13" x14ac:dyDescent="0.25">
      <c r="A12" s="7" t="s">
        <v>68</v>
      </c>
      <c r="B12" s="2" t="s">
        <v>69</v>
      </c>
      <c r="C12" s="2" t="s">
        <v>70</v>
      </c>
      <c r="D12" s="3" t="s">
        <v>21</v>
      </c>
      <c r="E12" s="2" t="s">
        <v>16</v>
      </c>
      <c r="F12" s="2"/>
      <c r="G12" s="2" t="s">
        <v>71</v>
      </c>
      <c r="H12" s="2" t="str">
        <f t="shared" ref="H12:H13" si="2">IF((D12="Yes"),"patriarch","Not Running")</f>
        <v>patriarch</v>
      </c>
      <c r="I12" s="14" t="s">
        <v>22</v>
      </c>
      <c r="J12" s="2"/>
      <c r="K12" s="2"/>
      <c r="L12" s="2" t="s">
        <v>20</v>
      </c>
      <c r="M12" s="2"/>
    </row>
    <row r="13" spans="1:13" x14ac:dyDescent="0.25">
      <c r="A13" s="7" t="s">
        <v>72</v>
      </c>
      <c r="B13" s="2" t="s">
        <v>73</v>
      </c>
      <c r="C13" s="2" t="s">
        <v>74</v>
      </c>
      <c r="D13" s="3" t="s">
        <v>15</v>
      </c>
      <c r="E13" s="2" t="s">
        <v>16</v>
      </c>
      <c r="F13" s="2"/>
      <c r="G13" s="2" t="s">
        <v>75</v>
      </c>
      <c r="H13" s="2" t="str">
        <f t="shared" si="2"/>
        <v>Not Running</v>
      </c>
      <c r="I13" s="14" t="s">
        <v>22</v>
      </c>
      <c r="J13" s="2"/>
      <c r="K13" s="2"/>
      <c r="L13" s="2" t="s">
        <v>20</v>
      </c>
      <c r="M13" s="2"/>
    </row>
    <row r="14" spans="1:13" x14ac:dyDescent="0.25">
      <c r="A14" s="7" t="s">
        <v>102</v>
      </c>
      <c r="B14" s="2" t="s">
        <v>106</v>
      </c>
      <c r="C14" s="2" t="s">
        <v>104</v>
      </c>
      <c r="D14" s="3" t="s">
        <v>21</v>
      </c>
      <c r="E14" s="2" t="s">
        <v>16</v>
      </c>
      <c r="F14" s="2"/>
      <c r="G14" s="2" t="s">
        <v>105</v>
      </c>
      <c r="H14" s="2" t="str">
        <f>IF((D14="Yes"),"patriarch","Not Running")</f>
        <v>patriarch</v>
      </c>
      <c r="I14" s="14" t="s">
        <v>22</v>
      </c>
      <c r="J14" s="2"/>
      <c r="K14" s="2"/>
      <c r="L14" s="2" t="s">
        <v>20</v>
      </c>
      <c r="M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7" sqref="A7"/>
    </sheetView>
  </sheetViews>
  <sheetFormatPr defaultColWidth="9.140625" defaultRowHeight="15" x14ac:dyDescent="0.25"/>
  <cols>
    <col min="1" max="1" width="38" style="1" customWidth="1" collapsed="1"/>
    <col min="2" max="2" width="45.85546875" style="1" customWidth="1" collapsed="1"/>
    <col min="3" max="3" width="12.42578125" style="1" customWidth="1" collapsed="1"/>
    <col min="4" max="4" width="11.7109375" style="1" customWidth="1" collapsed="1"/>
    <col min="5" max="6" width="9.140625" style="1" collapsed="1"/>
    <col min="7" max="7" width="64.28515625" style="1" customWidth="1" collapsed="1"/>
    <col min="8" max="8" width="19.7109375" style="1" customWidth="1" collapsed="1"/>
    <col min="9" max="10" width="9.140625" style="1" collapsed="1"/>
    <col min="11" max="11" width="9.28515625" style="1" customWidth="1" collapsed="1"/>
    <col min="12" max="12" width="39.5703125" style="1" customWidth="1" collapsed="1"/>
    <col min="13" max="16384" width="9.140625" style="1" collapsed="1"/>
  </cols>
  <sheetData>
    <row r="1" spans="1:13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3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2" t="s">
        <v>20</v>
      </c>
    </row>
    <row r="3" spans="1:13" x14ac:dyDescent="0.25">
      <c r="A3" s="7" t="s">
        <v>79</v>
      </c>
      <c r="B3" s="7" t="s">
        <v>80</v>
      </c>
      <c r="C3" s="7" t="s">
        <v>81</v>
      </c>
      <c r="D3" s="8" t="s">
        <v>21</v>
      </c>
      <c r="E3" s="7" t="s">
        <v>16</v>
      </c>
      <c r="F3" s="7"/>
      <c r="G3" s="7" t="s">
        <v>82</v>
      </c>
      <c r="H3" s="7" t="str">
        <f>IF((D3="Yes"),"cargonaut","Not Running")</f>
        <v>cargonaut</v>
      </c>
      <c r="I3" s="9" t="s">
        <v>22</v>
      </c>
      <c r="J3" s="7"/>
      <c r="K3" s="7"/>
      <c r="L3" s="7" t="s">
        <v>20</v>
      </c>
    </row>
    <row r="4" spans="1:13" x14ac:dyDescent="0.25">
      <c r="A4" s="7" t="s">
        <v>163</v>
      </c>
      <c r="B4" s="7" t="s">
        <v>164</v>
      </c>
      <c r="C4" s="7" t="s">
        <v>165</v>
      </c>
      <c r="D4" s="8" t="s">
        <v>21</v>
      </c>
      <c r="E4" s="7" t="s">
        <v>16</v>
      </c>
      <c r="F4" s="7"/>
      <c r="G4" s="7" t="s">
        <v>166</v>
      </c>
      <c r="H4" s="7" t="str">
        <f>IF((D4="Yes"),"cargonaut","Not Running")</f>
        <v>cargonaut</v>
      </c>
      <c r="I4" s="9" t="s">
        <v>22</v>
      </c>
      <c r="J4" s="7"/>
      <c r="K4" s="7"/>
      <c r="L4" s="7" t="s">
        <v>20</v>
      </c>
    </row>
    <row r="5" spans="1:13" x14ac:dyDescent="0.25">
      <c r="A5" s="7" t="s">
        <v>171</v>
      </c>
      <c r="B5" s="7" t="s">
        <v>172</v>
      </c>
      <c r="C5" s="7" t="s">
        <v>173</v>
      </c>
      <c r="D5" s="8" t="s">
        <v>21</v>
      </c>
      <c r="E5" s="7" t="s">
        <v>16</v>
      </c>
      <c r="F5" s="7"/>
      <c r="G5" s="7" t="s">
        <v>174</v>
      </c>
      <c r="H5" s="7" t="str">
        <f>IF((D5="Yes"),"cargonaut","Not Running")</f>
        <v>cargonaut</v>
      </c>
      <c r="I5" s="9" t="s">
        <v>22</v>
      </c>
      <c r="J5" s="7"/>
      <c r="K5" s="7"/>
      <c r="L5" s="7" t="s">
        <v>20</v>
      </c>
    </row>
    <row r="6" spans="1:13" x14ac:dyDescent="0.25">
      <c r="A6" s="7"/>
      <c r="B6" s="7"/>
      <c r="C6" s="7"/>
      <c r="D6" s="8"/>
      <c r="E6" s="7"/>
      <c r="F6" s="7"/>
      <c r="G6" s="7"/>
      <c r="H6" s="7"/>
      <c r="I6" s="14"/>
      <c r="J6" s="7"/>
      <c r="K6" s="7"/>
      <c r="L6" s="2"/>
      <c r="M6" s="15"/>
    </row>
    <row r="7" spans="1:13" x14ac:dyDescent="0.25">
      <c r="A7" s="7"/>
      <c r="B7" s="7"/>
      <c r="C7" s="7"/>
      <c r="D7" s="8"/>
      <c r="E7" s="7"/>
      <c r="F7" s="7"/>
      <c r="G7" s="7"/>
      <c r="H7" s="7"/>
      <c r="I7" s="14"/>
      <c r="J7" s="7"/>
      <c r="K7" s="7"/>
      <c r="L7" s="2"/>
      <c r="M7" s="15"/>
    </row>
    <row r="8" spans="1:13" x14ac:dyDescent="0.25">
      <c r="A8" s="7"/>
      <c r="B8" s="7"/>
      <c r="C8" s="7"/>
      <c r="D8" s="8"/>
      <c r="E8" s="7"/>
      <c r="F8" s="7"/>
      <c r="G8" s="7"/>
      <c r="H8" s="7"/>
      <c r="I8" s="14"/>
      <c r="J8" s="7"/>
      <c r="K8" s="7"/>
      <c r="L8" s="2"/>
      <c r="M8" s="15"/>
    </row>
    <row r="9" spans="1:13" x14ac:dyDescent="0.25">
      <c r="A9" s="7"/>
      <c r="B9" s="7"/>
      <c r="C9" s="7"/>
      <c r="D9" s="8"/>
      <c r="E9" s="7"/>
      <c r="F9" s="7"/>
      <c r="G9" s="7"/>
      <c r="H9" s="7"/>
      <c r="I9" s="14"/>
      <c r="J9" s="7"/>
      <c r="K9" s="7"/>
      <c r="L9" s="7"/>
      <c r="M9" s="15"/>
    </row>
    <row r="10" spans="1:13" s="15" customFormat="1" x14ac:dyDescent="0.25">
      <c r="A10" s="2"/>
      <c r="B10" s="2"/>
      <c r="C10" s="2"/>
      <c r="D10" s="3"/>
      <c r="E10" s="2"/>
      <c r="F10" s="2"/>
      <c r="G10" s="2"/>
      <c r="H10" s="2"/>
      <c r="I10" s="14"/>
      <c r="J10" s="2"/>
      <c r="K10" s="2"/>
      <c r="L10" s="2"/>
    </row>
    <row r="11" spans="1:13" s="15" customFormat="1" x14ac:dyDescent="0.25">
      <c r="A11" s="2"/>
      <c r="B11" s="2"/>
      <c r="C11" s="2"/>
      <c r="D11" s="3"/>
      <c r="E11" s="2"/>
      <c r="F11" s="2"/>
      <c r="G11" s="2"/>
      <c r="H11" s="2"/>
      <c r="I11" s="14"/>
      <c r="J11" s="2"/>
      <c r="K11" s="2"/>
      <c r="L11" s="2"/>
    </row>
    <row r="12" spans="1:13" s="15" customFormat="1" x14ac:dyDescent="0.25">
      <c r="A12" s="2"/>
      <c r="B12" s="2"/>
      <c r="C12" s="2"/>
      <c r="D12" s="3"/>
      <c r="E12" s="2"/>
      <c r="F12" s="2"/>
      <c r="G12" s="2"/>
      <c r="H12" s="2"/>
      <c r="I12" s="14"/>
      <c r="J12" s="2"/>
      <c r="K12" s="2"/>
      <c r="L12" s="2"/>
    </row>
    <row r="13" spans="1:13" s="15" customFormat="1" x14ac:dyDescent="0.25">
      <c r="A13" s="2"/>
      <c r="B13" s="2"/>
      <c r="C13" s="2"/>
      <c r="D13" s="3"/>
      <c r="E13" s="2"/>
      <c r="F13" s="2"/>
      <c r="G13" s="2"/>
      <c r="H13" s="2"/>
      <c r="I13" s="14"/>
      <c r="J13" s="2"/>
      <c r="K13" s="2"/>
      <c r="L1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D12" sqref="D12"/>
    </sheetView>
  </sheetViews>
  <sheetFormatPr defaultRowHeight="15" x14ac:dyDescent="0.25"/>
  <cols>
    <col min="1" max="1" width="17.140625" style="1" customWidth="1" collapsed="1"/>
    <col min="2" max="2" width="25.5703125" style="1" customWidth="1" collapsed="1"/>
    <col min="3" max="3" width="14" style="1" customWidth="1" collapsed="1"/>
    <col min="4" max="4" width="14.28515625" style="1" customWidth="1" collapsed="1"/>
    <col min="5" max="5" width="13.7109375" style="1" customWidth="1" collapsed="1"/>
    <col min="6" max="6" width="17" style="1" customWidth="1" collapsed="1"/>
    <col min="7" max="7" width="29.28515625" style="1" customWidth="1" collapsed="1"/>
    <col min="8" max="8" width="16.42578125" style="1" customWidth="1" collapsed="1"/>
    <col min="9" max="9" width="15.85546875" style="1" customWidth="1" collapsed="1"/>
    <col min="10" max="10" width="9.42578125" style="1" customWidth="1" collapsed="1"/>
    <col min="11" max="11" width="11" style="1" customWidth="1" collapsed="1"/>
    <col min="12" max="12" width="22.140625" style="1" customWidth="1" collapsed="1"/>
    <col min="13" max="16384" width="9.140625" style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16" t="s">
        <v>20</v>
      </c>
    </row>
    <row r="3" spans="1:12" x14ac:dyDescent="0.25">
      <c r="A3" s="3" t="s">
        <v>83</v>
      </c>
      <c r="B3" s="4" t="s">
        <v>84</v>
      </c>
      <c r="C3" s="3" t="s">
        <v>85</v>
      </c>
      <c r="D3" s="3" t="s">
        <v>21</v>
      </c>
      <c r="E3" s="3" t="s">
        <v>16</v>
      </c>
      <c r="F3" s="2"/>
      <c r="G3" s="3" t="s">
        <v>86</v>
      </c>
      <c r="H3" s="2" t="str">
        <f>IF((D3="yes"),"ffl","Not Running")</f>
        <v>ffl</v>
      </c>
      <c r="I3" s="6" t="s">
        <v>22</v>
      </c>
      <c r="J3" s="2"/>
      <c r="K3" s="2"/>
      <c r="L3" s="16" t="s">
        <v>20</v>
      </c>
    </row>
  </sheetData>
  <hyperlinks>
    <hyperlink ref="L2" r:id="rId1"/>
    <hyperlink ref="L3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C10" sqref="C10"/>
    </sheetView>
  </sheetViews>
  <sheetFormatPr defaultRowHeight="15" x14ac:dyDescent="0.25"/>
  <cols>
    <col min="1" max="1" width="36.85546875" style="1" customWidth="1" collapsed="1"/>
    <col min="2" max="2" width="32.7109375" style="1" customWidth="1" collapsed="1"/>
    <col min="3" max="3" width="12.7109375" style="1" customWidth="1" collapsed="1"/>
    <col min="4" max="4" width="12.28515625" style="1" customWidth="1" collapsed="1"/>
    <col min="5" max="5" width="9.140625" style="1"/>
    <col min="6" max="6" width="17.140625" style="1" customWidth="1" collapsed="1"/>
    <col min="7" max="7" width="23.42578125" style="1" customWidth="1" collapsed="1"/>
    <col min="8" max="8" width="20.42578125" style="1" customWidth="1" collapsed="1"/>
    <col min="9" max="9" width="15.7109375" style="1" customWidth="1" collapsed="1"/>
    <col min="10" max="10" width="9.140625" style="1"/>
    <col min="11" max="11" width="18.7109375" style="1" customWidth="1" collapsed="1"/>
    <col min="12" max="12" width="57.5703125" style="1" customWidth="1" collapsed="1"/>
    <col min="13" max="16384" width="9.140625" style="1"/>
  </cols>
  <sheetData>
    <row r="1" spans="1:12" s="17" customFormat="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</row>
    <row r="2" spans="1:12" x14ac:dyDescent="0.2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/>
      <c r="G2" s="2" t="s">
        <v>17</v>
      </c>
      <c r="H2" s="2" t="s">
        <v>18</v>
      </c>
      <c r="I2" s="2" t="s">
        <v>19</v>
      </c>
      <c r="J2" s="2"/>
      <c r="K2" s="2"/>
      <c r="L2" s="2" t="s">
        <v>20</v>
      </c>
    </row>
    <row r="3" spans="1:12" x14ac:dyDescent="0.25">
      <c r="A3" s="2" t="s">
        <v>87</v>
      </c>
      <c r="B3" s="2" t="s">
        <v>88</v>
      </c>
      <c r="C3" s="2" t="s">
        <v>89</v>
      </c>
      <c r="D3" s="2" t="s">
        <v>21</v>
      </c>
      <c r="E3" s="2" t="s">
        <v>16</v>
      </c>
      <c r="F3" s="2"/>
      <c r="G3" s="2" t="s">
        <v>90</v>
      </c>
      <c r="H3" s="2" t="str">
        <f t="shared" ref="H3:H9" si="0">IF((D3="Yes"),"cafeed","Not Running")</f>
        <v>cafeed</v>
      </c>
      <c r="I3" s="9" t="s">
        <v>22</v>
      </c>
      <c r="J3" s="2"/>
      <c r="K3" s="2"/>
      <c r="L3" s="2" t="s">
        <v>20</v>
      </c>
    </row>
    <row r="4" spans="1:12" x14ac:dyDescent="0.25">
      <c r="A4" s="2" t="s">
        <v>91</v>
      </c>
      <c r="B4" s="2" t="s">
        <v>92</v>
      </c>
      <c r="C4" s="2" t="s">
        <v>93</v>
      </c>
      <c r="D4" s="2" t="s">
        <v>21</v>
      </c>
      <c r="E4" s="2" t="s">
        <v>16</v>
      </c>
      <c r="F4" s="2"/>
      <c r="G4" s="2" t="s">
        <v>94</v>
      </c>
      <c r="H4" s="2" t="str">
        <f t="shared" si="0"/>
        <v>cafeed</v>
      </c>
      <c r="I4" s="9" t="s">
        <v>19</v>
      </c>
      <c r="J4" s="2"/>
      <c r="K4" s="2"/>
      <c r="L4" s="2" t="s">
        <v>20</v>
      </c>
    </row>
    <row r="5" spans="1:12" x14ac:dyDescent="0.25">
      <c r="A5" s="2" t="s">
        <v>95</v>
      </c>
      <c r="B5" s="2" t="s">
        <v>96</v>
      </c>
      <c r="C5" s="2" t="s">
        <v>97</v>
      </c>
      <c r="D5" s="2" t="s">
        <v>21</v>
      </c>
      <c r="E5" s="2" t="s">
        <v>16</v>
      </c>
      <c r="F5" s="2"/>
      <c r="G5" s="2" t="s">
        <v>94</v>
      </c>
      <c r="H5" s="2" t="str">
        <f t="shared" si="0"/>
        <v>cafeed</v>
      </c>
      <c r="I5" s="9" t="s">
        <v>22</v>
      </c>
      <c r="J5" s="2"/>
      <c r="K5" s="2"/>
      <c r="L5" s="2" t="s">
        <v>20</v>
      </c>
    </row>
    <row r="6" spans="1:12" x14ac:dyDescent="0.25">
      <c r="A6" s="2" t="s">
        <v>98</v>
      </c>
      <c r="B6" s="2" t="s">
        <v>99</v>
      </c>
      <c r="C6" s="2" t="s">
        <v>100</v>
      </c>
      <c r="D6" s="2" t="s">
        <v>21</v>
      </c>
      <c r="E6" s="2" t="s">
        <v>16</v>
      </c>
      <c r="F6" s="2"/>
      <c r="G6" s="2" t="s">
        <v>101</v>
      </c>
      <c r="H6" s="2" t="str">
        <f t="shared" si="0"/>
        <v>cafeed</v>
      </c>
      <c r="I6" s="9" t="s">
        <v>22</v>
      </c>
      <c r="J6" s="2"/>
      <c r="K6" s="2"/>
      <c r="L6" s="2" t="s">
        <v>20</v>
      </c>
    </row>
    <row r="7" spans="1:12" x14ac:dyDescent="0.25">
      <c r="A7" s="2" t="s">
        <v>107</v>
      </c>
      <c r="B7" s="2" t="s">
        <v>108</v>
      </c>
      <c r="C7" s="2" t="s">
        <v>109</v>
      </c>
      <c r="D7" s="2" t="s">
        <v>21</v>
      </c>
      <c r="E7" s="2" t="s">
        <v>16</v>
      </c>
      <c r="F7" s="2"/>
      <c r="G7" s="2" t="s">
        <v>110</v>
      </c>
      <c r="H7" s="2" t="str">
        <f t="shared" si="0"/>
        <v>cafeed</v>
      </c>
      <c r="I7" s="12" t="s">
        <v>19</v>
      </c>
      <c r="J7" s="2"/>
      <c r="K7" s="2"/>
      <c r="L7" s="2" t="s">
        <v>20</v>
      </c>
    </row>
    <row r="8" spans="1:12" x14ac:dyDescent="0.25">
      <c r="A8" s="2" t="s">
        <v>111</v>
      </c>
      <c r="B8" s="2" t="s">
        <v>112</v>
      </c>
      <c r="C8" s="2" t="s">
        <v>113</v>
      </c>
      <c r="D8" s="2" t="s">
        <v>21</v>
      </c>
      <c r="E8" s="2" t="s">
        <v>16</v>
      </c>
      <c r="F8" s="2"/>
      <c r="G8" s="2" t="s">
        <v>114</v>
      </c>
      <c r="H8" s="2" t="str">
        <f t="shared" si="0"/>
        <v>cafeed</v>
      </c>
      <c r="I8" s="12" t="s">
        <v>19</v>
      </c>
      <c r="J8" s="2"/>
      <c r="K8" s="2"/>
      <c r="L8" s="2" t="s">
        <v>20</v>
      </c>
    </row>
    <row r="9" spans="1:12" x14ac:dyDescent="0.25">
      <c r="A9" s="2" t="s">
        <v>118</v>
      </c>
      <c r="B9" s="2" t="s">
        <v>119</v>
      </c>
      <c r="C9" s="2" t="s">
        <v>120</v>
      </c>
      <c r="D9" s="2" t="s">
        <v>21</v>
      </c>
      <c r="E9" s="2" t="s">
        <v>16</v>
      </c>
      <c r="F9" s="2"/>
      <c r="G9" s="2" t="s">
        <v>121</v>
      </c>
      <c r="H9" s="2" t="str">
        <f t="shared" si="0"/>
        <v>cafeed</v>
      </c>
      <c r="I9" s="12" t="s">
        <v>19</v>
      </c>
      <c r="J9" s="2"/>
      <c r="K9" s="2"/>
      <c r="L9" s="2" t="s">
        <v>20</v>
      </c>
    </row>
    <row r="10" spans="1:12" x14ac:dyDescent="0.25">
      <c r="A10" s="2" t="s">
        <v>185</v>
      </c>
      <c r="B10" s="2" t="s">
        <v>186</v>
      </c>
      <c r="C10" s="2" t="s">
        <v>187</v>
      </c>
      <c r="D10" s="2" t="s">
        <v>21</v>
      </c>
      <c r="E10" s="2" t="s">
        <v>16</v>
      </c>
      <c r="F10" s="2"/>
      <c r="G10" s="2" t="s">
        <v>101</v>
      </c>
      <c r="H10" s="2" t="str">
        <f t="shared" ref="H10" si="1">IF((D10="Yes"),"cafeed","Not Running")</f>
        <v>cafeed</v>
      </c>
      <c r="I10" s="9" t="s">
        <v>22</v>
      </c>
      <c r="J10" s="2"/>
      <c r="K10" s="2"/>
      <c r="L10" s="2" t="s">
        <v>20</v>
      </c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7" sqref="A7"/>
    </sheetView>
  </sheetViews>
  <sheetFormatPr defaultRowHeight="15" x14ac:dyDescent="0.25"/>
  <cols>
    <col min="1" max="1" width="30.28515625" style="1" customWidth="1" collapsed="1"/>
    <col min="2" max="2" width="34.85546875" style="1" customWidth="1" collapsed="1"/>
    <col min="3" max="3" width="12.7109375" style="1" customWidth="1" collapsed="1"/>
    <col min="4" max="4" width="10.7109375" style="1" customWidth="1" collapsed="1"/>
    <col min="5" max="6" width="9.140625" style="1" collapsed="1"/>
    <col min="7" max="7" width="44.140625" style="1" customWidth="1" collapsed="1"/>
    <col min="8" max="8" width="15.85546875" style="1" customWidth="1" collapsed="1"/>
    <col min="9" max="11" width="9.140625" style="1" collapsed="1"/>
    <col min="12" max="12" width="44.5703125" style="1" customWidth="1" collapsed="1"/>
    <col min="13" max="16384" width="9.140625" style="1" collapsed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2" t="s">
        <v>20</v>
      </c>
    </row>
    <row r="3" spans="1:12" x14ac:dyDescent="0.25">
      <c r="A3" s="7" t="s">
        <v>115</v>
      </c>
      <c r="B3" s="7" t="s">
        <v>116</v>
      </c>
      <c r="C3" s="7" t="s">
        <v>117</v>
      </c>
      <c r="D3" s="8" t="s">
        <v>21</v>
      </c>
      <c r="E3" s="7" t="s">
        <v>16</v>
      </c>
      <c r="F3" s="7"/>
      <c r="G3" s="7" t="s">
        <v>122</v>
      </c>
      <c r="H3" s="7" t="str">
        <f>IF((D3="Yes"),"wcs","Not Running")</f>
        <v>wcs</v>
      </c>
      <c r="I3" s="9" t="s">
        <v>22</v>
      </c>
      <c r="J3" s="7"/>
      <c r="K3" s="7"/>
      <c r="L3" s="7" t="s">
        <v>20</v>
      </c>
    </row>
    <row r="4" spans="1:12" x14ac:dyDescent="0.25">
      <c r="A4" s="7" t="s">
        <v>123</v>
      </c>
      <c r="B4" s="7" t="s">
        <v>124</v>
      </c>
      <c r="C4" s="7" t="s">
        <v>125</v>
      </c>
      <c r="D4" s="8" t="s">
        <v>15</v>
      </c>
      <c r="E4" s="7" t="s">
        <v>16</v>
      </c>
      <c r="F4" s="7"/>
      <c r="G4" s="7" t="s">
        <v>126</v>
      </c>
      <c r="H4" s="7" t="str">
        <f>IF((D4="Yes"),"wcs","Not Running")</f>
        <v>Not Running</v>
      </c>
      <c r="I4" s="9" t="s">
        <v>22</v>
      </c>
      <c r="J4" s="7"/>
      <c r="K4" s="7"/>
      <c r="L4" s="7" t="s">
        <v>20</v>
      </c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</sheetData>
  <conditionalFormatting sqref="A1">
    <cfRule type="duplicateValues" dxfId="3" priority="2"/>
  </conditionalFormatting>
  <conditionalFormatting sqref="A2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B17" sqref="B17"/>
    </sheetView>
  </sheetViews>
  <sheetFormatPr defaultRowHeight="15" x14ac:dyDescent="0.25"/>
  <cols>
    <col min="1" max="1" width="34.5703125" style="1" bestFit="1" customWidth="1" collapsed="1"/>
    <col min="2" max="2" width="34.85546875" style="1" customWidth="1" collapsed="1"/>
    <col min="3" max="3" width="12.7109375" style="1" customWidth="1" collapsed="1"/>
    <col min="4" max="4" width="10.7109375" style="1" customWidth="1" collapsed="1"/>
    <col min="5" max="6" width="9.140625" style="1" collapsed="1"/>
    <col min="7" max="7" width="44.140625" style="1" customWidth="1" collapsed="1"/>
    <col min="8" max="8" width="15.85546875" style="1" customWidth="1" collapsed="1"/>
    <col min="9" max="11" width="9.140625" style="1" collapsed="1"/>
    <col min="12" max="12" width="44.5703125" style="1" customWidth="1" collapsed="1"/>
    <col min="13" max="16384" width="9.140625" style="1" collapsed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2" t="s">
        <v>20</v>
      </c>
    </row>
    <row r="3" spans="1:12" x14ac:dyDescent="0.25">
      <c r="A3" s="7" t="s">
        <v>127</v>
      </c>
      <c r="B3" s="7" t="s">
        <v>128</v>
      </c>
      <c r="C3" s="7" t="s">
        <v>129</v>
      </c>
      <c r="D3" s="8" t="s">
        <v>21</v>
      </c>
      <c r="E3" s="7" t="s">
        <v>16</v>
      </c>
      <c r="F3" s="7"/>
      <c r="G3" s="7" t="s">
        <v>130</v>
      </c>
      <c r="H3" s="7" t="str">
        <f t="shared" ref="H3:H8" si="0">IF((D3="Yes"),"cgospa","Not Running")</f>
        <v>cgospa</v>
      </c>
      <c r="I3" s="9" t="s">
        <v>22</v>
      </c>
      <c r="J3" s="7"/>
      <c r="K3" s="7"/>
      <c r="L3" s="7" t="s">
        <v>20</v>
      </c>
    </row>
    <row r="4" spans="1:12" x14ac:dyDescent="0.25">
      <c r="A4" s="7" t="s">
        <v>131</v>
      </c>
      <c r="B4" s="7" t="s">
        <v>132</v>
      </c>
      <c r="C4" s="7" t="s">
        <v>133</v>
      </c>
      <c r="D4" s="8" t="s">
        <v>15</v>
      </c>
      <c r="E4" s="7" t="s">
        <v>16</v>
      </c>
      <c r="F4" s="7"/>
      <c r="G4" s="7" t="s">
        <v>134</v>
      </c>
      <c r="H4" s="7" t="str">
        <f t="shared" si="0"/>
        <v>Not Running</v>
      </c>
      <c r="I4" s="9" t="s">
        <v>19</v>
      </c>
      <c r="J4" s="7"/>
      <c r="K4" s="7"/>
      <c r="L4" s="7" t="s">
        <v>20</v>
      </c>
    </row>
    <row r="5" spans="1:12" x14ac:dyDescent="0.25">
      <c r="A5" s="7" t="s">
        <v>135</v>
      </c>
      <c r="B5" s="7" t="s">
        <v>136</v>
      </c>
      <c r="C5" s="7" t="s">
        <v>137</v>
      </c>
      <c r="D5" s="8" t="s">
        <v>21</v>
      </c>
      <c r="E5" s="7" t="s">
        <v>16</v>
      </c>
      <c r="F5" s="7"/>
      <c r="G5" s="7" t="s">
        <v>138</v>
      </c>
      <c r="H5" s="7" t="str">
        <f t="shared" si="0"/>
        <v>cgospa</v>
      </c>
      <c r="I5" s="9" t="s">
        <v>22</v>
      </c>
      <c r="J5" s="7"/>
      <c r="K5" s="7"/>
      <c r="L5" s="7" t="s">
        <v>20</v>
      </c>
    </row>
    <row r="6" spans="1:12" x14ac:dyDescent="0.25">
      <c r="A6" s="7" t="s">
        <v>139</v>
      </c>
      <c r="B6" s="7" t="s">
        <v>140</v>
      </c>
      <c r="C6" s="7" t="s">
        <v>141</v>
      </c>
      <c r="D6" s="8" t="s">
        <v>21</v>
      </c>
      <c r="E6" s="7" t="s">
        <v>16</v>
      </c>
      <c r="F6" s="7"/>
      <c r="G6" s="7" t="s">
        <v>142</v>
      </c>
      <c r="H6" s="7" t="str">
        <f t="shared" si="0"/>
        <v>cgospa</v>
      </c>
      <c r="I6" s="9" t="s">
        <v>22</v>
      </c>
      <c r="J6" s="7"/>
      <c r="K6" s="7"/>
      <c r="L6" s="7" t="s">
        <v>20</v>
      </c>
    </row>
    <row r="7" spans="1:12" x14ac:dyDescent="0.25">
      <c r="A7" s="2" t="s">
        <v>143</v>
      </c>
      <c r="B7" s="2" t="s">
        <v>144</v>
      </c>
      <c r="C7" s="2" t="s">
        <v>145</v>
      </c>
      <c r="D7" s="2" t="s">
        <v>21</v>
      </c>
      <c r="E7" s="2" t="s">
        <v>16</v>
      </c>
      <c r="F7" s="2"/>
      <c r="G7" s="2" t="s">
        <v>146</v>
      </c>
      <c r="H7" s="2" t="str">
        <f t="shared" si="0"/>
        <v>cgospa</v>
      </c>
      <c r="I7" s="9" t="s">
        <v>22</v>
      </c>
      <c r="J7" s="2"/>
      <c r="K7" s="2"/>
      <c r="L7" s="16" t="s">
        <v>20</v>
      </c>
    </row>
    <row r="8" spans="1:12" x14ac:dyDescent="0.25">
      <c r="A8" s="2" t="s">
        <v>147</v>
      </c>
      <c r="B8" s="2" t="s">
        <v>148</v>
      </c>
      <c r="C8" s="2" t="s">
        <v>149</v>
      </c>
      <c r="D8" s="2" t="s">
        <v>21</v>
      </c>
      <c r="E8" s="2" t="s">
        <v>16</v>
      </c>
      <c r="F8" s="2"/>
      <c r="G8" s="2" t="s">
        <v>150</v>
      </c>
      <c r="H8" s="2" t="str">
        <f t="shared" si="0"/>
        <v>cgospa</v>
      </c>
      <c r="I8" s="9" t="s">
        <v>22</v>
      </c>
      <c r="J8" s="2"/>
      <c r="K8" s="2"/>
      <c r="L8" s="16" t="s">
        <v>20</v>
      </c>
    </row>
    <row r="9" spans="1:12" x14ac:dyDescent="0.25">
      <c r="A9" s="2" t="s">
        <v>151</v>
      </c>
      <c r="B9" s="4" t="s">
        <v>152</v>
      </c>
      <c r="C9" s="4" t="s">
        <v>153</v>
      </c>
      <c r="D9" s="3" t="s">
        <v>21</v>
      </c>
      <c r="E9" s="4" t="s">
        <v>16</v>
      </c>
      <c r="F9" s="2"/>
      <c r="G9" s="2" t="s">
        <v>154</v>
      </c>
      <c r="H9" s="4" t="str">
        <f t="shared" ref="H9:H14" si="1">IF((D9="Yes"),"cgospa","Not Running")</f>
        <v>cgospa</v>
      </c>
      <c r="I9" s="11" t="s">
        <v>22</v>
      </c>
      <c r="J9" s="2"/>
      <c r="K9" s="2"/>
      <c r="L9" s="18" t="s">
        <v>20</v>
      </c>
    </row>
    <row r="10" spans="1:12" x14ac:dyDescent="0.25">
      <c r="A10" s="2" t="s">
        <v>159</v>
      </c>
      <c r="B10" s="4" t="s">
        <v>160</v>
      </c>
      <c r="C10" s="4" t="s">
        <v>161</v>
      </c>
      <c r="D10" s="3" t="s">
        <v>21</v>
      </c>
      <c r="E10" s="4" t="s">
        <v>16</v>
      </c>
      <c r="F10" s="2"/>
      <c r="G10" s="2" t="s">
        <v>162</v>
      </c>
      <c r="H10" s="4" t="str">
        <f t="shared" si="1"/>
        <v>cgospa</v>
      </c>
      <c r="I10" s="11" t="s">
        <v>22</v>
      </c>
      <c r="J10" s="2"/>
      <c r="K10" s="2"/>
      <c r="L10" s="18" t="s">
        <v>20</v>
      </c>
    </row>
    <row r="11" spans="1:12" x14ac:dyDescent="0.25">
      <c r="A11" s="2" t="s">
        <v>167</v>
      </c>
      <c r="B11" s="4" t="s">
        <v>168</v>
      </c>
      <c r="C11" s="4" t="s">
        <v>169</v>
      </c>
      <c r="D11" s="3" t="s">
        <v>21</v>
      </c>
      <c r="E11" s="4" t="s">
        <v>16</v>
      </c>
      <c r="F11" s="2"/>
      <c r="G11" s="20" t="s">
        <v>170</v>
      </c>
      <c r="H11" s="4" t="str">
        <f t="shared" si="1"/>
        <v>cgospa</v>
      </c>
      <c r="I11" s="11" t="s">
        <v>22</v>
      </c>
      <c r="J11" s="2"/>
      <c r="K11" s="2"/>
      <c r="L11" s="18" t="s">
        <v>20</v>
      </c>
    </row>
    <row r="12" spans="1:12" x14ac:dyDescent="0.25">
      <c r="A12" s="2" t="s">
        <v>175</v>
      </c>
      <c r="B12" s="4" t="s">
        <v>176</v>
      </c>
      <c r="C12" s="4" t="s">
        <v>177</v>
      </c>
      <c r="D12" s="3" t="s">
        <v>21</v>
      </c>
      <c r="E12" s="4" t="s">
        <v>16</v>
      </c>
      <c r="F12" s="2"/>
      <c r="G12" s="20" t="s">
        <v>178</v>
      </c>
      <c r="H12" s="4" t="str">
        <f t="shared" si="1"/>
        <v>cgospa</v>
      </c>
      <c r="I12" s="11" t="s">
        <v>22</v>
      </c>
      <c r="J12" s="2"/>
      <c r="K12" s="2"/>
      <c r="L12" s="18" t="s">
        <v>20</v>
      </c>
    </row>
    <row r="13" spans="1:12" x14ac:dyDescent="0.25">
      <c r="A13" s="2" t="s">
        <v>179</v>
      </c>
      <c r="B13" s="2" t="s">
        <v>180</v>
      </c>
      <c r="C13" s="2" t="s">
        <v>181</v>
      </c>
      <c r="D13" s="3" t="s">
        <v>21</v>
      </c>
      <c r="E13" s="2" t="s">
        <v>16</v>
      </c>
      <c r="F13" s="2"/>
      <c r="G13" s="2" t="s">
        <v>130</v>
      </c>
      <c r="H13" s="2" t="str">
        <f t="shared" si="1"/>
        <v>cgospa</v>
      </c>
      <c r="I13" s="11" t="s">
        <v>22</v>
      </c>
      <c r="J13" s="2"/>
      <c r="K13" s="2"/>
      <c r="L13" s="2" t="s">
        <v>20</v>
      </c>
    </row>
    <row r="14" spans="1:12" x14ac:dyDescent="0.25">
      <c r="A14" s="2" t="s">
        <v>182</v>
      </c>
      <c r="B14" s="2" t="s">
        <v>183</v>
      </c>
      <c r="C14" s="2" t="s">
        <v>184</v>
      </c>
      <c r="D14" s="3" t="s">
        <v>15</v>
      </c>
      <c r="E14" s="2" t="s">
        <v>16</v>
      </c>
      <c r="F14" s="2"/>
      <c r="G14" s="2" t="s">
        <v>134</v>
      </c>
      <c r="H14" s="2" t="str">
        <f t="shared" si="1"/>
        <v>Not Running</v>
      </c>
      <c r="I14" s="9" t="s">
        <v>22</v>
      </c>
      <c r="J14" s="2"/>
      <c r="K14" s="2"/>
      <c r="L14" s="2" t="s">
        <v>20</v>
      </c>
    </row>
  </sheetData>
  <conditionalFormatting sqref="A1">
    <cfRule type="duplicateValues" dxfId="1" priority="2"/>
  </conditionalFormatting>
  <conditionalFormatting sqref="A2">
    <cfRule type="duplicateValues" dxfId="0" priority="1"/>
  </conditionalFormatting>
  <hyperlinks>
    <hyperlink ref="L7" r:id="rId1"/>
    <hyperlink ref="L8" r:id="rId2"/>
    <hyperlink ref="L9" r:id="rId3"/>
    <hyperlink ref="L10" r:id="rId4"/>
    <hyperlink ref="L11" r:id="rId5"/>
    <hyperlink ref="L12" r:id="rId6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G11" sqref="G11"/>
    </sheetView>
  </sheetViews>
  <sheetFormatPr defaultRowHeight="15" x14ac:dyDescent="0.25"/>
  <cols>
    <col min="1" max="1" width="33.42578125" style="1" customWidth="1" collapsed="1"/>
    <col min="2" max="2" width="34.85546875" style="1" customWidth="1" collapsed="1"/>
    <col min="3" max="6" width="9.140625" style="1"/>
    <col min="7" max="7" width="29.28515625" style="1" customWidth="1" collapsed="1"/>
    <col min="8" max="11" width="9.140625" style="1"/>
    <col min="12" max="12" width="65.140625" style="1" customWidth="1" collapsed="1"/>
    <col min="13" max="16384" width="9.140625" style="1"/>
  </cols>
  <sheetData>
    <row r="1" spans="1:12" s="19" customForma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</row>
    <row r="2" spans="1:12" x14ac:dyDescent="0.2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/>
      <c r="G2" s="2" t="s">
        <v>17</v>
      </c>
      <c r="H2" s="2" t="s">
        <v>18</v>
      </c>
      <c r="I2" s="2" t="s">
        <v>19</v>
      </c>
      <c r="J2" s="2"/>
      <c r="K2" s="2"/>
      <c r="L2" s="2" t="s">
        <v>20</v>
      </c>
    </row>
    <row r="3" spans="1:12" x14ac:dyDescent="0.25">
      <c r="A3" s="2" t="s">
        <v>155</v>
      </c>
      <c r="B3" s="2" t="s">
        <v>156</v>
      </c>
      <c r="C3" s="2" t="s">
        <v>157</v>
      </c>
      <c r="D3" s="2" t="s">
        <v>21</v>
      </c>
      <c r="E3" s="2" t="s">
        <v>16</v>
      </c>
      <c r="F3" s="2"/>
      <c r="G3" s="2" t="s">
        <v>158</v>
      </c>
      <c r="H3" s="7" t="str">
        <f>IF((D3="Yes"),"pchs","Not Running")</f>
        <v>pchs</v>
      </c>
      <c r="I3" s="9" t="s">
        <v>22</v>
      </c>
      <c r="J3" s="2"/>
      <c r="K3" s="2"/>
      <c r="L3" s="2" t="s">
        <v>20</v>
      </c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patriarch_icargo</vt:lpstr>
      <vt:lpstr>patriarch</vt:lpstr>
      <vt:lpstr>cargonaut</vt:lpstr>
      <vt:lpstr>ffl</vt:lpstr>
      <vt:lpstr>cafeed</vt:lpstr>
      <vt:lpstr>wcs</vt:lpstr>
      <vt:lpstr>cgospa</vt:lpstr>
      <vt:lpstr>pchs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2024-02-27T15:24:48Z</dcterms:modified>
</cp:coreProperties>
</file>