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qtckp\OneDrive\Рабочий стол\6-course-tasks\Имитационное моделирование\"/>
    </mc:Choice>
  </mc:AlternateContent>
  <xr:revisionPtr revIDLastSave="0" documentId="13_ncr:1_{2E2B53FC-1B88-47A6-8821-91AF2069604E}" xr6:coauthVersionLast="45" xr6:coauthVersionMax="45" xr10:uidLastSave="{00000000-0000-0000-0000-000000000000}"/>
  <bookViews>
    <workbookView xWindow="4575" yWindow="1665" windowWidth="16425" windowHeight="11985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A39" i="1"/>
  <c r="C38" i="1"/>
  <c r="D38" i="1" s="1"/>
  <c r="A38" i="1"/>
  <c r="C37" i="1"/>
  <c r="D37" i="1" s="1"/>
  <c r="A37" i="1"/>
  <c r="C36" i="1"/>
  <c r="D36" i="1" s="1"/>
  <c r="A36" i="1"/>
  <c r="C35" i="1"/>
  <c r="D35" i="1" s="1"/>
  <c r="A35" i="1"/>
  <c r="C34" i="1"/>
  <c r="D34" i="1" s="1"/>
  <c r="A34" i="1"/>
  <c r="C33" i="1"/>
  <c r="D33" i="1" s="1"/>
  <c r="A33" i="1"/>
  <c r="C32" i="1"/>
  <c r="D32" i="1" s="1"/>
  <c r="A32" i="1"/>
  <c r="C31" i="1"/>
  <c r="D31" i="1" s="1"/>
  <c r="A31" i="1"/>
  <c r="C30" i="1"/>
  <c r="D30" i="1" s="1"/>
  <c r="A30" i="1"/>
  <c r="C29" i="1"/>
  <c r="D29" i="1" s="1"/>
  <c r="A29" i="1"/>
  <c r="C28" i="1"/>
  <c r="D28" i="1" s="1"/>
  <c r="A28" i="1"/>
  <c r="C27" i="1"/>
  <c r="D27" i="1" s="1"/>
  <c r="A27" i="1"/>
  <c r="C26" i="1"/>
  <c r="D26" i="1" s="1"/>
  <c r="A26" i="1"/>
  <c r="C25" i="1"/>
  <c r="D25" i="1" s="1"/>
  <c r="A25" i="1"/>
  <c r="C24" i="1"/>
  <c r="D24" i="1" s="1"/>
  <c r="A24" i="1"/>
  <c r="C23" i="1"/>
  <c r="D23" i="1" s="1"/>
  <c r="A23" i="1"/>
  <c r="C22" i="1"/>
  <c r="D22" i="1" s="1"/>
  <c r="A22" i="1"/>
  <c r="A21" i="1"/>
  <c r="C21" i="1"/>
  <c r="D21" i="1" s="1"/>
  <c r="G20" i="1"/>
  <c r="H20" i="1" s="1"/>
  <c r="B21" i="1" s="1"/>
  <c r="F20" i="1"/>
  <c r="C20" i="1"/>
  <c r="D20" i="1" s="1"/>
  <c r="E20" i="1" s="1"/>
  <c r="J6" i="1"/>
  <c r="I6" i="1"/>
  <c r="K6" i="1" s="1"/>
  <c r="J5" i="1"/>
  <c r="I5" i="1"/>
  <c r="K5" i="1" s="1"/>
  <c r="K4" i="1"/>
  <c r="J4" i="1"/>
  <c r="I4" i="1"/>
  <c r="K3" i="1"/>
  <c r="D15" i="1"/>
  <c r="A15" i="1"/>
  <c r="B15" i="1" s="1"/>
  <c r="C15" i="1" s="1"/>
  <c r="E15" i="1" s="1"/>
  <c r="D14" i="1"/>
  <c r="A14" i="1"/>
  <c r="B14" i="1" s="1"/>
  <c r="C14" i="1" s="1"/>
  <c r="E14" i="1" s="1"/>
  <c r="D13" i="1"/>
  <c r="A13" i="1"/>
  <c r="B13" i="1" s="1"/>
  <c r="C13" i="1" s="1"/>
  <c r="E13" i="1" s="1"/>
  <c r="D12" i="1"/>
  <c r="A12" i="1"/>
  <c r="B12" i="1" s="1"/>
  <c r="C12" i="1" s="1"/>
  <c r="E12" i="1" s="1"/>
  <c r="D11" i="1"/>
  <c r="A11" i="1"/>
  <c r="B11" i="1" s="1"/>
  <c r="C11" i="1" s="1"/>
  <c r="E11" i="1" s="1"/>
  <c r="D10" i="1"/>
  <c r="A10" i="1"/>
  <c r="B10" i="1" s="1"/>
  <c r="C10" i="1" s="1"/>
  <c r="E10" i="1" s="1"/>
  <c r="D9" i="1"/>
  <c r="A9" i="1"/>
  <c r="B9" i="1" s="1"/>
  <c r="C9" i="1" s="1"/>
  <c r="E9" i="1" s="1"/>
  <c r="D8" i="1"/>
  <c r="A8" i="1"/>
  <c r="B8" i="1" s="1"/>
  <c r="C8" i="1" s="1"/>
  <c r="E8" i="1" s="1"/>
  <c r="D7" i="1"/>
  <c r="A7" i="1"/>
  <c r="B7" i="1" s="1"/>
  <c r="C7" i="1" s="1"/>
  <c r="E7" i="1" s="1"/>
  <c r="D6" i="1"/>
  <c r="A6" i="1"/>
  <c r="B6" i="1" s="1"/>
  <c r="C6" i="1" s="1"/>
  <c r="E6" i="1" s="1"/>
  <c r="D5" i="1"/>
  <c r="A5" i="1"/>
  <c r="B5" i="1" s="1"/>
  <c r="C5" i="1" s="1"/>
  <c r="E5" i="1" s="1"/>
  <c r="E4" i="1"/>
  <c r="D4" i="1"/>
  <c r="C4" i="1"/>
  <c r="B4" i="1"/>
  <c r="A4" i="1"/>
  <c r="E3" i="1"/>
  <c r="D40" i="1" l="1"/>
  <c r="D41" i="1" s="1"/>
  <c r="I21" i="1"/>
  <c r="I20" i="1"/>
  <c r="E21" i="1" l="1"/>
  <c r="F21" i="1"/>
  <c r="G21" i="1" s="1"/>
  <c r="H21" i="1" l="1"/>
  <c r="B22" i="1" s="1"/>
  <c r="I22" i="1" s="1"/>
  <c r="F22" i="1" l="1"/>
  <c r="G22" i="1" s="1"/>
  <c r="E22" i="1"/>
  <c r="H22" i="1" l="1"/>
  <c r="B23" i="1" s="1"/>
  <c r="I23" i="1" l="1"/>
  <c r="F23" i="1"/>
  <c r="G23" i="1" s="1"/>
  <c r="E23" i="1"/>
  <c r="H23" i="1" l="1"/>
  <c r="B24" i="1"/>
  <c r="I24" i="1" l="1"/>
  <c r="E24" i="1"/>
  <c r="F24" i="1"/>
  <c r="G24" i="1" s="1"/>
  <c r="H24" i="1" s="1"/>
  <c r="B25" i="1" s="1"/>
  <c r="I25" i="1" s="1"/>
  <c r="E25" i="1" l="1"/>
  <c r="F25" i="1"/>
  <c r="G25" i="1" s="1"/>
  <c r="H25" i="1" s="1"/>
  <c r="B26" i="1" l="1"/>
  <c r="I26" i="1" s="1"/>
  <c r="F26" i="1"/>
  <c r="G26" i="1" s="1"/>
  <c r="H26" i="1" s="1"/>
  <c r="E26" i="1"/>
  <c r="B27" i="1" l="1"/>
  <c r="I27" i="1" s="1"/>
  <c r="F27" i="1" l="1"/>
  <c r="G27" i="1" s="1"/>
  <c r="H27" i="1" s="1"/>
  <c r="E27" i="1"/>
  <c r="B28" i="1" l="1"/>
  <c r="I28" i="1" s="1"/>
  <c r="F28" i="1" l="1"/>
  <c r="G28" i="1" s="1"/>
  <c r="H28" i="1" s="1"/>
  <c r="E28" i="1"/>
  <c r="B29" i="1" l="1"/>
  <c r="I29" i="1" s="1"/>
  <c r="E29" i="1" l="1"/>
  <c r="F29" i="1"/>
  <c r="G29" i="1" s="1"/>
  <c r="H29" i="1" s="1"/>
  <c r="B30" i="1" s="1"/>
  <c r="I30" i="1" l="1"/>
  <c r="F30" i="1"/>
  <c r="G30" i="1" s="1"/>
  <c r="H30" i="1" s="1"/>
  <c r="E30" i="1"/>
  <c r="B31" i="1" l="1"/>
  <c r="I31" i="1" s="1"/>
  <c r="F31" i="1" l="1"/>
  <c r="G31" i="1" s="1"/>
  <c r="H31" i="1" s="1"/>
  <c r="E31" i="1"/>
  <c r="B32" i="1" l="1"/>
  <c r="I32" i="1" l="1"/>
  <c r="F32" i="1"/>
  <c r="G32" i="1" s="1"/>
  <c r="H32" i="1" s="1"/>
  <c r="E32" i="1"/>
  <c r="B33" i="1" l="1"/>
  <c r="F33" i="1"/>
  <c r="G33" i="1" s="1"/>
  <c r="H33" i="1" s="1"/>
  <c r="I33" i="1" l="1"/>
  <c r="E33" i="1"/>
  <c r="B34" i="1" s="1"/>
  <c r="I34" i="1" l="1"/>
  <c r="E34" i="1"/>
  <c r="F34" i="1"/>
  <c r="G34" i="1" s="1"/>
  <c r="H34" i="1" s="1"/>
  <c r="B35" i="1" s="1"/>
  <c r="I35" i="1" s="1"/>
  <c r="E35" i="1" l="1"/>
  <c r="F35" i="1"/>
  <c r="G35" i="1" s="1"/>
  <c r="H35" i="1" s="1"/>
  <c r="B36" i="1" s="1"/>
  <c r="I36" i="1" l="1"/>
  <c r="E36" i="1"/>
  <c r="F36" i="1"/>
  <c r="G36" i="1" s="1"/>
  <c r="H36" i="1" s="1"/>
  <c r="B37" i="1" s="1"/>
  <c r="I37" i="1" l="1"/>
  <c r="F37" i="1"/>
  <c r="G37" i="1" s="1"/>
  <c r="H37" i="1" s="1"/>
  <c r="E37" i="1"/>
  <c r="B38" i="1" l="1"/>
  <c r="F38" i="1" s="1"/>
  <c r="G38" i="1" s="1"/>
  <c r="H38" i="1" s="1"/>
  <c r="I38" i="1" l="1"/>
  <c r="E38" i="1"/>
  <c r="B39" i="1"/>
  <c r="I39" i="1" s="1"/>
  <c r="I40" i="1" l="1"/>
  <c r="I41" i="1" s="1"/>
  <c r="F39" i="1"/>
  <c r="G39" i="1" s="1"/>
  <c r="E39" i="1"/>
  <c r="E40" i="1" s="1"/>
  <c r="E41" i="1" s="1"/>
  <c r="G40" i="1" l="1"/>
  <c r="G41" i="1"/>
  <c r="E42" i="1" s="1"/>
  <c r="H39" i="1"/>
</calcChain>
</file>

<file path=xl/sharedStrings.xml><?xml version="1.0" encoding="utf-8"?>
<sst xmlns="http://schemas.openxmlformats.org/spreadsheetml/2006/main" count="28" uniqueCount="22">
  <si>
    <t>Спрос за неделю</t>
  </si>
  <si>
    <t>Вероятность</t>
  </si>
  <si>
    <t>Кумулятивная вероятность</t>
  </si>
  <si>
    <t>от</t>
  </si>
  <si>
    <t>до</t>
  </si>
  <si>
    <t>Случайные числа</t>
  </si>
  <si>
    <t>Время поставки, недели</t>
  </si>
  <si>
    <t>Моделирование управления запасами</t>
  </si>
  <si>
    <t>Неделя</t>
  </si>
  <si>
    <t>Запас на начало недели</t>
  </si>
  <si>
    <t>Спрос</t>
  </si>
  <si>
    <t>Случайное число</t>
  </si>
  <si>
    <t>Объем</t>
  </si>
  <si>
    <t>Запас на конец недели</t>
  </si>
  <si>
    <t>Повторный заказ да/нет</t>
  </si>
  <si>
    <t>Время поставки</t>
  </si>
  <si>
    <t>Недели</t>
  </si>
  <si>
    <t>Дефицит</t>
  </si>
  <si>
    <t>ИТОГО:</t>
  </si>
  <si>
    <t>СРЕДНЕЕ ЗНАЧЕНИЕ ЗА НЕДЕЛЮ:</t>
  </si>
  <si>
    <t>ОЖИДАЕМАЯ СТОИМОСТЬ ЗА НЕДЕЛЮ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</si>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</sst>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wrapText="1"/>
    </xf>
    <xf numFmtId="0" fontId="0" fillId="0" borderId="0" xfId="0" quotePrefix="1"/>
    <xf numFmtId="0" fontId="2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2" xfId="0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19" workbookViewId="0">
      <selection activeCell="B24" sqref="B24"/>
    </sheetView>
  </sheetViews>
  <sheetFormatPr defaultRowHeight="15" x14ac:dyDescent="0.25"/>
  <cols>
    <col min="1" max="1" width="14.85546875" customWidth="1"/>
    <col min="2" max="2" width="14.5703125" customWidth="1"/>
    <col min="3" max="3" width="13.85546875" customWidth="1"/>
    <col min="5" max="5" width="11.140625" customWidth="1"/>
    <col min="6" max="6" width="12" customWidth="1"/>
    <col min="7" max="7" width="17.7109375" customWidth="1"/>
    <col min="8" max="8" width="13" customWidth="1"/>
    <col min="9" max="9" width="15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5</v>
      </c>
      <c r="E1" s="1"/>
      <c r="G1" s="1" t="s">
        <v>6</v>
      </c>
      <c r="H1" s="1" t="s">
        <v>1</v>
      </c>
      <c r="I1" s="1" t="s">
        <v>2</v>
      </c>
      <c r="J1" s="1" t="s">
        <v>5</v>
      </c>
      <c r="K1" s="1"/>
    </row>
    <row r="2" spans="1:11" x14ac:dyDescent="0.25">
      <c r="A2" s="1"/>
      <c r="B2" s="1"/>
      <c r="C2" s="1"/>
      <c r="D2" s="2" t="s">
        <v>3</v>
      </c>
      <c r="E2" s="2" t="s">
        <v>4</v>
      </c>
      <c r="G2" s="1"/>
      <c r="H2" s="1"/>
      <c r="I2" s="1"/>
      <c r="J2" s="2" t="s">
        <v>3</v>
      </c>
      <c r="K2" s="2" t="s">
        <v>4</v>
      </c>
    </row>
    <row r="3" spans="1:11" x14ac:dyDescent="0.25">
      <c r="A3">
        <v>470</v>
      </c>
      <c r="B3">
        <v>2E-3</v>
      </c>
      <c r="C3">
        <v>2E-3</v>
      </c>
      <c r="D3">
        <v>0</v>
      </c>
      <c r="E3" s="3">
        <f xml:space="preserve"> C3*1000-1</f>
        <v>1</v>
      </c>
      <c r="G3">
        <v>1</v>
      </c>
      <c r="H3">
        <v>0.2</v>
      </c>
      <c r="I3">
        <v>0.2</v>
      </c>
      <c r="J3">
        <v>0</v>
      </c>
      <c r="K3">
        <f>I3*100-1</f>
        <v>19</v>
      </c>
    </row>
    <row r="4" spans="1:11" x14ac:dyDescent="0.25">
      <c r="A4">
        <f>A3+5</f>
        <v>475</v>
      </c>
      <c r="B4">
        <f>_xlfn.GAUSS((A4+2.5-500)/10)-_xlfn.GAUSS((A4-2.5-500)/10)</f>
        <v>9.2447094199901159E-3</v>
      </c>
      <c r="C4">
        <f>C3+B4</f>
        <v>1.1244709419990116E-2</v>
      </c>
      <c r="D4">
        <f>E3+1</f>
        <v>2</v>
      </c>
      <c r="E4">
        <f>C4*1000-1</f>
        <v>10.244709419990116</v>
      </c>
      <c r="G4">
        <v>2</v>
      </c>
      <c r="H4">
        <v>0.5</v>
      </c>
      <c r="I4">
        <f>I3+H4</f>
        <v>0.7</v>
      </c>
      <c r="J4">
        <f>K3+1</f>
        <v>20</v>
      </c>
      <c r="K4">
        <f>I4*100-1</f>
        <v>69</v>
      </c>
    </row>
    <row r="5" spans="1:11" x14ac:dyDescent="0.25">
      <c r="A5">
        <f>A4+5</f>
        <v>480</v>
      </c>
      <c r="B5">
        <f>_xlfn.GAUSS((A5+2.5-500)/10)-_xlfn.GAUSS((A5-2.5-500)/10)</f>
        <v>2.7834684208772442E-2</v>
      </c>
      <c r="C5">
        <f>C4+B5</f>
        <v>3.907939362876256E-2</v>
      </c>
      <c r="D5">
        <f>E4+1</f>
        <v>11.244709419990116</v>
      </c>
      <c r="E5">
        <f>C5*1000-1</f>
        <v>38.07939362876256</v>
      </c>
      <c r="G5">
        <v>3</v>
      </c>
      <c r="H5">
        <v>0.25</v>
      </c>
      <c r="I5">
        <f>I4+H5</f>
        <v>0.95</v>
      </c>
      <c r="J5">
        <f>K4+1</f>
        <v>70</v>
      </c>
      <c r="K5">
        <f>I5*100-1</f>
        <v>94</v>
      </c>
    </row>
    <row r="6" spans="1:11" x14ac:dyDescent="0.25">
      <c r="A6">
        <f>A5+5</f>
        <v>485</v>
      </c>
      <c r="B6">
        <f>_xlfn.GAUSS((A6+2.5-500)/10)-_xlfn.GAUSS((A6-2.5-500)/10)</f>
        <v>6.5590616803038126E-2</v>
      </c>
      <c r="C6">
        <f>C5+B6</f>
        <v>0.10467001043180069</v>
      </c>
      <c r="D6">
        <f>E5+1</f>
        <v>39.07939362876256</v>
      </c>
      <c r="E6">
        <f>C6*1000-1</f>
        <v>103.67001043180069</v>
      </c>
      <c r="G6">
        <v>4</v>
      </c>
      <c r="H6">
        <v>0.05</v>
      </c>
      <c r="I6">
        <f>I5+H6</f>
        <v>1</v>
      </c>
      <c r="J6">
        <f>K5+1</f>
        <v>95</v>
      </c>
      <c r="K6">
        <f>I6*100-1</f>
        <v>99</v>
      </c>
    </row>
    <row r="7" spans="1:11" x14ac:dyDescent="0.25">
      <c r="A7">
        <f>A6+5</f>
        <v>490</v>
      </c>
      <c r="B7">
        <f>_xlfn.GAUSS((A7+2.5-500)/10)-_xlfn.GAUSS((A7-2.5-500)/10)</f>
        <v>0.12097757871001297</v>
      </c>
      <c r="C7">
        <f>C6+B7</f>
        <v>0.22564758914181365</v>
      </c>
      <c r="D7">
        <f>E6+1</f>
        <v>104.67001043180069</v>
      </c>
      <c r="E7">
        <f>C7*1000-1</f>
        <v>224.64758914181365</v>
      </c>
    </row>
    <row r="8" spans="1:11" x14ac:dyDescent="0.25">
      <c r="A8">
        <f>A7+5</f>
        <v>495</v>
      </c>
      <c r="B8">
        <f>_xlfn.GAUSS((A8+2.5-500)/10)-_xlfn.GAUSS((A8-2.5-500)/10)</f>
        <v>0.17466632194020809</v>
      </c>
      <c r="C8">
        <f>C7+B8</f>
        <v>0.40031391108202175</v>
      </c>
      <c r="D8">
        <f>E7+1</f>
        <v>225.64758914181365</v>
      </c>
      <c r="E8">
        <f>C8*1000-1</f>
        <v>399.31391108202172</v>
      </c>
    </row>
    <row r="9" spans="1:11" x14ac:dyDescent="0.25">
      <c r="A9">
        <f>A8+5</f>
        <v>500</v>
      </c>
      <c r="B9">
        <f>_xlfn.GAUSS((A9+2.5-500)/10)-_xlfn.GAUSS((A9-2.5-500)/10)</f>
        <v>0.1974126513658474</v>
      </c>
      <c r="C9">
        <f>C8+B9</f>
        <v>0.59772656244786915</v>
      </c>
      <c r="D9">
        <f>E8+1</f>
        <v>400.31391108202172</v>
      </c>
      <c r="E9">
        <f>C9*1000-1</f>
        <v>596.72656244786913</v>
      </c>
    </row>
    <row r="10" spans="1:11" x14ac:dyDescent="0.25">
      <c r="A10">
        <f>A9+5</f>
        <v>505</v>
      </c>
      <c r="B10">
        <f>_xlfn.GAUSS((A10+2.5-500)/10)-_xlfn.GAUSS((A10-2.5-500)/10)</f>
        <v>0.17466632194020804</v>
      </c>
      <c r="C10">
        <f>C9+B10</f>
        <v>0.77239288438807718</v>
      </c>
      <c r="D10">
        <f>E9+1</f>
        <v>597.72656244786913</v>
      </c>
      <c r="E10">
        <f>C10*1000-1</f>
        <v>771.39288438807716</v>
      </c>
    </row>
    <row r="11" spans="1:11" x14ac:dyDescent="0.25">
      <c r="A11">
        <f>A10+5</f>
        <v>510</v>
      </c>
      <c r="B11">
        <f>_xlfn.GAUSS((A11+2.5-500)/10)-_xlfn.GAUSS((A11-2.5-500)/10)</f>
        <v>0.12097757871001302</v>
      </c>
      <c r="C11">
        <f>C10+B11</f>
        <v>0.89337046309809021</v>
      </c>
      <c r="D11">
        <f>E10+1</f>
        <v>772.39288438807716</v>
      </c>
      <c r="E11">
        <f>C11*1000-1</f>
        <v>892.37046309809023</v>
      </c>
    </row>
    <row r="12" spans="1:11" x14ac:dyDescent="0.25">
      <c r="A12">
        <f>A11+5</f>
        <v>515</v>
      </c>
      <c r="B12">
        <f>_xlfn.GAUSS((A12+2.5-500)/10)-_xlfn.GAUSS((A12-2.5-500)/10)</f>
        <v>6.5590616803038126E-2</v>
      </c>
      <c r="C12">
        <f>C11+B12</f>
        <v>0.95896107990112833</v>
      </c>
      <c r="D12">
        <f>E11+1</f>
        <v>893.37046309809023</v>
      </c>
      <c r="E12">
        <f>C12*1000-1</f>
        <v>957.9610799011283</v>
      </c>
    </row>
    <row r="13" spans="1:11" x14ac:dyDescent="0.25">
      <c r="A13">
        <f>A12+5</f>
        <v>520</v>
      </c>
      <c r="B13">
        <f>_xlfn.GAUSS((A13+2.5-500)/10)-_xlfn.GAUSS((A13-2.5-500)/10)</f>
        <v>2.7834684208772442E-2</v>
      </c>
      <c r="C13">
        <f>C12+B13</f>
        <v>0.98679576410990077</v>
      </c>
      <c r="D13">
        <f>E12+1</f>
        <v>958.9610799011283</v>
      </c>
      <c r="E13">
        <f>C13*1000-1</f>
        <v>985.7957641099008</v>
      </c>
    </row>
    <row r="14" spans="1:11" x14ac:dyDescent="0.25">
      <c r="A14">
        <f>A13+5</f>
        <v>525</v>
      </c>
      <c r="B14">
        <f>_xlfn.GAUSS((A14+2.5-500)/10)-_xlfn.GAUSS((A14-2.5-500)/10)</f>
        <v>9.2447094199901159E-3</v>
      </c>
      <c r="C14">
        <f>C13+B14</f>
        <v>0.99604047352989089</v>
      </c>
      <c r="D14">
        <f>E13+1</f>
        <v>986.7957641099008</v>
      </c>
      <c r="E14">
        <f>C14*1000-1</f>
        <v>995.04047352989085</v>
      </c>
    </row>
    <row r="15" spans="1:11" x14ac:dyDescent="0.25">
      <c r="A15">
        <f>A14+5</f>
        <v>530</v>
      </c>
      <c r="B15">
        <f>_xlfn.GAUSS((A15+2.5-500)/10)-_xlfn.GAUSS((A15-2.5-500)/10)</f>
        <v>2.4027381926637892E-3</v>
      </c>
      <c r="C15">
        <f>C14+B15</f>
        <v>0.99844321172255468</v>
      </c>
      <c r="D15">
        <f>E14+1</f>
        <v>996.04047352989085</v>
      </c>
      <c r="E15">
        <f>C15*1000-1</f>
        <v>997.44321172255468</v>
      </c>
    </row>
    <row r="17" spans="1:9" ht="20.25" x14ac:dyDescent="0.3">
      <c r="C17" s="4" t="s">
        <v>7</v>
      </c>
    </row>
    <row r="18" spans="1:9" ht="15.75" x14ac:dyDescent="0.25">
      <c r="A18" s="5" t="s">
        <v>8</v>
      </c>
      <c r="B18" s="5" t="s">
        <v>9</v>
      </c>
      <c r="C18" s="5" t="s">
        <v>10</v>
      </c>
      <c r="D18" s="5"/>
      <c r="E18" s="5" t="s">
        <v>13</v>
      </c>
      <c r="F18" s="5" t="s">
        <v>14</v>
      </c>
      <c r="G18" s="5" t="s">
        <v>15</v>
      </c>
      <c r="H18" s="5"/>
      <c r="I18" s="5" t="s">
        <v>17</v>
      </c>
    </row>
    <row r="19" spans="1:9" ht="31.5" x14ac:dyDescent="0.25">
      <c r="A19" s="5"/>
      <c r="B19" s="5"/>
      <c r="C19" s="6" t="s">
        <v>11</v>
      </c>
      <c r="D19" s="6" t="s">
        <v>12</v>
      </c>
      <c r="E19" s="5"/>
      <c r="F19" s="5"/>
      <c r="G19" s="6" t="s">
        <v>11</v>
      </c>
      <c r="H19" s="6" t="s">
        <v>16</v>
      </c>
      <c r="I19" s="5"/>
    </row>
    <row r="20" spans="1:9" x14ac:dyDescent="0.25">
      <c r="A20" s="10">
        <v>1</v>
      </c>
      <c r="B20" s="10">
        <v>2000</v>
      </c>
      <c r="C20" s="10">
        <f ca="1">RAND()*1000</f>
        <v>834.93309000922272</v>
      </c>
      <c r="D20" s="10">
        <f ca="1">IF(C20&lt;401,IF(C20&lt;$E$3,$A$3,IF(C20&lt;$E$4,$A$4,IF(C20&lt;$E$5,$A$5,IF(C20&lt;$E$6,$A$6,IF(C20&lt;$E$7,$A$7,$A$8))))),IF(C20&lt;$E$9,$A$9,IF(C20&lt;$E$10,$A$10,IF(C20&lt;$E$11,$A$11,IF(C20&lt;$E$12,$A$12,IF(C20&lt;$E$13,$A$13,IF(C20&lt;$E$14,$A$14,$A$15)))))))</f>
        <v>510</v>
      </c>
      <c r="E20" s="10">
        <f ca="1">IF(B20-D20&gt;0,B20-D20,0)</f>
        <v>1490</v>
      </c>
      <c r="F20" s="10" t="str">
        <f>IF(B20&lt;1500,"да","нет")</f>
        <v>нет</v>
      </c>
      <c r="G20" s="10" t="str">
        <f ca="1">IF(F20="да",RAND()*100," ")</f>
        <v xml:space="preserve"> </v>
      </c>
      <c r="H20" s="10">
        <f ca="1">IF(G20=" ",0,IF(G20&lt;$J$4,$G$3,
IF(G20&lt;$J$5,$G$4,IF(G20&lt;$J$6,$G$5,$G$6))))</f>
        <v>0</v>
      </c>
      <c r="I20" s="10">
        <f ca="1">IF(B20-D20&lt;0,B20-D20,0)</f>
        <v>0</v>
      </c>
    </row>
    <row r="21" spans="1:9" x14ac:dyDescent="0.25">
      <c r="A21" s="10">
        <f>A20+1</f>
        <v>2</v>
      </c>
      <c r="B21" s="10">
        <f ca="1">IF(H20=1,E20+2500,E20)</f>
        <v>1490</v>
      </c>
      <c r="C21" s="10">
        <f ca="1">RAND()*1000</f>
        <v>806.29285354718945</v>
      </c>
      <c r="D21" s="10">
        <f ca="1">IF(C21&lt;401,IF(C21&lt;$E$3,$A$3,IF(C21&lt;$E$4,$A$4,IF(C21&lt;$E$5,$A$5,IF(C21&lt;$E$6,$A$6,IF(C21&lt;$E$7,$A$7,$A$8))))),IF(C21&lt;$E$9,$A$9,IF(C21&lt;$E$10,$A$10,IF(C21&lt;$E$11,$A$11,IF(C21&lt;$E$12,$A$12,IF(C21&lt;$E$13,$A$13,IF(C21&lt;$E$14,$A$14,$A$15)))))))</f>
        <v>510</v>
      </c>
      <c r="E21" s="10">
        <f ca="1">IF(B21-D21&gt;0,B21-D21,0)</f>
        <v>980</v>
      </c>
      <c r="F21" s="10" t="str">
        <f ca="1">IF(AND(B21&lt;1500,H20=0),"да","нет")</f>
        <v>да</v>
      </c>
      <c r="G21" s="10">
        <f ca="1">IF(F21="да",RAND()*100," ")</f>
        <v>64.572989984127815</v>
      </c>
      <c r="H21" s="10">
        <f ca="1">IF(G21=" ",0,IF(G21&lt;$J$4,$G$3,
IF(G21&lt;$J$5,$G$4,IF(G21&lt;$J$6,$G$5,$G$6))))</f>
        <v>2</v>
      </c>
      <c r="I21" s="10">
        <f ca="1">IF(B21-D21&lt;0,B21-D21,0)</f>
        <v>0</v>
      </c>
    </row>
    <row r="22" spans="1:9" x14ac:dyDescent="0.25">
      <c r="A22" s="10">
        <f>A21+1</f>
        <v>3</v>
      </c>
      <c r="B22" s="10">
        <f ca="1">IF(H21=1,E21+2500,E21)</f>
        <v>980</v>
      </c>
      <c r="C22" s="10">
        <f ca="1">RAND()*1000</f>
        <v>559.46070836075307</v>
      </c>
      <c r="D22" s="10">
        <f ca="1">IF(C22&lt;401,IF(C22&lt;$E$3,$A$3,IF(C22&lt;$E$4,$A$4,IF(C22&lt;$E$5,$A$5,IF(C22&lt;$E$6,$A$6,IF(C22&lt;$E$7,$A$7,$A$8))))),IF(C22&lt;$E$9,$A$9,IF(C22&lt;$E$10,$A$10,IF(C22&lt;$E$11,$A$11,IF(C22&lt;$E$12,$A$12,IF(C22&lt;$E$13,$A$13,IF(C22&lt;$E$14,$A$14,$A$15)))))))</f>
        <v>500</v>
      </c>
      <c r="E22" s="10">
        <f ca="1">IF(B22-D22&gt;0,B22-D22,0)</f>
        <v>480</v>
      </c>
      <c r="F22" s="10" t="str">
        <f ca="1">IF(AND(B22&lt;1500,H21=0),"да","нет")</f>
        <v>нет</v>
      </c>
      <c r="G22" s="10" t="str">
        <f ca="1">IF(F22="да",RAND()*100," ")</f>
        <v xml:space="preserve"> </v>
      </c>
      <c r="H22" s="10">
        <f ca="1">IF(G22=" ",0,IF(G22&lt;$J$4,$G$3,
IF(G22&lt;$J$5,$G$4,IF(G22&lt;$J$6,$G$5,$G$6))))</f>
        <v>0</v>
      </c>
      <c r="I22" s="10">
        <f ca="1">IF(B22-D22&lt;0,B22-D22,0)</f>
        <v>0</v>
      </c>
    </row>
    <row r="23" spans="1:9" x14ac:dyDescent="0.25">
      <c r="A23" s="10">
        <f>A22+1</f>
        <v>4</v>
      </c>
      <c r="B23" s="10">
        <f ca="1">IF(H22=1,E22+2500,E22)</f>
        <v>480</v>
      </c>
      <c r="C23" s="10">
        <f ca="1">RAND()*1000</f>
        <v>576.98731432438865</v>
      </c>
      <c r="D23" s="10">
        <f ca="1">IF(C23&lt;401,IF(C23&lt;$E$3,$A$3,IF(C23&lt;$E$4,$A$4,IF(C23&lt;$E$5,$A$5,IF(C23&lt;$E$6,$A$6,IF(C23&lt;$E$7,$A$7,$A$8))))),IF(C23&lt;$E$9,$A$9,IF(C23&lt;$E$10,$A$10,IF(C23&lt;$E$11,$A$11,IF(C23&lt;$E$12,$A$12,IF(C23&lt;$E$13,$A$13,IF(C23&lt;$E$14,$A$14,$A$15)))))))</f>
        <v>500</v>
      </c>
      <c r="E23" s="10">
        <f ca="1">IF(B23-D23&gt;0,B23-D23,0)</f>
        <v>0</v>
      </c>
      <c r="F23" s="10" t="str">
        <f ca="1">IF(AND(B23&lt;1500,H22=0),"да","нет")</f>
        <v>да</v>
      </c>
      <c r="G23" s="10">
        <f ca="1">IF(F23="да",RAND()*100," ")</f>
        <v>64.985355757011803</v>
      </c>
      <c r="H23" s="10">
        <f ca="1">IF(G23=" ",0,IF(G23&lt;$J$4,$G$3,
IF(G23&lt;$J$5,$G$4,IF(G23&lt;$J$6,$G$5,$G$6))))</f>
        <v>2</v>
      </c>
      <c r="I23" s="10">
        <f ca="1">IF(B23-D23&lt;0,B23-D23,0)</f>
        <v>-20</v>
      </c>
    </row>
    <row r="24" spans="1:9" x14ac:dyDescent="0.25">
      <c r="A24" s="10">
        <f>A23+1</f>
        <v>5</v>
      </c>
      <c r="B24" s="10">
        <f ca="1">IF(H23=1,E23+2500,E23)</f>
        <v>0</v>
      </c>
      <c r="C24" s="10">
        <f ca="1">RAND()*1000</f>
        <v>1.3825281876319595</v>
      </c>
      <c r="D24" s="10">
        <f ca="1">IF(C24&lt;401,IF(C24&lt;$E$3,$A$3,IF(C24&lt;$E$4,$A$4,IF(C24&lt;$E$5,$A$5,IF(C24&lt;$E$6,$A$6,IF(C24&lt;$E$7,$A$7,$A$8))))),IF(C24&lt;$E$9,$A$9,IF(C24&lt;$E$10,$A$10,IF(C24&lt;$E$11,$A$11,IF(C24&lt;$E$12,$A$12,IF(C24&lt;$E$13,$A$13,IF(C24&lt;$E$14,$A$14,$A$15)))))))</f>
        <v>475</v>
      </c>
      <c r="E24" s="10">
        <f ca="1">IF(B24-D24&gt;0,B24-D24,0)</f>
        <v>0</v>
      </c>
      <c r="F24" s="10" t="str">
        <f ca="1">IF(AND(B24&lt;1500,H23=0),"да","нет")</f>
        <v>нет</v>
      </c>
      <c r="G24" s="10" t="str">
        <f ca="1">IF(F24="да",RAND()*100," ")</f>
        <v xml:space="preserve"> </v>
      </c>
      <c r="H24" s="10">
        <f ca="1">IF(G24=" ",0,IF(G24&lt;$J$4,$G$3,
IF(G24&lt;$J$5,$G$4,IF(G24&lt;$J$6,$G$5,$G$6))))</f>
        <v>0</v>
      </c>
      <c r="I24" s="10">
        <f ca="1">IF(B24-D24&lt;0,B24-D24,0)</f>
        <v>-475</v>
      </c>
    </row>
    <row r="25" spans="1:9" x14ac:dyDescent="0.25">
      <c r="A25" s="10">
        <f>A24+1</f>
        <v>6</v>
      </c>
      <c r="B25" s="10">
        <f ca="1">IF(H24=1,E24+2500,E24)</f>
        <v>0</v>
      </c>
      <c r="C25" s="10">
        <f ca="1">RAND()*1000</f>
        <v>649.65133128241712</v>
      </c>
      <c r="D25" s="10">
        <f ca="1">IF(C25&lt;401,IF(C25&lt;$E$3,$A$3,IF(C25&lt;$E$4,$A$4,IF(C25&lt;$E$5,$A$5,IF(C25&lt;$E$6,$A$6,IF(C25&lt;$E$7,$A$7,$A$8))))),IF(C25&lt;$E$9,$A$9,IF(C25&lt;$E$10,$A$10,IF(C25&lt;$E$11,$A$11,IF(C25&lt;$E$12,$A$12,IF(C25&lt;$E$13,$A$13,IF(C25&lt;$E$14,$A$14,$A$15)))))))</f>
        <v>505</v>
      </c>
      <c r="E25" s="10">
        <f ca="1">IF(B25-D25&gt;0,B25-D25,0)</f>
        <v>0</v>
      </c>
      <c r="F25" s="10" t="str">
        <f ca="1">IF(AND(B25&lt;1500,H24=0),"да","нет")</f>
        <v>да</v>
      </c>
      <c r="G25" s="10">
        <f ca="1">IF(F25="да",RAND()*100," ")</f>
        <v>27.218894495967248</v>
      </c>
      <c r="H25" s="10">
        <f ca="1">IF(G25=" ",0,IF(G25&lt;$J$4,$G$3,
IF(G25&lt;$J$5,$G$4,IF(G25&lt;$J$6,$G$5,$G$6))))</f>
        <v>2</v>
      </c>
      <c r="I25" s="10">
        <f ca="1">IF(B25-D25&lt;0,B25-D25,0)</f>
        <v>-505</v>
      </c>
    </row>
    <row r="26" spans="1:9" x14ac:dyDescent="0.25">
      <c r="A26" s="10">
        <f>A25+1</f>
        <v>7</v>
      </c>
      <c r="B26" s="10">
        <f ca="1">IF(H25=1,E25+2500,E25)</f>
        <v>0</v>
      </c>
      <c r="C26" s="10">
        <f ca="1">RAND()*1000</f>
        <v>745.68924708367149</v>
      </c>
      <c r="D26" s="10">
        <f ca="1">IF(C26&lt;401,IF(C26&lt;$E$3,$A$3,IF(C26&lt;$E$4,$A$4,IF(C26&lt;$E$5,$A$5,IF(C26&lt;$E$6,$A$6,IF(C26&lt;$E$7,$A$7,$A$8))))),IF(C26&lt;$E$9,$A$9,IF(C26&lt;$E$10,$A$10,IF(C26&lt;$E$11,$A$11,IF(C26&lt;$E$12,$A$12,IF(C26&lt;$E$13,$A$13,IF(C26&lt;$E$14,$A$14,$A$15)))))))</f>
        <v>505</v>
      </c>
      <c r="E26" s="10">
        <f ca="1">IF(B26-D26&gt;0,B26-D26,0)</f>
        <v>0</v>
      </c>
      <c r="F26" s="10" t="str">
        <f ca="1">IF(AND(B26&lt;1500,H25=0),"да","нет")</f>
        <v>нет</v>
      </c>
      <c r="G26" s="10" t="str">
        <f ca="1">IF(F26="да",RAND()*100," ")</f>
        <v xml:space="preserve"> </v>
      </c>
      <c r="H26" s="10">
        <f ca="1">IF(G26=" ",0,IF(G26&lt;$J$4,$G$3,
IF(G26&lt;$J$5,$G$4,IF(G26&lt;$J$6,$G$5,$G$6))))</f>
        <v>0</v>
      </c>
      <c r="I26" s="10">
        <f ca="1">IF(B26-D26&lt;0,B26-D26,0)</f>
        <v>-505</v>
      </c>
    </row>
    <row r="27" spans="1:9" x14ac:dyDescent="0.25">
      <c r="A27" s="10">
        <f>A26+1</f>
        <v>8</v>
      </c>
      <c r="B27" s="10">
        <f ca="1">IF(H26=1,E26+2500,E26)</f>
        <v>0</v>
      </c>
      <c r="C27" s="10">
        <f ca="1">RAND()*1000</f>
        <v>808.27564604108659</v>
      </c>
      <c r="D27" s="10">
        <f ca="1">IF(C27&lt;401,IF(C27&lt;$E$3,$A$3,IF(C27&lt;$E$4,$A$4,IF(C27&lt;$E$5,$A$5,IF(C27&lt;$E$6,$A$6,IF(C27&lt;$E$7,$A$7,$A$8))))),IF(C27&lt;$E$9,$A$9,IF(C27&lt;$E$10,$A$10,IF(C27&lt;$E$11,$A$11,IF(C27&lt;$E$12,$A$12,IF(C27&lt;$E$13,$A$13,IF(C27&lt;$E$14,$A$14,$A$15)))))))</f>
        <v>510</v>
      </c>
      <c r="E27" s="10">
        <f ca="1">IF(B27-D27&gt;0,B27-D27,0)</f>
        <v>0</v>
      </c>
      <c r="F27" s="10" t="str">
        <f ca="1">IF(AND(B27&lt;1500,H26=0),"да","нет")</f>
        <v>да</v>
      </c>
      <c r="G27" s="10">
        <f ca="1">IF(F27="да",RAND()*100," ")</f>
        <v>16.782549261029899</v>
      </c>
      <c r="H27" s="10">
        <f ca="1">IF(G27=" ",0,IF(G27&lt;$J$4,$G$3,
IF(G27&lt;$J$5,$G$4,IF(G27&lt;$J$6,$G$5,$G$6))))</f>
        <v>1</v>
      </c>
      <c r="I27" s="10">
        <f ca="1">IF(B27-D27&lt;0,B27-D27,0)</f>
        <v>-510</v>
      </c>
    </row>
    <row r="28" spans="1:9" x14ac:dyDescent="0.25">
      <c r="A28" s="10">
        <f>A27+1</f>
        <v>9</v>
      </c>
      <c r="B28" s="10">
        <f ca="1">IF(H27=1,E27+2500,E27)</f>
        <v>2500</v>
      </c>
      <c r="C28" s="10">
        <f ca="1">RAND()*1000</f>
        <v>234.65996816386826</v>
      </c>
      <c r="D28" s="10">
        <f ca="1">IF(C28&lt;401,IF(C28&lt;$E$3,$A$3,IF(C28&lt;$E$4,$A$4,IF(C28&lt;$E$5,$A$5,IF(C28&lt;$E$6,$A$6,IF(C28&lt;$E$7,$A$7,$A$8))))),IF(C28&lt;$E$9,$A$9,IF(C28&lt;$E$10,$A$10,IF(C28&lt;$E$11,$A$11,IF(C28&lt;$E$12,$A$12,IF(C28&lt;$E$13,$A$13,IF(C28&lt;$E$14,$A$14,$A$15)))))))</f>
        <v>495</v>
      </c>
      <c r="E28" s="10">
        <f ca="1">IF(B28-D28&gt;0,B28-D28,0)</f>
        <v>2005</v>
      </c>
      <c r="F28" s="10" t="str">
        <f ca="1">IF(AND(B28&lt;1500,H27=0),"да","нет")</f>
        <v>нет</v>
      </c>
      <c r="G28" s="10" t="str">
        <f ca="1">IF(F28="да",RAND()*100," ")</f>
        <v xml:space="preserve"> </v>
      </c>
      <c r="H28" s="10">
        <f ca="1">IF(G28=" ",0,IF(G28&lt;$J$4,$G$3,
IF(G28&lt;$J$5,$G$4,IF(G28&lt;$J$6,$G$5,$G$6))))</f>
        <v>0</v>
      </c>
      <c r="I28" s="10">
        <f ca="1">IF(B28-D28&lt;0,B28-D28,0)</f>
        <v>0</v>
      </c>
    </row>
    <row r="29" spans="1:9" x14ac:dyDescent="0.25">
      <c r="A29" s="10">
        <f>A28+1</f>
        <v>10</v>
      </c>
      <c r="B29" s="10">
        <f ca="1">IF(H28=1,E28+2500,E28)</f>
        <v>2005</v>
      </c>
      <c r="C29" s="10">
        <f ca="1">RAND()*1000</f>
        <v>298.46699890186477</v>
      </c>
      <c r="D29" s="10">
        <f ca="1">IF(C29&lt;401,IF(C29&lt;$E$3,$A$3,IF(C29&lt;$E$4,$A$4,IF(C29&lt;$E$5,$A$5,IF(C29&lt;$E$6,$A$6,IF(C29&lt;$E$7,$A$7,$A$8))))),IF(C29&lt;$E$9,$A$9,IF(C29&lt;$E$10,$A$10,IF(C29&lt;$E$11,$A$11,IF(C29&lt;$E$12,$A$12,IF(C29&lt;$E$13,$A$13,IF(C29&lt;$E$14,$A$14,$A$15)))))))</f>
        <v>495</v>
      </c>
      <c r="E29" s="10">
        <f ca="1">IF(B29-D29&gt;0,B29-D29,0)</f>
        <v>1510</v>
      </c>
      <c r="F29" s="10" t="str">
        <f ca="1">IF(AND(B29&lt;1500,H28=0),"да","нет")</f>
        <v>нет</v>
      </c>
      <c r="G29" s="10" t="str">
        <f ca="1">IF(F29="да",RAND()*100," ")</f>
        <v xml:space="preserve"> </v>
      </c>
      <c r="H29" s="10">
        <f ca="1">IF(G29=" ",0,IF(G29&lt;$J$4,$G$3,
IF(G29&lt;$J$5,$G$4,IF(G29&lt;$J$6,$G$5,$G$6))))</f>
        <v>0</v>
      </c>
      <c r="I29" s="10">
        <f ca="1">IF(B29-D29&lt;0,B29-D29,0)</f>
        <v>0</v>
      </c>
    </row>
    <row r="30" spans="1:9" x14ac:dyDescent="0.25">
      <c r="A30" s="10">
        <f>A29+1</f>
        <v>11</v>
      </c>
      <c r="B30" s="10">
        <f ca="1">IF(H29=1,E29+2500,E29)</f>
        <v>1510</v>
      </c>
      <c r="C30" s="10">
        <f ca="1">RAND()*1000</f>
        <v>90.320219195693326</v>
      </c>
      <c r="D30" s="10">
        <f ca="1">IF(C30&lt;401,IF(C30&lt;$E$3,$A$3,IF(C30&lt;$E$4,$A$4,IF(C30&lt;$E$5,$A$5,IF(C30&lt;$E$6,$A$6,IF(C30&lt;$E$7,$A$7,$A$8))))),IF(C30&lt;$E$9,$A$9,IF(C30&lt;$E$10,$A$10,IF(C30&lt;$E$11,$A$11,IF(C30&lt;$E$12,$A$12,IF(C30&lt;$E$13,$A$13,IF(C30&lt;$E$14,$A$14,$A$15)))))))</f>
        <v>485</v>
      </c>
      <c r="E30" s="10">
        <f ca="1">IF(B30-D30&gt;0,B30-D30,0)</f>
        <v>1025</v>
      </c>
      <c r="F30" s="10" t="str">
        <f ca="1">IF(AND(B30&lt;1500,H29=0),"да","нет")</f>
        <v>нет</v>
      </c>
      <c r="G30" s="10" t="str">
        <f ca="1">IF(F30="да",RAND()*100," ")</f>
        <v xml:space="preserve"> </v>
      </c>
      <c r="H30" s="10">
        <f ca="1">IF(G30=" ",0,IF(G30&lt;$J$4,$G$3,
IF(G30&lt;$J$5,$G$4,IF(G30&lt;$J$6,$G$5,$G$6))))</f>
        <v>0</v>
      </c>
      <c r="I30" s="10">
        <f ca="1">IF(B30-D30&lt;0,B30-D30,0)</f>
        <v>0</v>
      </c>
    </row>
    <row r="31" spans="1:9" x14ac:dyDescent="0.25">
      <c r="A31" s="10">
        <f>A30+1</f>
        <v>12</v>
      </c>
      <c r="B31" s="10">
        <f ca="1">IF(H30=1,E30+2500,E30)</f>
        <v>1025</v>
      </c>
      <c r="C31" s="10">
        <f ca="1">RAND()*1000</f>
        <v>535.30977967651904</v>
      </c>
      <c r="D31" s="10">
        <f ca="1">IF(C31&lt;401,IF(C31&lt;$E$3,$A$3,IF(C31&lt;$E$4,$A$4,IF(C31&lt;$E$5,$A$5,IF(C31&lt;$E$6,$A$6,IF(C31&lt;$E$7,$A$7,$A$8))))),IF(C31&lt;$E$9,$A$9,IF(C31&lt;$E$10,$A$10,IF(C31&lt;$E$11,$A$11,IF(C31&lt;$E$12,$A$12,IF(C31&lt;$E$13,$A$13,IF(C31&lt;$E$14,$A$14,$A$15)))))))</f>
        <v>500</v>
      </c>
      <c r="E31" s="10">
        <f ca="1">IF(B31-D31&gt;0,B31-D31,0)</f>
        <v>525</v>
      </c>
      <c r="F31" s="10" t="str">
        <f ca="1">IF(AND(B31&lt;1500,H30=0),"да","нет")</f>
        <v>да</v>
      </c>
      <c r="G31" s="10">
        <f ca="1">IF(F31="да",RAND()*100," ")</f>
        <v>80.694400048029806</v>
      </c>
      <c r="H31" s="10">
        <f ca="1">IF(G31=" ",0,IF(G31&lt;$J$4,$G$3,
IF(G31&lt;$J$5,$G$4,IF(G31&lt;$J$6,$G$5,$G$6))))</f>
        <v>3</v>
      </c>
      <c r="I31" s="10">
        <f ca="1">IF(B31-D31&lt;0,B31-D31,0)</f>
        <v>0</v>
      </c>
    </row>
    <row r="32" spans="1:9" x14ac:dyDescent="0.25">
      <c r="A32" s="10">
        <f>A31+1</f>
        <v>13</v>
      </c>
      <c r="B32" s="10">
        <f ca="1">IF(H31=1,E31+2500,E31)</f>
        <v>525</v>
      </c>
      <c r="C32" s="10">
        <f ca="1">RAND()*1000</f>
        <v>103.05010203981102</v>
      </c>
      <c r="D32" s="10">
        <f ca="1">IF(C32&lt;401,IF(C32&lt;$E$3,$A$3,IF(C32&lt;$E$4,$A$4,IF(C32&lt;$E$5,$A$5,IF(C32&lt;$E$6,$A$6,IF(C32&lt;$E$7,$A$7,$A$8))))),IF(C32&lt;$E$9,$A$9,IF(C32&lt;$E$10,$A$10,IF(C32&lt;$E$11,$A$11,IF(C32&lt;$E$12,$A$12,IF(C32&lt;$E$13,$A$13,IF(C32&lt;$E$14,$A$14,$A$15)))))))</f>
        <v>485</v>
      </c>
      <c r="E32" s="10">
        <f ca="1">IF(B32-D32&gt;0,B32-D32,0)</f>
        <v>40</v>
      </c>
      <c r="F32" s="10" t="str">
        <f ca="1">IF(AND(B32&lt;1500,H31=0),"да","нет")</f>
        <v>нет</v>
      </c>
      <c r="G32" s="10" t="str">
        <f ca="1">IF(F32="да",RAND()*100," ")</f>
        <v xml:space="preserve"> </v>
      </c>
      <c r="H32" s="10">
        <f ca="1">IF(G32=" ",0,IF(G32&lt;$J$4,$G$3,
IF(G32&lt;$J$5,$G$4,IF(G32&lt;$J$6,$G$5,$G$6))))</f>
        <v>0</v>
      </c>
      <c r="I32" s="10">
        <f ca="1">IF(B32-D32&lt;0,B32-D32,0)</f>
        <v>0</v>
      </c>
    </row>
    <row r="33" spans="1:9" x14ac:dyDescent="0.25">
      <c r="A33" s="10">
        <f>A32+1</f>
        <v>14</v>
      </c>
      <c r="B33" s="10">
        <f ca="1">IF(H32=1,E32+2500,E32)</f>
        <v>40</v>
      </c>
      <c r="C33" s="10">
        <f ca="1">RAND()*1000</f>
        <v>304.47027702325471</v>
      </c>
      <c r="D33" s="10">
        <f ca="1">IF(C33&lt;401,IF(C33&lt;$E$3,$A$3,IF(C33&lt;$E$4,$A$4,IF(C33&lt;$E$5,$A$5,IF(C33&lt;$E$6,$A$6,IF(C33&lt;$E$7,$A$7,$A$8))))),IF(C33&lt;$E$9,$A$9,IF(C33&lt;$E$10,$A$10,IF(C33&lt;$E$11,$A$11,IF(C33&lt;$E$12,$A$12,IF(C33&lt;$E$13,$A$13,IF(C33&lt;$E$14,$A$14,$A$15)))))))</f>
        <v>495</v>
      </c>
      <c r="E33" s="10">
        <f ca="1">IF(B33-D33&gt;0,B33-D33,0)</f>
        <v>0</v>
      </c>
      <c r="F33" s="10" t="str">
        <f ca="1">IF(AND(B33&lt;1500,H32=0),"да","нет")</f>
        <v>да</v>
      </c>
      <c r="G33" s="10">
        <f ca="1">IF(F33="да",RAND()*100," ")</f>
        <v>2.9533623231508765</v>
      </c>
      <c r="H33" s="10">
        <f ca="1">IF(G33=" ",0,IF(G33&lt;$J$4,$G$3,
IF(G33&lt;$J$5,$G$4,IF(G33&lt;$J$6,$G$5,$G$6))))</f>
        <v>1</v>
      </c>
      <c r="I33" s="10">
        <f ca="1">IF(B33-D33&lt;0,B33-D33,0)</f>
        <v>-455</v>
      </c>
    </row>
    <row r="34" spans="1:9" x14ac:dyDescent="0.25">
      <c r="A34" s="10">
        <f>A33+1</f>
        <v>15</v>
      </c>
      <c r="B34" s="10">
        <f ca="1">IF(H33=1,E33+2500,E33)</f>
        <v>2500</v>
      </c>
      <c r="C34" s="10">
        <f ca="1">RAND()*1000</f>
        <v>356.50037539288269</v>
      </c>
      <c r="D34" s="10">
        <f ca="1">IF(C34&lt;401,IF(C34&lt;$E$3,$A$3,IF(C34&lt;$E$4,$A$4,IF(C34&lt;$E$5,$A$5,IF(C34&lt;$E$6,$A$6,IF(C34&lt;$E$7,$A$7,$A$8))))),IF(C34&lt;$E$9,$A$9,IF(C34&lt;$E$10,$A$10,IF(C34&lt;$E$11,$A$11,IF(C34&lt;$E$12,$A$12,IF(C34&lt;$E$13,$A$13,IF(C34&lt;$E$14,$A$14,$A$15)))))))</f>
        <v>495</v>
      </c>
      <c r="E34" s="10">
        <f ca="1">IF(B34-D34&gt;0,B34-D34,0)</f>
        <v>2005</v>
      </c>
      <c r="F34" s="10" t="str">
        <f ca="1">IF(AND(B34&lt;1500,H33=0),"да","нет")</f>
        <v>нет</v>
      </c>
      <c r="G34" s="10" t="str">
        <f ca="1">IF(F34="да",RAND()*100," ")</f>
        <v xml:space="preserve"> </v>
      </c>
      <c r="H34" s="10">
        <f ca="1">IF(G34=" ",0,IF(G34&lt;$J$4,$G$3,
IF(G34&lt;$J$5,$G$4,IF(G34&lt;$J$6,$G$5,$G$6))))</f>
        <v>0</v>
      </c>
      <c r="I34" s="10">
        <f ca="1">IF(B34-D34&lt;0,B34-D34,0)</f>
        <v>0</v>
      </c>
    </row>
    <row r="35" spans="1:9" x14ac:dyDescent="0.25">
      <c r="A35" s="10">
        <f>A34+1</f>
        <v>16</v>
      </c>
      <c r="B35" s="10">
        <f ca="1">IF(H34=1,E34+2500,E34)</f>
        <v>2005</v>
      </c>
      <c r="C35" s="10">
        <f ca="1">RAND()*1000</f>
        <v>447.08999217207344</v>
      </c>
      <c r="D35" s="10">
        <f ca="1">IF(C35&lt;401,IF(C35&lt;$E$3,$A$3,IF(C35&lt;$E$4,$A$4,IF(C35&lt;$E$5,$A$5,IF(C35&lt;$E$6,$A$6,IF(C35&lt;$E$7,$A$7,$A$8))))),IF(C35&lt;$E$9,$A$9,IF(C35&lt;$E$10,$A$10,IF(C35&lt;$E$11,$A$11,IF(C35&lt;$E$12,$A$12,IF(C35&lt;$E$13,$A$13,IF(C35&lt;$E$14,$A$14,$A$15)))))))</f>
        <v>500</v>
      </c>
      <c r="E35" s="10">
        <f ca="1">IF(B35-D35&gt;0,B35-D35,0)</f>
        <v>1505</v>
      </c>
      <c r="F35" s="10" t="str">
        <f ca="1">IF(AND(B35&lt;1500,H34=0),"да","нет")</f>
        <v>нет</v>
      </c>
      <c r="G35" s="10" t="str">
        <f ca="1">IF(F35="да",RAND()*100," ")</f>
        <v xml:space="preserve"> </v>
      </c>
      <c r="H35" s="10">
        <f ca="1">IF(G35=" ",0,IF(G35&lt;$J$4,$G$3,
IF(G35&lt;$J$5,$G$4,IF(G35&lt;$J$6,$G$5,$G$6))))</f>
        <v>0</v>
      </c>
      <c r="I35" s="10">
        <f ca="1">IF(B35-D35&lt;0,B35-D35,0)</f>
        <v>0</v>
      </c>
    </row>
    <row r="36" spans="1:9" x14ac:dyDescent="0.25">
      <c r="A36" s="10">
        <f>A35+1</f>
        <v>17</v>
      </c>
      <c r="B36" s="10">
        <f ca="1">IF(H35=1,E35+2500,E35)</f>
        <v>1505</v>
      </c>
      <c r="C36" s="10">
        <f ca="1">RAND()*1000</f>
        <v>428.5106098267226</v>
      </c>
      <c r="D36" s="10">
        <f ca="1">IF(C36&lt;401,IF(C36&lt;$E$3,$A$3,IF(C36&lt;$E$4,$A$4,IF(C36&lt;$E$5,$A$5,IF(C36&lt;$E$6,$A$6,IF(C36&lt;$E$7,$A$7,$A$8))))),IF(C36&lt;$E$9,$A$9,IF(C36&lt;$E$10,$A$10,IF(C36&lt;$E$11,$A$11,IF(C36&lt;$E$12,$A$12,IF(C36&lt;$E$13,$A$13,IF(C36&lt;$E$14,$A$14,$A$15)))))))</f>
        <v>500</v>
      </c>
      <c r="E36" s="10">
        <f ca="1">IF(B36-D36&gt;0,B36-D36,0)</f>
        <v>1005</v>
      </c>
      <c r="F36" s="10" t="str">
        <f ca="1">IF(AND(B36&lt;1500,H35=0),"да","нет")</f>
        <v>нет</v>
      </c>
      <c r="G36" s="10" t="str">
        <f ca="1">IF(F36="да",RAND()*100," ")</f>
        <v xml:space="preserve"> </v>
      </c>
      <c r="H36" s="10">
        <f ca="1">IF(G36=" ",0,IF(G36&lt;$J$4,$G$3,
IF(G36&lt;$J$5,$G$4,IF(G36&lt;$J$6,$G$5,$G$6))))</f>
        <v>0</v>
      </c>
      <c r="I36" s="10">
        <f ca="1">IF(B36-D36&lt;0,B36-D36,0)</f>
        <v>0</v>
      </c>
    </row>
    <row r="37" spans="1:9" x14ac:dyDescent="0.25">
      <c r="A37" s="10">
        <f>A36+1</f>
        <v>18</v>
      </c>
      <c r="B37" s="10">
        <f ca="1">IF(H36=1,E36+2500,E36)</f>
        <v>1005</v>
      </c>
      <c r="C37" s="10">
        <f ca="1">RAND()*1000</f>
        <v>402.77643487221894</v>
      </c>
      <c r="D37" s="10">
        <f ca="1">IF(C37&lt;401,IF(C37&lt;$E$3,$A$3,IF(C37&lt;$E$4,$A$4,IF(C37&lt;$E$5,$A$5,IF(C37&lt;$E$6,$A$6,IF(C37&lt;$E$7,$A$7,$A$8))))),IF(C37&lt;$E$9,$A$9,IF(C37&lt;$E$10,$A$10,IF(C37&lt;$E$11,$A$11,IF(C37&lt;$E$12,$A$12,IF(C37&lt;$E$13,$A$13,IF(C37&lt;$E$14,$A$14,$A$15)))))))</f>
        <v>500</v>
      </c>
      <c r="E37" s="10">
        <f ca="1">IF(B37-D37&gt;0,B37-D37,0)</f>
        <v>505</v>
      </c>
      <c r="F37" s="10" t="str">
        <f ca="1">IF(AND(B37&lt;1500,H36=0),"да","нет")</f>
        <v>да</v>
      </c>
      <c r="G37" s="10">
        <f ca="1">IF(F37="да",RAND()*100," ")</f>
        <v>4.5583330187048965</v>
      </c>
      <c r="H37" s="10">
        <f ca="1">IF(G37=" ",0,IF(G37&lt;$J$4,$G$3,
IF(G37&lt;$J$5,$G$4,IF(G37&lt;$J$6,$G$5,$G$6))))</f>
        <v>1</v>
      </c>
      <c r="I37" s="10">
        <f ca="1">IF(B37-D37&lt;0,B37-D37,0)</f>
        <v>0</v>
      </c>
    </row>
    <row r="38" spans="1:9" x14ac:dyDescent="0.25">
      <c r="A38" s="10">
        <f>A37+1</f>
        <v>19</v>
      </c>
      <c r="B38" s="10">
        <f ca="1">IF(H37=1,E37+2500,E37)</f>
        <v>3005</v>
      </c>
      <c r="C38" s="10">
        <f ca="1">RAND()*1000</f>
        <v>775.72597631166968</v>
      </c>
      <c r="D38" s="10">
        <f ca="1">IF(C38&lt;401,IF(C38&lt;$E$3,$A$3,IF(C38&lt;$E$4,$A$4,IF(C38&lt;$E$5,$A$5,IF(C38&lt;$E$6,$A$6,IF(C38&lt;$E$7,$A$7,$A$8))))),IF(C38&lt;$E$9,$A$9,IF(C38&lt;$E$10,$A$10,IF(C38&lt;$E$11,$A$11,IF(C38&lt;$E$12,$A$12,IF(C38&lt;$E$13,$A$13,IF(C38&lt;$E$14,$A$14,$A$15)))))))</f>
        <v>510</v>
      </c>
      <c r="E38" s="10">
        <f ca="1">IF(B38-D38&gt;0,B38-D38,0)</f>
        <v>2495</v>
      </c>
      <c r="F38" s="10" t="str">
        <f ca="1">IF(AND(B38&lt;1500,H37=0),"да","нет")</f>
        <v>нет</v>
      </c>
      <c r="G38" s="10" t="str">
        <f ca="1">IF(F38="да",RAND()*100," ")</f>
        <v xml:space="preserve"> </v>
      </c>
      <c r="H38" s="10">
        <f ca="1">IF(G38=" ",0,IF(G38&lt;$J$4,$G$3,
IF(G38&lt;$J$5,$G$4,IF(G38&lt;$J$6,$G$5,$G$6))))</f>
        <v>0</v>
      </c>
      <c r="I38" s="10">
        <f ca="1">IF(B38-D38&lt;0,B38-D38,0)</f>
        <v>0</v>
      </c>
    </row>
    <row r="39" spans="1:9" x14ac:dyDescent="0.25">
      <c r="A39" s="10">
        <f>A38+1</f>
        <v>20</v>
      </c>
      <c r="B39" s="10">
        <f ca="1">IF(H38=1,E38+2500,E38)</f>
        <v>2495</v>
      </c>
      <c r="C39" s="10">
        <f ca="1">RAND()*1000</f>
        <v>564.83454635800388</v>
      </c>
      <c r="D39" s="10">
        <f ca="1">IF(C39&lt;401,IF(C39&lt;$E$3,$A$3,IF(C39&lt;$E$4,$A$4,IF(C39&lt;$E$5,$A$5,IF(C39&lt;$E$6,$A$6,IF(C39&lt;$E$7,$A$7,$A$8))))),IF(C39&lt;$E$9,$A$9,IF(C39&lt;$E$10,$A$10,IF(C39&lt;$E$11,$A$11,IF(C39&lt;$E$12,$A$12,IF(C39&lt;$E$13,$A$13,IF(C39&lt;$E$14,$A$14,$A$15)))))))</f>
        <v>500</v>
      </c>
      <c r="E39" s="10">
        <f ca="1">IF(B39-D39&gt;0,B39-D39,0)</f>
        <v>1995</v>
      </c>
      <c r="F39" s="10" t="str">
        <f ca="1">IF(AND(B39&lt;1500,H38=0),"да","нет")</f>
        <v>нет</v>
      </c>
      <c r="G39" s="10" t="str">
        <f ca="1">IF(F39="да",RAND()*100," ")</f>
        <v xml:space="preserve"> </v>
      </c>
      <c r="H39" s="10">
        <f ca="1">IF(G39=" ",0,IF(G39&lt;$J$4,$G$3,
IF(G39&lt;$J$5,$G$4,IF(G39&lt;$J$6,$G$5,$G$6))))</f>
        <v>0</v>
      </c>
      <c r="I39" s="10">
        <f ca="1">IF(B39-D39&lt;0,B39-D39,0)</f>
        <v>0</v>
      </c>
    </row>
    <row r="40" spans="1:9" ht="15.75" x14ac:dyDescent="0.25">
      <c r="A40" s="9" t="s">
        <v>18</v>
      </c>
      <c r="B40" s="9"/>
      <c r="C40" s="9"/>
      <c r="D40">
        <f ca="1">SUM(D20:D39)</f>
        <v>9975</v>
      </c>
      <c r="E40">
        <f ca="1">SUM(E20:E39)</f>
        <v>17565</v>
      </c>
      <c r="G40">
        <f ca="1">COUNT(G20:G39)</f>
        <v>7</v>
      </c>
      <c r="I40">
        <f ca="1">SUM(I20:I39)</f>
        <v>-2470</v>
      </c>
    </row>
    <row r="41" spans="1:9" ht="15.75" x14ac:dyDescent="0.25">
      <c r="A41" s="8" t="s">
        <v>19</v>
      </c>
      <c r="B41" s="8"/>
      <c r="C41" s="8"/>
      <c r="D41">
        <f ca="1">AVERAGE(D20:D40)</f>
        <v>950</v>
      </c>
      <c r="E41">
        <f ca="1">AVERAGE(E20:E40)</f>
        <v>1672.8571428571429</v>
      </c>
      <c r="G41">
        <f ca="1">COUNT(G20:G39)/20</f>
        <v>0.35</v>
      </c>
      <c r="I41">
        <f ca="1">AVERAGE(I20:I40)</f>
        <v>-235.23809523809524</v>
      </c>
    </row>
    <row r="42" spans="1:9" ht="15.75" x14ac:dyDescent="0.25">
      <c r="A42" s="7" t="s">
        <v>20</v>
      </c>
      <c r="B42" s="7"/>
      <c r="C42" s="7"/>
      <c r="D42" s="7"/>
      <c r="E42">
        <f ca="1">E41*0.5+I41*(-1)*20+G41*50</f>
        <v>5558.6904761904761</v>
      </c>
      <c r="F42" t="s">
        <v>21</v>
      </c>
    </row>
  </sheetData>
  <mergeCells count="18">
    <mergeCell ref="A40:C40"/>
    <mergeCell ref="A41:C41"/>
    <mergeCell ref="A42:D42"/>
    <mergeCell ref="I1:I2"/>
    <mergeCell ref="J1:K1"/>
    <mergeCell ref="A18:A19"/>
    <mergeCell ref="B18:B19"/>
    <mergeCell ref="C18:D18"/>
    <mergeCell ref="E18:E19"/>
    <mergeCell ref="F18:F19"/>
    <mergeCell ref="G18:H18"/>
    <mergeCell ref="I18:I19"/>
    <mergeCell ref="D1:E1"/>
    <mergeCell ref="A1:A2"/>
    <mergeCell ref="B1:B2"/>
    <mergeCell ref="C1:C2"/>
    <mergeCell ref="G1:G2"/>
    <mergeCell ref="H1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ДМ. Па.</dc:creator>
  <cp:lastModifiedBy>ДМ. Па.</cp:lastModifiedBy>
  <dcterms:created xsi:type="dcterms:W3CDTF">2015-06-05T18:19:34Z</dcterms:created>
  <dcterms:modified xsi:type="dcterms:W3CDTF">2020-11-05T10:19:00Z</dcterms:modified>
</cp:coreProperties>
</file>