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70" windowWidth="18540" windowHeight="8385"/>
  </bookViews>
  <sheets>
    <sheet name="Tabelle1" sheetId="1" r:id="rId1"/>
    <sheet name="Tabelle2" sheetId="2" r:id="rId2"/>
    <sheet name="Tabelle3" sheetId="3" r:id="rId3"/>
    <sheet name="Tabelle4" sheetId="4" r:id="rId4"/>
  </sheets>
  <calcPr calcId="125725"/>
</workbook>
</file>

<file path=xl/calcChain.xml><?xml version="1.0" encoding="utf-8"?>
<calcChain xmlns="http://schemas.openxmlformats.org/spreadsheetml/2006/main">
  <c r="C23" i="1"/>
  <c r="C22"/>
  <c r="C21"/>
  <c r="D12"/>
  <c r="D11"/>
  <c r="H12"/>
  <c r="I12" s="1"/>
  <c r="H13"/>
  <c r="I13" s="1"/>
  <c r="H14"/>
  <c r="H15"/>
  <c r="I15" s="1"/>
  <c r="H16"/>
  <c r="H11"/>
  <c r="I11" s="1"/>
  <c r="E12"/>
  <c r="F12" s="1"/>
  <c r="E13"/>
  <c r="F13" s="1"/>
  <c r="E14"/>
  <c r="E15"/>
  <c r="F15" s="1"/>
  <c r="E16"/>
  <c r="F16" s="1"/>
  <c r="E11"/>
  <c r="F11" s="1"/>
  <c r="H10"/>
  <c r="E10"/>
  <c r="H9"/>
  <c r="E9"/>
  <c r="F9" s="1"/>
  <c r="I10"/>
  <c r="I14"/>
  <c r="I16"/>
  <c r="H8"/>
  <c r="I8" s="1"/>
  <c r="E8"/>
  <c r="F8" s="1"/>
  <c r="I4"/>
  <c r="I5"/>
  <c r="I6"/>
  <c r="I9"/>
  <c r="I3"/>
  <c r="F4"/>
  <c r="F5"/>
  <c r="F6"/>
  <c r="F7"/>
  <c r="F10"/>
  <c r="F14"/>
  <c r="F3"/>
  <c r="H4"/>
  <c r="H5"/>
  <c r="H6"/>
  <c r="H7"/>
  <c r="I7" s="1"/>
  <c r="E4"/>
  <c r="E5"/>
  <c r="E6"/>
  <c r="E7"/>
  <c r="H3"/>
  <c r="E3"/>
</calcChain>
</file>

<file path=xl/sharedStrings.xml><?xml version="1.0" encoding="utf-8"?>
<sst xmlns="http://schemas.openxmlformats.org/spreadsheetml/2006/main" count="11" uniqueCount="7">
  <si>
    <t>Time</t>
  </si>
  <si>
    <t>time interval</t>
  </si>
  <si>
    <t>OD LB</t>
  </si>
  <si>
    <t>OD M9</t>
  </si>
  <si>
    <t>ln(OD)</t>
  </si>
  <si>
    <t>LB</t>
  </si>
  <si>
    <t>M9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</si>
</sst>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autoTitleDeleted val="1"/>
    <c:plotArea>
      <c:layout>
        <c:manualLayout>
          <c:layoutTarget val="inner"/>
          <c:xMode val="edge"/>
          <c:yMode val="edge"/>
          <c:x val="0.10237708333333331"/>
          <c:y val="7.392629082284255E-2"/>
          <c:w val="0.85603348424739112"/>
          <c:h val="0.73444808982210552"/>
        </c:manualLayout>
      </c:layout>
      <c:scatterChart>
        <c:scatterStyle val="lineMarker"/>
        <c:ser>
          <c:idx val="0"/>
          <c:order val="0"/>
          <c:tx>
            <c:strRef>
              <c:f>Tabelle1!$D$2</c:f>
              <c:strCache>
                <c:ptCount val="1"/>
                <c:pt idx="0">
                  <c:v>OD LB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Tabelle1!$B$3:$B$16</c:f>
              <c:numCache>
                <c:formatCode>General</c:formatCode>
                <c:ptCount val="14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98</c:v>
                </c:pt>
                <c:pt idx="4">
                  <c:v>131</c:v>
                </c:pt>
                <c:pt idx="5">
                  <c:v>155</c:v>
                </c:pt>
                <c:pt idx="6">
                  <c:v>186</c:v>
                </c:pt>
                <c:pt idx="7">
                  <c:v>218</c:v>
                </c:pt>
                <c:pt idx="8">
                  <c:v>250</c:v>
                </c:pt>
                <c:pt idx="9">
                  <c:v>281</c:v>
                </c:pt>
                <c:pt idx="10">
                  <c:v>310</c:v>
                </c:pt>
                <c:pt idx="11">
                  <c:v>341</c:v>
                </c:pt>
                <c:pt idx="12">
                  <c:v>378</c:v>
                </c:pt>
                <c:pt idx="13">
                  <c:v>405</c:v>
                </c:pt>
              </c:numCache>
            </c:numRef>
          </c:xVal>
          <c:yVal>
            <c:numRef>
              <c:f>Tabelle1!$F$3:$F$16</c:f>
              <c:numCache>
                <c:formatCode>General</c:formatCode>
                <c:ptCount val="14"/>
                <c:pt idx="0">
                  <c:v>-3.1700856606987688</c:v>
                </c:pt>
                <c:pt idx="1">
                  <c:v>-2.6592600369327779</c:v>
                </c:pt>
                <c:pt idx="2">
                  <c:v>-1.8957875396521027</c:v>
                </c:pt>
                <c:pt idx="3">
                  <c:v>-1.1270117631898076</c:v>
                </c:pt>
                <c:pt idx="4">
                  <c:v>-0.39156220293917288</c:v>
                </c:pt>
                <c:pt idx="5">
                  <c:v>-7.4292604581855076E-2</c:v>
                </c:pt>
                <c:pt idx="6">
                  <c:v>0.326061085320896</c:v>
                </c:pt>
                <c:pt idx="7">
                  <c:v>0.48643046693126901</c:v>
                </c:pt>
                <c:pt idx="8">
                  <c:v>0.49041881398832804</c:v>
                </c:pt>
                <c:pt idx="9">
                  <c:v>0.67345454721420916</c:v>
                </c:pt>
                <c:pt idx="10">
                  <c:v>0.80155305440373181</c:v>
                </c:pt>
                <c:pt idx="11">
                  <c:v>0.90056777140891897</c:v>
                </c:pt>
                <c:pt idx="12">
                  <c:v>0.95935022133460213</c:v>
                </c:pt>
                <c:pt idx="13">
                  <c:v>1.0046678424915678</c:v>
                </c:pt>
              </c:numCache>
            </c:numRef>
          </c:yVal>
        </c:ser>
        <c:ser>
          <c:idx val="1"/>
          <c:order val="1"/>
          <c:tx>
            <c:strRef>
              <c:f>Tabelle1!$G$2</c:f>
              <c:strCache>
                <c:ptCount val="1"/>
                <c:pt idx="0">
                  <c:v>OD M9</c:v>
                </c:pt>
              </c:strCache>
            </c:strRef>
          </c:tx>
          <c:spPr>
            <a:ln w="28575">
              <a:noFill/>
            </a:ln>
          </c:spPr>
          <c:xVal>
            <c:numRef>
              <c:f>Tabelle1!$B$3:$B$16</c:f>
              <c:numCache>
                <c:formatCode>General</c:formatCode>
                <c:ptCount val="14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98</c:v>
                </c:pt>
                <c:pt idx="4">
                  <c:v>131</c:v>
                </c:pt>
                <c:pt idx="5">
                  <c:v>155</c:v>
                </c:pt>
                <c:pt idx="6">
                  <c:v>186</c:v>
                </c:pt>
                <c:pt idx="7">
                  <c:v>218</c:v>
                </c:pt>
                <c:pt idx="8">
                  <c:v>250</c:v>
                </c:pt>
                <c:pt idx="9">
                  <c:v>281</c:v>
                </c:pt>
                <c:pt idx="10">
                  <c:v>310</c:v>
                </c:pt>
                <c:pt idx="11">
                  <c:v>341</c:v>
                </c:pt>
                <c:pt idx="12">
                  <c:v>378</c:v>
                </c:pt>
                <c:pt idx="13">
                  <c:v>405</c:v>
                </c:pt>
              </c:numCache>
            </c:numRef>
          </c:xVal>
          <c:yVal>
            <c:numRef>
              <c:f>Tabelle1!$I$3:$I$16</c:f>
              <c:numCache>
                <c:formatCode>General</c:formatCode>
                <c:ptCount val="14"/>
                <c:pt idx="0">
                  <c:v>-3.1235656450638758</c:v>
                </c:pt>
                <c:pt idx="1">
                  <c:v>-2.7181005369557116</c:v>
                </c:pt>
                <c:pt idx="2">
                  <c:v>-2.5257286443082556</c:v>
                </c:pt>
                <c:pt idx="3">
                  <c:v>-2.3413259213104762</c:v>
                </c:pt>
                <c:pt idx="4">
                  <c:v>-2.0557250150625199</c:v>
                </c:pt>
                <c:pt idx="5">
                  <c:v>-1.7579379207525443</c:v>
                </c:pt>
                <c:pt idx="6">
                  <c:v>-1.6069410322355133</c:v>
                </c:pt>
                <c:pt idx="7">
                  <c:v>-1.194022473472768</c:v>
                </c:pt>
                <c:pt idx="8">
                  <c:v>-1.0133524447172864</c:v>
                </c:pt>
                <c:pt idx="9">
                  <c:v>-0.74865989049020398</c:v>
                </c:pt>
                <c:pt idx="10">
                  <c:v>-0.54645280140914188</c:v>
                </c:pt>
                <c:pt idx="11">
                  <c:v>-0.49593701127224005</c:v>
                </c:pt>
                <c:pt idx="12">
                  <c:v>-0.23572233352106983</c:v>
                </c:pt>
                <c:pt idx="13">
                  <c:v>-0.15782408519356708</c:v>
                </c:pt>
              </c:numCache>
            </c:numRef>
          </c:yVal>
        </c:ser>
        <c:ser>
          <c:idx val="2"/>
          <c:order val="2"/>
          <c:tx>
            <c:v>OD LB exponential growth phase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1.3502546296296295E-2"/>
                  <c:y val="-7.1171319102353581E-2"/>
                </c:manualLayout>
              </c:layout>
              <c:numFmt formatCode="General" sourceLinked="0"/>
            </c:trendlineLbl>
          </c:trendline>
          <c:xVal>
            <c:numRef>
              <c:f>Tabelle1!$B$3:$B$8</c:f>
              <c:numCache>
                <c:formatCode>General</c:formatCode>
                <c:ptCount val="6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98</c:v>
                </c:pt>
                <c:pt idx="4">
                  <c:v>131</c:v>
                </c:pt>
                <c:pt idx="5">
                  <c:v>155</c:v>
                </c:pt>
              </c:numCache>
            </c:numRef>
          </c:xVal>
          <c:yVal>
            <c:numRef>
              <c:f>Tabelle1!$F$3:$F$8</c:f>
              <c:numCache>
                <c:formatCode>General</c:formatCode>
                <c:ptCount val="6"/>
                <c:pt idx="0">
                  <c:v>-3.1700856606987688</c:v>
                </c:pt>
                <c:pt idx="1">
                  <c:v>-2.6592600369327779</c:v>
                </c:pt>
                <c:pt idx="2">
                  <c:v>-1.8957875396521027</c:v>
                </c:pt>
                <c:pt idx="3">
                  <c:v>-1.1270117631898076</c:v>
                </c:pt>
                <c:pt idx="4">
                  <c:v>-0.39156220293917288</c:v>
                </c:pt>
                <c:pt idx="5">
                  <c:v>-7.4292604581855076E-2</c:v>
                </c:pt>
              </c:numCache>
            </c:numRef>
          </c:yVal>
        </c:ser>
        <c:ser>
          <c:idx val="3"/>
          <c:order val="3"/>
          <c:tx>
            <c:v>OD LB second exp</c:v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chemeClr val="accent1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0.22048564814814814"/>
                  <c:y val="-4.4962598066046341E-2"/>
                </c:manualLayout>
              </c:layout>
              <c:numFmt formatCode="General" sourceLinked="0"/>
            </c:trendlineLbl>
          </c:trendline>
          <c:xVal>
            <c:numRef>
              <c:f>Tabelle1!$B$9:$B$16</c:f>
              <c:numCache>
                <c:formatCode>General</c:formatCode>
                <c:ptCount val="8"/>
                <c:pt idx="0">
                  <c:v>186</c:v>
                </c:pt>
                <c:pt idx="1">
                  <c:v>218</c:v>
                </c:pt>
                <c:pt idx="2">
                  <c:v>250</c:v>
                </c:pt>
                <c:pt idx="3">
                  <c:v>281</c:v>
                </c:pt>
                <c:pt idx="4">
                  <c:v>310</c:v>
                </c:pt>
                <c:pt idx="5">
                  <c:v>341</c:v>
                </c:pt>
                <c:pt idx="6">
                  <c:v>378</c:v>
                </c:pt>
                <c:pt idx="7">
                  <c:v>405</c:v>
                </c:pt>
              </c:numCache>
            </c:numRef>
          </c:xVal>
          <c:yVal>
            <c:numRef>
              <c:f>Tabelle1!$F$9:$F$16</c:f>
              <c:numCache>
                <c:formatCode>General</c:formatCode>
                <c:ptCount val="8"/>
                <c:pt idx="0">
                  <c:v>0.326061085320896</c:v>
                </c:pt>
                <c:pt idx="1">
                  <c:v>0.48643046693126901</c:v>
                </c:pt>
                <c:pt idx="2">
                  <c:v>0.49041881398832804</c:v>
                </c:pt>
                <c:pt idx="3">
                  <c:v>0.67345454721420916</c:v>
                </c:pt>
                <c:pt idx="4">
                  <c:v>0.80155305440373181</c:v>
                </c:pt>
                <c:pt idx="5">
                  <c:v>0.90056777140891897</c:v>
                </c:pt>
                <c:pt idx="6">
                  <c:v>0.95935022133460213</c:v>
                </c:pt>
                <c:pt idx="7">
                  <c:v>1.0046678424915678</c:v>
                </c:pt>
              </c:numCache>
            </c:numRef>
          </c:yVal>
        </c:ser>
        <c:ser>
          <c:idx val="4"/>
          <c:order val="4"/>
          <c:tx>
            <c:v>OD M9 exp growth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chemeClr val="accent2"/>
              </a:solidFill>
            </c:spPr>
          </c:marker>
          <c:trendline>
            <c:trendlineType val="linear"/>
            <c:dispRSqr val="1"/>
            <c:dispEq val="1"/>
            <c:trendlineLbl>
              <c:layout>
                <c:manualLayout>
                  <c:x val="7.5946239764216578E-2"/>
                  <c:y val="0.24281837651649477"/>
                </c:manualLayout>
              </c:layout>
              <c:numFmt formatCode="General" sourceLinked="0"/>
            </c:trendlineLbl>
          </c:trendline>
          <c:xVal>
            <c:numRef>
              <c:f>Tabelle1!$B$3:$B$13</c:f>
              <c:numCache>
                <c:formatCode>General</c:formatCode>
                <c:ptCount val="11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98</c:v>
                </c:pt>
                <c:pt idx="4">
                  <c:v>131</c:v>
                </c:pt>
                <c:pt idx="5">
                  <c:v>155</c:v>
                </c:pt>
                <c:pt idx="6">
                  <c:v>186</c:v>
                </c:pt>
                <c:pt idx="7">
                  <c:v>218</c:v>
                </c:pt>
                <c:pt idx="8">
                  <c:v>250</c:v>
                </c:pt>
                <c:pt idx="9">
                  <c:v>281</c:v>
                </c:pt>
                <c:pt idx="10">
                  <c:v>310</c:v>
                </c:pt>
              </c:numCache>
            </c:numRef>
          </c:xVal>
          <c:yVal>
            <c:numRef>
              <c:f>Tabelle1!$I$3:$I$13</c:f>
              <c:numCache>
                <c:formatCode>General</c:formatCode>
                <c:ptCount val="11"/>
                <c:pt idx="0">
                  <c:v>-3.1235656450638758</c:v>
                </c:pt>
                <c:pt idx="1">
                  <c:v>-2.7181005369557116</c:v>
                </c:pt>
                <c:pt idx="2">
                  <c:v>-2.5257286443082556</c:v>
                </c:pt>
                <c:pt idx="3">
                  <c:v>-2.3413259213104762</c:v>
                </c:pt>
                <c:pt idx="4">
                  <c:v>-2.0557250150625199</c:v>
                </c:pt>
                <c:pt idx="5">
                  <c:v>-1.7579379207525443</c:v>
                </c:pt>
                <c:pt idx="6">
                  <c:v>-1.6069410322355133</c:v>
                </c:pt>
                <c:pt idx="7">
                  <c:v>-1.194022473472768</c:v>
                </c:pt>
                <c:pt idx="8">
                  <c:v>-1.0133524447172864</c:v>
                </c:pt>
                <c:pt idx="9">
                  <c:v>-0.74865989049020398</c:v>
                </c:pt>
                <c:pt idx="10">
                  <c:v>-0.54645280140914188</c:v>
                </c:pt>
              </c:numCache>
            </c:numRef>
          </c:yVal>
        </c:ser>
        <c:axId val="86956672"/>
        <c:axId val="86958848"/>
      </c:scatterChart>
      <c:valAx>
        <c:axId val="86956672"/>
        <c:scaling>
          <c:orientation val="minMax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time/ [min]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6958848"/>
        <c:crossesAt val="-4"/>
        <c:crossBetween val="midCat"/>
      </c:valAx>
      <c:valAx>
        <c:axId val="86958848"/>
        <c:scaling>
          <c:orientation val="minMax"/>
          <c:max val="1"/>
          <c:min val="-4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ln(OD600)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6956672"/>
        <c:crossesAt val="0"/>
        <c:crossBetween val="midCat"/>
      </c:valAx>
    </c:plotArea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CH"/>
  <c:chart>
    <c:autoTitleDeleted val="1"/>
    <c:plotArea>
      <c:layout/>
      <c:scatterChart>
        <c:scatterStyle val="lineMarker"/>
        <c:ser>
          <c:idx val="0"/>
          <c:order val="0"/>
          <c:tx>
            <c:v>OD LB</c:v>
          </c:tx>
          <c:spPr>
            <a:ln w="28575">
              <a:noFill/>
            </a:ln>
          </c:spPr>
          <c:xVal>
            <c:numRef>
              <c:f>Tabelle1!$B$3:$B$16</c:f>
              <c:numCache>
                <c:formatCode>General</c:formatCode>
                <c:ptCount val="14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98</c:v>
                </c:pt>
                <c:pt idx="4">
                  <c:v>131</c:v>
                </c:pt>
                <c:pt idx="5">
                  <c:v>155</c:v>
                </c:pt>
                <c:pt idx="6">
                  <c:v>186</c:v>
                </c:pt>
                <c:pt idx="7">
                  <c:v>218</c:v>
                </c:pt>
                <c:pt idx="8">
                  <c:v>250</c:v>
                </c:pt>
                <c:pt idx="9">
                  <c:v>281</c:v>
                </c:pt>
                <c:pt idx="10">
                  <c:v>310</c:v>
                </c:pt>
                <c:pt idx="11">
                  <c:v>341</c:v>
                </c:pt>
                <c:pt idx="12">
                  <c:v>378</c:v>
                </c:pt>
                <c:pt idx="13">
                  <c:v>405</c:v>
                </c:pt>
              </c:numCache>
            </c:numRef>
          </c:xVal>
          <c:yVal>
            <c:numRef>
              <c:f>Tabelle1!$E$3:$E$16</c:f>
              <c:numCache>
                <c:formatCode>General</c:formatCode>
                <c:ptCount val="14"/>
                <c:pt idx="0">
                  <c:v>4.2000000000000003E-2</c:v>
                </c:pt>
                <c:pt idx="1">
                  <c:v>7.0000000000000007E-2</c:v>
                </c:pt>
                <c:pt idx="2">
                  <c:v>0.1502</c:v>
                </c:pt>
                <c:pt idx="3">
                  <c:v>0.32400000000000001</c:v>
                </c:pt>
                <c:pt idx="4">
                  <c:v>0.67600000000000005</c:v>
                </c:pt>
                <c:pt idx="5">
                  <c:v>0.9284</c:v>
                </c:pt>
                <c:pt idx="6">
                  <c:v>1.3855</c:v>
                </c:pt>
                <c:pt idx="7">
                  <c:v>1.6264999999999998</c:v>
                </c:pt>
                <c:pt idx="8">
                  <c:v>1.633</c:v>
                </c:pt>
                <c:pt idx="9">
                  <c:v>1.9609999999999999</c:v>
                </c:pt>
                <c:pt idx="10">
                  <c:v>2.2290000000000001</c:v>
                </c:pt>
                <c:pt idx="11">
                  <c:v>2.4610000000000003</c:v>
                </c:pt>
                <c:pt idx="12">
                  <c:v>2.6100000000000003</c:v>
                </c:pt>
                <c:pt idx="13">
                  <c:v>2.7309999999999999</c:v>
                </c:pt>
              </c:numCache>
            </c:numRef>
          </c:yVal>
        </c:ser>
        <c:ser>
          <c:idx val="1"/>
          <c:order val="1"/>
          <c:tx>
            <c:v>OD M9</c:v>
          </c:tx>
          <c:spPr>
            <a:ln w="28575">
              <a:noFill/>
            </a:ln>
          </c:spPr>
          <c:xVal>
            <c:numRef>
              <c:f>Tabelle1!$B$3:$B$16</c:f>
              <c:numCache>
                <c:formatCode>General</c:formatCode>
                <c:ptCount val="14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98</c:v>
                </c:pt>
                <c:pt idx="4">
                  <c:v>131</c:v>
                </c:pt>
                <c:pt idx="5">
                  <c:v>155</c:v>
                </c:pt>
                <c:pt idx="6">
                  <c:v>186</c:v>
                </c:pt>
                <c:pt idx="7">
                  <c:v>218</c:v>
                </c:pt>
                <c:pt idx="8">
                  <c:v>250</c:v>
                </c:pt>
                <c:pt idx="9">
                  <c:v>281</c:v>
                </c:pt>
                <c:pt idx="10">
                  <c:v>310</c:v>
                </c:pt>
                <c:pt idx="11">
                  <c:v>341</c:v>
                </c:pt>
                <c:pt idx="12">
                  <c:v>378</c:v>
                </c:pt>
                <c:pt idx="13">
                  <c:v>405</c:v>
                </c:pt>
              </c:numCache>
            </c:numRef>
          </c:xVal>
          <c:yVal>
            <c:numRef>
              <c:f>Tabelle1!$H$3:$H$16</c:f>
              <c:numCache>
                <c:formatCode>General</c:formatCode>
                <c:ptCount val="14"/>
                <c:pt idx="0">
                  <c:v>4.3999999999999997E-2</c:v>
                </c:pt>
                <c:pt idx="1">
                  <c:v>6.6000000000000003E-2</c:v>
                </c:pt>
                <c:pt idx="2">
                  <c:v>0.08</c:v>
                </c:pt>
                <c:pt idx="3">
                  <c:v>9.6199999999999994E-2</c:v>
                </c:pt>
                <c:pt idx="4">
                  <c:v>0.128</c:v>
                </c:pt>
                <c:pt idx="5">
                  <c:v>0.1724</c:v>
                </c:pt>
                <c:pt idx="6">
                  <c:v>0.20049999999999998</c:v>
                </c:pt>
                <c:pt idx="7">
                  <c:v>0.30299999999999999</c:v>
                </c:pt>
                <c:pt idx="8">
                  <c:v>0.36299999999999999</c:v>
                </c:pt>
                <c:pt idx="9">
                  <c:v>0.47300000000000003</c:v>
                </c:pt>
                <c:pt idx="10">
                  <c:v>0.57899999999999996</c:v>
                </c:pt>
                <c:pt idx="11">
                  <c:v>0.60899999999999999</c:v>
                </c:pt>
                <c:pt idx="12">
                  <c:v>0.79</c:v>
                </c:pt>
                <c:pt idx="13">
                  <c:v>0.85400000000000009</c:v>
                </c:pt>
              </c:numCache>
            </c:numRef>
          </c:yVal>
        </c:ser>
        <c:axId val="85495808"/>
        <c:axId val="85497728"/>
      </c:scatterChart>
      <c:valAx>
        <c:axId val="85495808"/>
        <c:scaling>
          <c:orientation val="minMax"/>
          <c:max val="430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time / [min]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5497728"/>
        <c:crosses val="autoZero"/>
        <c:crossBetween val="midCat"/>
      </c:valAx>
      <c:valAx>
        <c:axId val="85497728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de-CH"/>
                  <a:t>OD600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85495808"/>
        <c:crosses val="autoZero"/>
        <c:crossBetween val="midCat"/>
      </c:valAx>
    </c:plotArea>
    <c:plotVisOnly val="1"/>
  </c:chart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476250</xdr:colOff>
      <xdr:row>19</xdr:row>
      <xdr:rowOff>85726</xdr:rowOff>
    </xdr:from>
    <xdr:to>
      <xdr:col>10</xdr:col>
      <xdr:colOff>224250</xdr:colOff>
      <xdr:row>30</xdr:row>
      <xdr:rowOff>182626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133350</xdr:colOff>
      <xdr:row>0</xdr:row>
      <xdr:rowOff>161925</xdr:rowOff>
    </xdr:from>
    <xdr:to>
      <xdr:col>15</xdr:col>
      <xdr:colOff>133350</xdr:colOff>
      <xdr:row>15</xdr:row>
      <xdr:rowOff>47625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8"/>
  <sheetViews>
    <sheetView tabSelected="1" topLeftCell="A12" workbookViewId="0">
      <selection activeCell="C28" sqref="B26:C28"/>
    </sheetView>
  </sheetViews>
  <sheetFormatPr baseColWidth="10" defaultRowHeight="15"/>
  <cols>
    <col min="2" max="2" width="13.28515625" customWidth="1"/>
  </cols>
  <sheetData>
    <row r="2" spans="1:9">
      <c r="A2" t="s">
        <v>0</v>
      </c>
      <c r="B2" t="s">
        <v>1</v>
      </c>
      <c r="D2" t="s">
        <v>2</v>
      </c>
      <c r="F2" t="s">
        <v>4</v>
      </c>
      <c r="G2" t="s">
        <v>3</v>
      </c>
    </row>
    <row r="3" spans="1:9">
      <c r="A3" s="1">
        <v>0.38680555555555557</v>
      </c>
      <c r="B3">
        <v>0</v>
      </c>
      <c r="D3">
        <v>2.1000000000000001E-2</v>
      </c>
      <c r="E3">
        <f>D3*2</f>
        <v>4.2000000000000003E-2</v>
      </c>
      <c r="F3">
        <f>LN(E3)</f>
        <v>-3.1700856606987688</v>
      </c>
      <c r="G3">
        <v>2.1999999999999999E-2</v>
      </c>
      <c r="H3">
        <f>G3*2</f>
        <v>4.3999999999999997E-2</v>
      </c>
      <c r="I3">
        <f>LN(H3)</f>
        <v>-3.1235656450638758</v>
      </c>
    </row>
    <row r="4" spans="1:9">
      <c r="A4" s="1">
        <v>0.41180555555555554</v>
      </c>
      <c r="B4">
        <v>36</v>
      </c>
      <c r="D4">
        <v>3.5000000000000003E-2</v>
      </c>
      <c r="E4">
        <f t="shared" ref="E4:E7" si="0">D4*2</f>
        <v>7.0000000000000007E-2</v>
      </c>
      <c r="F4">
        <f t="shared" ref="F4:F16" si="1">LN(E4)</f>
        <v>-2.6592600369327779</v>
      </c>
      <c r="G4">
        <v>3.3000000000000002E-2</v>
      </c>
      <c r="H4">
        <f t="shared" ref="H4:H7" si="2">G4*2</f>
        <v>6.6000000000000003E-2</v>
      </c>
      <c r="I4">
        <f t="shared" ref="I4:I16" si="3">LN(H4)</f>
        <v>-2.7181005369557116</v>
      </c>
    </row>
    <row r="5" spans="1:9">
      <c r="A5" s="1">
        <v>0.43402777777777773</v>
      </c>
      <c r="B5">
        <v>68</v>
      </c>
      <c r="D5">
        <v>7.51E-2</v>
      </c>
      <c r="E5">
        <f t="shared" si="0"/>
        <v>0.1502</v>
      </c>
      <c r="F5">
        <f t="shared" si="1"/>
        <v>-1.8957875396521027</v>
      </c>
      <c r="G5">
        <v>0.04</v>
      </c>
      <c r="H5">
        <f t="shared" si="2"/>
        <v>0.08</v>
      </c>
      <c r="I5">
        <f t="shared" si="3"/>
        <v>-2.5257286443082556</v>
      </c>
    </row>
    <row r="6" spans="1:9">
      <c r="A6" s="1">
        <v>0.4548611111111111</v>
      </c>
      <c r="B6">
        <v>98</v>
      </c>
      <c r="D6">
        <v>0.16200000000000001</v>
      </c>
      <c r="E6">
        <f t="shared" si="0"/>
        <v>0.32400000000000001</v>
      </c>
      <c r="F6">
        <f t="shared" si="1"/>
        <v>-1.1270117631898076</v>
      </c>
      <c r="G6">
        <v>4.8099999999999997E-2</v>
      </c>
      <c r="H6">
        <f t="shared" si="2"/>
        <v>9.6199999999999994E-2</v>
      </c>
      <c r="I6">
        <f t="shared" si="3"/>
        <v>-2.3413259213104762</v>
      </c>
    </row>
    <row r="7" spans="1:9">
      <c r="A7" s="1">
        <v>0.4777777777777778</v>
      </c>
      <c r="B7">
        <v>131</v>
      </c>
      <c r="D7">
        <v>0.33800000000000002</v>
      </c>
      <c r="E7">
        <f t="shared" si="0"/>
        <v>0.67600000000000005</v>
      </c>
      <c r="F7">
        <f t="shared" si="1"/>
        <v>-0.39156220293917288</v>
      </c>
      <c r="G7">
        <v>6.4000000000000001E-2</v>
      </c>
      <c r="H7">
        <f t="shared" si="2"/>
        <v>0.128</v>
      </c>
      <c r="I7">
        <f t="shared" si="3"/>
        <v>-2.0557250150625199</v>
      </c>
    </row>
    <row r="8" spans="1:9">
      <c r="A8" s="1">
        <v>0.49444444444444446</v>
      </c>
      <c r="B8">
        <v>155</v>
      </c>
      <c r="D8">
        <v>0.2321</v>
      </c>
      <c r="E8">
        <f>D8*4</f>
        <v>0.9284</v>
      </c>
      <c r="F8">
        <f t="shared" si="1"/>
        <v>-7.4292604581855076E-2</v>
      </c>
      <c r="G8">
        <v>4.3099999999999999E-2</v>
      </c>
      <c r="H8">
        <f>G8*4</f>
        <v>0.1724</v>
      </c>
      <c r="I8">
        <f t="shared" si="3"/>
        <v>-1.7579379207525443</v>
      </c>
    </row>
    <row r="9" spans="1:9">
      <c r="A9" s="1">
        <v>0.51597222222222217</v>
      </c>
      <c r="B9">
        <v>186</v>
      </c>
      <c r="D9">
        <v>0.27710000000000001</v>
      </c>
      <c r="E9">
        <f>D9*5</f>
        <v>1.3855</v>
      </c>
      <c r="F9">
        <f t="shared" si="1"/>
        <v>0.326061085320896</v>
      </c>
      <c r="G9">
        <v>4.0099999999999997E-2</v>
      </c>
      <c r="H9">
        <f>G9*5</f>
        <v>0.20049999999999998</v>
      </c>
      <c r="I9">
        <f t="shared" si="3"/>
        <v>-1.6069410322355133</v>
      </c>
    </row>
    <row r="10" spans="1:9">
      <c r="A10" s="1">
        <v>0.53819444444444442</v>
      </c>
      <c r="B10">
        <v>218</v>
      </c>
      <c r="D10">
        <v>0.32529999999999998</v>
      </c>
      <c r="E10">
        <f>D10*5</f>
        <v>1.6264999999999998</v>
      </c>
      <c r="F10">
        <f t="shared" si="1"/>
        <v>0.48643046693126901</v>
      </c>
      <c r="G10">
        <v>3.0300000000000001E-2</v>
      </c>
      <c r="H10">
        <f>G10*10</f>
        <v>0.30299999999999999</v>
      </c>
      <c r="I10">
        <f t="shared" si="3"/>
        <v>-1.194022473472768</v>
      </c>
    </row>
    <row r="11" spans="1:9">
      <c r="A11" s="1">
        <v>0.56041666666666667</v>
      </c>
      <c r="B11">
        <v>250</v>
      </c>
      <c r="D11">
        <f>0.1503+0.013</f>
        <v>0.1633</v>
      </c>
      <c r="E11">
        <f>D11*10</f>
        <v>1.633</v>
      </c>
      <c r="F11">
        <f t="shared" si="1"/>
        <v>0.49041881398832804</v>
      </c>
      <c r="G11">
        <v>3.6299999999999999E-2</v>
      </c>
      <c r="H11">
        <f>G11*10</f>
        <v>0.36299999999999999</v>
      </c>
      <c r="I11">
        <f t="shared" si="3"/>
        <v>-1.0133524447172864</v>
      </c>
    </row>
    <row r="12" spans="1:9">
      <c r="A12" s="1">
        <v>0.58194444444444449</v>
      </c>
      <c r="B12">
        <v>281</v>
      </c>
      <c r="D12">
        <f>0.1832+0.0129</f>
        <v>0.1961</v>
      </c>
      <c r="E12">
        <f t="shared" ref="E12:E16" si="4">D12*10</f>
        <v>1.9609999999999999</v>
      </c>
      <c r="F12">
        <f t="shared" si="1"/>
        <v>0.67345454721420916</v>
      </c>
      <c r="G12">
        <v>4.7300000000000002E-2</v>
      </c>
      <c r="H12">
        <f t="shared" ref="H12:H16" si="5">G12*10</f>
        <v>0.47300000000000003</v>
      </c>
      <c r="I12">
        <f t="shared" si="3"/>
        <v>-0.74865989049020398</v>
      </c>
    </row>
    <row r="13" spans="1:9">
      <c r="A13" s="1">
        <v>0.6020833333333333</v>
      </c>
      <c r="B13">
        <v>310</v>
      </c>
      <c r="D13">
        <v>0.22289999999999999</v>
      </c>
      <c r="E13">
        <f t="shared" si="4"/>
        <v>2.2290000000000001</v>
      </c>
      <c r="F13">
        <f t="shared" si="1"/>
        <v>0.80155305440373181</v>
      </c>
      <c r="G13">
        <v>5.79E-2</v>
      </c>
      <c r="H13">
        <f t="shared" si="5"/>
        <v>0.57899999999999996</v>
      </c>
      <c r="I13">
        <f t="shared" si="3"/>
        <v>-0.54645280140914188</v>
      </c>
    </row>
    <row r="14" spans="1:9">
      <c r="A14" s="1">
        <v>0.62361111111111112</v>
      </c>
      <c r="B14">
        <v>341</v>
      </c>
      <c r="D14">
        <v>0.24610000000000001</v>
      </c>
      <c r="E14">
        <f t="shared" si="4"/>
        <v>2.4610000000000003</v>
      </c>
      <c r="F14">
        <f t="shared" si="1"/>
        <v>0.90056777140891897</v>
      </c>
      <c r="G14">
        <v>6.0900000000000003E-2</v>
      </c>
      <c r="H14">
        <f t="shared" si="5"/>
        <v>0.60899999999999999</v>
      </c>
      <c r="I14">
        <f t="shared" si="3"/>
        <v>-0.49593701127224005</v>
      </c>
    </row>
    <row r="15" spans="1:9">
      <c r="A15" s="1">
        <v>0.64930555555555558</v>
      </c>
      <c r="B15">
        <v>378</v>
      </c>
      <c r="D15">
        <v>0.26100000000000001</v>
      </c>
      <c r="E15">
        <f t="shared" si="4"/>
        <v>2.6100000000000003</v>
      </c>
      <c r="F15">
        <f t="shared" si="1"/>
        <v>0.95935022133460213</v>
      </c>
      <c r="G15">
        <v>7.9000000000000001E-2</v>
      </c>
      <c r="H15">
        <f t="shared" si="5"/>
        <v>0.79</v>
      </c>
      <c r="I15">
        <f t="shared" si="3"/>
        <v>-0.23572233352106983</v>
      </c>
    </row>
    <row r="16" spans="1:9">
      <c r="A16" s="1">
        <v>0.66805555555555562</v>
      </c>
      <c r="B16">
        <v>405</v>
      </c>
      <c r="D16">
        <v>0.27310000000000001</v>
      </c>
      <c r="E16">
        <f t="shared" si="4"/>
        <v>2.7309999999999999</v>
      </c>
      <c r="F16">
        <f t="shared" si="1"/>
        <v>1.0046678424915678</v>
      </c>
      <c r="G16">
        <v>8.5400000000000004E-2</v>
      </c>
      <c r="H16">
        <f t="shared" si="5"/>
        <v>0.85400000000000009</v>
      </c>
      <c r="I16">
        <f t="shared" si="3"/>
        <v>-0.15782408519356708</v>
      </c>
    </row>
    <row r="21" spans="2:3">
      <c r="B21" t="s">
        <v>5</v>
      </c>
      <c r="C21">
        <f>0.0212*60</f>
        <v>1.272</v>
      </c>
    </row>
    <row r="22" spans="2:3">
      <c r="B22" t="s">
        <v>5</v>
      </c>
      <c r="C22">
        <f>0.0032*60</f>
        <v>0.192</v>
      </c>
    </row>
    <row r="23" spans="2:3">
      <c r="B23" t="s">
        <v>6</v>
      </c>
      <c r="C23">
        <f>0.0083*60</f>
        <v>0.498</v>
      </c>
    </row>
    <row r="26" spans="2:3">
      <c r="B26" t="s">
        <v>5</v>
      </c>
      <c r="C26">
        <v>1.272</v>
      </c>
    </row>
    <row r="27" spans="2:3">
      <c r="B27" t="s">
        <v>5</v>
      </c>
      <c r="C27">
        <v>0.192</v>
      </c>
    </row>
    <row r="28" spans="2:3">
      <c r="B28" t="s">
        <v>6</v>
      </c>
      <c r="C28">
        <v>0.498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Tabelle3</vt:lpstr>
      <vt:lpstr>Tabelle4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2012-06-12T08:58:33Z</dcterms:created>
  <dcterms:modified xsi:type="dcterms:W3CDTF">2012-06-13T05:32:46Z</dcterms:modified>
</cp:coreProperties>
</file>